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BH00$\04_財政係（旧財政係）\★★★★★YUSUKE＆MASAYA★★★★★\R4\05　情報開示推進（財政状況資料等）\01　9月公表分\03　市町回答\06 守山市　●0914提出、0926修正\03　0926修正　★最終\"/>
    </mc:Choice>
  </mc:AlternateContent>
  <bookViews>
    <workbookView xWindow="0" yWindow="0" windowWidth="23040" windowHeight="8730"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<sst xmlns="http://schemas.openxmlformats.org/spreadsheetml/2006/main" count="1094" uniqueCount="612">
  <si>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</si>
  <si>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</si>
  <si>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</si>
  <si>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</si>
  <si>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</si>
  <si>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</si>
  <si>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</si>
  <si>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</si>
  <si>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</si>
  <si>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</si>
  <si>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</si>
  <si>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</si>
  <si>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</si>
  <si>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</si>
  <si>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</si>
  <si>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</si>
  <si>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</si>
  <si>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</si>
  <si>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</si>
  <si>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</si>
  <si>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</si>
  <si>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</si>
  <si>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</si>
  <si>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</si>
  <si>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</si>
  <si>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</si>
  <si>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</si>
  <si>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</si>
  <si>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</si>
  <si>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</si>
  <si>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</si>
  <si>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</si>
  <si>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</si>
  <si>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</si>
  <si>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</si>
  <si>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</si>
  <si>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</si>
  <si>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</si>
  <si>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</si>
  <si>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</si>
  <si>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</si>
  <si>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</si>
  <si>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</si>
  <si>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</si>
  <si>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</si>
  <si>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</si>
  <si>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</si>
  <si>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</si>
  <si>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</si>
  <si>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</si>
  <si>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</si>
  <si>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</si>
  <si>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</si>
  <si>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</si>
  <si>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</si>
  <si>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</si>
  <si>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</si>
  <si>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</si>
  <si>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</si>
  <si>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</si>
  <si>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</si>
  <si>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</si>
  <si>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</si>
  <si>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</si>
  <si>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</si>
  <si>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</si>
  <si>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</si>
  <si>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</si>
  <si>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</si>
  <si>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</si>
  <si>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</si>
  <si>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</si>
  <si>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</si>
  <si>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</si>
  <si>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</si>
  <si>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</si>
  <si>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</si>
  <si>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</si>
  <si>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</si>
  <si>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</si>
  <si>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</si>
  <si>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</si>
  <si>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</si>
  <si>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</si>
  <si>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</si>
  <si>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</si>
  <si>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</si>
  <si>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</si>
  <si>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</si>
  <si>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</si>
  <si>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</si>
  <si>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</si>
  <si>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</si>
  <si>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</si>
  <si>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</si>
  <si>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</si>
  <si>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</si>
  <si>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守山市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</si>
  <si>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</si>
  <si>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</si>
  <si>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</si>
  <si>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</si>
  <si>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</si>
  <si>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</si>
  <si>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</si>
  <si>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</si>
  <si>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</si>
  <si>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</si>
  <si>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</si>
  <si>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</si>
  <si>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</si>
  <si>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</si>
  <si>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</si>
  <si>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</si>
  <si>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</si>
  <si>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</si>
  <si>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</si>
  <si>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</si>
  <si>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</si>
  <si>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</si>
  <si>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</si>
  <si>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</si>
  <si>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</si>
  <si>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</si>
  <si>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</si>
  <si>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</si>
  <si>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</si>
  <si>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</si>
  <si>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</si>
  <si>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</si>
  <si>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</si>
  <si>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</si>
  <si>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</si>
  <si>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</si>
  <si>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</si>
  <si>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</si>
  <si>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</si>
  <si>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</si>
  <si>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</si>
  <si>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</si>
  <si>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</si>
  <si>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</si>
  <si>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</si>
  <si>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</si>
  <si>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</si>
  <si>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</si>
  <si>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</si>
  <si>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</si>
  <si>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</si>
  <si>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</si>
  <si>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</si>
  <si>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</si>
  <si>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</si>
  <si>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</si>
  <si>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</si>
  <si>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</si>
  <si>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</si>
  <si>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</si>
  <si>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</si>
  <si>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</si>
  <si>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</si>
  <si>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</si>
  <si>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</si>
  <si>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</si>
  <si>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</si>
  <si>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</si>
  <si>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</si>
  <si>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</si>
  <si>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</si>
  <si>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</si>
  <si>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</si>
  <si>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</si>
  <si>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</si>
  <si>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</si>
  <si>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</si>
  <si>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</si>
  <si>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</si>
  <si>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</si>
  <si>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</si>
  <si>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</si>
  <si>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</si>
  <si>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</si>
  <si>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</si>
  <si>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</si>
  <si>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</si>
  <si>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</si>
  <si>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</si>
  <si>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</si>
  <si>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</si>
  <si>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</si>
  <si>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</si>
  <si>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</si>
  <si>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</si>
  <si>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</si>
  <si>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</si>
  <si>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</si>
  <si>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</si>
  <si>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</si>
  <si>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</si>
  <si>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</si>
  <si>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</si>
  <si>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</si>
  <si>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</si>
  <si>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</si>
  <si>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</si>
  <si>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</si>
  <si>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</si>
  <si>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</si>
  <si>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</si>
  <si>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</si>
  <si>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</si>
  <si>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</si>
  <si>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滋賀県守山市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</si>
  <si>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</si>
  <si>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</si>
  <si>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</si>
  <si>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</si>
  <si>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</si>
  <si>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</si>
  <si>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</si>
  <si>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</si>
  <si>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</si>
  <si>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</si>
  <si>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</si>
  <si>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</si>
  <si>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</si>
  <si>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</si>
  <si>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</si>
  <si>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</si>
  <si>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</si>
  <si>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</si>
  <si>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</si>
  <si>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</si>
  <si>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</si>
  <si>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</si>
  <si>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</si>
  <si>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</si>
  <si>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</si>
  <si>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</si>
  <si>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</si>
  <si>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</si>
  <si>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</si>
  <si>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</si>
  <si>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</si>
  <si>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</si>
  <si>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</si>
  <si>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</si>
  <si>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</si>
  <si>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</si>
  <si>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</si>
  <si>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</si>
  <si>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</si>
  <si>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</si>
  <si>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</si>
  <si>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</si>
  <si>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</si>
  <si>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</si>
  <si>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</si>
  <si>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</si>
  <si>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</si>
  <si>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</si>
  <si>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</si>
  <si>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</si>
  <si>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</si>
  <si>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</si>
  <si>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</si>
  <si>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</si>
  <si>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</si>
  <si>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</si>
  <si>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</si>
  <si>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</si>
  <si>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</si>
  <si>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</si>
  <si>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</si>
  <si>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</si>
  <si>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</si>
  <si>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</si>
  <si>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</si>
  <si>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</si>
  <si>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</si>
  <si>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</si>
  <si>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</si>
  <si>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</si>
  <si>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</si>
  <si>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</si>
  <si>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</si>
  <si>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</si>
  <si>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</si>
  <si>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</si>
  <si>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</si>
  <si>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</si>
  <si>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</si>
  <si>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</si>
  <si>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</si>
  <si>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</si>
  <si>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</si>
  <si>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</si>
  <si>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</si>
  <si>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</si>
  <si>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</si>
  <si>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</si>
  <si>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</si>
  <si>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</si>
  <si>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</si>
  <si>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</si>
  <si>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</si>
  <si>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</si>
  <si>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</si>
  <si>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</si>
  <si>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</si>
  <si>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</si>
  <si>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</si>
  <si>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</si>
  <si>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</si>
  <si>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</si>
  <si>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</si>
  <si>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</si>
  <si>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</si>
  <si>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</si>
  <si>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</si>
  <si>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</si>
  <si>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</si>
  <si>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</si>
  <si>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</si>
  <si>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</si>
  <si>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</si>
  <si>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</si>
  <si>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</si>
  <si>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</si>
  <si>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</si>
  <si>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</si>
  <si>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</si>
  <si>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</si>
  <si>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</si>
  <si>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</si>
  <si>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</si>
  <si>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</si>
  <si>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</si>
  <si>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</si>
  <si>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</si>
  <si>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</si>
  <si>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</si>
  <si>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</si>
  <si>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</si>
  <si>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</si>
  <si>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</si>
  <si>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</si>
  <si>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</si>
  <si>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</si>
  <si>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</si>
  <si>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</si>
  <si>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</si>
  <si>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</si>
  <si>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</si>
  <si>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</si>
  <si>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</si>
  <si>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</si>
  <si>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</si>
  <si>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</si>
  <si>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</si>
  <si>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</si>
  <si>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</si>
  <si>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</si>
  <si>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</si>
  <si>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</si>
  <si>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</si>
  <si>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</si>
  <si>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</si>
  <si>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滋賀県守山市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</si>
  <si>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</si>
  <si>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</si>
  <si>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</si>
  <si>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</si>
  <si>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</si>
  <si>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</si>
  <si>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</si>
  <si>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</si>
  <si>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</si>
  <si>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</si>
  <si>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</si>
  <si>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</si>
  <si>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</si>
  <si>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</si>
  <si>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</si>
  <si>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</si>
  <si>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</si>
  <si>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</si>
  <si>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</si>
  <si>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</si>
  <si>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</si>
  <si>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育英奨学事業特別会計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</si>
  <si>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</si>
  <si>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</si>
  <si>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</si>
  <si>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</si>
  <si>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</si>
  <si>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</si>
  <si>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</si>
  <si>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</si>
  <si>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</si>
  <si>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</si>
  <si>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</si>
  <si>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</si>
  <si>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</si>
  <si>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</si>
  <si>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</si>
  <si>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介護保険特別会計(介護保険事業)</t>
    <phoneticPr fontId="5"/>
  </si>
  <si>
    <t>介護保険特別会計(介護サービス事業)</t>
    <phoneticPr fontId="5"/>
  </si>
  <si>
    <t>後期高齢者医療事業特別会計</t>
    <phoneticPr fontId="5"/>
  </si>
  <si>
    <t>水道事業会計</t>
    <phoneticPr fontId="5"/>
  </si>
  <si>
    <t>法適用企業</t>
    <phoneticPr fontId="5"/>
  </si>
  <si>
    <t>下水道事業会計</t>
    <phoneticPr fontId="5"/>
  </si>
  <si>
    <t>病院事業会計</t>
    <phoneticPr fontId="5"/>
  </si>
  <si>
    <t>-</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</si>
  <si>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</si>
  <si>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</si>
  <si>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</si>
  <si>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</si>
  <si>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</si>
  <si>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</si>
  <si>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</si>
  <si>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</si>
  <si>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</si>
  <si>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</si>
  <si>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</si>
  <si>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</si>
  <si>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</si>
  <si>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</si>
  <si>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</si>
  <si>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</si>
  <si>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</si>
  <si>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</si>
  <si>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</si>
  <si>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</si>
  <si>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</si>
  <si>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</si>
  <si>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</si>
  <si>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</si>
  <si>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</si>
  <si>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</si>
  <si>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</si>
  <si>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</si>
  <si>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</si>
  <si>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</si>
  <si>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</si>
  <si>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</si>
  <si>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</si>
  <si>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</si>
  <si>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</si>
  <si>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</si>
  <si>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</si>
  <si>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</si>
  <si>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</si>
  <si>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</si>
  <si>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</si>
  <si>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</si>
  <si>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</si>
  <si>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</si>
  <si>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</si>
  <si>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</si>
  <si>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</si>
  <si>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</si>
  <si>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</si>
  <si>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</si>
  <si>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</si>
  <si>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</si>
  <si>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</si>
  <si>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</si>
  <si>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</si>
  <si>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</si>
  <si>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</si>
  <si>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</si>
  <si>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</si>
  <si>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</si>
  <si>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</si>
  <si>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</si>
  <si>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</si>
  <si>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</si>
  <si>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</si>
  <si>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</si>
  <si>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</si>
  <si>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</si>
  <si>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</si>
  <si>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</si>
  <si>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</si>
  <si>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</si>
  <si>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</si>
  <si>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</si>
  <si>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</si>
  <si>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</si>
  <si>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</si>
  <si>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</si>
  <si>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</si>
  <si>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</si>
  <si>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</si>
  <si>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</si>
  <si>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</si>
  <si>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</si>
  <si>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</si>
  <si>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</si>
  <si>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</si>
  <si>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</si>
  <si>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</si>
  <si>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</si>
  <si>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</si>
  <si>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</si>
  <si>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</si>
  <si>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</si>
  <si>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</si>
  <si>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</si>
  <si>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</si>
  <si>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</si>
  <si>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</si>
  <si>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</si>
  <si>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</si>
  <si>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</si>
  <si>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</si>
  <si>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</si>
  <si>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</si>
  <si>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</si>
  <si>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</si>
  <si>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</si>
  <si>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</si>
  <si>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</si>
  <si>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</si>
  <si>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</si>
  <si>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</si>
  <si>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</si>
  <si>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</si>
  <si>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</si>
  <si>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</si>
  <si>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</si>
  <si>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</si>
  <si>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</si>
  <si>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</si>
  <si>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</si>
  <si>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</si>
  <si>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</si>
  <si>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</si>
  <si>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</si>
  <si>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</si>
  <si>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</si>
  <si>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</si>
  <si>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</si>
  <si>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</si>
  <si>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</si>
  <si>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</si>
  <si>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</si>
  <si>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</si>
  <si>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</si>
  <si>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</si>
  <si>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</si>
  <si>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</si>
  <si>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</si>
  <si>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</si>
  <si>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</si>
  <si>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</si>
  <si>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</si>
  <si>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</si>
  <si>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</si>
  <si>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</si>
  <si>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</si>
  <si>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</si>
  <si>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</si>
  <si>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</si>
  <si>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0.63</t>
  </si>
  <si>
    <t>▲ 1.34</t>
  </si>
  <si>
    <t>▲ 0.45</t>
  </si>
  <si>
    <t>水道事業会計</t>
  </si>
  <si>
    <t>一般会計</t>
  </si>
  <si>
    <t>下水道事業会計</t>
  </si>
  <si>
    <t>介護保険特別会計(介護保険事業)</t>
  </si>
  <si>
    <t>国民健康保険特別会計</t>
  </si>
  <si>
    <t>土地取得特別会計</t>
  </si>
  <si>
    <t>育英奨学事業特別会計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</si>
  <si>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</si>
  <si>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</si>
  <si>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</si>
  <si>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</si>
  <si>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</si>
  <si>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</si>
  <si>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</si>
  <si>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</si>
  <si>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</si>
  <si>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</si>
  <si>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湖南広域行政組合</t>
    <rPh sb="0" eb="2">
      <t>コナン</t>
    </rPh>
    <rPh sb="2" eb="4">
      <t>コウイキ</t>
    </rPh>
    <rPh sb="4" eb="6">
      <t>ギョウセイ</t>
    </rPh>
    <rPh sb="6" eb="8">
      <t>クミアイ</t>
    </rPh>
    <phoneticPr fontId="2"/>
  </si>
  <si>
    <t>滋賀県後期高齢者医療広域連合（一般会計）</t>
    <rPh sb="0" eb="2">
      <t>シガ</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</si>
  <si>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滋賀県後期高齢者医療広域組合（後期高齢者医療特別会計）</t>
    <rPh sb="0" eb="3">
      <t>シガケン</t>
    </rPh>
    <rPh sb="3" eb="5">
      <t>コウキ</t>
    </rPh>
    <rPh sb="5" eb="8">
      <t>コウレイシャ</t>
    </rPh>
    <rPh sb="8" eb="10">
      <t>イリョウ</t>
    </rPh>
    <rPh sb="10" eb="12">
      <t>コウイキ</t>
    </rPh>
    <rPh sb="12" eb="14">
      <t>クミアイ</t>
    </rPh>
    <rPh sb="15" eb="17">
      <t>コウキ</t>
    </rPh>
    <rPh sb="17" eb="20">
      <t>コウレイシャ</t>
    </rPh>
    <rPh sb="20" eb="22">
      <t>イリョウ</t>
    </rPh>
    <rPh sb="22" eb="24">
      <t>トクベツ</t>
    </rPh>
    <rPh sb="24" eb="26">
      <t>カイケイ</t>
    </rPh>
    <phoneticPr fontId="2"/>
  </si>
  <si>
    <t>守山野洲行政事務組合</t>
    <rPh sb="0" eb="2">
      <t>モリヤマ</t>
    </rPh>
    <rPh sb="2" eb="4">
      <t>ヤス</t>
    </rPh>
    <rPh sb="4" eb="6">
      <t>ギョウセイ</t>
    </rPh>
    <rPh sb="6" eb="8">
      <t>ジム</t>
    </rPh>
    <rPh sb="8" eb="10">
      <t>クミアイ</t>
    </rPh>
    <phoneticPr fontId="2"/>
  </si>
  <si>
    <t>滋賀県市町村職員研修センター</t>
    <rPh sb="0" eb="3">
      <t>シガケン</t>
    </rPh>
    <rPh sb="3" eb="6">
      <t>シチョウソン</t>
    </rPh>
    <rPh sb="6" eb="8">
      <t>ショクイン</t>
    </rPh>
    <rPh sb="8" eb="10">
      <t>ケンシュウ</t>
    </rPh>
    <phoneticPr fontId="2"/>
  </si>
  <si>
    <t>守山市土地開発公社</t>
    <rPh sb="0" eb="3">
      <t>モリヤマシ</t>
    </rPh>
    <rPh sb="3" eb="5">
      <t>トチ</t>
    </rPh>
    <rPh sb="5" eb="7">
      <t>カイハツ</t>
    </rPh>
    <rPh sb="7" eb="9">
      <t>コウシャ</t>
    </rPh>
    <phoneticPr fontId="2"/>
  </si>
  <si>
    <t>守山市文化体育振興事業団</t>
    <rPh sb="0" eb="3">
      <t>モリヤマシ</t>
    </rPh>
    <rPh sb="3" eb="5">
      <t>ブンカ</t>
    </rPh>
    <rPh sb="5" eb="7">
      <t>タイイク</t>
    </rPh>
    <rPh sb="7" eb="9">
      <t>シンコウ</t>
    </rPh>
    <rPh sb="9" eb="12">
      <t>ジギョウダン</t>
    </rPh>
    <phoneticPr fontId="2"/>
  </si>
  <si>
    <t>守山野洲市民交流プラザ</t>
    <rPh sb="0" eb="2">
      <t>モリヤマ</t>
    </rPh>
    <rPh sb="2" eb="4">
      <t>ヤス</t>
    </rPh>
    <rPh sb="4" eb="6">
      <t>シミン</t>
    </rPh>
    <rPh sb="6" eb="8">
      <t>コウリュウ</t>
    </rPh>
    <phoneticPr fontId="2"/>
  </si>
  <si>
    <t>守山野洲勤労福祉サービスセンター</t>
    <rPh sb="0" eb="2">
      <t>モリヤマ</t>
    </rPh>
    <rPh sb="2" eb="4">
      <t>ヤス</t>
    </rPh>
    <rPh sb="4" eb="6">
      <t>キンロウ</t>
    </rPh>
    <rPh sb="6" eb="8">
      <t>フクシ</t>
    </rPh>
    <phoneticPr fontId="2"/>
  </si>
  <si>
    <t>公共施設整備基金</t>
    <rPh sb="0" eb="2">
      <t>コウキョウ</t>
    </rPh>
    <rPh sb="2" eb="4">
      <t>シセツ</t>
    </rPh>
    <rPh sb="4" eb="6">
      <t>セイビ</t>
    </rPh>
    <rPh sb="6" eb="8">
      <t>キキン</t>
    </rPh>
    <phoneticPr fontId="5"/>
  </si>
  <si>
    <t>職員退職基金</t>
    <rPh sb="0" eb="2">
      <t>ショクイン</t>
    </rPh>
    <rPh sb="2" eb="4">
      <t>タイショク</t>
    </rPh>
    <rPh sb="4" eb="6">
      <t>キキン</t>
    </rPh>
    <phoneticPr fontId="5"/>
  </si>
  <si>
    <t>福祉基金</t>
    <rPh sb="0" eb="2">
      <t>フクシ</t>
    </rPh>
    <rPh sb="2" eb="4">
      <t>キキン</t>
    </rPh>
    <phoneticPr fontId="5"/>
  </si>
  <si>
    <t>ふるさと守山応援基金</t>
    <rPh sb="4" eb="6">
      <t>モリヤマ</t>
    </rPh>
    <rPh sb="6" eb="8">
      <t>オウエン</t>
    </rPh>
    <rPh sb="8" eb="10">
      <t>キキン</t>
    </rPh>
    <phoneticPr fontId="5"/>
  </si>
  <si>
    <t>文化芸術振興事業基金</t>
    <rPh sb="0" eb="2">
      <t>ブンカ</t>
    </rPh>
    <rPh sb="2" eb="4">
      <t>ゲイジュツ</t>
    </rPh>
    <rPh sb="4" eb="6">
      <t>シンコウ</t>
    </rPh>
    <rPh sb="6" eb="8">
      <t>ジギョウ</t>
    </rPh>
    <rPh sb="8" eb="10">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</si>
  <si>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</si>
  <si>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</si>
  <si>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</si>
  <si>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</si>
  <si>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</si>
  <si>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</si>
  <si>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</si>
  <si>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</si>
  <si>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</si>
  <si>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</si>
  <si>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</si>
  <si>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有形固定資産減価償却率は横ばいで推移し、類似団体と比較すると若干下回る数値となった。将来負担比率は環境施設更新事業等の大規模事業の実施による地方債残高の増により、将来負担比率は0.2％に悪化したものの、類似団体と比較すると下回っており、平均的な水準を維持していると考えられる。
　しかしながら、今後環境施設更新事業や新庁舎整備事業などの大規模事業の実施により、多額の地方債の発行および基金の取り崩しを予定しているため、公共施設等総合管理計画や財政推計に基づく施設の適正な維持管理に努め、施設の長寿命化や老朽化対策の取組を実施していく。</t>
    <rPh sb="31" eb="33">
      <t>ジャッカン</t>
    </rPh>
    <rPh sb="94" eb="96">
      <t>アッカ</t>
    </rPh>
    <rPh sb="112" eb="114">
      <t>シタマワ</t>
    </rPh>
    <rPh sb="241" eb="242">
      <t>ツト</t>
    </rPh>
    <rPh sb="244" eb="246">
      <t>シセツ</t>
    </rPh>
    <rPh sb="258" eb="260">
      <t>トリクミ</t>
    </rPh>
    <rPh sb="261" eb="263">
      <t>ジッシ</t>
    </rPh>
    <phoneticPr fontId="5"/>
  </si>
  <si>
    <t>　地方債残高が令和元年度よりも増加し、将来負担額が増加したことで、充当可能基金を始めとした充当可能財源等を上回り、将来負担比率は0.2％に悪化、また、実質公債費比率についても、過去の大規模事業の償還開始による償還金の増により昨年度と比較し0.6ポイント悪化したものの、類似団体と比較すると数値は下回っており、平均的な水準を維持していると考えられる。
　しかしながら、今後大型の建設事業を予定しており、地方債の発行が増加することが見込まれることから、長期的な財政推計を踏まえる中、地方債の発行が最小限となるよう健全な財政運営に努めていく。</t>
    <rPh sb="7" eb="9">
      <t>レイワ</t>
    </rPh>
    <rPh sb="9" eb="10">
      <t>モト</t>
    </rPh>
    <rPh sb="53" eb="55">
      <t>ウワマワ</t>
    </rPh>
    <rPh sb="88" eb="90">
      <t>カコ</t>
    </rPh>
    <rPh sb="91" eb="96">
      <t>ダイキボジギョウ</t>
    </rPh>
    <rPh sb="97" eb="101">
      <t>ショウカンカイシ</t>
    </rPh>
    <rPh sb="104" eb="107">
      <t>ショウカンキン</t>
    </rPh>
    <rPh sb="108" eb="109">
      <t>ゾウ</t>
    </rPh>
    <rPh sb="116" eb="118">
      <t>ヒカク</t>
    </rPh>
    <rPh sb="126" eb="128">
      <t>アッカ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</si>
</sst>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xmlns:c16r2="http://schemas.microsoft.com/office/drawing/2015/06/chart">
            <c:ext xmlns:c16="http://schemas.microsoft.com/office/drawing/2014/chart" uri="{C3380CC4-5D6E-409C-BE32-E72D297353CC}">
              <c16:uniqueId val="{00000000-FA91-402C-A415-6A37CFA3CBB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67982</c:v>
                </c:pt>
                <c:pt idx="1">
                  <c:v>39356</c:v>
                </c:pt>
                <c:pt idx="2">
                  <c:v>54037</c:v>
                </c:pt>
                <c:pt idx="3">
                  <c:v>60467</c:v>
                </c:pt>
                <c:pt idx="4">
                  <c:v>141445</c:v>
                </c:pt>
              </c:numCache>
            </c:numRef>
          </c:val>
          <c:smooth val="0"/>
          <c:extLst xmlns:c16r2="http://schemas.microsoft.com/office/drawing/2015/06/chart">
            <c:ext xmlns:c16="http://schemas.microsoft.com/office/drawing/2014/chart" uri="{C3380CC4-5D6E-409C-BE32-E72D297353CC}">
              <c16:uniqueId val="{00000001-FA91-402C-A415-6A37CFA3CBBB}"/>
            </c:ext>
          </c:extLst>
        </c:ser>
        <c:dLbls>
          <c:showLegendKey val="0"/>
          <c:showVal val="0"/>
          <c:showCatName val="0"/>
          <c:showSerName val="0"/>
          <c:showPercent val="0"/>
          <c:showBubbleSize val="0"/>
        </c:dLbls>
        <c:marker val="1"/>
        <c:smooth val="0"/>
        <c:axId val="-520377792"/>
        <c:axId val="-520380512"/>
      </c:lineChart>
      <c:catAx>
        <c:axId val="-5203777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0380512"/>
        <c:crosses val="autoZero"/>
        <c:auto val="1"/>
        <c:lblAlgn val="ctr"/>
        <c:lblOffset val="100"/>
        <c:tickLblSkip val="1"/>
        <c:tickMarkSkip val="1"/>
        <c:noMultiLvlLbl val="0"/>
      </c:catAx>
      <c:valAx>
        <c:axId val="-52038051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0377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3.04</c:v>
                </c:pt>
                <c:pt idx="1">
                  <c:v>3.61</c:v>
                </c:pt>
                <c:pt idx="2">
                  <c:v>5.41</c:v>
                </c:pt>
                <c:pt idx="3">
                  <c:v>4.03</c:v>
                </c:pt>
                <c:pt idx="4">
                  <c:v>3.35</c:v>
                </c:pt>
              </c:numCache>
            </c:numRef>
          </c:val>
          <c:extLst xmlns:c16r2="http://schemas.microsoft.com/office/drawing/2015/06/chart">
            <c:ext xmlns:c16="http://schemas.microsoft.com/office/drawing/2014/chart" uri="{C3380CC4-5D6E-409C-BE32-E72D297353CC}">
              <c16:uniqueId val="{00000000-56DB-4775-8BB2-28CD0C47806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12.4</c:v>
                </c:pt>
                <c:pt idx="1">
                  <c:v>12.31</c:v>
                </c:pt>
                <c:pt idx="2">
                  <c:v>12.18</c:v>
                </c:pt>
                <c:pt idx="3">
                  <c:v>12.13</c:v>
                </c:pt>
                <c:pt idx="4">
                  <c:v>11.53</c:v>
                </c:pt>
              </c:numCache>
            </c:numRef>
          </c:val>
          <c:extLst xmlns:c16r2="http://schemas.microsoft.com/office/drawing/2015/06/chart">
            <c:ext xmlns:c16="http://schemas.microsoft.com/office/drawing/2014/chart" uri="{C3380CC4-5D6E-409C-BE32-E72D297353CC}">
              <c16:uniqueId val="{00000001-56DB-4775-8BB2-28CD0C47806C}"/>
            </c:ext>
          </c:extLst>
        </c:ser>
        <c:dLbls>
          <c:showLegendKey val="0"/>
          <c:showVal val="0"/>
          <c:showCatName val="0"/>
          <c:showSerName val="0"/>
          <c:showPercent val="0"/>
          <c:showBubbleSize val="0"/>
        </c:dLbls>
        <c:gapWidth val="250"/>
        <c:overlap val="100"/>
        <c:axId val="-520384320"/>
        <c:axId val="-520382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-0.63</c:v>
                </c:pt>
                <c:pt idx="1">
                  <c:v>0.62</c:v>
                </c:pt>
                <c:pt idx="2">
                  <c:v>1.86</c:v>
                </c:pt>
                <c:pt idx="3">
                  <c:v>-1.34</c:v>
                </c:pt>
                <c:pt idx="4">
                  <c:v>-0.45</c:v>
                </c:pt>
              </c:numCache>
            </c:numRef>
          </c:val>
          <c:smooth val="0"/>
          <c:extLst xmlns:c16r2="http://schemas.microsoft.com/office/drawing/2015/06/chart">
            <c:ext xmlns:c16="http://schemas.microsoft.com/office/drawing/2014/chart" uri="{C3380CC4-5D6E-409C-BE32-E72D297353CC}">
              <c16:uniqueId val="{00000002-56DB-4775-8BB2-28CD0C47806C}"/>
            </c:ext>
          </c:extLst>
        </c:ser>
        <c:dLbls>
          <c:showLegendKey val="0"/>
          <c:showVal val="0"/>
          <c:showCatName val="0"/>
          <c:showSerName val="0"/>
          <c:showPercent val="0"/>
          <c:showBubbleSize val="0"/>
        </c:dLbls>
        <c:marker val="1"/>
        <c:smooth val="0"/>
        <c:axId val="-520384320"/>
        <c:axId val="-520382688"/>
      </c:lineChart>
      <c:catAx>
        <c:axId val="-520384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20382688"/>
        <c:crosses val="autoZero"/>
        <c:auto val="1"/>
        <c:lblAlgn val="ctr"/>
        <c:lblOffset val="100"/>
        <c:tickLblSkip val="1"/>
        <c:tickMarkSkip val="1"/>
        <c:noMultiLvlLbl val="0"/>
      </c:catAx>
      <c:valAx>
        <c:axId val="-520382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0384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1.88</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A5C9-442C-847F-02947073741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5C9-442C-847F-02947073741F}"/>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A5C9-442C-847F-02947073741F}"/>
            </c:ext>
          </c:extLst>
        </c:ser>
        <c:ser>
          <c:idx val="3"/>
          <c:order val="3"/>
          <c:tx>
            <c:strRef>
              <c:f>データシート!$A$30</c:f>
              <c:strCache>
                <c:ptCount val="1"/>
                <c:pt idx="0">
                  <c:v>育英奨学事業特別会計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0.04</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3-A5C9-442C-847F-02947073741F}"/>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4-A5C9-442C-847F-02947073741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0.45</c:v>
                </c:pt>
                <c:pt idx="2">
                  <c:v>#N/A</c:v>
                </c:pt>
                <c:pt idx="3">
                  <c:v>1.1599999999999999</c:v>
                </c:pt>
                <c:pt idx="4">
                  <c:v>#N/A</c:v>
                </c:pt>
                <c:pt idx="5">
                  <c:v>0.47</c:v>
                </c:pt>
                <c:pt idx="6">
                  <c:v>#N/A</c:v>
                </c:pt>
                <c:pt idx="7">
                  <c:v>0</c:v>
                </c:pt>
                <c:pt idx="8">
                  <c:v>#N/A</c:v>
                </c:pt>
                <c:pt idx="9">
                  <c:v>0.03</c:v>
                </c:pt>
              </c:numCache>
            </c:numRef>
          </c:val>
          <c:extLst xmlns:c16r2="http://schemas.microsoft.com/office/drawing/2015/06/chart">
            <c:ext xmlns:c16="http://schemas.microsoft.com/office/drawing/2014/chart" uri="{C3380CC4-5D6E-409C-BE32-E72D297353CC}">
              <c16:uniqueId val="{00000005-A5C9-442C-847F-02947073741F}"/>
            </c:ext>
          </c:extLst>
        </c:ser>
        <c:ser>
          <c:idx val="6"/>
          <c:order val="6"/>
          <c:tx>
            <c:strRef>
              <c:f>データシート!$A$33</c:f>
              <c:strCache>
                <c:ptCount val="1"/>
                <c:pt idx="0">
                  <c:v>介護保険特別会計(介護保険事業)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0.95</c:v>
                </c:pt>
                <c:pt idx="2">
                  <c:v>#N/A</c:v>
                </c:pt>
                <c:pt idx="3">
                  <c:v>0.72</c:v>
                </c:pt>
                <c:pt idx="4">
                  <c:v>#N/A</c:v>
                </c:pt>
                <c:pt idx="5">
                  <c:v>0.78</c:v>
                </c:pt>
                <c:pt idx="6">
                  <c:v>#N/A</c:v>
                </c:pt>
                <c:pt idx="7">
                  <c:v>0.65</c:v>
                </c:pt>
                <c:pt idx="8">
                  <c:v>#N/A</c:v>
                </c:pt>
                <c:pt idx="9">
                  <c:v>0.49</c:v>
                </c:pt>
              </c:numCache>
            </c:numRef>
          </c:val>
          <c:extLst xmlns:c16r2="http://schemas.microsoft.com/office/drawing/2015/06/chart">
            <c:ext xmlns:c16="http://schemas.microsoft.com/office/drawing/2014/chart" uri="{C3380CC4-5D6E-409C-BE32-E72D297353CC}">
              <c16:uniqueId val="{00000006-A5C9-442C-847F-02947073741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0.23</c:v>
                </c:pt>
                <c:pt idx="2">
                  <c:v>#N/A</c:v>
                </c:pt>
                <c:pt idx="3">
                  <c:v>0.44</c:v>
                </c:pt>
                <c:pt idx="4">
                  <c:v>#N/A</c:v>
                </c:pt>
                <c:pt idx="5">
                  <c:v>0.67</c:v>
                </c:pt>
                <c:pt idx="6">
                  <c:v>#N/A</c:v>
                </c:pt>
                <c:pt idx="7">
                  <c:v>0.96</c:v>
                </c:pt>
                <c:pt idx="8">
                  <c:v>#N/A</c:v>
                </c:pt>
                <c:pt idx="9">
                  <c:v>1.41</c:v>
                </c:pt>
              </c:numCache>
            </c:numRef>
          </c:val>
          <c:extLst xmlns:c16r2="http://schemas.microsoft.com/office/drawing/2015/06/chart">
            <c:ext xmlns:c16="http://schemas.microsoft.com/office/drawing/2014/chart" uri="{C3380CC4-5D6E-409C-BE32-E72D297353CC}">
              <c16:uniqueId val="{00000007-A5C9-442C-847F-02947073741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3.04</c:v>
                </c:pt>
                <c:pt idx="2">
                  <c:v>#N/A</c:v>
                </c:pt>
                <c:pt idx="3">
                  <c:v>3.61</c:v>
                </c:pt>
                <c:pt idx="4">
                  <c:v>#N/A</c:v>
                </c:pt>
                <c:pt idx="5">
                  <c:v>5.41</c:v>
                </c:pt>
                <c:pt idx="6">
                  <c:v>#N/A</c:v>
                </c:pt>
                <c:pt idx="7">
                  <c:v>4.0199999999999996</c:v>
                </c:pt>
                <c:pt idx="8">
                  <c:v>#N/A</c:v>
                </c:pt>
                <c:pt idx="9">
                  <c:v>3.35</c:v>
                </c:pt>
              </c:numCache>
            </c:numRef>
          </c:val>
          <c:extLst xmlns:c16r2="http://schemas.microsoft.com/office/drawing/2015/06/chart">
            <c:ext xmlns:c16="http://schemas.microsoft.com/office/drawing/2014/chart" uri="{C3380CC4-5D6E-409C-BE32-E72D297353CC}">
              <c16:uniqueId val="{00000008-A5C9-442C-847F-02947073741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7.61</c:v>
                </c:pt>
                <c:pt idx="2">
                  <c:v>#N/A</c:v>
                </c:pt>
                <c:pt idx="3">
                  <c:v>7</c:v>
                </c:pt>
                <c:pt idx="4">
                  <c:v>#N/A</c:v>
                </c:pt>
                <c:pt idx="5">
                  <c:v>7.05</c:v>
                </c:pt>
                <c:pt idx="6">
                  <c:v>#N/A</c:v>
                </c:pt>
                <c:pt idx="7">
                  <c:v>7.09</c:v>
                </c:pt>
                <c:pt idx="8">
                  <c:v>#N/A</c:v>
                </c:pt>
                <c:pt idx="9">
                  <c:v>5.45</c:v>
                </c:pt>
              </c:numCache>
            </c:numRef>
          </c:val>
          <c:extLst xmlns:c16r2="http://schemas.microsoft.com/office/drawing/2015/06/chart">
            <c:ext xmlns:c16="http://schemas.microsoft.com/office/drawing/2014/chart" uri="{C3380CC4-5D6E-409C-BE32-E72D297353CC}">
              <c16:uniqueId val="{00000009-A5C9-442C-847F-02947073741F}"/>
            </c:ext>
          </c:extLst>
        </c:ser>
        <c:dLbls>
          <c:showLegendKey val="0"/>
          <c:showVal val="0"/>
          <c:showCatName val="0"/>
          <c:showSerName val="0"/>
          <c:showPercent val="0"/>
          <c:showBubbleSize val="0"/>
        </c:dLbls>
        <c:gapWidth val="150"/>
        <c:overlap val="100"/>
        <c:axId val="-520381600"/>
        <c:axId val="-520381056"/>
      </c:barChart>
      <c:catAx>
        <c:axId val="-520381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0381056"/>
        <c:crosses val="autoZero"/>
        <c:auto val="1"/>
        <c:lblAlgn val="ctr"/>
        <c:lblOffset val="100"/>
        <c:tickLblSkip val="1"/>
        <c:tickMarkSkip val="1"/>
        <c:noMultiLvlLbl val="0"/>
      </c:catAx>
      <c:valAx>
        <c:axId val="-520381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0381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2740</c:v>
                </c:pt>
                <c:pt idx="5">
                  <c:v>2719</c:v>
                </c:pt>
                <c:pt idx="8">
                  <c:v>2695</c:v>
                </c:pt>
                <c:pt idx="11">
                  <c:v>2677</c:v>
                </c:pt>
                <c:pt idx="14">
                  <c:v>2692</c:v>
                </c:pt>
              </c:numCache>
            </c:numRef>
          </c:val>
          <c:extLst xmlns:c16r2="http://schemas.microsoft.com/office/drawing/2015/06/chart">
            <c:ext xmlns:c16="http://schemas.microsoft.com/office/drawing/2014/chart" uri="{C3380CC4-5D6E-409C-BE32-E72D297353CC}">
              <c16:uniqueId val="{00000000-F757-4B3C-9860-00E70A0B577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757-4B3C-9860-00E70A0B577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F757-4B3C-9860-00E70A0B577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155</c:v>
                </c:pt>
                <c:pt idx="3">
                  <c:v>103</c:v>
                </c:pt>
                <c:pt idx="6">
                  <c:v>90</c:v>
                </c:pt>
                <c:pt idx="9">
                  <c:v>85</c:v>
                </c:pt>
                <c:pt idx="12">
                  <c:v>92</c:v>
                </c:pt>
              </c:numCache>
            </c:numRef>
          </c:val>
          <c:extLst xmlns:c16r2="http://schemas.microsoft.com/office/drawing/2015/06/chart">
            <c:ext xmlns:c16="http://schemas.microsoft.com/office/drawing/2014/chart" uri="{C3380CC4-5D6E-409C-BE32-E72D297353CC}">
              <c16:uniqueId val="{00000003-F757-4B3C-9860-00E70A0B577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784</c:v>
                </c:pt>
                <c:pt idx="3">
                  <c:v>749</c:v>
                </c:pt>
                <c:pt idx="6">
                  <c:v>915</c:v>
                </c:pt>
                <c:pt idx="9">
                  <c:v>905</c:v>
                </c:pt>
                <c:pt idx="12">
                  <c:v>954</c:v>
                </c:pt>
              </c:numCache>
            </c:numRef>
          </c:val>
          <c:extLst xmlns:c16r2="http://schemas.microsoft.com/office/drawing/2015/06/chart">
            <c:ext xmlns:c16="http://schemas.microsoft.com/office/drawing/2014/chart" uri="{C3380CC4-5D6E-409C-BE32-E72D297353CC}">
              <c16:uniqueId val="{00000004-F757-4B3C-9860-00E70A0B577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7</c:v>
                </c:pt>
                <c:pt idx="3">
                  <c:v>7</c:v>
                </c:pt>
                <c:pt idx="6">
                  <c:v>7</c:v>
                </c:pt>
                <c:pt idx="9">
                  <c:v>7</c:v>
                </c:pt>
                <c:pt idx="12">
                  <c:v>7</c:v>
                </c:pt>
              </c:numCache>
            </c:numRef>
          </c:val>
          <c:extLst xmlns:c16r2="http://schemas.microsoft.com/office/drawing/2015/06/chart">
            <c:ext xmlns:c16="http://schemas.microsoft.com/office/drawing/2014/chart" uri="{C3380CC4-5D6E-409C-BE32-E72D297353CC}">
              <c16:uniqueId val="{00000005-F757-4B3C-9860-00E70A0B577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757-4B3C-9860-00E70A0B577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2393</c:v>
                </c:pt>
                <c:pt idx="3">
                  <c:v>2280</c:v>
                </c:pt>
                <c:pt idx="6">
                  <c:v>2315</c:v>
                </c:pt>
                <c:pt idx="9">
                  <c:v>2314</c:v>
                </c:pt>
                <c:pt idx="12">
                  <c:v>2394</c:v>
                </c:pt>
              </c:numCache>
            </c:numRef>
          </c:val>
          <c:extLst xmlns:c16r2="http://schemas.microsoft.com/office/drawing/2015/06/chart">
            <c:ext xmlns:c16="http://schemas.microsoft.com/office/drawing/2014/chart" uri="{C3380CC4-5D6E-409C-BE32-E72D297353CC}">
              <c16:uniqueId val="{00000007-F757-4B3C-9860-00E70A0B5775}"/>
            </c:ext>
          </c:extLst>
        </c:ser>
        <c:dLbls>
          <c:showLegendKey val="0"/>
          <c:showVal val="0"/>
          <c:showCatName val="0"/>
          <c:showSerName val="0"/>
          <c:showPercent val="0"/>
          <c:showBubbleSize val="0"/>
        </c:dLbls>
        <c:gapWidth val="100"/>
        <c:overlap val="100"/>
        <c:axId val="-520379968"/>
        <c:axId val="-520379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599</c:v>
                </c:pt>
                <c:pt idx="2">
                  <c:v>#N/A</c:v>
                </c:pt>
                <c:pt idx="3">
                  <c:v>#N/A</c:v>
                </c:pt>
                <c:pt idx="4">
                  <c:v>420</c:v>
                </c:pt>
                <c:pt idx="5">
                  <c:v>#N/A</c:v>
                </c:pt>
                <c:pt idx="6">
                  <c:v>#N/A</c:v>
                </c:pt>
                <c:pt idx="7">
                  <c:v>632</c:v>
                </c:pt>
                <c:pt idx="8">
                  <c:v>#N/A</c:v>
                </c:pt>
                <c:pt idx="9">
                  <c:v>#N/A</c:v>
                </c:pt>
                <c:pt idx="10">
                  <c:v>634</c:v>
                </c:pt>
                <c:pt idx="11">
                  <c:v>#N/A</c:v>
                </c:pt>
                <c:pt idx="12">
                  <c:v>#N/A</c:v>
                </c:pt>
                <c:pt idx="13">
                  <c:v>755</c:v>
                </c:pt>
                <c:pt idx="14">
                  <c:v>#N/A</c:v>
                </c:pt>
              </c:numCache>
            </c:numRef>
          </c:val>
          <c:smooth val="0"/>
          <c:extLst xmlns:c16r2="http://schemas.microsoft.com/office/drawing/2015/06/chart">
            <c:ext xmlns:c16="http://schemas.microsoft.com/office/drawing/2014/chart" uri="{C3380CC4-5D6E-409C-BE32-E72D297353CC}">
              <c16:uniqueId val="{00000008-F757-4B3C-9860-00E70A0B5775}"/>
            </c:ext>
          </c:extLst>
        </c:ser>
        <c:dLbls>
          <c:showLegendKey val="0"/>
          <c:showVal val="0"/>
          <c:showCatName val="0"/>
          <c:showSerName val="0"/>
          <c:showPercent val="0"/>
          <c:showBubbleSize val="0"/>
        </c:dLbls>
        <c:marker val="1"/>
        <c:smooth val="0"/>
        <c:axId val="-520379968"/>
        <c:axId val="-520379424"/>
      </c:lineChart>
      <c:catAx>
        <c:axId val="-52037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0379424"/>
        <c:crosses val="autoZero"/>
        <c:auto val="1"/>
        <c:lblAlgn val="ctr"/>
        <c:lblOffset val="100"/>
        <c:tickLblSkip val="1"/>
        <c:tickMarkSkip val="1"/>
        <c:noMultiLvlLbl val="0"/>
      </c:catAx>
      <c:valAx>
        <c:axId val="-520379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0379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27818</c:v>
                </c:pt>
                <c:pt idx="5">
                  <c:v>27229</c:v>
                </c:pt>
                <c:pt idx="8">
                  <c:v>26752</c:v>
                </c:pt>
                <c:pt idx="11">
                  <c:v>26957</c:v>
                </c:pt>
                <c:pt idx="14">
                  <c:v>28313</c:v>
                </c:pt>
              </c:numCache>
            </c:numRef>
          </c:val>
          <c:extLst xmlns:c16r2="http://schemas.microsoft.com/office/drawing/2015/06/chart">
            <c:ext xmlns:c16="http://schemas.microsoft.com/office/drawing/2014/chart" uri="{C3380CC4-5D6E-409C-BE32-E72D297353CC}">
              <c16:uniqueId val="{00000000-7335-4718-802C-2B3345BC723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5566</c:v>
                </c:pt>
                <c:pt idx="5">
                  <c:v>4908</c:v>
                </c:pt>
                <c:pt idx="8">
                  <c:v>4516</c:v>
                </c:pt>
                <c:pt idx="11">
                  <c:v>4478</c:v>
                </c:pt>
                <c:pt idx="14">
                  <c:v>4274</c:v>
                </c:pt>
              </c:numCache>
            </c:numRef>
          </c:val>
          <c:extLst xmlns:c16r2="http://schemas.microsoft.com/office/drawing/2015/06/chart">
            <c:ext xmlns:c16="http://schemas.microsoft.com/office/drawing/2014/chart" uri="{C3380CC4-5D6E-409C-BE32-E72D297353CC}">
              <c16:uniqueId val="{00000001-7335-4718-802C-2B3345BC723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11055</c:v>
                </c:pt>
                <c:pt idx="5">
                  <c:v>11948</c:v>
                </c:pt>
                <c:pt idx="8">
                  <c:v>12909</c:v>
                </c:pt>
                <c:pt idx="11">
                  <c:v>12310</c:v>
                </c:pt>
                <c:pt idx="14">
                  <c:v>11308</c:v>
                </c:pt>
              </c:numCache>
            </c:numRef>
          </c:val>
          <c:extLst xmlns:c16r2="http://schemas.microsoft.com/office/drawing/2015/06/chart">
            <c:ext xmlns:c16="http://schemas.microsoft.com/office/drawing/2014/chart" uri="{C3380CC4-5D6E-409C-BE32-E72D297353CC}">
              <c16:uniqueId val="{00000002-7335-4718-802C-2B3345BC723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335-4718-802C-2B3345BC723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335-4718-802C-2B3345BC723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1279</c:v>
                </c:pt>
                <c:pt idx="3">
                  <c:v>1285</c:v>
                </c:pt>
                <c:pt idx="6">
                  <c:v>1072</c:v>
                </c:pt>
                <c:pt idx="9">
                  <c:v>1035</c:v>
                </c:pt>
                <c:pt idx="12">
                  <c:v>1007</c:v>
                </c:pt>
              </c:numCache>
            </c:numRef>
          </c:val>
          <c:extLst xmlns:c16r2="http://schemas.microsoft.com/office/drawing/2015/06/chart">
            <c:ext xmlns:c16="http://schemas.microsoft.com/office/drawing/2014/chart" uri="{C3380CC4-5D6E-409C-BE32-E72D297353CC}">
              <c16:uniqueId val="{00000005-7335-4718-802C-2B3345BC723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2525</c:v>
                </c:pt>
                <c:pt idx="3">
                  <c:v>2459</c:v>
                </c:pt>
                <c:pt idx="6">
                  <c:v>2477</c:v>
                </c:pt>
                <c:pt idx="9">
                  <c:v>2317</c:v>
                </c:pt>
                <c:pt idx="12">
                  <c:v>2448</c:v>
                </c:pt>
              </c:numCache>
            </c:numRef>
          </c:val>
          <c:extLst xmlns:c16r2="http://schemas.microsoft.com/office/drawing/2015/06/chart">
            <c:ext xmlns:c16="http://schemas.microsoft.com/office/drawing/2014/chart" uri="{C3380CC4-5D6E-409C-BE32-E72D297353CC}">
              <c16:uniqueId val="{00000006-7335-4718-802C-2B3345BC723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822</c:v>
                </c:pt>
                <c:pt idx="3">
                  <c:v>770</c:v>
                </c:pt>
                <c:pt idx="6">
                  <c:v>763</c:v>
                </c:pt>
                <c:pt idx="9">
                  <c:v>730</c:v>
                </c:pt>
                <c:pt idx="12">
                  <c:v>687</c:v>
                </c:pt>
              </c:numCache>
            </c:numRef>
          </c:val>
          <c:extLst xmlns:c16r2="http://schemas.microsoft.com/office/drawing/2015/06/chart">
            <c:ext xmlns:c16="http://schemas.microsoft.com/office/drawing/2014/chart" uri="{C3380CC4-5D6E-409C-BE32-E72D297353CC}">
              <c16:uniqueId val="{00000007-7335-4718-802C-2B3345BC723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9303</c:v>
                </c:pt>
                <c:pt idx="3">
                  <c:v>9106</c:v>
                </c:pt>
                <c:pt idx="6">
                  <c:v>7567</c:v>
                </c:pt>
                <c:pt idx="9">
                  <c:v>7402</c:v>
                </c:pt>
                <c:pt idx="12">
                  <c:v>7098</c:v>
                </c:pt>
              </c:numCache>
            </c:numRef>
          </c:val>
          <c:extLst xmlns:c16r2="http://schemas.microsoft.com/office/drawing/2015/06/chart">
            <c:ext xmlns:c16="http://schemas.microsoft.com/office/drawing/2014/chart" uri="{C3380CC4-5D6E-409C-BE32-E72D297353CC}">
              <c16:uniqueId val="{00000008-7335-4718-802C-2B3345BC723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460</c:v>
                </c:pt>
                <c:pt idx="3">
                  <c:v>603</c:v>
                </c:pt>
                <c:pt idx="6">
                  <c:v>724</c:v>
                </c:pt>
                <c:pt idx="9">
                  <c:v>565</c:v>
                </c:pt>
                <c:pt idx="12">
                  <c:v>574</c:v>
                </c:pt>
              </c:numCache>
            </c:numRef>
          </c:val>
          <c:extLst xmlns:c16r2="http://schemas.microsoft.com/office/drawing/2015/06/chart">
            <c:ext xmlns:c16="http://schemas.microsoft.com/office/drawing/2014/chart" uri="{C3380CC4-5D6E-409C-BE32-E72D297353CC}">
              <c16:uniqueId val="{00000009-7335-4718-802C-2B3345BC723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25780</c:v>
                </c:pt>
                <c:pt idx="3">
                  <c:v>26163</c:v>
                </c:pt>
                <c:pt idx="6">
                  <c:v>27006</c:v>
                </c:pt>
                <c:pt idx="9">
                  <c:v>27685</c:v>
                </c:pt>
                <c:pt idx="12">
                  <c:v>32119</c:v>
                </c:pt>
              </c:numCache>
            </c:numRef>
          </c:val>
          <c:extLst xmlns:c16r2="http://schemas.microsoft.com/office/drawing/2015/06/chart">
            <c:ext xmlns:c16="http://schemas.microsoft.com/office/drawing/2014/chart" uri="{C3380CC4-5D6E-409C-BE32-E72D297353CC}">
              <c16:uniqueId val="{0000000A-7335-4718-802C-2B3345BC7233}"/>
            </c:ext>
          </c:extLst>
        </c:ser>
        <c:dLbls>
          <c:showLegendKey val="0"/>
          <c:showVal val="0"/>
          <c:showCatName val="0"/>
          <c:showSerName val="0"/>
          <c:showPercent val="0"/>
          <c:showBubbleSize val="0"/>
        </c:dLbls>
        <c:gapWidth val="100"/>
        <c:overlap val="100"/>
        <c:axId val="-520378880"/>
        <c:axId val="-520378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40</c:v>
                </c:pt>
                <c:pt idx="14">
                  <c:v>#N/A</c:v>
                </c:pt>
              </c:numCache>
            </c:numRef>
          </c:val>
          <c:smooth val="0"/>
          <c:extLst xmlns:c16r2="http://schemas.microsoft.com/office/drawing/2015/06/chart">
            <c:ext xmlns:c16="http://schemas.microsoft.com/office/drawing/2014/chart" uri="{C3380CC4-5D6E-409C-BE32-E72D297353CC}">
              <c16:uniqueId val="{0000000B-7335-4718-802C-2B3345BC7233}"/>
            </c:ext>
          </c:extLst>
        </c:ser>
        <c:dLbls>
          <c:showLegendKey val="0"/>
          <c:showVal val="0"/>
          <c:showCatName val="0"/>
          <c:showSerName val="0"/>
          <c:showPercent val="0"/>
          <c:showBubbleSize val="0"/>
        </c:dLbls>
        <c:marker val="1"/>
        <c:smooth val="0"/>
        <c:axId val="-520378880"/>
        <c:axId val="-520378336"/>
      </c:lineChart>
      <c:catAx>
        <c:axId val="-520378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20378336"/>
        <c:crosses val="autoZero"/>
        <c:auto val="1"/>
        <c:lblAlgn val="ctr"/>
        <c:lblOffset val="100"/>
        <c:tickLblSkip val="1"/>
        <c:tickMarkSkip val="1"/>
        <c:noMultiLvlLbl val="0"/>
      </c:catAx>
      <c:valAx>
        <c:axId val="-520378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0378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2011</c:v>
                </c:pt>
                <c:pt idx="1">
                  <c:v>2014</c:v>
                </c:pt>
                <c:pt idx="2">
                  <c:v>2017</c:v>
                </c:pt>
              </c:numCache>
            </c:numRef>
          </c:val>
          <c:extLst xmlns:c16r2="http://schemas.microsoft.com/office/drawing/2015/06/chart">
            <c:ext xmlns:c16="http://schemas.microsoft.com/office/drawing/2014/chart" uri="{C3380CC4-5D6E-409C-BE32-E72D297353CC}">
              <c16:uniqueId val="{00000000-DE6A-4571-BA19-280F1F2F432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1379</c:v>
                </c:pt>
                <c:pt idx="1">
                  <c:v>1381</c:v>
                </c:pt>
                <c:pt idx="2">
                  <c:v>1383</c:v>
                </c:pt>
              </c:numCache>
            </c:numRef>
          </c:val>
          <c:extLst xmlns:c16r2="http://schemas.microsoft.com/office/drawing/2015/06/chart">
            <c:ext xmlns:c16="http://schemas.microsoft.com/office/drawing/2014/chart" uri="{C3380CC4-5D6E-409C-BE32-E72D297353CC}">
              <c16:uniqueId val="{00000001-DE6A-4571-BA19-280F1F2F432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7959</c:v>
                </c:pt>
                <c:pt idx="1">
                  <c:v>7736</c:v>
                </c:pt>
                <c:pt idx="2">
                  <c:v>6577</c:v>
                </c:pt>
              </c:numCache>
            </c:numRef>
          </c:val>
          <c:extLst xmlns:c16r2="http://schemas.microsoft.com/office/drawing/2015/06/chart">
            <c:ext xmlns:c16="http://schemas.microsoft.com/office/drawing/2014/chart" uri="{C3380CC4-5D6E-409C-BE32-E72D297353CC}">
              <c16:uniqueId val="{00000002-DE6A-4571-BA19-280F1F2F432E}"/>
            </c:ext>
          </c:extLst>
        </c:ser>
        <c:dLbls>
          <c:showLegendKey val="0"/>
          <c:showVal val="0"/>
          <c:showCatName val="0"/>
          <c:showSerName val="0"/>
          <c:showPercent val="0"/>
          <c:showBubbleSize val="0"/>
        </c:dLbls>
        <c:gapWidth val="120"/>
        <c:overlap val="100"/>
        <c:axId val="-520377248"/>
        <c:axId val="-277767968"/>
      </c:barChart>
      <c:catAx>
        <c:axId val="-52037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77767968"/>
        <c:crosses val="autoZero"/>
        <c:auto val="1"/>
        <c:lblAlgn val="ctr"/>
        <c:lblOffset val="100"/>
        <c:tickLblSkip val="1"/>
        <c:tickMarkSkip val="1"/>
        <c:noMultiLvlLbl val="0"/>
      </c:catAx>
      <c:valAx>
        <c:axId val="-2777679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20377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7D3-4A3D-B356-F5A352F08555}"/>
                </c:ext>
                <c:ext xmlns:c15="http://schemas.microsoft.com/office/drawing/2012/chart" uri="{CE6537A1-D6FC-4f65-9D91-7224C49458BB}">
                  <c15:dlblFieldTable>
                    <c15:dlblFTEntry>
                      <c15:txfldGUID>{AA054FD6-E512-4EC9-A61A-E6AF40642DCF}</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7D3-4A3D-B356-F5A352F08555}"/>
                </c:ext>
                <c:ext xmlns:c15="http://schemas.microsoft.com/office/drawing/2012/chart" uri="{CE6537A1-D6FC-4f65-9D91-7224C49458BB}">
                  <c15:dlblFieldTable>
                    <c15:dlblFTEntry>
                      <c15:txfldGUID>{17EA2E01-4E14-4E09-9909-FD2E3193FB2C}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7D3-4A3D-B356-F5A352F08555}"/>
                </c:ext>
                <c:ext xmlns:c15="http://schemas.microsoft.com/office/drawing/2012/chart" uri="{CE6537A1-D6FC-4f65-9D91-7224C49458BB}">
                  <c15:dlblFieldTable>
                    <c15:dlblFTEntry>
                      <c15:txfldGUID>{F874F5D6-8E5E-4E86-9DF7-BDED7E6440FC}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7D3-4A3D-B356-F5A352F08555}"/>
                </c:ext>
                <c:ext xmlns:c15="http://schemas.microsoft.com/office/drawing/2012/chart" uri="{CE6537A1-D6FC-4f65-9D91-7224C49458BB}">
                  <c15:dlblFieldTable>
                    <c15:dlblFTEntry>
                      <c15:txfldGUID>{B1DE8649-A120-423F-9C83-F56DE8B37D0A}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7D3-4A3D-B356-F5A352F08555}"/>
                </c:ext>
                <c:ext xmlns:c15="http://schemas.microsoft.com/office/drawing/2012/chart" uri="{CE6537A1-D6FC-4f65-9D91-7224C49458BB}">
                  <c15:dlblFieldTable>
                    <c15:dlblFTEntry>
                      <c15:txfldGUID>{09D0BEBE-2727-46CB-A5B4-3DE769B67689}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7D3-4A3D-B356-F5A352F08555}"/>
                </c:ext>
                <c:ext xmlns:c15="http://schemas.microsoft.com/office/drawing/2012/chart" uri="{CE6537A1-D6FC-4f65-9D91-7224C49458BB}">
                  <c15:dlblFieldTable>
                    <c15:dlblFTEntry>
                      <c15:txfldGUID>{35C14162-E18A-48A6-BBA6-643CD36996AA}</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7D3-4A3D-B356-F5A352F08555}"/>
                </c:ext>
                <c:ext xmlns:c15="http://schemas.microsoft.com/office/drawing/2012/chart" uri="{CE6537A1-D6FC-4f65-9D91-7224C49458BB}">
                  <c15:dlblFieldTable>
                    <c15:dlblFTEntry>
                      <c15:txfldGUID>{D74E93E5-3C82-4C35-9403-475078500AEC}</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7D3-4A3D-B356-F5A352F08555}"/>
                </c:ext>
                <c:ext xmlns:c15="http://schemas.microsoft.com/office/drawing/2012/chart" uri="{CE6537A1-D6FC-4f65-9D91-7224C49458BB}">
                  <c15:dlblFieldTable>
                    <c15:dlblFTEntry>
                      <c15:txfldGUID>{B1209DAA-F071-48D8-8B54-093A96A59413}</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7D3-4A3D-B356-F5A352F08555}"/>
                </c:ext>
                <c:ext xmlns:c15="http://schemas.microsoft.com/office/drawing/2012/chart" uri="{CE6537A1-D6FC-4f65-9D91-7224C49458BB}">
                  <c15:layout/>
                  <c15:dlblFieldTable>
                    <c15:dlblFTEntry>
                      <c15:txfldGUID>{F58AB49C-1333-4EDF-B735-BC7BB0F6F6D2}</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c:v>
                </c:pt>
                <c:pt idx="8">
                  <c:v>57.1</c:v>
                </c:pt>
                <c:pt idx="16">
                  <c:v>56.7</c:v>
                </c:pt>
                <c:pt idx="24">
                  <c:v>58.7</c:v>
                </c:pt>
                <c:pt idx="32">
                  <c:v>59.8</c:v>
                </c:pt>
              </c:numCache>
            </c:numRef>
          </c:xVal>
          <c:yVal>
            <c:numRef>
              <c:f>公会計指標分析・財政指標組合せ分析表!$BP$51:$DC$51</c:f>
              <c:numCache>
                <c:formatCode>#,##0.0;"▲ "#,##0.0</c:formatCode>
                <c:ptCount val="40"/>
                <c:pt idx="32">
                  <c:v>0.2</c:v>
                </c:pt>
              </c:numCache>
            </c:numRef>
          </c:yVal>
          <c:smooth val="0"/>
          <c:extLst xmlns:c16r2="http://schemas.microsoft.com/office/drawing/2015/06/chart">
            <c:ext xmlns:c16="http://schemas.microsoft.com/office/drawing/2014/chart" uri="{C3380CC4-5D6E-409C-BE32-E72D297353CC}">
              <c16:uniqueId val="{00000009-07D3-4A3D-B356-F5A352F0855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7D3-4A3D-B356-F5A352F08555}"/>
                </c:ext>
                <c:ext xmlns:c15="http://schemas.microsoft.com/office/drawing/2012/chart" uri="{CE6537A1-D6FC-4f65-9D91-7224C49458BB}">
                  <c15:layout/>
                  <c15:dlblFieldTable>
                    <c15:dlblFTEntry>
                      <c15:txfldGUID>{1DF7F8DA-E68C-48D8-83E0-783DB56D1B38}</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7D3-4A3D-B356-F5A352F08555}"/>
                </c:ext>
                <c:ext xmlns:c15="http://schemas.microsoft.com/office/drawing/2012/chart" uri="{CE6537A1-D6FC-4f65-9D91-7224C49458BB}">
                  <c15:dlblFieldTable>
                    <c15:dlblFTEntry>
                      <c15:txfldGUID>{9AA5EA1A-179A-48E2-A6FF-2DE3444990DD}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7D3-4A3D-B356-F5A352F08555}"/>
                </c:ext>
                <c:ext xmlns:c15="http://schemas.microsoft.com/office/drawing/2012/chart" uri="{CE6537A1-D6FC-4f65-9D91-7224C49458BB}">
                  <c15:dlblFieldTable>
                    <c15:dlblFTEntry>
                      <c15:txfldGUID>{BA08C219-076A-4526-A30C-E9571148206F}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7D3-4A3D-B356-F5A352F08555}"/>
                </c:ext>
                <c:ext xmlns:c15="http://schemas.microsoft.com/office/drawing/2012/chart" uri="{CE6537A1-D6FC-4f65-9D91-7224C49458BB}">
                  <c15:dlblFieldTable>
                    <c15:dlblFTEntry>
                      <c15:txfldGUID>{D2668FA6-60A6-49EE-8C7D-DA87993EF21B}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7D3-4A3D-B356-F5A352F08555}"/>
                </c:ext>
                <c:ext xmlns:c15="http://schemas.microsoft.com/office/drawing/2012/chart" uri="{CE6537A1-D6FC-4f65-9D91-7224C49458BB}">
                  <c15:dlblFieldTable>
                    <c15:dlblFTEntry>
                      <c15:txfldGUID>{7E4CBB92-A820-47D7-AB0D-A3B00B81F067}</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7D3-4A3D-B356-F5A352F08555}"/>
                </c:ext>
                <c:ext xmlns:c15="http://schemas.microsoft.com/office/drawing/2012/chart" uri="{CE6537A1-D6FC-4f65-9D91-7224C49458BB}">
                  <c15:layout/>
                  <c15:dlblFieldTable>
                    <c15:dlblFTEntry>
                      <c15:txfldGUID>{16CF547C-5730-4CB0-B71A-242F3AF6DF34}</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7D3-4A3D-B356-F5A352F08555}"/>
                </c:ext>
                <c:ext xmlns:c15="http://schemas.microsoft.com/office/drawing/2012/chart" uri="{CE6537A1-D6FC-4f65-9D91-7224C49458BB}">
                  <c15:layout/>
                  <c15:dlblFieldTable>
                    <c15:dlblFTEntry>
                      <c15:txfldGUID>{229B00CC-2768-4B9B-B52D-628135763A23}</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3.8390681010890965E-2"/>
                  <c:y val="-4.823253125764856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7D3-4A3D-B356-F5A352F08555}"/>
                </c:ext>
                <c:ext xmlns:c15="http://schemas.microsoft.com/office/drawing/2012/chart" uri="{CE6537A1-D6FC-4f65-9D91-7224C49458BB}">
                  <c15:layout/>
                  <c15:dlblFieldTable>
                    <c15:dlblFTEntry>
                      <c15:txfldGUID>{2D412554-E4CB-47BA-BF78-917085066A80}</c15:txfldGUID>
                      <c15:f>公会計指標分析・財政指標組合せ分析表!$CN$50</c15:f>
                      <c15:dlblFieldTableCache>
                        <c:ptCount val="1"/>
                        <c:pt idx="0">
                          <c:v>R01</c:v>
                        </c:pt>
                      </c15:dlblFieldTableCache>
                    </c15:dlblFTEntry>
                  </c15:dlblFieldTable>
                  <c15:showDataLabelsRange val="0"/>
                </c:ext>
              </c:extLst>
            </c:dLbl>
            <c:dLbl>
              <c:idx val="32"/>
              <c:layout>
                <c:manualLayout>
                  <c:x val="-2.5640820289577388E-2"/>
                  <c:y val="-8.1245552954081798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7D3-4A3D-B356-F5A352F08555}"/>
                </c:ext>
                <c:ext xmlns:c15="http://schemas.microsoft.com/office/drawing/2012/chart" uri="{CE6537A1-D6FC-4f65-9D91-7224C49458BB}">
                  <c15:layout/>
                  <c15:dlblFieldTable>
                    <c15:dlblFTEntry>
                      <c15:txfldGUID>{25A87E9E-97F2-4E49-8243-FA2AD3A072C9}</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xmlns:c16r2="http://schemas.microsoft.com/office/drawing/2015/06/chart">
            <c:ext xmlns:c16="http://schemas.microsoft.com/office/drawing/2014/chart" uri="{C3380CC4-5D6E-409C-BE32-E72D297353CC}">
              <c16:uniqueId val="{00000013-07D3-4A3D-B356-F5A352F08555}"/>
            </c:ext>
          </c:extLst>
        </c:ser>
        <c:dLbls>
          <c:showLegendKey val="0"/>
          <c:showVal val="1"/>
          <c:showCatName val="0"/>
          <c:showSerName val="0"/>
          <c:showPercent val="0"/>
          <c:showBubbleSize val="0"/>
        </c:dLbls>
        <c:axId val="-1371635952"/>
        <c:axId val="-1371638128"/>
      </c:scatterChart>
      <c:valAx>
        <c:axId val="-1371635952"/>
        <c:scaling>
          <c:orientation val="maxMin"/>
          <c:max val="62"/>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71638128"/>
        <c:crosses val="autoZero"/>
        <c:crossBetween val="midCat"/>
      </c:valAx>
      <c:valAx>
        <c:axId val="-1371638128"/>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371635952"/>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3F7-4E28-80BC-7AA6D3E7D9FC}"/>
                </c:ext>
                <c:ext xmlns:c15="http://schemas.microsoft.com/office/drawing/2012/chart" uri="{CE6537A1-D6FC-4f65-9D91-7224C49458BB}">
                  <c15:dlblFieldTable>
                    <c15:dlblFTEntry>
                      <c15:txfldGUID>{0046F832-3BB5-4DBC-9E5D-9F03F4CF2F7B}</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3F7-4E28-80BC-7AA6D3E7D9FC}"/>
                </c:ext>
                <c:ext xmlns:c15="http://schemas.microsoft.com/office/drawing/2012/chart" uri="{CE6537A1-D6FC-4f65-9D91-7224C49458BB}">
                  <c15:dlblFieldTable>
                    <c15:dlblFTEntry>
                      <c15:txfldGUID>{622FDCDF-9FC2-457F-A811-213FA8F111B9}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3F7-4E28-80BC-7AA6D3E7D9FC}"/>
                </c:ext>
                <c:ext xmlns:c15="http://schemas.microsoft.com/office/drawing/2012/chart" uri="{CE6537A1-D6FC-4f65-9D91-7224C49458BB}">
                  <c15:dlblFieldTable>
                    <c15:dlblFTEntry>
                      <c15:txfldGUID>{AB933FBF-4219-4FC5-B22C-17A85F29C0B8}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3F7-4E28-80BC-7AA6D3E7D9FC}"/>
                </c:ext>
                <c:ext xmlns:c15="http://schemas.microsoft.com/office/drawing/2012/chart" uri="{CE6537A1-D6FC-4f65-9D91-7224C49458BB}">
                  <c15:dlblFieldTable>
                    <c15:dlblFTEntry>
                      <c15:txfldGUID>{20DCD12D-D257-4DBE-98D6-C18E19C315A1}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3F7-4E28-80BC-7AA6D3E7D9FC}"/>
                </c:ext>
                <c:ext xmlns:c15="http://schemas.microsoft.com/office/drawing/2012/chart" uri="{CE6537A1-D6FC-4f65-9D91-7224C49458BB}">
                  <c15:dlblFieldTable>
                    <c15:dlblFTEntry>
                      <c15:txfldGUID>{46D646BD-01E9-4818-A48C-50C0B5524FF1}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3F7-4E28-80BC-7AA6D3E7D9FC}"/>
                </c:ext>
                <c:ext xmlns:c15="http://schemas.microsoft.com/office/drawing/2012/chart" uri="{CE6537A1-D6FC-4f65-9D91-7224C49458BB}">
                  <c15:dlblFieldTable>
                    <c15:dlblFTEntry>
                      <c15:txfldGUID>{10334FFF-23F0-469D-8ABD-57BCF5068981}</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3F7-4E28-80BC-7AA6D3E7D9FC}"/>
                </c:ext>
                <c:ext xmlns:c15="http://schemas.microsoft.com/office/drawing/2012/chart" uri="{CE6537A1-D6FC-4f65-9D91-7224C49458BB}">
                  <c15:dlblFieldTable>
                    <c15:dlblFTEntry>
                      <c15:txfldGUID>{DF09BC6A-9B44-4D4E-8C15-2BFE69DAA919}</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3F7-4E28-80BC-7AA6D3E7D9FC}"/>
                </c:ext>
                <c:ext xmlns:c15="http://schemas.microsoft.com/office/drawing/2012/chart" uri="{CE6537A1-D6FC-4f65-9D91-7224C49458BB}">
                  <c15:dlblFieldTable>
                    <c15:dlblFTEntry>
                      <c15:txfldGUID>{B0770252-4BA1-493F-AAC1-8A62DE96980F}</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3F7-4E28-80BC-7AA6D3E7D9FC}"/>
                </c:ext>
                <c:ext xmlns:c15="http://schemas.microsoft.com/office/drawing/2012/chart" uri="{CE6537A1-D6FC-4f65-9D91-7224C49458BB}">
                  <c15:layout/>
                  <c15:dlblFieldTable>
                    <c15:dlblFTEntry>
                      <c15:txfldGUID>{F11541D9-C168-4506-8625-D5AA8AB92C0E}</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4.4000000000000004</c:v>
                </c:pt>
                <c:pt idx="16">
                  <c:v>3.9</c:v>
                </c:pt>
                <c:pt idx="24">
                  <c:v>3.9</c:v>
                </c:pt>
                <c:pt idx="32">
                  <c:v>4.5</c:v>
                </c:pt>
              </c:numCache>
            </c:numRef>
          </c:xVal>
          <c:yVal>
            <c:numRef>
              <c:f>公会計指標分析・財政指標組合せ分析表!$BP$73:$DC$73</c:f>
              <c:numCache>
                <c:formatCode>#,##0.0;"▲ "#,##0.0</c:formatCode>
                <c:ptCount val="40"/>
                <c:pt idx="32">
                  <c:v>0.2</c:v>
                </c:pt>
              </c:numCache>
            </c:numRef>
          </c:yVal>
          <c:smooth val="0"/>
          <c:extLst xmlns:c16r2="http://schemas.microsoft.com/office/drawing/2015/06/chart">
            <c:ext xmlns:c16="http://schemas.microsoft.com/office/drawing/2014/chart" uri="{C3380CC4-5D6E-409C-BE32-E72D297353CC}">
              <c16:uniqueId val="{00000009-73F7-4E28-80BC-7AA6D3E7D9F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3F7-4E28-80BC-7AA6D3E7D9FC}"/>
                </c:ext>
                <c:ext xmlns:c15="http://schemas.microsoft.com/office/drawing/2012/chart" uri="{CE6537A1-D6FC-4f65-9D91-7224C49458BB}">
                  <c15:layout/>
                  <c15:dlblFieldTable>
                    <c15:dlblFTEntry>
                      <c15:txfldGUID>{546D72DB-065B-4696-967B-C463F87089CB}</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3F7-4E28-80BC-7AA6D3E7D9FC}"/>
                </c:ext>
                <c:ext xmlns:c15="http://schemas.microsoft.com/office/drawing/2012/chart" uri="{CE6537A1-D6FC-4f65-9D91-7224C49458BB}">
                  <c15:dlblFieldTable>
                    <c15:dlblFTEntry>
                      <c15:txfldGUID>{9E2347C8-63FA-4A8E-BCF2-7156BD5B4B09}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3F7-4E28-80BC-7AA6D3E7D9FC}"/>
                </c:ext>
                <c:ext xmlns:c15="http://schemas.microsoft.com/office/drawing/2012/chart" uri="{CE6537A1-D6FC-4f65-9D91-7224C49458BB}">
                  <c15:dlblFieldTable>
                    <c15:dlblFTEntry>
                      <c15:txfldGUID>{8252A3C7-E809-4318-BBCD-CB58A9C53869}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3F7-4E28-80BC-7AA6D3E7D9FC}"/>
                </c:ext>
                <c:ext xmlns:c15="http://schemas.microsoft.com/office/drawing/2012/chart" uri="{CE6537A1-D6FC-4f65-9D91-7224C49458BB}">
                  <c15:dlblFieldTable>
                    <c15:dlblFTEntry>
                      <c15:txfldGUID>{22B91B3C-0CDA-4E46-AA05-D4EEDE249FCB}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3F7-4E28-80BC-7AA6D3E7D9FC}"/>
                </c:ext>
                <c:ext xmlns:c15="http://schemas.microsoft.com/office/drawing/2012/chart" uri="{CE6537A1-D6FC-4f65-9D91-7224C49458BB}">
                  <c15:dlblFieldTable>
                    <c15:dlblFTEntry>
                      <c15:txfldGUID>{22C3AA3B-639E-463D-BDB9-EC41D5C6DAC2}</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3F7-4E28-80BC-7AA6D3E7D9FC}"/>
                </c:ext>
                <c:ext xmlns:c15="http://schemas.microsoft.com/office/drawing/2012/chart" uri="{CE6537A1-D6FC-4f65-9D91-7224C49458BB}">
                  <c15:layout/>
                  <c15:dlblFieldTable>
                    <c15:dlblFTEntry>
                      <c15:txfldGUID>{7C39ED6E-95E7-440B-A9AF-F65AC6981F6E}</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3F7-4E28-80BC-7AA6D3E7D9FC}"/>
                </c:ext>
                <c:ext xmlns:c15="http://schemas.microsoft.com/office/drawing/2012/chart" uri="{CE6537A1-D6FC-4f65-9D91-7224C49458BB}">
                  <c15:layout/>
                  <c15:dlblFieldTable>
                    <c15:dlblFTEntry>
                      <c15:txfldGUID>{B6D3117D-7D32-417A-B892-88E2097C6B60}</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3F7-4E28-80BC-7AA6D3E7D9FC}"/>
                </c:ext>
                <c:ext xmlns:c15="http://schemas.microsoft.com/office/drawing/2012/chart" uri="{CE6537A1-D6FC-4f65-9D91-7224C49458BB}">
                  <c15:layout/>
                  <c15:dlblFieldTable>
                    <c15:dlblFTEntry>
                      <c15:txfldGUID>{13FBAA1A-383F-420B-817E-339F30B9B583}</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3F7-4E28-80BC-7AA6D3E7D9FC}"/>
                </c:ext>
                <c:ext xmlns:c15="http://schemas.microsoft.com/office/drawing/2012/chart" uri="{CE6537A1-D6FC-4f65-9D91-7224C49458BB}">
                  <c15:layout/>
                  <c15:dlblFieldTable>
                    <c15:dlblFTEntry>
                      <c15:txfldGUID>{D15D3982-2C80-4AC0-9C07-0339AE049A04}</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xmlns:c16r2="http://schemas.microsoft.com/office/drawing/2015/06/chart">
            <c:ext xmlns:c16="http://schemas.microsoft.com/office/drawing/2014/chart" uri="{C3380CC4-5D6E-409C-BE32-E72D297353CC}">
              <c16:uniqueId val="{00000013-73F7-4E28-80BC-7AA6D3E7D9FC}"/>
            </c:ext>
          </c:extLst>
        </c:ser>
        <c:dLbls>
          <c:showLegendKey val="0"/>
          <c:showVal val="1"/>
          <c:showCatName val="0"/>
          <c:showSerName val="0"/>
          <c:showPercent val="0"/>
          <c:showBubbleSize val="0"/>
        </c:dLbls>
        <c:axId val="-1371638672"/>
        <c:axId val="-1371639216"/>
      </c:scatterChart>
      <c:valAx>
        <c:axId val="-1371638672"/>
        <c:scaling>
          <c:orientation val="maxMin"/>
          <c:max val="8"/>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71639216"/>
        <c:crosses val="autoZero"/>
        <c:crossBetween val="midCat"/>
      </c:valAx>
      <c:valAx>
        <c:axId val="-1371639216"/>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371638672"/>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滋賀県守山市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においては、速野小学改築事業に係る市債の償還等が終了したものの、守山中学校改築事業等の元金償還が開始となったことにより、元利償還金は増加となった。また、保育所の新設等による普通交付税の増や市税の増により標準財政規模が増加したものの、病院事業への繰出金の増加による準元利償還金の増や前述した元利償還金の増により単年度実質公債費比率は増加した。</a:t>
          </a:r>
        </a:p>
        <a:p>
          <a:r>
            <a:rPr kumimoji="1" lang="ja-JP" altLang="en-US" sz="1400">
              <a:latin typeface="ＭＳ ゴシック" pitchFamily="49" charset="-128"/>
              <a:ea typeface="ＭＳ ゴシック" pitchFamily="49" charset="-128"/>
            </a:rPr>
            <a:t>　実質公債費比率は、３ヵ年平均で算出することから、昨年度から</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％悪化し</a:t>
          </a:r>
          <a:r>
            <a:rPr kumimoji="1" lang="en-US" altLang="ja-JP" sz="1400">
              <a:latin typeface="ＭＳ ゴシック" pitchFamily="49" charset="-128"/>
              <a:ea typeface="ＭＳ ゴシック" pitchFamily="49" charset="-128"/>
            </a:rPr>
            <a:t>4.5</a:t>
          </a:r>
          <a:r>
            <a:rPr kumimoji="1" lang="ja-JP" altLang="en-US" sz="1400">
              <a:latin typeface="ＭＳ ゴシック" pitchFamily="49" charset="-128"/>
              <a:ea typeface="ＭＳ ゴシック" pitchFamily="49" charset="-128"/>
            </a:rPr>
            <a:t>％となった。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基金残高は、毎年利息分のみを積み立てているもので、積立相当額は、平成</a:t>
          </a:r>
          <a:r>
            <a:rPr kumimoji="1" lang="en-US" altLang="ja-JP" sz="1000">
              <a:latin typeface="ＭＳ ゴシック" pitchFamily="49" charset="-128"/>
              <a:ea typeface="ＭＳ ゴシック" pitchFamily="49" charset="-128"/>
            </a:rPr>
            <a:t>17</a:t>
          </a:r>
          <a:r>
            <a:rPr kumimoji="1" lang="ja-JP" altLang="en-US" sz="1000">
              <a:latin typeface="ＭＳ ゴシック" pitchFamily="49" charset="-128"/>
              <a:ea typeface="ＭＳ ゴシック" pitchFamily="49" charset="-128"/>
            </a:rPr>
            <a:t>年度および</a:t>
          </a:r>
          <a:r>
            <a:rPr kumimoji="1" lang="en-US" altLang="ja-JP" sz="1000">
              <a:latin typeface="ＭＳ ゴシック" pitchFamily="49" charset="-128"/>
              <a:ea typeface="ＭＳ ゴシック" pitchFamily="49" charset="-128"/>
            </a:rPr>
            <a:t>19</a:t>
          </a:r>
          <a:r>
            <a:rPr kumimoji="1" lang="ja-JP" altLang="en-US" sz="1000">
              <a:latin typeface="ＭＳ ゴシック" pitchFamily="49" charset="-128"/>
              <a:ea typeface="ＭＳ ゴシック" pitchFamily="49" charset="-128"/>
            </a:rPr>
            <a:t>年度に借り入れた市債分を計上しているものである。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滋賀県守山市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下水道事業における企業債残高の減少等に伴う公営企業等繰入見込額が減少となったものの、新環境施設整備事業や交流拠点施設整備事業、守山中学校大規模改造事業等の実施による地方債残高が増加したことにより将来負担額が大きく増加した。一方で、新環境施設整備事業および守山中学校整備事業の事業実施に伴う公共施設整備基金の取り崩し等により充当可能基金が減少したものの、一般廃棄物処理事業債の算入等により基準財政需要算入見込額が増加し充当可能財源も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しかしながら、将来負担額が充当可能財源等を上回る結果となったことから、将来負担比率は</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滋賀県守山市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各基金については、利息分を積み立てつつ、公共施設整備基金において環境施設更新事業および守山南中学校大規模改造事業に充当するため取崩しを行ったことから、基金残高は減少した。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納税義務者数の増等により個人市民税等は一定の増加は見込まれるものの、現在実施している環境施設の更新や新庁舎整備大規模事業を実施していくことから今後の財政見通しを踏まえる中、財政改革プログラムに基づき、大規模事業に基金を有効活用するなど、計画的に積立て・取崩しを行っ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○公共施設整備基金・・・公共施設の整備に要する経費の財源に活用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○職員退職基金・・・職員の退職手当の財源に活用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○福祉基金・・・福祉事業の経費の財源に活用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○ふるさと守山応援基金・・・ふるさと納税に基づく寄付金等を財源として実施する事業に要する経費の財源に活用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○文化芸術振興事業基金・・・文化芸術振興事業の財源に活用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〇スポーツ振興基金・・・スポーツ活動振興事業の財源に活用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利息分を各基金に積み立てつつ、公共施設整備基金において環境施設更新事業および守山南中学校大規模改造事業に充当するため取崩しを行ったことから、基金残高は減少した。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財政見通しや財政改革プログラムに基づき、新庁舎整備事業費に約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億円、環境施設更新事業に約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億円を公共施設整備基金から取崩す等計画的に基金の積立ておよび取崩しを行う。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利息分を積み立てたため。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予算編成においては、歳入確保および歳出削減を行うことにより、財政調整基金に頼らない財政運営を実施している。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災害など不測の事態に対応するため、毎年度の決算状況を見込む中計画的に積立てを行う。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利息分を積み立てたため。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現在実施している環境施設の更新や新庁舎整備事業に係る元金償還が、令和６年度から開始し、公債費の負担が大きくなる見込であり、財政状況を見る中、当該基金について有効活用する。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49858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滋賀県守山市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84,511
83,389
55.74
47,031,809
45,844,227
586,485
17,489,889
32,118,924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有形固定資産減価償却率は、滋賀県平均とほぼ同率であり、類似団体の平均を下回る結果となっており、適切な施設の維持管理や更新ができていると考える。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公共施設の老朽化対策については、財政推計や公共施設等総合管理計画を踏まえる中、計画的に実施していく必要がある。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73" name="直線コネクタ 72"/>
        <xdr:cNvCxnSpPr/>
      </xdr:nvCxnSpPr>
      <xdr:spPr>
        <a:xfrm flipV="1">
          <a:off x="4206240" y="5110480"/>
          <a:ext cx="127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74" name="有形固定資産減価償却率最小値テキスト"/>
        <xdr:cNvSpPr txBox="1"/>
      </xdr:nvSpPr>
      <xdr:spPr>
        <a:xfrm>
          <a:off x="4258945" y="644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75" name="直線コネクタ 74"/>
        <xdr:cNvCxnSpPr/>
      </xdr:nvCxnSpPr>
      <xdr:spPr>
        <a:xfrm>
          <a:off x="4119245" y="644017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76" name="有形固定資産減価償却率最大値テキスト"/>
        <xdr:cNvSpPr txBox="1"/>
      </xdr:nvSpPr>
      <xdr:spPr>
        <a:xfrm>
          <a:off x="4258945" y="488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77" name="直線コネクタ 76"/>
        <xdr:cNvCxnSpPr/>
      </xdr:nvCxnSpPr>
      <xdr:spPr>
        <a:xfrm>
          <a:off x="4119245" y="511048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8" name="有形固定資産減価償却率平均値テキスト"/>
        <xdr:cNvSpPr txBox="1"/>
      </xdr:nvSpPr>
      <xdr:spPr>
        <a:xfrm>
          <a:off x="4258945" y="5864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9" name="フローチャート: 判断 78"/>
        <xdr:cNvSpPr/>
      </xdr:nvSpPr>
      <xdr:spPr>
        <a:xfrm>
          <a:off x="4157345" y="58862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80" name="フローチャート: 判断 79"/>
        <xdr:cNvSpPr/>
      </xdr:nvSpPr>
      <xdr:spPr>
        <a:xfrm>
          <a:off x="3537585" y="58898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81" name="フローチャート: 判断 80"/>
        <xdr:cNvSpPr/>
      </xdr:nvSpPr>
      <xdr:spPr>
        <a:xfrm>
          <a:off x="2867025" y="58430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82" name="フローチャート: 判断 81"/>
        <xdr:cNvSpPr/>
      </xdr:nvSpPr>
      <xdr:spPr>
        <a:xfrm>
          <a:off x="2196465" y="57962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83" name="フローチャート: 判断 82"/>
        <xdr:cNvSpPr/>
      </xdr:nvSpPr>
      <xdr:spPr>
        <a:xfrm>
          <a:off x="1525905" y="57533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89" name="楕円 88"/>
        <xdr:cNvSpPr/>
      </xdr:nvSpPr>
      <xdr:spPr>
        <a:xfrm>
          <a:off x="4157345" y="58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82355</xdr:rowOff>
    </xdr:from>
    <xdr:ext cx="405111" cy="259045"/>
    <xdr:sp macro="" textlink="">
      <xdr:nvSpPr>
        <xdr:cNvPr id="90" name="有形固定資産減価償却率該当値テキスト"/>
        <xdr:cNvSpPr txBox="1"/>
      </xdr:nvSpPr>
      <xdr:spPr>
        <a:xfrm>
          <a:off x="4258945" y="56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19897</xdr:rowOff>
    </xdr:from>
    <xdr:to>
      <xdr:col>19</xdr:col>
      <xdr:colOff>187325</xdr:colOff>
      <xdr:row>30</xdr:row>
      <xdr:rowOff>121497</xdr:rowOff>
    </xdr:to>
    <xdr:sp macro="" textlink="">
      <xdr:nvSpPr>
        <xdr:cNvPr id="91" name="楕円 90"/>
        <xdr:cNvSpPr/>
      </xdr:nvSpPr>
      <xdr:spPr>
        <a:xfrm>
          <a:off x="3537585" y="58034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70697</xdr:rowOff>
    </xdr:from>
    <xdr:to>
      <xdr:col>23</xdr:col>
      <xdr:colOff>85725</xdr:colOff>
      <xdr:row>30</xdr:row>
      <xdr:rowOff>110278</xdr:rowOff>
    </xdr:to>
    <xdr:cxnSp macro="">
      <xdr:nvCxnSpPr>
        <xdr:cNvPr id="92" name="直線コネクタ 91"/>
        <xdr:cNvCxnSpPr/>
      </xdr:nvCxnSpPr>
      <xdr:spPr>
        <a:xfrm>
          <a:off x="3588385" y="5854277"/>
          <a:ext cx="61976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119380</xdr:rowOff>
    </xdr:from>
    <xdr:to>
      <xdr:col>15</xdr:col>
      <xdr:colOff>187325</xdr:colOff>
      <xdr:row>30</xdr:row>
      <xdr:rowOff>49530</xdr:rowOff>
    </xdr:to>
    <xdr:sp macro="" textlink="">
      <xdr:nvSpPr>
        <xdr:cNvPr id="93" name="楕円 92"/>
        <xdr:cNvSpPr/>
      </xdr:nvSpPr>
      <xdr:spPr>
        <a:xfrm>
          <a:off x="2867025" y="57353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170180</xdr:rowOff>
    </xdr:from>
    <xdr:to>
      <xdr:col>19</xdr:col>
      <xdr:colOff>136525</xdr:colOff>
      <xdr:row>30</xdr:row>
      <xdr:rowOff>70697</xdr:rowOff>
    </xdr:to>
    <xdr:cxnSp macro="">
      <xdr:nvCxnSpPr>
        <xdr:cNvPr id="94" name="直線コネクタ 93"/>
        <xdr:cNvCxnSpPr/>
      </xdr:nvCxnSpPr>
      <xdr:spPr>
        <a:xfrm>
          <a:off x="2917825" y="5786120"/>
          <a:ext cx="670560" cy="6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133773</xdr:rowOff>
    </xdr:from>
    <xdr:to>
      <xdr:col>11</xdr:col>
      <xdr:colOff>187325</xdr:colOff>
      <xdr:row>30</xdr:row>
      <xdr:rowOff>63923</xdr:rowOff>
    </xdr:to>
    <xdr:sp macro="" textlink="">
      <xdr:nvSpPr>
        <xdr:cNvPr id="95" name="楕円 94"/>
        <xdr:cNvSpPr/>
      </xdr:nvSpPr>
      <xdr:spPr>
        <a:xfrm>
          <a:off x="2196465" y="57497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170180</xdr:rowOff>
    </xdr:from>
    <xdr:to>
      <xdr:col>15</xdr:col>
      <xdr:colOff>136525</xdr:colOff>
      <xdr:row>30</xdr:row>
      <xdr:rowOff>13123</xdr:rowOff>
    </xdr:to>
    <xdr:cxnSp macro="">
      <xdr:nvCxnSpPr>
        <xdr:cNvPr id="96" name="直線コネクタ 95"/>
        <xdr:cNvCxnSpPr/>
      </xdr:nvCxnSpPr>
      <xdr:spPr>
        <a:xfrm flipV="1">
          <a:off x="2247265" y="5786120"/>
          <a:ext cx="670560" cy="1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94192</xdr:rowOff>
    </xdr:from>
    <xdr:to>
      <xdr:col>7</xdr:col>
      <xdr:colOff>187325</xdr:colOff>
      <xdr:row>30</xdr:row>
      <xdr:rowOff>24342</xdr:rowOff>
    </xdr:to>
    <xdr:sp macro="" textlink="">
      <xdr:nvSpPr>
        <xdr:cNvPr id="97" name="楕円 96"/>
        <xdr:cNvSpPr/>
      </xdr:nvSpPr>
      <xdr:spPr>
        <a:xfrm>
          <a:off x="1525905" y="57101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144992</xdr:rowOff>
    </xdr:from>
    <xdr:to>
      <xdr:col>11</xdr:col>
      <xdr:colOff>136525</xdr:colOff>
      <xdr:row>30</xdr:row>
      <xdr:rowOff>13123</xdr:rowOff>
    </xdr:to>
    <xdr:cxnSp macro="">
      <xdr:nvCxnSpPr>
        <xdr:cNvPr id="98" name="直線コネクタ 97"/>
        <xdr:cNvCxnSpPr/>
      </xdr:nvCxnSpPr>
      <xdr:spPr>
        <a:xfrm>
          <a:off x="1576705" y="5760932"/>
          <a:ext cx="670560" cy="3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9" name="n_1aveValue有形固定資産減価償却率"/>
        <xdr:cNvSpPr txBox="1"/>
      </xdr:nvSpPr>
      <xdr:spPr>
        <a:xfrm>
          <a:off x="3395989" y="59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152205</xdr:rowOff>
    </xdr:from>
    <xdr:ext cx="405111" cy="259045"/>
    <xdr:sp macro="" textlink="">
      <xdr:nvSpPr>
        <xdr:cNvPr id="100" name="n_2aveValue有形固定資産減価償却率"/>
        <xdr:cNvSpPr txBox="1"/>
      </xdr:nvSpPr>
      <xdr:spPr>
        <a:xfrm>
          <a:off x="2738129" y="593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105427</xdr:rowOff>
    </xdr:from>
    <xdr:ext cx="405111" cy="259045"/>
    <xdr:sp macro="" textlink="">
      <xdr:nvSpPr>
        <xdr:cNvPr id="101" name="n_3aveValue有形固定資産減価償却率"/>
        <xdr:cNvSpPr txBox="1"/>
      </xdr:nvSpPr>
      <xdr:spPr>
        <a:xfrm>
          <a:off x="2067569"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58649</xdr:rowOff>
    </xdr:from>
    <xdr:ext cx="405111" cy="259045"/>
    <xdr:sp macro="" textlink="">
      <xdr:nvSpPr>
        <xdr:cNvPr id="102" name="n_4aveValue有形固定資産減価償却率"/>
        <xdr:cNvSpPr txBox="1"/>
      </xdr:nvSpPr>
      <xdr:spPr>
        <a:xfrm>
          <a:off x="1397009" y="5842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138024</xdr:rowOff>
    </xdr:from>
    <xdr:ext cx="405111" cy="259045"/>
    <xdr:sp macro="" textlink="">
      <xdr:nvSpPr>
        <xdr:cNvPr id="103" name="n_1mainValue有形固定資産減価償却率"/>
        <xdr:cNvSpPr txBox="1"/>
      </xdr:nvSpPr>
      <xdr:spPr>
        <a:xfrm>
          <a:off x="3395989" y="5586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66057</xdr:rowOff>
    </xdr:from>
    <xdr:ext cx="405111" cy="259045"/>
    <xdr:sp macro="" textlink="">
      <xdr:nvSpPr>
        <xdr:cNvPr id="104" name="n_2mainValue有形固定資産減価償却率"/>
        <xdr:cNvSpPr txBox="1"/>
      </xdr:nvSpPr>
      <xdr:spPr>
        <a:xfrm>
          <a:off x="2738129" y="5514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80450</xdr:rowOff>
    </xdr:from>
    <xdr:ext cx="405111" cy="259045"/>
    <xdr:sp macro="" textlink="">
      <xdr:nvSpPr>
        <xdr:cNvPr id="105" name="n_3mainValue有形固定資産減価償却率"/>
        <xdr:cNvSpPr txBox="1"/>
      </xdr:nvSpPr>
      <xdr:spPr>
        <a:xfrm>
          <a:off x="2067569" y="552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40869</xdr:rowOff>
    </xdr:from>
    <xdr:ext cx="405111" cy="259045"/>
    <xdr:sp macro="" textlink="">
      <xdr:nvSpPr>
        <xdr:cNvPr id="106" name="n_4mainValue有形固定資産減価償却率"/>
        <xdr:cNvSpPr txBox="1"/>
      </xdr:nvSpPr>
      <xdr:spPr>
        <a:xfrm>
          <a:off x="1397009" y="5489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債務償還比率は、環境施設更新事業および</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守山南中学校改築事業</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等による地方債残高の増ならびに環境施設更新事業等に対し基金を取り崩したことによる充当可能基金の減により、前年度と比較して悪化し</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は下回ったものの、滋賀県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を上回る結果となった。</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今後、環境施設更新事業や新庁舎整備事業など大規模事業を実施していくにあたり、多額の地方債の発行および基金の取崩しを予定していることから、財政推計を踏まえ、比率の変動には注視していく必要があ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35" name="直線コネクタ 134"/>
        <xdr:cNvCxnSpPr/>
      </xdr:nvCxnSpPr>
      <xdr:spPr>
        <a:xfrm flipV="1">
          <a:off x="13027660" y="5196628"/>
          <a:ext cx="1269" cy="143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36" name="債務償還比率最小値テキスト"/>
        <xdr:cNvSpPr txBox="1"/>
      </xdr:nvSpPr>
      <xdr:spPr>
        <a:xfrm>
          <a:off x="13080365" y="663692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37" name="直線コネクタ 136"/>
        <xdr:cNvCxnSpPr/>
      </xdr:nvCxnSpPr>
      <xdr:spPr>
        <a:xfrm>
          <a:off x="12963525" y="66330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3080365" y="4975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296352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87082</xdr:rowOff>
    </xdr:from>
    <xdr:ext cx="469744" cy="259045"/>
    <xdr:sp macro="" textlink="">
      <xdr:nvSpPr>
        <xdr:cNvPr id="140" name="債務償還比率平均値テキスト"/>
        <xdr:cNvSpPr txBox="1"/>
      </xdr:nvSpPr>
      <xdr:spPr>
        <a:xfrm>
          <a:off x="13080365" y="5870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41" name="フローチャート: 判断 140"/>
        <xdr:cNvSpPr/>
      </xdr:nvSpPr>
      <xdr:spPr>
        <a:xfrm>
          <a:off x="13001625" y="58922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42" name="フローチャート: 判断 141"/>
        <xdr:cNvSpPr/>
      </xdr:nvSpPr>
      <xdr:spPr>
        <a:xfrm>
          <a:off x="12359005" y="58942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43" name="フローチャート: 判断 142"/>
        <xdr:cNvSpPr/>
      </xdr:nvSpPr>
      <xdr:spPr>
        <a:xfrm>
          <a:off x="11688445" y="58753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44" name="フローチャート: 判断 143"/>
        <xdr:cNvSpPr/>
      </xdr:nvSpPr>
      <xdr:spPr>
        <a:xfrm>
          <a:off x="11017885" y="58994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45" name="フローチャート: 判断 144"/>
        <xdr:cNvSpPr/>
      </xdr:nvSpPr>
      <xdr:spPr>
        <a:xfrm>
          <a:off x="10347325" y="59069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90784</xdr:rowOff>
    </xdr:from>
    <xdr:to>
      <xdr:col>76</xdr:col>
      <xdr:colOff>73025</xdr:colOff>
      <xdr:row>31</xdr:row>
      <xdr:rowOff>20934</xdr:rowOff>
    </xdr:to>
    <xdr:sp macro="" textlink="">
      <xdr:nvSpPr>
        <xdr:cNvPr id="151" name="楕円 150"/>
        <xdr:cNvSpPr/>
      </xdr:nvSpPr>
      <xdr:spPr>
        <a:xfrm>
          <a:off x="13001625" y="58743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113661</xdr:rowOff>
    </xdr:from>
    <xdr:ext cx="469744" cy="259045"/>
    <xdr:sp macro="" textlink="">
      <xdr:nvSpPr>
        <xdr:cNvPr id="152" name="債務償還比率該当値テキスト"/>
        <xdr:cNvSpPr txBox="1"/>
      </xdr:nvSpPr>
      <xdr:spPr>
        <a:xfrm>
          <a:off x="13080365" y="572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138811</xdr:rowOff>
    </xdr:from>
    <xdr:to>
      <xdr:col>72</xdr:col>
      <xdr:colOff>123825</xdr:colOff>
      <xdr:row>30</xdr:row>
      <xdr:rowOff>68961</xdr:rowOff>
    </xdr:to>
    <xdr:sp macro="" textlink="">
      <xdr:nvSpPr>
        <xdr:cNvPr id="153" name="楕円 152"/>
        <xdr:cNvSpPr/>
      </xdr:nvSpPr>
      <xdr:spPr>
        <a:xfrm>
          <a:off x="12359005" y="57547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18161</xdr:rowOff>
    </xdr:from>
    <xdr:to>
      <xdr:col>76</xdr:col>
      <xdr:colOff>22225</xdr:colOff>
      <xdr:row>30</xdr:row>
      <xdr:rowOff>141584</xdr:rowOff>
    </xdr:to>
    <xdr:cxnSp macro="">
      <xdr:nvCxnSpPr>
        <xdr:cNvPr id="154" name="直線コネクタ 153"/>
        <xdr:cNvCxnSpPr/>
      </xdr:nvCxnSpPr>
      <xdr:spPr>
        <a:xfrm>
          <a:off x="12409805" y="5801741"/>
          <a:ext cx="619760" cy="12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58328</xdr:rowOff>
    </xdr:from>
    <xdr:to>
      <xdr:col>68</xdr:col>
      <xdr:colOff>123825</xdr:colOff>
      <xdr:row>29</xdr:row>
      <xdr:rowOff>159928</xdr:rowOff>
    </xdr:to>
    <xdr:sp macro="" textlink="">
      <xdr:nvSpPr>
        <xdr:cNvPr id="155" name="楕円 154"/>
        <xdr:cNvSpPr/>
      </xdr:nvSpPr>
      <xdr:spPr>
        <a:xfrm>
          <a:off x="11688445" y="567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109128</xdr:rowOff>
    </xdr:from>
    <xdr:to>
      <xdr:col>72</xdr:col>
      <xdr:colOff>73025</xdr:colOff>
      <xdr:row>30</xdr:row>
      <xdr:rowOff>18161</xdr:rowOff>
    </xdr:to>
    <xdr:cxnSp macro="">
      <xdr:nvCxnSpPr>
        <xdr:cNvPr id="156" name="直線コネクタ 155"/>
        <xdr:cNvCxnSpPr/>
      </xdr:nvCxnSpPr>
      <xdr:spPr>
        <a:xfrm>
          <a:off x="11739245" y="5725068"/>
          <a:ext cx="670560" cy="7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169757</xdr:rowOff>
    </xdr:from>
    <xdr:to>
      <xdr:col>64</xdr:col>
      <xdr:colOff>123825</xdr:colOff>
      <xdr:row>30</xdr:row>
      <xdr:rowOff>99907</xdr:rowOff>
    </xdr:to>
    <xdr:sp macro="" textlink="">
      <xdr:nvSpPr>
        <xdr:cNvPr id="157" name="楕円 156"/>
        <xdr:cNvSpPr/>
      </xdr:nvSpPr>
      <xdr:spPr>
        <a:xfrm>
          <a:off x="11017885" y="57856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109128</xdr:rowOff>
    </xdr:from>
    <xdr:to>
      <xdr:col>68</xdr:col>
      <xdr:colOff>73025</xdr:colOff>
      <xdr:row>30</xdr:row>
      <xdr:rowOff>49107</xdr:rowOff>
    </xdr:to>
    <xdr:cxnSp macro="">
      <xdr:nvCxnSpPr>
        <xdr:cNvPr id="158" name="直線コネクタ 157"/>
        <xdr:cNvCxnSpPr/>
      </xdr:nvCxnSpPr>
      <xdr:spPr>
        <a:xfrm flipV="1">
          <a:off x="11068685" y="5725068"/>
          <a:ext cx="670560" cy="10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158482</xdr:rowOff>
    </xdr:from>
    <xdr:to>
      <xdr:col>60</xdr:col>
      <xdr:colOff>123825</xdr:colOff>
      <xdr:row>30</xdr:row>
      <xdr:rowOff>88632</xdr:rowOff>
    </xdr:to>
    <xdr:sp macro="" textlink="">
      <xdr:nvSpPr>
        <xdr:cNvPr id="159" name="楕円 158"/>
        <xdr:cNvSpPr/>
      </xdr:nvSpPr>
      <xdr:spPr>
        <a:xfrm>
          <a:off x="10347325" y="57744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37832</xdr:rowOff>
    </xdr:from>
    <xdr:to>
      <xdr:col>64</xdr:col>
      <xdr:colOff>73025</xdr:colOff>
      <xdr:row>30</xdr:row>
      <xdr:rowOff>49107</xdr:rowOff>
    </xdr:to>
    <xdr:cxnSp macro="">
      <xdr:nvCxnSpPr>
        <xdr:cNvPr id="160" name="直線コネクタ 159"/>
        <xdr:cNvCxnSpPr/>
      </xdr:nvCxnSpPr>
      <xdr:spPr>
        <a:xfrm>
          <a:off x="10398125" y="5821412"/>
          <a:ext cx="670560" cy="1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31972</xdr:rowOff>
    </xdr:from>
    <xdr:ext cx="469744" cy="259045"/>
    <xdr:sp macro="" textlink="">
      <xdr:nvSpPr>
        <xdr:cNvPr id="161" name="n_1aveValue債務償還比率"/>
        <xdr:cNvSpPr txBox="1"/>
      </xdr:nvSpPr>
      <xdr:spPr>
        <a:xfrm>
          <a:off x="12185092" y="598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13020</xdr:rowOff>
    </xdr:from>
    <xdr:ext cx="469744" cy="259045"/>
    <xdr:sp macro="" textlink="">
      <xdr:nvSpPr>
        <xdr:cNvPr id="162" name="n_2aveValue債務償還比率"/>
        <xdr:cNvSpPr txBox="1"/>
      </xdr:nvSpPr>
      <xdr:spPr>
        <a:xfrm>
          <a:off x="11527232" y="5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37129</xdr:rowOff>
    </xdr:from>
    <xdr:ext cx="469744" cy="259045"/>
    <xdr:sp macro="" textlink="">
      <xdr:nvSpPr>
        <xdr:cNvPr id="163" name="n_3aveValue債務償還比率"/>
        <xdr:cNvSpPr txBox="1"/>
      </xdr:nvSpPr>
      <xdr:spPr>
        <a:xfrm>
          <a:off x="10856672" y="598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44686</xdr:rowOff>
    </xdr:from>
    <xdr:ext cx="469744" cy="259045"/>
    <xdr:sp macro="" textlink="">
      <xdr:nvSpPr>
        <xdr:cNvPr id="164" name="n_4aveValue債務償還比率"/>
        <xdr:cNvSpPr txBox="1"/>
      </xdr:nvSpPr>
      <xdr:spPr>
        <a:xfrm>
          <a:off x="10186112" y="599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85488</xdr:rowOff>
    </xdr:from>
    <xdr:ext cx="469744" cy="259045"/>
    <xdr:sp macro="" textlink="">
      <xdr:nvSpPr>
        <xdr:cNvPr id="165" name="n_1mainValue債務償還比率"/>
        <xdr:cNvSpPr txBox="1"/>
      </xdr:nvSpPr>
      <xdr:spPr>
        <a:xfrm>
          <a:off x="12185092" y="553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5005</xdr:rowOff>
    </xdr:from>
    <xdr:ext cx="469744" cy="259045"/>
    <xdr:sp macro="" textlink="">
      <xdr:nvSpPr>
        <xdr:cNvPr id="166" name="n_2mainValue債務償還比率"/>
        <xdr:cNvSpPr txBox="1"/>
      </xdr:nvSpPr>
      <xdr:spPr>
        <a:xfrm>
          <a:off x="11527232" y="54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116434</xdr:rowOff>
    </xdr:from>
    <xdr:ext cx="469744" cy="259045"/>
    <xdr:sp macro="" textlink="">
      <xdr:nvSpPr>
        <xdr:cNvPr id="167" name="n_3mainValue債務償還比率"/>
        <xdr:cNvSpPr txBox="1"/>
      </xdr:nvSpPr>
      <xdr:spPr>
        <a:xfrm>
          <a:off x="10856672" y="5564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105159</xdr:rowOff>
    </xdr:from>
    <xdr:ext cx="469744" cy="259045"/>
    <xdr:sp macro="" textlink="">
      <xdr:nvSpPr>
        <xdr:cNvPr id="168" name="n_4mainValue債務償還比率"/>
        <xdr:cNvSpPr txBox="1"/>
      </xdr:nvSpPr>
      <xdr:spPr>
        <a:xfrm>
          <a:off x="10186112" y="555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滋賀県守山市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84,511
83,389
55.74
47,031,809
45,844,227
586,485
17,489,889
32,118,924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086225" y="5814060"/>
          <a:ext cx="0" cy="106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124960" y="68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020820" y="68751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12496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020820" y="5814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2" name="【道路】&#10;有形固定資産減価償却率平均値テキスト"/>
        <xdr:cNvSpPr txBox="1"/>
      </xdr:nvSpPr>
      <xdr:spPr>
        <a:xfrm>
          <a:off x="4124960" y="628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036060" y="6304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312160" y="62909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5146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739900" y="6193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965200" y="62052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69215</xdr:rowOff>
    </xdr:from>
    <xdr:to>
      <xdr:col>24</xdr:col>
      <xdr:colOff>114300</xdr:colOff>
      <xdr:row>37</xdr:row>
      <xdr:rowOff>170815</xdr:rowOff>
    </xdr:to>
    <xdr:sp macro="" textlink="">
      <xdr:nvSpPr>
        <xdr:cNvPr id="73" name="楕円 72"/>
        <xdr:cNvSpPr/>
      </xdr:nvSpPr>
      <xdr:spPr>
        <a:xfrm>
          <a:off x="403606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92092</xdr:rowOff>
    </xdr:from>
    <xdr:ext cx="405111" cy="259045"/>
    <xdr:sp macro="" textlink="">
      <xdr:nvSpPr>
        <xdr:cNvPr id="74" name="【道路】&#10;有形固定資産減価償却率該当値テキスト"/>
        <xdr:cNvSpPr txBox="1"/>
      </xdr:nvSpPr>
      <xdr:spPr>
        <a:xfrm>
          <a:off x="4124960"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33020</xdr:rowOff>
    </xdr:from>
    <xdr:to>
      <xdr:col>20</xdr:col>
      <xdr:colOff>38100</xdr:colOff>
      <xdr:row>37</xdr:row>
      <xdr:rowOff>134620</xdr:rowOff>
    </xdr:to>
    <xdr:sp macro="" textlink="">
      <xdr:nvSpPr>
        <xdr:cNvPr id="75" name="楕円 74"/>
        <xdr:cNvSpPr/>
      </xdr:nvSpPr>
      <xdr:spPr>
        <a:xfrm>
          <a:off x="3312160" y="62357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83820</xdr:rowOff>
    </xdr:from>
    <xdr:to>
      <xdr:col>24</xdr:col>
      <xdr:colOff>63500</xdr:colOff>
      <xdr:row>37</xdr:row>
      <xdr:rowOff>120015</xdr:rowOff>
    </xdr:to>
    <xdr:cxnSp macro="">
      <xdr:nvCxnSpPr>
        <xdr:cNvPr id="76" name="直線コネクタ 75"/>
        <xdr:cNvCxnSpPr/>
      </xdr:nvCxnSpPr>
      <xdr:spPr>
        <a:xfrm>
          <a:off x="3355340" y="6286500"/>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170180</xdr:rowOff>
    </xdr:from>
    <xdr:to>
      <xdr:col>15</xdr:col>
      <xdr:colOff>101600</xdr:colOff>
      <xdr:row>37</xdr:row>
      <xdr:rowOff>100330</xdr:rowOff>
    </xdr:to>
    <xdr:sp macro="" textlink="">
      <xdr:nvSpPr>
        <xdr:cNvPr id="77" name="楕円 76"/>
        <xdr:cNvSpPr/>
      </xdr:nvSpPr>
      <xdr:spPr>
        <a:xfrm>
          <a:off x="2514600" y="6205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49530</xdr:rowOff>
    </xdr:from>
    <xdr:to>
      <xdr:col>19</xdr:col>
      <xdr:colOff>177800</xdr:colOff>
      <xdr:row>37</xdr:row>
      <xdr:rowOff>83820</xdr:rowOff>
    </xdr:to>
    <xdr:cxnSp macro="">
      <xdr:nvCxnSpPr>
        <xdr:cNvPr id="78" name="直線コネクタ 77"/>
        <xdr:cNvCxnSpPr/>
      </xdr:nvCxnSpPr>
      <xdr:spPr>
        <a:xfrm>
          <a:off x="2565400" y="625221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135890</xdr:rowOff>
    </xdr:from>
    <xdr:to>
      <xdr:col>10</xdr:col>
      <xdr:colOff>165100</xdr:colOff>
      <xdr:row>37</xdr:row>
      <xdr:rowOff>66040</xdr:rowOff>
    </xdr:to>
    <xdr:sp macro="" textlink="">
      <xdr:nvSpPr>
        <xdr:cNvPr id="79" name="楕円 78"/>
        <xdr:cNvSpPr/>
      </xdr:nvSpPr>
      <xdr:spPr>
        <a:xfrm>
          <a:off x="1739900" y="6170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15240</xdr:rowOff>
    </xdr:from>
    <xdr:to>
      <xdr:col>15</xdr:col>
      <xdr:colOff>50800</xdr:colOff>
      <xdr:row>37</xdr:row>
      <xdr:rowOff>49530</xdr:rowOff>
    </xdr:to>
    <xdr:cxnSp macro="">
      <xdr:nvCxnSpPr>
        <xdr:cNvPr id="80" name="直線コネクタ 79"/>
        <xdr:cNvCxnSpPr/>
      </xdr:nvCxnSpPr>
      <xdr:spPr>
        <a:xfrm>
          <a:off x="1790700" y="621792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133985</xdr:rowOff>
    </xdr:from>
    <xdr:to>
      <xdr:col>6</xdr:col>
      <xdr:colOff>38100</xdr:colOff>
      <xdr:row>37</xdr:row>
      <xdr:rowOff>64135</xdr:rowOff>
    </xdr:to>
    <xdr:sp macro="" textlink="">
      <xdr:nvSpPr>
        <xdr:cNvPr id="81" name="楕円 80"/>
        <xdr:cNvSpPr/>
      </xdr:nvSpPr>
      <xdr:spPr>
        <a:xfrm>
          <a:off x="965200" y="61690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13335</xdr:rowOff>
    </xdr:from>
    <xdr:to>
      <xdr:col>10</xdr:col>
      <xdr:colOff>114300</xdr:colOff>
      <xdr:row>37</xdr:row>
      <xdr:rowOff>15240</xdr:rowOff>
    </xdr:to>
    <xdr:cxnSp macro="">
      <xdr:nvCxnSpPr>
        <xdr:cNvPr id="82" name="直線コネクタ 81"/>
        <xdr:cNvCxnSpPr/>
      </xdr:nvCxnSpPr>
      <xdr:spPr>
        <a:xfrm>
          <a:off x="1008380" y="6216015"/>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xdr:cNvSpPr txBox="1"/>
      </xdr:nvSpPr>
      <xdr:spPr>
        <a:xfrm>
          <a:off x="317056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84" name="n_2aveValue【道路】&#10;有形固定資産減価償却率"/>
        <xdr:cNvSpPr txBox="1"/>
      </xdr:nvSpPr>
      <xdr:spPr>
        <a:xfrm>
          <a:off x="2385704" y="633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80027</xdr:rowOff>
    </xdr:from>
    <xdr:ext cx="405111" cy="259045"/>
    <xdr:sp macro="" textlink="">
      <xdr:nvSpPr>
        <xdr:cNvPr id="85" name="n_3aveValue【道路】&#10;有形固定資産減価償却率"/>
        <xdr:cNvSpPr txBox="1"/>
      </xdr:nvSpPr>
      <xdr:spPr>
        <a:xfrm>
          <a:off x="161100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xdr:cNvSpPr txBox="1"/>
      </xdr:nvSpPr>
      <xdr:spPr>
        <a:xfrm>
          <a:off x="836304" y="629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151147</xdr:rowOff>
    </xdr:from>
    <xdr:ext cx="405111" cy="259045"/>
    <xdr:sp macro="" textlink="">
      <xdr:nvSpPr>
        <xdr:cNvPr id="87" name="n_1mainValue【道路】&#10;有形固定資産減価償却率"/>
        <xdr:cNvSpPr txBox="1"/>
      </xdr:nvSpPr>
      <xdr:spPr>
        <a:xfrm>
          <a:off x="317056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116857</xdr:rowOff>
    </xdr:from>
    <xdr:ext cx="405111" cy="259045"/>
    <xdr:sp macro="" textlink="">
      <xdr:nvSpPr>
        <xdr:cNvPr id="88" name="n_2mainValue【道路】&#10;有形固定資産減価償却率"/>
        <xdr:cNvSpPr txBox="1"/>
      </xdr:nvSpPr>
      <xdr:spPr>
        <a:xfrm>
          <a:off x="238570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82567</xdr:rowOff>
    </xdr:from>
    <xdr:ext cx="405111" cy="259045"/>
    <xdr:sp macro="" textlink="">
      <xdr:nvSpPr>
        <xdr:cNvPr id="89" name="n_3mainValue【道路】&#10;有形固定資産減価償却率"/>
        <xdr:cNvSpPr txBox="1"/>
      </xdr:nvSpPr>
      <xdr:spPr>
        <a:xfrm>
          <a:off x="161100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80662</xdr:rowOff>
    </xdr:from>
    <xdr:ext cx="405111" cy="259045"/>
    <xdr:sp macro="" textlink="">
      <xdr:nvSpPr>
        <xdr:cNvPr id="90" name="n_4mainValue【道路】&#10;有形固定資産減価償却率"/>
        <xdr:cNvSpPr txBox="1"/>
      </xdr:nvSpPr>
      <xdr:spPr>
        <a:xfrm>
          <a:off x="83630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xdr:cNvCxnSpPr/>
      </xdr:nvCxnSpPr>
      <xdr:spPr>
        <a:xfrm flipV="1">
          <a:off x="9219565" y="5485295"/>
          <a:ext cx="0" cy="1546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xdr:cNvSpPr txBox="1"/>
      </xdr:nvSpPr>
      <xdr:spPr>
        <a:xfrm>
          <a:off x="9258300" y="7035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xdr:cNvCxnSpPr/>
      </xdr:nvCxnSpPr>
      <xdr:spPr>
        <a:xfrm>
          <a:off x="9154160" y="70314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xdr:cNvSpPr txBox="1"/>
      </xdr:nvSpPr>
      <xdr:spPr>
        <a:xfrm>
          <a:off x="9258300" y="526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xdr:cNvCxnSpPr/>
      </xdr:nvCxnSpPr>
      <xdr:spPr>
        <a:xfrm>
          <a:off x="9154160" y="54852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9" name="【道路】&#10;一人当たり延長平均値テキスト"/>
        <xdr:cNvSpPr txBox="1"/>
      </xdr:nvSpPr>
      <xdr:spPr>
        <a:xfrm>
          <a:off x="9258300" y="6640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xdr:cNvSpPr/>
      </xdr:nvSpPr>
      <xdr:spPr>
        <a:xfrm>
          <a:off x="9192260" y="67852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xdr:cNvSpPr/>
      </xdr:nvSpPr>
      <xdr:spPr>
        <a:xfrm>
          <a:off x="8445500" y="67767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xdr:cNvSpPr/>
      </xdr:nvSpPr>
      <xdr:spPr>
        <a:xfrm>
          <a:off x="7670800" y="67769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xdr:cNvSpPr/>
      </xdr:nvSpPr>
      <xdr:spPr>
        <a:xfrm>
          <a:off x="6873240" y="673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xdr:cNvSpPr/>
      </xdr:nvSpPr>
      <xdr:spPr>
        <a:xfrm>
          <a:off x="6098540" y="67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69520</xdr:rowOff>
    </xdr:from>
    <xdr:to>
      <xdr:col>55</xdr:col>
      <xdr:colOff>50800</xdr:colOff>
      <xdr:row>41</xdr:row>
      <xdr:rowOff>171120</xdr:rowOff>
    </xdr:to>
    <xdr:sp macro="" textlink="">
      <xdr:nvSpPr>
        <xdr:cNvPr id="130" name="楕円 129"/>
        <xdr:cNvSpPr/>
      </xdr:nvSpPr>
      <xdr:spPr>
        <a:xfrm>
          <a:off x="9192260" y="69427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155897</xdr:rowOff>
    </xdr:from>
    <xdr:ext cx="469744" cy="259045"/>
    <xdr:sp macro="" textlink="">
      <xdr:nvSpPr>
        <xdr:cNvPr id="131" name="【道路】&#10;一人当たり延長該当値テキスト"/>
        <xdr:cNvSpPr txBox="1"/>
      </xdr:nvSpPr>
      <xdr:spPr>
        <a:xfrm>
          <a:off x="9258300" y="686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68682</xdr:rowOff>
    </xdr:from>
    <xdr:to>
      <xdr:col>50</xdr:col>
      <xdr:colOff>165100</xdr:colOff>
      <xdr:row>41</xdr:row>
      <xdr:rowOff>170282</xdr:rowOff>
    </xdr:to>
    <xdr:sp macro="" textlink="">
      <xdr:nvSpPr>
        <xdr:cNvPr id="132" name="楕円 131"/>
        <xdr:cNvSpPr/>
      </xdr:nvSpPr>
      <xdr:spPr>
        <a:xfrm>
          <a:off x="8445500" y="694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119482</xdr:rowOff>
    </xdr:from>
    <xdr:to>
      <xdr:col>55</xdr:col>
      <xdr:colOff>0</xdr:colOff>
      <xdr:row>41</xdr:row>
      <xdr:rowOff>120320</xdr:rowOff>
    </xdr:to>
    <xdr:cxnSp macro="">
      <xdr:nvCxnSpPr>
        <xdr:cNvPr id="133" name="直線コネクタ 132"/>
        <xdr:cNvCxnSpPr/>
      </xdr:nvCxnSpPr>
      <xdr:spPr>
        <a:xfrm>
          <a:off x="8496300" y="6992722"/>
          <a:ext cx="7239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68053</xdr:rowOff>
    </xdr:from>
    <xdr:to>
      <xdr:col>46</xdr:col>
      <xdr:colOff>38100</xdr:colOff>
      <xdr:row>41</xdr:row>
      <xdr:rowOff>169653</xdr:rowOff>
    </xdr:to>
    <xdr:sp macro="" textlink="">
      <xdr:nvSpPr>
        <xdr:cNvPr id="134" name="楕円 133"/>
        <xdr:cNvSpPr/>
      </xdr:nvSpPr>
      <xdr:spPr>
        <a:xfrm>
          <a:off x="7670800" y="69412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118853</xdr:rowOff>
    </xdr:from>
    <xdr:to>
      <xdr:col>50</xdr:col>
      <xdr:colOff>114300</xdr:colOff>
      <xdr:row>41</xdr:row>
      <xdr:rowOff>119482</xdr:rowOff>
    </xdr:to>
    <xdr:cxnSp macro="">
      <xdr:nvCxnSpPr>
        <xdr:cNvPr id="135" name="直線コネクタ 134"/>
        <xdr:cNvCxnSpPr/>
      </xdr:nvCxnSpPr>
      <xdr:spPr>
        <a:xfrm>
          <a:off x="7713980" y="6992093"/>
          <a:ext cx="78232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67558</xdr:rowOff>
    </xdr:from>
    <xdr:to>
      <xdr:col>41</xdr:col>
      <xdr:colOff>101600</xdr:colOff>
      <xdr:row>41</xdr:row>
      <xdr:rowOff>169158</xdr:rowOff>
    </xdr:to>
    <xdr:sp macro="" textlink="">
      <xdr:nvSpPr>
        <xdr:cNvPr id="136" name="楕円 135"/>
        <xdr:cNvSpPr/>
      </xdr:nvSpPr>
      <xdr:spPr>
        <a:xfrm>
          <a:off x="6873240" y="694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118358</xdr:rowOff>
    </xdr:from>
    <xdr:to>
      <xdr:col>45</xdr:col>
      <xdr:colOff>177800</xdr:colOff>
      <xdr:row>41</xdr:row>
      <xdr:rowOff>118853</xdr:rowOff>
    </xdr:to>
    <xdr:cxnSp macro="">
      <xdr:nvCxnSpPr>
        <xdr:cNvPr id="137" name="直線コネクタ 136"/>
        <xdr:cNvCxnSpPr/>
      </xdr:nvCxnSpPr>
      <xdr:spPr>
        <a:xfrm>
          <a:off x="6924040" y="6991598"/>
          <a:ext cx="78994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66796</xdr:rowOff>
    </xdr:from>
    <xdr:to>
      <xdr:col>36</xdr:col>
      <xdr:colOff>165100</xdr:colOff>
      <xdr:row>41</xdr:row>
      <xdr:rowOff>168396</xdr:rowOff>
    </xdr:to>
    <xdr:sp macro="" textlink="">
      <xdr:nvSpPr>
        <xdr:cNvPr id="138" name="楕円 137"/>
        <xdr:cNvSpPr/>
      </xdr:nvSpPr>
      <xdr:spPr>
        <a:xfrm>
          <a:off x="6098540" y="694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117596</xdr:rowOff>
    </xdr:from>
    <xdr:to>
      <xdr:col>41</xdr:col>
      <xdr:colOff>50800</xdr:colOff>
      <xdr:row>41</xdr:row>
      <xdr:rowOff>118358</xdr:rowOff>
    </xdr:to>
    <xdr:cxnSp macro="">
      <xdr:nvCxnSpPr>
        <xdr:cNvPr id="139" name="直線コネクタ 138"/>
        <xdr:cNvCxnSpPr/>
      </xdr:nvCxnSpPr>
      <xdr:spPr>
        <a:xfrm>
          <a:off x="6149340" y="6990836"/>
          <a:ext cx="7747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40" name="n_1aveValue【道路】&#10;一人当たり延長"/>
        <xdr:cNvSpPr txBox="1"/>
      </xdr:nvSpPr>
      <xdr:spPr>
        <a:xfrm>
          <a:off x="8239271" y="655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41" name="n_2aveValue【道路】&#10;一人当たり延長"/>
        <xdr:cNvSpPr txBox="1"/>
      </xdr:nvSpPr>
      <xdr:spPr>
        <a:xfrm>
          <a:off x="7477271" y="655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xdr:cNvSpPr txBox="1"/>
      </xdr:nvSpPr>
      <xdr:spPr>
        <a:xfrm>
          <a:off x="6702571" y="651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43" name="n_4aveValue【道路】&#10;一人当たり延長"/>
        <xdr:cNvSpPr txBox="1"/>
      </xdr:nvSpPr>
      <xdr:spPr>
        <a:xfrm>
          <a:off x="5905011" y="654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161409</xdr:rowOff>
    </xdr:from>
    <xdr:ext cx="469744" cy="259045"/>
    <xdr:sp macro="" textlink="">
      <xdr:nvSpPr>
        <xdr:cNvPr id="144" name="n_1mainValue【道路】&#10;一人当たり延長"/>
        <xdr:cNvSpPr txBox="1"/>
      </xdr:nvSpPr>
      <xdr:spPr>
        <a:xfrm>
          <a:off x="8271587" y="703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160780</xdr:rowOff>
    </xdr:from>
    <xdr:ext cx="469744" cy="259045"/>
    <xdr:sp macro="" textlink="">
      <xdr:nvSpPr>
        <xdr:cNvPr id="145" name="n_2mainValue【道路】&#10;一人当たり延長"/>
        <xdr:cNvSpPr txBox="1"/>
      </xdr:nvSpPr>
      <xdr:spPr>
        <a:xfrm>
          <a:off x="7509587" y="703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160285</xdr:rowOff>
    </xdr:from>
    <xdr:ext cx="469744" cy="259045"/>
    <xdr:sp macro="" textlink="">
      <xdr:nvSpPr>
        <xdr:cNvPr id="146" name="n_3mainValue【道路】&#10;一人当たり延長"/>
        <xdr:cNvSpPr txBox="1"/>
      </xdr:nvSpPr>
      <xdr:spPr>
        <a:xfrm>
          <a:off x="6712027" y="703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159523</xdr:rowOff>
    </xdr:from>
    <xdr:ext cx="469744" cy="259045"/>
    <xdr:sp macro="" textlink="">
      <xdr:nvSpPr>
        <xdr:cNvPr id="147" name="n_4mainValue【道路】&#10;一人当たり延長"/>
        <xdr:cNvSpPr txBox="1"/>
      </xdr:nvSpPr>
      <xdr:spPr>
        <a:xfrm>
          <a:off x="5937327" y="703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xdr:cNvCxnSpPr/>
      </xdr:nvCxnSpPr>
      <xdr:spPr>
        <a:xfrm flipV="1">
          <a:off x="4086225" y="9486900"/>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xdr:cNvSpPr txBox="1"/>
      </xdr:nvSpPr>
      <xdr:spPr>
        <a:xfrm>
          <a:off x="4124960"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xdr:cNvCxnSpPr/>
      </xdr:nvCxnSpPr>
      <xdr:spPr>
        <a:xfrm>
          <a:off x="4020820" y="105708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xdr:cNvSpPr txBox="1"/>
      </xdr:nvSpPr>
      <xdr:spPr>
        <a:xfrm>
          <a:off x="4124960" y="926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xdr:cNvCxnSpPr/>
      </xdr:nvCxnSpPr>
      <xdr:spPr>
        <a:xfrm>
          <a:off x="4020820" y="9486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7" name="【橋りょう・トンネル】&#10;有形固定資産減価償却率平均値テキスト"/>
        <xdr:cNvSpPr txBox="1"/>
      </xdr:nvSpPr>
      <xdr:spPr>
        <a:xfrm>
          <a:off x="4124960" y="9862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xdr:cNvSpPr/>
      </xdr:nvSpPr>
      <xdr:spPr>
        <a:xfrm>
          <a:off x="4036060" y="10007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xdr:cNvSpPr/>
      </xdr:nvSpPr>
      <xdr:spPr>
        <a:xfrm>
          <a:off x="3312160" y="100209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xdr:cNvSpPr/>
      </xdr:nvSpPr>
      <xdr:spPr>
        <a:xfrm>
          <a:off x="2514600" y="99942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xdr:cNvSpPr/>
      </xdr:nvSpPr>
      <xdr:spPr>
        <a:xfrm>
          <a:off x="17399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xdr:cNvSpPr/>
      </xdr:nvSpPr>
      <xdr:spPr>
        <a:xfrm>
          <a:off x="965200" y="99294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154940</xdr:rowOff>
    </xdr:from>
    <xdr:to>
      <xdr:col>24</xdr:col>
      <xdr:colOff>114300</xdr:colOff>
      <xdr:row>60</xdr:row>
      <xdr:rowOff>85090</xdr:rowOff>
    </xdr:to>
    <xdr:sp macro="" textlink="">
      <xdr:nvSpPr>
        <xdr:cNvPr id="188" name="楕円 187"/>
        <xdr:cNvSpPr/>
      </xdr:nvSpPr>
      <xdr:spPr>
        <a:xfrm>
          <a:off x="4036060" y="10045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133367</xdr:rowOff>
    </xdr:from>
    <xdr:ext cx="405111" cy="259045"/>
    <xdr:sp macro="" textlink="">
      <xdr:nvSpPr>
        <xdr:cNvPr id="189" name="【橋りょう・トンネル】&#10;有形固定資産減価償却率該当値テキスト"/>
        <xdr:cNvSpPr txBox="1"/>
      </xdr:nvSpPr>
      <xdr:spPr>
        <a:xfrm>
          <a:off x="4124960" y="1002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116840</xdr:rowOff>
    </xdr:from>
    <xdr:to>
      <xdr:col>20</xdr:col>
      <xdr:colOff>38100</xdr:colOff>
      <xdr:row>60</xdr:row>
      <xdr:rowOff>46990</xdr:rowOff>
    </xdr:to>
    <xdr:sp macro="" textlink="">
      <xdr:nvSpPr>
        <xdr:cNvPr id="190" name="楕円 189"/>
        <xdr:cNvSpPr/>
      </xdr:nvSpPr>
      <xdr:spPr>
        <a:xfrm>
          <a:off x="3312160" y="100076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167640</xdr:rowOff>
    </xdr:from>
    <xdr:to>
      <xdr:col>24</xdr:col>
      <xdr:colOff>63500</xdr:colOff>
      <xdr:row>60</xdr:row>
      <xdr:rowOff>34290</xdr:rowOff>
    </xdr:to>
    <xdr:cxnSp macro="">
      <xdr:nvCxnSpPr>
        <xdr:cNvPr id="191" name="直線コネクタ 190"/>
        <xdr:cNvCxnSpPr/>
      </xdr:nvCxnSpPr>
      <xdr:spPr>
        <a:xfrm>
          <a:off x="3355340" y="10058400"/>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80645</xdr:rowOff>
    </xdr:from>
    <xdr:to>
      <xdr:col>15</xdr:col>
      <xdr:colOff>101600</xdr:colOff>
      <xdr:row>60</xdr:row>
      <xdr:rowOff>10795</xdr:rowOff>
    </xdr:to>
    <xdr:sp macro="" textlink="">
      <xdr:nvSpPr>
        <xdr:cNvPr id="192" name="楕円 191"/>
        <xdr:cNvSpPr/>
      </xdr:nvSpPr>
      <xdr:spPr>
        <a:xfrm>
          <a:off x="2514600" y="99714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131445</xdr:rowOff>
    </xdr:from>
    <xdr:to>
      <xdr:col>19</xdr:col>
      <xdr:colOff>177800</xdr:colOff>
      <xdr:row>59</xdr:row>
      <xdr:rowOff>167640</xdr:rowOff>
    </xdr:to>
    <xdr:cxnSp macro="">
      <xdr:nvCxnSpPr>
        <xdr:cNvPr id="193" name="直線コネクタ 192"/>
        <xdr:cNvCxnSpPr/>
      </xdr:nvCxnSpPr>
      <xdr:spPr>
        <a:xfrm>
          <a:off x="2565400" y="10022205"/>
          <a:ext cx="78994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40640</xdr:rowOff>
    </xdr:from>
    <xdr:to>
      <xdr:col>10</xdr:col>
      <xdr:colOff>165100</xdr:colOff>
      <xdr:row>59</xdr:row>
      <xdr:rowOff>142240</xdr:rowOff>
    </xdr:to>
    <xdr:sp macro="" textlink="">
      <xdr:nvSpPr>
        <xdr:cNvPr id="194" name="楕円 193"/>
        <xdr:cNvSpPr/>
      </xdr:nvSpPr>
      <xdr:spPr>
        <a:xfrm>
          <a:off x="17399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91440</xdr:rowOff>
    </xdr:from>
    <xdr:to>
      <xdr:col>15</xdr:col>
      <xdr:colOff>50800</xdr:colOff>
      <xdr:row>59</xdr:row>
      <xdr:rowOff>131445</xdr:rowOff>
    </xdr:to>
    <xdr:cxnSp macro="">
      <xdr:nvCxnSpPr>
        <xdr:cNvPr id="195" name="直線コネクタ 194"/>
        <xdr:cNvCxnSpPr/>
      </xdr:nvCxnSpPr>
      <xdr:spPr>
        <a:xfrm>
          <a:off x="1790700" y="9982200"/>
          <a:ext cx="7747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4445</xdr:rowOff>
    </xdr:from>
    <xdr:to>
      <xdr:col>6</xdr:col>
      <xdr:colOff>38100</xdr:colOff>
      <xdr:row>59</xdr:row>
      <xdr:rowOff>106045</xdr:rowOff>
    </xdr:to>
    <xdr:sp macro="" textlink="">
      <xdr:nvSpPr>
        <xdr:cNvPr id="196" name="楕円 195"/>
        <xdr:cNvSpPr/>
      </xdr:nvSpPr>
      <xdr:spPr>
        <a:xfrm>
          <a:off x="965200" y="98952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55245</xdr:rowOff>
    </xdr:from>
    <xdr:to>
      <xdr:col>10</xdr:col>
      <xdr:colOff>114300</xdr:colOff>
      <xdr:row>59</xdr:row>
      <xdr:rowOff>91440</xdr:rowOff>
    </xdr:to>
    <xdr:cxnSp macro="">
      <xdr:nvCxnSpPr>
        <xdr:cNvPr id="197" name="直線コネクタ 196"/>
        <xdr:cNvCxnSpPr/>
      </xdr:nvCxnSpPr>
      <xdr:spPr>
        <a:xfrm>
          <a:off x="1008380" y="9946005"/>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51452</xdr:rowOff>
    </xdr:from>
    <xdr:ext cx="405111" cy="259045"/>
    <xdr:sp macro="" textlink="">
      <xdr:nvSpPr>
        <xdr:cNvPr id="198" name="n_1aveValue【橋りょう・トンネル】&#10;有形固定資産減価償却率"/>
        <xdr:cNvSpPr txBox="1"/>
      </xdr:nvSpPr>
      <xdr:spPr>
        <a:xfrm>
          <a:off x="3170564" y="1010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24782</xdr:rowOff>
    </xdr:from>
    <xdr:ext cx="405111" cy="259045"/>
    <xdr:sp macro="" textlink="">
      <xdr:nvSpPr>
        <xdr:cNvPr id="199" name="n_2aveValue【橋りょう・トンネル】&#10;有形固定資産減価償却率"/>
        <xdr:cNvSpPr txBox="1"/>
      </xdr:nvSpPr>
      <xdr:spPr>
        <a:xfrm>
          <a:off x="2385704" y="1008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158132</xdr:rowOff>
    </xdr:from>
    <xdr:ext cx="405111" cy="259045"/>
    <xdr:sp macro="" textlink="">
      <xdr:nvSpPr>
        <xdr:cNvPr id="200" name="n_3aveValue【橋りょう・トンネル】&#10;有形固定資産減価償却率"/>
        <xdr:cNvSpPr txBox="1"/>
      </xdr:nvSpPr>
      <xdr:spPr>
        <a:xfrm>
          <a:off x="1611004" y="1004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131462</xdr:rowOff>
    </xdr:from>
    <xdr:ext cx="405111" cy="259045"/>
    <xdr:sp macro="" textlink="">
      <xdr:nvSpPr>
        <xdr:cNvPr id="201" name="n_4aveValue【橋りょう・トンネル】&#10;有形固定資産減価償却率"/>
        <xdr:cNvSpPr txBox="1"/>
      </xdr:nvSpPr>
      <xdr:spPr>
        <a:xfrm>
          <a:off x="83630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63517</xdr:rowOff>
    </xdr:from>
    <xdr:ext cx="405111" cy="259045"/>
    <xdr:sp macro="" textlink="">
      <xdr:nvSpPr>
        <xdr:cNvPr id="202" name="n_1mainValue【橋りょう・トンネル】&#10;有形固定資産減価償却率"/>
        <xdr:cNvSpPr txBox="1"/>
      </xdr:nvSpPr>
      <xdr:spPr>
        <a:xfrm>
          <a:off x="317056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27322</xdr:rowOff>
    </xdr:from>
    <xdr:ext cx="405111" cy="259045"/>
    <xdr:sp macro="" textlink="">
      <xdr:nvSpPr>
        <xdr:cNvPr id="203" name="n_2mainValue【橋りょう・トンネル】&#10;有形固定資産減価償却率"/>
        <xdr:cNvSpPr txBox="1"/>
      </xdr:nvSpPr>
      <xdr:spPr>
        <a:xfrm>
          <a:off x="238570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158767</xdr:rowOff>
    </xdr:from>
    <xdr:ext cx="405111" cy="259045"/>
    <xdr:sp macro="" textlink="">
      <xdr:nvSpPr>
        <xdr:cNvPr id="204" name="n_3mainValue【橋りょう・トンネル】&#10;有形固定資産減価償却率"/>
        <xdr:cNvSpPr txBox="1"/>
      </xdr:nvSpPr>
      <xdr:spPr>
        <a:xfrm>
          <a:off x="161100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122572</xdr:rowOff>
    </xdr:from>
    <xdr:ext cx="405111" cy="259045"/>
    <xdr:sp macro="" textlink="">
      <xdr:nvSpPr>
        <xdr:cNvPr id="205" name="n_4mainValue【橋りょう・トンネル】&#10;有形固定資産減価償却率"/>
        <xdr:cNvSpPr txBox="1"/>
      </xdr:nvSpPr>
      <xdr:spPr>
        <a:xfrm>
          <a:off x="836304" y="967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xdr:cNvCxnSpPr/>
      </xdr:nvCxnSpPr>
      <xdr:spPr>
        <a:xfrm flipV="1">
          <a:off x="9219565" y="9447690"/>
          <a:ext cx="0" cy="1268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xdr:cNvSpPr txBox="1"/>
      </xdr:nvSpPr>
      <xdr:spPr>
        <a:xfrm>
          <a:off x="9258300" y="1072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xdr:cNvCxnSpPr/>
      </xdr:nvCxnSpPr>
      <xdr:spPr>
        <a:xfrm>
          <a:off x="9154160" y="107162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xdr:cNvSpPr txBox="1"/>
      </xdr:nvSpPr>
      <xdr:spPr>
        <a:xfrm>
          <a:off x="9258300" y="9226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xdr:cNvCxnSpPr/>
      </xdr:nvCxnSpPr>
      <xdr:spPr>
        <a:xfrm>
          <a:off x="9154160" y="9447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24769</xdr:rowOff>
    </xdr:from>
    <xdr:ext cx="599010" cy="259045"/>
    <xdr:sp macro="" textlink="">
      <xdr:nvSpPr>
        <xdr:cNvPr id="232" name="【橋りょう・トンネル】&#10;一人当たり有形固定資産（償却資産）額平均値テキスト"/>
        <xdr:cNvSpPr txBox="1"/>
      </xdr:nvSpPr>
      <xdr:spPr>
        <a:xfrm>
          <a:off x="9258300" y="100831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xdr:cNvSpPr/>
      </xdr:nvSpPr>
      <xdr:spPr>
        <a:xfrm>
          <a:off x="9192260" y="102279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xdr:cNvSpPr/>
      </xdr:nvSpPr>
      <xdr:spPr>
        <a:xfrm>
          <a:off x="8445500" y="1023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xdr:cNvSpPr/>
      </xdr:nvSpPr>
      <xdr:spPr>
        <a:xfrm>
          <a:off x="7670800" y="102276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xdr:cNvSpPr/>
      </xdr:nvSpPr>
      <xdr:spPr>
        <a:xfrm>
          <a:off x="6873240" y="10243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xdr:cNvSpPr/>
      </xdr:nvSpPr>
      <xdr:spPr>
        <a:xfrm>
          <a:off x="6098540" y="1026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69028</xdr:rowOff>
    </xdr:from>
    <xdr:to>
      <xdr:col>55</xdr:col>
      <xdr:colOff>50800</xdr:colOff>
      <xdr:row>62</xdr:row>
      <xdr:rowOff>170628</xdr:rowOff>
    </xdr:to>
    <xdr:sp macro="" textlink="">
      <xdr:nvSpPr>
        <xdr:cNvPr id="243" name="楕円 242"/>
        <xdr:cNvSpPr/>
      </xdr:nvSpPr>
      <xdr:spPr>
        <a:xfrm>
          <a:off x="9192260" y="104627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47455</xdr:rowOff>
    </xdr:from>
    <xdr:ext cx="534377" cy="259045"/>
    <xdr:sp macro="" textlink="">
      <xdr:nvSpPr>
        <xdr:cNvPr id="244" name="【橋りょう・トンネル】&#10;一人当たり有形固定資産（償却資産）額該当値テキスト"/>
        <xdr:cNvSpPr txBox="1"/>
      </xdr:nvSpPr>
      <xdr:spPr>
        <a:xfrm>
          <a:off x="9258300" y="1044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66934</xdr:rowOff>
    </xdr:from>
    <xdr:to>
      <xdr:col>50</xdr:col>
      <xdr:colOff>165100</xdr:colOff>
      <xdr:row>62</xdr:row>
      <xdr:rowOff>168534</xdr:rowOff>
    </xdr:to>
    <xdr:sp macro="" textlink="">
      <xdr:nvSpPr>
        <xdr:cNvPr id="245" name="楕円 244"/>
        <xdr:cNvSpPr/>
      </xdr:nvSpPr>
      <xdr:spPr>
        <a:xfrm>
          <a:off x="8445500" y="1046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117734</xdr:rowOff>
    </xdr:from>
    <xdr:to>
      <xdr:col>55</xdr:col>
      <xdr:colOff>0</xdr:colOff>
      <xdr:row>62</xdr:row>
      <xdr:rowOff>119828</xdr:rowOff>
    </xdr:to>
    <xdr:cxnSp macro="">
      <xdr:nvCxnSpPr>
        <xdr:cNvPr id="246" name="直線コネクタ 245"/>
        <xdr:cNvCxnSpPr/>
      </xdr:nvCxnSpPr>
      <xdr:spPr>
        <a:xfrm>
          <a:off x="8496300" y="10511414"/>
          <a:ext cx="723900" cy="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65711</xdr:rowOff>
    </xdr:from>
    <xdr:to>
      <xdr:col>46</xdr:col>
      <xdr:colOff>38100</xdr:colOff>
      <xdr:row>62</xdr:row>
      <xdr:rowOff>167311</xdr:rowOff>
    </xdr:to>
    <xdr:sp macro="" textlink="">
      <xdr:nvSpPr>
        <xdr:cNvPr id="247" name="楕円 246"/>
        <xdr:cNvSpPr/>
      </xdr:nvSpPr>
      <xdr:spPr>
        <a:xfrm>
          <a:off x="7670800" y="1045939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116511</xdr:rowOff>
    </xdr:from>
    <xdr:to>
      <xdr:col>50</xdr:col>
      <xdr:colOff>114300</xdr:colOff>
      <xdr:row>62</xdr:row>
      <xdr:rowOff>117734</xdr:rowOff>
    </xdr:to>
    <xdr:cxnSp macro="">
      <xdr:nvCxnSpPr>
        <xdr:cNvPr id="248" name="直線コネクタ 247"/>
        <xdr:cNvCxnSpPr/>
      </xdr:nvCxnSpPr>
      <xdr:spPr>
        <a:xfrm>
          <a:off x="7713980" y="10510191"/>
          <a:ext cx="782320" cy="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64153</xdr:rowOff>
    </xdr:from>
    <xdr:to>
      <xdr:col>41</xdr:col>
      <xdr:colOff>101600</xdr:colOff>
      <xdr:row>62</xdr:row>
      <xdr:rowOff>165753</xdr:rowOff>
    </xdr:to>
    <xdr:sp macro="" textlink="">
      <xdr:nvSpPr>
        <xdr:cNvPr id="249" name="楕円 248"/>
        <xdr:cNvSpPr/>
      </xdr:nvSpPr>
      <xdr:spPr>
        <a:xfrm>
          <a:off x="6873240" y="1045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114953</xdr:rowOff>
    </xdr:from>
    <xdr:to>
      <xdr:col>45</xdr:col>
      <xdr:colOff>177800</xdr:colOff>
      <xdr:row>62</xdr:row>
      <xdr:rowOff>116511</xdr:rowOff>
    </xdr:to>
    <xdr:cxnSp macro="">
      <xdr:nvCxnSpPr>
        <xdr:cNvPr id="250" name="直線コネクタ 249"/>
        <xdr:cNvCxnSpPr/>
      </xdr:nvCxnSpPr>
      <xdr:spPr>
        <a:xfrm>
          <a:off x="6924040" y="10508633"/>
          <a:ext cx="789940" cy="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62561</xdr:rowOff>
    </xdr:from>
    <xdr:to>
      <xdr:col>36</xdr:col>
      <xdr:colOff>165100</xdr:colOff>
      <xdr:row>62</xdr:row>
      <xdr:rowOff>164161</xdr:rowOff>
    </xdr:to>
    <xdr:sp macro="" textlink="">
      <xdr:nvSpPr>
        <xdr:cNvPr id="251" name="楕円 250"/>
        <xdr:cNvSpPr/>
      </xdr:nvSpPr>
      <xdr:spPr>
        <a:xfrm>
          <a:off x="6098540" y="1045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113361</xdr:rowOff>
    </xdr:from>
    <xdr:to>
      <xdr:col>41</xdr:col>
      <xdr:colOff>50800</xdr:colOff>
      <xdr:row>62</xdr:row>
      <xdr:rowOff>114953</xdr:rowOff>
    </xdr:to>
    <xdr:cxnSp macro="">
      <xdr:nvCxnSpPr>
        <xdr:cNvPr id="252" name="直線コネクタ 251"/>
        <xdr:cNvCxnSpPr/>
      </xdr:nvCxnSpPr>
      <xdr:spPr>
        <a:xfrm>
          <a:off x="6149340" y="10507041"/>
          <a:ext cx="774700" cy="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122159</xdr:rowOff>
    </xdr:from>
    <xdr:ext cx="599010" cy="259045"/>
    <xdr:sp macro="" textlink="">
      <xdr:nvSpPr>
        <xdr:cNvPr id="253" name="n_1aveValue【橋りょう・トンネル】&#10;一人当たり有形固定資産（償却資産）額"/>
        <xdr:cNvSpPr txBox="1"/>
      </xdr:nvSpPr>
      <xdr:spPr>
        <a:xfrm>
          <a:off x="8214575" y="10012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119701</xdr:rowOff>
    </xdr:from>
    <xdr:ext cx="599010" cy="259045"/>
    <xdr:sp macro="" textlink="">
      <xdr:nvSpPr>
        <xdr:cNvPr id="254" name="n_2aveValue【橋りょう・トンネル】&#10;一人当たり有形固定資産（償却資産）額"/>
        <xdr:cNvSpPr txBox="1"/>
      </xdr:nvSpPr>
      <xdr:spPr>
        <a:xfrm>
          <a:off x="7444955" y="1001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135333</xdr:rowOff>
    </xdr:from>
    <xdr:ext cx="599010" cy="259045"/>
    <xdr:sp macro="" textlink="">
      <xdr:nvSpPr>
        <xdr:cNvPr id="255" name="n_3aveValue【橋りょう・トンネル】&#10;一人当たり有形固定資産（償却資産）額"/>
        <xdr:cNvSpPr txBox="1"/>
      </xdr:nvSpPr>
      <xdr:spPr>
        <a:xfrm>
          <a:off x="6670255" y="1002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56" name="n_4aveValue【橋りょう・トンネル】&#10;一人当たり有形固定資産（償却資産）額"/>
        <xdr:cNvSpPr txBox="1"/>
      </xdr:nvSpPr>
      <xdr:spPr>
        <a:xfrm>
          <a:off x="5872695" y="10045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159661</xdr:rowOff>
    </xdr:from>
    <xdr:ext cx="534377" cy="259045"/>
    <xdr:sp macro="" textlink="">
      <xdr:nvSpPr>
        <xdr:cNvPr id="257" name="n_1mainValue【橋りょう・トンネル】&#10;一人当たり有形固定資産（償却資産）額"/>
        <xdr:cNvSpPr txBox="1"/>
      </xdr:nvSpPr>
      <xdr:spPr>
        <a:xfrm>
          <a:off x="8239271" y="1055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158438</xdr:rowOff>
    </xdr:from>
    <xdr:ext cx="534377" cy="259045"/>
    <xdr:sp macro="" textlink="">
      <xdr:nvSpPr>
        <xdr:cNvPr id="258" name="n_2mainValue【橋りょう・トンネル】&#10;一人当たり有形固定資産（償却資産）額"/>
        <xdr:cNvSpPr txBox="1"/>
      </xdr:nvSpPr>
      <xdr:spPr>
        <a:xfrm>
          <a:off x="7477271" y="1055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156880</xdr:rowOff>
    </xdr:from>
    <xdr:ext cx="534377" cy="259045"/>
    <xdr:sp macro="" textlink="">
      <xdr:nvSpPr>
        <xdr:cNvPr id="259" name="n_3mainValue【橋りょう・トンネル】&#10;一人当たり有形固定資産（償却資産）額"/>
        <xdr:cNvSpPr txBox="1"/>
      </xdr:nvSpPr>
      <xdr:spPr>
        <a:xfrm>
          <a:off x="6702571" y="1055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155288</xdr:rowOff>
    </xdr:from>
    <xdr:ext cx="599010" cy="259045"/>
    <xdr:sp macro="" textlink="">
      <xdr:nvSpPr>
        <xdr:cNvPr id="260" name="n_4mainValue【橋りょう・トンネル】&#10;一人当たり有形固定資産（償却資産）額"/>
        <xdr:cNvSpPr txBox="1"/>
      </xdr:nvSpPr>
      <xdr:spPr>
        <a:xfrm>
          <a:off x="5872695" y="1054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xdr:cNvCxnSpPr/>
      </xdr:nvCxnSpPr>
      <xdr:spPr>
        <a:xfrm flipV="1">
          <a:off x="4086225" y="13018225"/>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xdr:cNvSpPr txBox="1"/>
      </xdr:nvSpPr>
      <xdr:spPr>
        <a:xfrm>
          <a:off x="4124960" y="127972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xdr:cNvCxnSpPr/>
      </xdr:nvCxnSpPr>
      <xdr:spPr>
        <a:xfrm>
          <a:off x="4020820" y="13018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162033</xdr:rowOff>
    </xdr:from>
    <xdr:ext cx="405111" cy="259045"/>
    <xdr:sp macro="" textlink="">
      <xdr:nvSpPr>
        <xdr:cNvPr id="291" name="【公営住宅】&#10;有形固定資産減価償却率平均値テキスト"/>
        <xdr:cNvSpPr txBox="1"/>
      </xdr:nvSpPr>
      <xdr:spPr>
        <a:xfrm>
          <a:off x="4124960" y="13908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xdr:cNvSpPr/>
      </xdr:nvSpPr>
      <xdr:spPr>
        <a:xfrm>
          <a:off x="4036060" y="140532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xdr:cNvSpPr/>
      </xdr:nvSpPr>
      <xdr:spPr>
        <a:xfrm>
          <a:off x="3312160" y="140353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xdr:cNvSpPr/>
      </xdr:nvSpPr>
      <xdr:spPr>
        <a:xfrm>
          <a:off x="2514600" y="139961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xdr:cNvSpPr/>
      </xdr:nvSpPr>
      <xdr:spPr>
        <a:xfrm>
          <a:off x="1739900" y="1396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xdr:cNvSpPr/>
      </xdr:nvSpPr>
      <xdr:spPr>
        <a:xfrm>
          <a:off x="965200" y="139569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142421</xdr:rowOff>
    </xdr:from>
    <xdr:to>
      <xdr:col>24</xdr:col>
      <xdr:colOff>114300</xdr:colOff>
      <xdr:row>84</xdr:row>
      <xdr:rowOff>72571</xdr:rowOff>
    </xdr:to>
    <xdr:sp macro="" textlink="">
      <xdr:nvSpPr>
        <xdr:cNvPr id="302" name="楕円 301"/>
        <xdr:cNvSpPr/>
      </xdr:nvSpPr>
      <xdr:spPr>
        <a:xfrm>
          <a:off x="4036060" y="140565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120848</xdr:rowOff>
    </xdr:from>
    <xdr:ext cx="405111" cy="259045"/>
    <xdr:sp macro="" textlink="">
      <xdr:nvSpPr>
        <xdr:cNvPr id="303" name="【公営住宅】&#10;有形固定資産減価償却率該当値テキスト"/>
        <xdr:cNvSpPr txBox="1"/>
      </xdr:nvSpPr>
      <xdr:spPr>
        <a:xfrm>
          <a:off x="4124960" y="14034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111398</xdr:rowOff>
    </xdr:from>
    <xdr:to>
      <xdr:col>20</xdr:col>
      <xdr:colOff>38100</xdr:colOff>
      <xdr:row>84</xdr:row>
      <xdr:rowOff>41548</xdr:rowOff>
    </xdr:to>
    <xdr:sp macro="" textlink="">
      <xdr:nvSpPr>
        <xdr:cNvPr id="304" name="楕円 303"/>
        <xdr:cNvSpPr/>
      </xdr:nvSpPr>
      <xdr:spPr>
        <a:xfrm>
          <a:off x="3312160" y="140255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162198</xdr:rowOff>
    </xdr:from>
    <xdr:to>
      <xdr:col>24</xdr:col>
      <xdr:colOff>63500</xdr:colOff>
      <xdr:row>84</xdr:row>
      <xdr:rowOff>21771</xdr:rowOff>
    </xdr:to>
    <xdr:cxnSp macro="">
      <xdr:nvCxnSpPr>
        <xdr:cNvPr id="305" name="直線コネクタ 304"/>
        <xdr:cNvCxnSpPr/>
      </xdr:nvCxnSpPr>
      <xdr:spPr>
        <a:xfrm>
          <a:off x="3355340" y="14076318"/>
          <a:ext cx="731520" cy="2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88537</xdr:rowOff>
    </xdr:from>
    <xdr:to>
      <xdr:col>15</xdr:col>
      <xdr:colOff>101600</xdr:colOff>
      <xdr:row>84</xdr:row>
      <xdr:rowOff>18687</xdr:rowOff>
    </xdr:to>
    <xdr:sp macro="" textlink="">
      <xdr:nvSpPr>
        <xdr:cNvPr id="306" name="楕円 305"/>
        <xdr:cNvSpPr/>
      </xdr:nvSpPr>
      <xdr:spPr>
        <a:xfrm>
          <a:off x="2514600" y="140026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139337</xdr:rowOff>
    </xdr:from>
    <xdr:to>
      <xdr:col>19</xdr:col>
      <xdr:colOff>177800</xdr:colOff>
      <xdr:row>83</xdr:row>
      <xdr:rowOff>162198</xdr:rowOff>
    </xdr:to>
    <xdr:cxnSp macro="">
      <xdr:nvCxnSpPr>
        <xdr:cNvPr id="307" name="直線コネクタ 306"/>
        <xdr:cNvCxnSpPr/>
      </xdr:nvCxnSpPr>
      <xdr:spPr>
        <a:xfrm>
          <a:off x="2565400" y="14053457"/>
          <a:ext cx="78994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55880</xdr:rowOff>
    </xdr:from>
    <xdr:to>
      <xdr:col>10</xdr:col>
      <xdr:colOff>165100</xdr:colOff>
      <xdr:row>83</xdr:row>
      <xdr:rowOff>157480</xdr:rowOff>
    </xdr:to>
    <xdr:sp macro="" textlink="">
      <xdr:nvSpPr>
        <xdr:cNvPr id="308" name="楕円 307"/>
        <xdr:cNvSpPr/>
      </xdr:nvSpPr>
      <xdr:spPr>
        <a:xfrm>
          <a:off x="17399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106680</xdr:rowOff>
    </xdr:from>
    <xdr:to>
      <xdr:col>15</xdr:col>
      <xdr:colOff>50800</xdr:colOff>
      <xdr:row>83</xdr:row>
      <xdr:rowOff>139337</xdr:rowOff>
    </xdr:to>
    <xdr:cxnSp macro="">
      <xdr:nvCxnSpPr>
        <xdr:cNvPr id="309" name="直線コネクタ 308"/>
        <xdr:cNvCxnSpPr/>
      </xdr:nvCxnSpPr>
      <xdr:spPr>
        <a:xfrm>
          <a:off x="1790700" y="14020800"/>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47716</xdr:rowOff>
    </xdr:from>
    <xdr:to>
      <xdr:col>6</xdr:col>
      <xdr:colOff>38100</xdr:colOff>
      <xdr:row>83</xdr:row>
      <xdr:rowOff>149316</xdr:rowOff>
    </xdr:to>
    <xdr:sp macro="" textlink="">
      <xdr:nvSpPr>
        <xdr:cNvPr id="310" name="楕円 309"/>
        <xdr:cNvSpPr/>
      </xdr:nvSpPr>
      <xdr:spPr>
        <a:xfrm>
          <a:off x="965200" y="139618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98516</xdr:rowOff>
    </xdr:from>
    <xdr:to>
      <xdr:col>10</xdr:col>
      <xdr:colOff>114300</xdr:colOff>
      <xdr:row>83</xdr:row>
      <xdr:rowOff>106680</xdr:rowOff>
    </xdr:to>
    <xdr:cxnSp macro="">
      <xdr:nvCxnSpPr>
        <xdr:cNvPr id="311" name="直線コネクタ 310"/>
        <xdr:cNvCxnSpPr/>
      </xdr:nvCxnSpPr>
      <xdr:spPr>
        <a:xfrm>
          <a:off x="1008380" y="14012636"/>
          <a:ext cx="78232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42471</xdr:rowOff>
    </xdr:from>
    <xdr:ext cx="405111" cy="259045"/>
    <xdr:sp macro="" textlink="">
      <xdr:nvSpPr>
        <xdr:cNvPr id="312" name="n_1aveValue【公営住宅】&#10;有形固定資産減価償却率"/>
        <xdr:cNvSpPr txBox="1"/>
      </xdr:nvSpPr>
      <xdr:spPr>
        <a:xfrm>
          <a:off x="3170564" y="1412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28683</xdr:rowOff>
    </xdr:from>
    <xdr:ext cx="405111" cy="259045"/>
    <xdr:sp macro="" textlink="">
      <xdr:nvSpPr>
        <xdr:cNvPr id="313" name="n_2aveValue【公営住宅】&#10;有形固定資産減価償却率"/>
        <xdr:cNvSpPr txBox="1"/>
      </xdr:nvSpPr>
      <xdr:spPr>
        <a:xfrm>
          <a:off x="2385704" y="1377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314" name="n_3aveValue【公営住宅】&#10;有形固定資産減価償却率"/>
        <xdr:cNvSpPr txBox="1"/>
      </xdr:nvSpPr>
      <xdr:spPr>
        <a:xfrm>
          <a:off x="1611004" y="1374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160945</xdr:rowOff>
    </xdr:from>
    <xdr:ext cx="405111" cy="259045"/>
    <xdr:sp macro="" textlink="">
      <xdr:nvSpPr>
        <xdr:cNvPr id="315" name="n_4aveValue【公営住宅】&#10;有形固定資産減価償却率"/>
        <xdr:cNvSpPr txBox="1"/>
      </xdr:nvSpPr>
      <xdr:spPr>
        <a:xfrm>
          <a:off x="836304" y="13739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58075</xdr:rowOff>
    </xdr:from>
    <xdr:ext cx="405111" cy="259045"/>
    <xdr:sp macro="" textlink="">
      <xdr:nvSpPr>
        <xdr:cNvPr id="316" name="n_1mainValue【公営住宅】&#10;有形固定資産減価償却率"/>
        <xdr:cNvSpPr txBox="1"/>
      </xdr:nvSpPr>
      <xdr:spPr>
        <a:xfrm>
          <a:off x="3170564" y="13804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9814</xdr:rowOff>
    </xdr:from>
    <xdr:ext cx="405111" cy="259045"/>
    <xdr:sp macro="" textlink="">
      <xdr:nvSpPr>
        <xdr:cNvPr id="317" name="n_2mainValue【公営住宅】&#10;有形固定資産減価償却率"/>
        <xdr:cNvSpPr txBox="1"/>
      </xdr:nvSpPr>
      <xdr:spPr>
        <a:xfrm>
          <a:off x="2385704" y="1409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148607</xdr:rowOff>
    </xdr:from>
    <xdr:ext cx="405111" cy="259045"/>
    <xdr:sp macro="" textlink="">
      <xdr:nvSpPr>
        <xdr:cNvPr id="318" name="n_3mainValue【公営住宅】&#10;有形固定資産減価償却率"/>
        <xdr:cNvSpPr txBox="1"/>
      </xdr:nvSpPr>
      <xdr:spPr>
        <a:xfrm>
          <a:off x="161100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140443</xdr:rowOff>
    </xdr:from>
    <xdr:ext cx="405111" cy="259045"/>
    <xdr:sp macro="" textlink="">
      <xdr:nvSpPr>
        <xdr:cNvPr id="319" name="n_4mainValue【公営住宅】&#10;有形固定資産減価償却率"/>
        <xdr:cNvSpPr txBox="1"/>
      </xdr:nvSpPr>
      <xdr:spPr>
        <a:xfrm>
          <a:off x="836304" y="14054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xdr:cNvCxnSpPr/>
      </xdr:nvCxnSpPr>
      <xdr:spPr>
        <a:xfrm flipV="1">
          <a:off x="9219565" y="13114935"/>
          <a:ext cx="0" cy="1337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xdr:cNvSpPr txBox="1"/>
      </xdr:nvSpPr>
      <xdr:spPr>
        <a:xfrm>
          <a:off x="9258300" y="1445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xdr:cNvCxnSpPr/>
      </xdr:nvCxnSpPr>
      <xdr:spPr>
        <a:xfrm>
          <a:off x="9154160" y="14451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xdr:cNvSpPr txBox="1"/>
      </xdr:nvSpPr>
      <xdr:spPr>
        <a:xfrm>
          <a:off x="9258300" y="1289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xdr:cNvCxnSpPr/>
      </xdr:nvCxnSpPr>
      <xdr:spPr>
        <a:xfrm>
          <a:off x="9154160" y="131149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117161</xdr:rowOff>
    </xdr:from>
    <xdr:ext cx="469744" cy="259045"/>
    <xdr:sp macro="" textlink="">
      <xdr:nvSpPr>
        <xdr:cNvPr id="346" name="【公営住宅】&#10;一人当たり面積平均値テキスト"/>
        <xdr:cNvSpPr txBox="1"/>
      </xdr:nvSpPr>
      <xdr:spPr>
        <a:xfrm>
          <a:off x="9258300" y="14031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xdr:cNvSpPr/>
      </xdr:nvSpPr>
      <xdr:spPr>
        <a:xfrm>
          <a:off x="9192260" y="141760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xdr:cNvSpPr/>
      </xdr:nvSpPr>
      <xdr:spPr>
        <a:xfrm>
          <a:off x="8445500" y="14168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xdr:cNvSpPr/>
      </xdr:nvSpPr>
      <xdr:spPr>
        <a:xfrm>
          <a:off x="7670800" y="141682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xdr:cNvSpPr/>
      </xdr:nvSpPr>
      <xdr:spPr>
        <a:xfrm>
          <a:off x="6873240" y="14167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xdr:cNvSpPr/>
      </xdr:nvSpPr>
      <xdr:spPr>
        <a:xfrm>
          <a:off x="6098540" y="141746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48564</xdr:rowOff>
    </xdr:from>
    <xdr:to>
      <xdr:col>55</xdr:col>
      <xdr:colOff>50800</xdr:colOff>
      <xdr:row>85</xdr:row>
      <xdr:rowOff>150164</xdr:rowOff>
    </xdr:to>
    <xdr:sp macro="" textlink="">
      <xdr:nvSpPr>
        <xdr:cNvPr id="357" name="楕円 356"/>
        <xdr:cNvSpPr/>
      </xdr:nvSpPr>
      <xdr:spPr>
        <a:xfrm>
          <a:off x="9192260" y="142979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134941</xdr:rowOff>
    </xdr:from>
    <xdr:ext cx="469744" cy="259045"/>
    <xdr:sp macro="" textlink="">
      <xdr:nvSpPr>
        <xdr:cNvPr id="358" name="【公営住宅】&#10;一人当たり面積該当値テキスト"/>
        <xdr:cNvSpPr txBox="1"/>
      </xdr:nvSpPr>
      <xdr:spPr>
        <a:xfrm>
          <a:off x="9258300" y="142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47650</xdr:rowOff>
    </xdr:from>
    <xdr:to>
      <xdr:col>50</xdr:col>
      <xdr:colOff>165100</xdr:colOff>
      <xdr:row>85</xdr:row>
      <xdr:rowOff>149250</xdr:rowOff>
    </xdr:to>
    <xdr:sp macro="" textlink="">
      <xdr:nvSpPr>
        <xdr:cNvPr id="359" name="楕円 358"/>
        <xdr:cNvSpPr/>
      </xdr:nvSpPr>
      <xdr:spPr>
        <a:xfrm>
          <a:off x="8445500" y="1429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98450</xdr:rowOff>
    </xdr:from>
    <xdr:to>
      <xdr:col>55</xdr:col>
      <xdr:colOff>0</xdr:colOff>
      <xdr:row>85</xdr:row>
      <xdr:rowOff>99364</xdr:rowOff>
    </xdr:to>
    <xdr:cxnSp macro="">
      <xdr:nvCxnSpPr>
        <xdr:cNvPr id="360" name="直線コネクタ 359"/>
        <xdr:cNvCxnSpPr/>
      </xdr:nvCxnSpPr>
      <xdr:spPr>
        <a:xfrm>
          <a:off x="8496300" y="14347850"/>
          <a:ext cx="7239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46737</xdr:rowOff>
    </xdr:from>
    <xdr:to>
      <xdr:col>46</xdr:col>
      <xdr:colOff>38100</xdr:colOff>
      <xdr:row>85</xdr:row>
      <xdr:rowOff>148337</xdr:rowOff>
    </xdr:to>
    <xdr:sp macro="" textlink="">
      <xdr:nvSpPr>
        <xdr:cNvPr id="361" name="楕円 360"/>
        <xdr:cNvSpPr/>
      </xdr:nvSpPr>
      <xdr:spPr>
        <a:xfrm>
          <a:off x="7670800" y="1429613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97537</xdr:rowOff>
    </xdr:from>
    <xdr:to>
      <xdr:col>50</xdr:col>
      <xdr:colOff>114300</xdr:colOff>
      <xdr:row>85</xdr:row>
      <xdr:rowOff>98450</xdr:rowOff>
    </xdr:to>
    <xdr:cxnSp macro="">
      <xdr:nvCxnSpPr>
        <xdr:cNvPr id="362" name="直線コネクタ 361"/>
        <xdr:cNvCxnSpPr/>
      </xdr:nvCxnSpPr>
      <xdr:spPr>
        <a:xfrm>
          <a:off x="7713980" y="14346937"/>
          <a:ext cx="78232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46279</xdr:rowOff>
    </xdr:from>
    <xdr:to>
      <xdr:col>41</xdr:col>
      <xdr:colOff>101600</xdr:colOff>
      <xdr:row>85</xdr:row>
      <xdr:rowOff>147879</xdr:rowOff>
    </xdr:to>
    <xdr:sp macro="" textlink="">
      <xdr:nvSpPr>
        <xdr:cNvPr id="363" name="楕円 362"/>
        <xdr:cNvSpPr/>
      </xdr:nvSpPr>
      <xdr:spPr>
        <a:xfrm>
          <a:off x="6873240" y="1429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97079</xdr:rowOff>
    </xdr:from>
    <xdr:to>
      <xdr:col>45</xdr:col>
      <xdr:colOff>177800</xdr:colOff>
      <xdr:row>85</xdr:row>
      <xdr:rowOff>97537</xdr:rowOff>
    </xdr:to>
    <xdr:cxnSp macro="">
      <xdr:nvCxnSpPr>
        <xdr:cNvPr id="364" name="直線コネクタ 363"/>
        <xdr:cNvCxnSpPr/>
      </xdr:nvCxnSpPr>
      <xdr:spPr>
        <a:xfrm>
          <a:off x="6924040" y="14346479"/>
          <a:ext cx="78994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45365</xdr:rowOff>
    </xdr:from>
    <xdr:to>
      <xdr:col>36</xdr:col>
      <xdr:colOff>165100</xdr:colOff>
      <xdr:row>85</xdr:row>
      <xdr:rowOff>146965</xdr:rowOff>
    </xdr:to>
    <xdr:sp macro="" textlink="">
      <xdr:nvSpPr>
        <xdr:cNvPr id="365" name="楕円 364"/>
        <xdr:cNvSpPr/>
      </xdr:nvSpPr>
      <xdr:spPr>
        <a:xfrm>
          <a:off x="6098540" y="1429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96165</xdr:rowOff>
    </xdr:from>
    <xdr:to>
      <xdr:col>41</xdr:col>
      <xdr:colOff>50800</xdr:colOff>
      <xdr:row>85</xdr:row>
      <xdr:rowOff>97079</xdr:rowOff>
    </xdr:to>
    <xdr:cxnSp macro="">
      <xdr:nvCxnSpPr>
        <xdr:cNvPr id="366" name="直線コネクタ 365"/>
        <xdr:cNvCxnSpPr/>
      </xdr:nvCxnSpPr>
      <xdr:spPr>
        <a:xfrm>
          <a:off x="6149340" y="14345565"/>
          <a:ext cx="7747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33647</xdr:rowOff>
    </xdr:from>
    <xdr:ext cx="469744" cy="259045"/>
    <xdr:sp macro="" textlink="">
      <xdr:nvSpPr>
        <xdr:cNvPr id="367" name="n_1aveValue【公営住宅】&#10;一人当たり面積"/>
        <xdr:cNvSpPr txBox="1"/>
      </xdr:nvSpPr>
      <xdr:spPr>
        <a:xfrm>
          <a:off x="8271587" y="1394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33190</xdr:rowOff>
    </xdr:from>
    <xdr:ext cx="469744" cy="259045"/>
    <xdr:sp macro="" textlink="">
      <xdr:nvSpPr>
        <xdr:cNvPr id="368" name="n_2aveValue【公営住宅】&#10;一人当たり面積"/>
        <xdr:cNvSpPr txBox="1"/>
      </xdr:nvSpPr>
      <xdr:spPr>
        <a:xfrm>
          <a:off x="7509587" y="1394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32732</xdr:rowOff>
    </xdr:from>
    <xdr:ext cx="469744" cy="259045"/>
    <xdr:sp macro="" textlink="">
      <xdr:nvSpPr>
        <xdr:cNvPr id="369" name="n_3aveValue【公営住宅】&#10;一人当たり面積"/>
        <xdr:cNvSpPr txBox="1"/>
      </xdr:nvSpPr>
      <xdr:spPr>
        <a:xfrm>
          <a:off x="6712027" y="1394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70" name="n_4aveValue【公営住宅】&#10;一人当たり面積"/>
        <xdr:cNvSpPr txBox="1"/>
      </xdr:nvSpPr>
      <xdr:spPr>
        <a:xfrm>
          <a:off x="5937327" y="13953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140377</xdr:rowOff>
    </xdr:from>
    <xdr:ext cx="469744" cy="259045"/>
    <xdr:sp macro="" textlink="">
      <xdr:nvSpPr>
        <xdr:cNvPr id="371" name="n_1mainValue【公営住宅】&#10;一人当たり面積"/>
        <xdr:cNvSpPr txBox="1"/>
      </xdr:nvSpPr>
      <xdr:spPr>
        <a:xfrm>
          <a:off x="8271587" y="1438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139464</xdr:rowOff>
    </xdr:from>
    <xdr:ext cx="469744" cy="259045"/>
    <xdr:sp macro="" textlink="">
      <xdr:nvSpPr>
        <xdr:cNvPr id="372" name="n_2mainValue【公営住宅】&#10;一人当たり面積"/>
        <xdr:cNvSpPr txBox="1"/>
      </xdr:nvSpPr>
      <xdr:spPr>
        <a:xfrm>
          <a:off x="7509587" y="1438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139006</xdr:rowOff>
    </xdr:from>
    <xdr:ext cx="469744" cy="259045"/>
    <xdr:sp macro="" textlink="">
      <xdr:nvSpPr>
        <xdr:cNvPr id="373" name="n_3mainValue【公営住宅】&#10;一人当たり面積"/>
        <xdr:cNvSpPr txBox="1"/>
      </xdr:nvSpPr>
      <xdr:spPr>
        <a:xfrm>
          <a:off x="6712027" y="1438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138092</xdr:rowOff>
    </xdr:from>
    <xdr:ext cx="469744" cy="259045"/>
    <xdr:sp macro="" textlink="">
      <xdr:nvSpPr>
        <xdr:cNvPr id="374" name="n_4mainValue【公営住宅】&#10;一人当たり面積"/>
        <xdr:cNvSpPr txBox="1"/>
      </xdr:nvSpPr>
      <xdr:spPr>
        <a:xfrm>
          <a:off x="5937327" y="1438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7620</xdr:rowOff>
    </xdr:from>
    <xdr:to>
      <xdr:col>24</xdr:col>
      <xdr:colOff>62865</xdr:colOff>
      <xdr:row>107</xdr:row>
      <xdr:rowOff>167639</xdr:rowOff>
    </xdr:to>
    <xdr:cxnSp macro="">
      <xdr:nvCxnSpPr>
        <xdr:cNvPr id="399" name="直線コネクタ 398"/>
        <xdr:cNvCxnSpPr/>
      </xdr:nvCxnSpPr>
      <xdr:spPr>
        <a:xfrm flipV="1">
          <a:off x="4086225" y="1693926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400" name="【港湾・漁港】&#10;有形固定資産減価償却率最小値テキスト"/>
        <xdr:cNvSpPr txBox="1"/>
      </xdr:nvSpPr>
      <xdr:spPr>
        <a:xfrm>
          <a:off x="4124960" y="1810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401" name="直線コネクタ 400"/>
        <xdr:cNvCxnSpPr/>
      </xdr:nvCxnSpPr>
      <xdr:spPr>
        <a:xfrm>
          <a:off x="4020820" y="181051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125747</xdr:rowOff>
    </xdr:from>
    <xdr:ext cx="405111" cy="259045"/>
    <xdr:sp macro="" textlink="">
      <xdr:nvSpPr>
        <xdr:cNvPr id="402" name="【港湾・漁港】&#10;有形固定資産減価償却率最大値テキスト"/>
        <xdr:cNvSpPr txBox="1"/>
      </xdr:nvSpPr>
      <xdr:spPr>
        <a:xfrm>
          <a:off x="4124960" y="1672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7620</xdr:rowOff>
    </xdr:from>
    <xdr:to>
      <xdr:col>24</xdr:col>
      <xdr:colOff>152400</xdr:colOff>
      <xdr:row>101</xdr:row>
      <xdr:rowOff>7620</xdr:rowOff>
    </xdr:to>
    <xdr:cxnSp macro="">
      <xdr:nvCxnSpPr>
        <xdr:cNvPr id="403" name="直線コネクタ 402"/>
        <xdr:cNvCxnSpPr/>
      </xdr:nvCxnSpPr>
      <xdr:spPr>
        <a:xfrm>
          <a:off x="4020820" y="16939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149241</xdr:rowOff>
    </xdr:from>
    <xdr:ext cx="405111" cy="259045"/>
    <xdr:sp macro="" textlink="">
      <xdr:nvSpPr>
        <xdr:cNvPr id="404" name="【港湾・漁港】&#10;有形固定資産減価償却率平均値テキスト"/>
        <xdr:cNvSpPr txBox="1"/>
      </xdr:nvSpPr>
      <xdr:spPr>
        <a:xfrm>
          <a:off x="4124960" y="1724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126364</xdr:rowOff>
    </xdr:from>
    <xdr:to>
      <xdr:col>24</xdr:col>
      <xdr:colOff>114300</xdr:colOff>
      <xdr:row>104</xdr:row>
      <xdr:rowOff>56514</xdr:rowOff>
    </xdr:to>
    <xdr:sp macro="" textlink="">
      <xdr:nvSpPr>
        <xdr:cNvPr id="405" name="フローチャート: 判断 404"/>
        <xdr:cNvSpPr/>
      </xdr:nvSpPr>
      <xdr:spPr>
        <a:xfrm>
          <a:off x="4036060" y="173932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113030</xdr:rowOff>
    </xdr:from>
    <xdr:to>
      <xdr:col>20</xdr:col>
      <xdr:colOff>38100</xdr:colOff>
      <xdr:row>104</xdr:row>
      <xdr:rowOff>43180</xdr:rowOff>
    </xdr:to>
    <xdr:sp macro="" textlink="">
      <xdr:nvSpPr>
        <xdr:cNvPr id="406" name="フローチャート: 判断 405"/>
        <xdr:cNvSpPr/>
      </xdr:nvSpPr>
      <xdr:spPr>
        <a:xfrm>
          <a:off x="3312160" y="173799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86361</xdr:rowOff>
    </xdr:from>
    <xdr:to>
      <xdr:col>15</xdr:col>
      <xdr:colOff>101600</xdr:colOff>
      <xdr:row>105</xdr:row>
      <xdr:rowOff>16511</xdr:rowOff>
    </xdr:to>
    <xdr:sp macro="" textlink="">
      <xdr:nvSpPr>
        <xdr:cNvPr id="407" name="フローチャート: 判断 406"/>
        <xdr:cNvSpPr/>
      </xdr:nvSpPr>
      <xdr:spPr>
        <a:xfrm>
          <a:off x="2514600" y="175209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57786</xdr:rowOff>
    </xdr:from>
    <xdr:to>
      <xdr:col>10</xdr:col>
      <xdr:colOff>165100</xdr:colOff>
      <xdr:row>104</xdr:row>
      <xdr:rowOff>159386</xdr:rowOff>
    </xdr:to>
    <xdr:sp macro="" textlink="">
      <xdr:nvSpPr>
        <xdr:cNvPr id="408" name="フローチャート: 判断 407"/>
        <xdr:cNvSpPr/>
      </xdr:nvSpPr>
      <xdr:spPr>
        <a:xfrm>
          <a:off x="1739900" y="1749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158750</xdr:rowOff>
    </xdr:from>
    <xdr:to>
      <xdr:col>6</xdr:col>
      <xdr:colOff>38100</xdr:colOff>
      <xdr:row>104</xdr:row>
      <xdr:rowOff>88900</xdr:rowOff>
    </xdr:to>
    <xdr:sp macro="" textlink="">
      <xdr:nvSpPr>
        <xdr:cNvPr id="409" name="フローチャート: 判断 408"/>
        <xdr:cNvSpPr/>
      </xdr:nvSpPr>
      <xdr:spPr>
        <a:xfrm>
          <a:off x="965200" y="174256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46355</xdr:rowOff>
    </xdr:from>
    <xdr:to>
      <xdr:col>24</xdr:col>
      <xdr:colOff>114300</xdr:colOff>
      <xdr:row>105</xdr:row>
      <xdr:rowOff>147955</xdr:rowOff>
    </xdr:to>
    <xdr:sp macro="" textlink="">
      <xdr:nvSpPr>
        <xdr:cNvPr id="415" name="楕円 414"/>
        <xdr:cNvSpPr/>
      </xdr:nvSpPr>
      <xdr:spPr>
        <a:xfrm>
          <a:off x="403606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24782</xdr:rowOff>
    </xdr:from>
    <xdr:ext cx="405111" cy="259045"/>
    <xdr:sp macro="" textlink="">
      <xdr:nvSpPr>
        <xdr:cNvPr id="416" name="【港湾・漁港】&#10;有形固定資産減価償却率該当値テキスト"/>
        <xdr:cNvSpPr txBox="1"/>
      </xdr:nvSpPr>
      <xdr:spPr>
        <a:xfrm>
          <a:off x="4124960" y="17626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168275</xdr:rowOff>
    </xdr:from>
    <xdr:to>
      <xdr:col>20</xdr:col>
      <xdr:colOff>38100</xdr:colOff>
      <xdr:row>105</xdr:row>
      <xdr:rowOff>98425</xdr:rowOff>
    </xdr:to>
    <xdr:sp macro="" textlink="">
      <xdr:nvSpPr>
        <xdr:cNvPr id="417" name="楕円 416"/>
        <xdr:cNvSpPr/>
      </xdr:nvSpPr>
      <xdr:spPr>
        <a:xfrm>
          <a:off x="3312160" y="176028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47625</xdr:rowOff>
    </xdr:from>
    <xdr:to>
      <xdr:col>24</xdr:col>
      <xdr:colOff>63500</xdr:colOff>
      <xdr:row>105</xdr:row>
      <xdr:rowOff>97155</xdr:rowOff>
    </xdr:to>
    <xdr:cxnSp macro="">
      <xdr:nvCxnSpPr>
        <xdr:cNvPr id="418" name="直線コネクタ 417"/>
        <xdr:cNvCxnSpPr/>
      </xdr:nvCxnSpPr>
      <xdr:spPr>
        <a:xfrm>
          <a:off x="3355340" y="17649825"/>
          <a:ext cx="73152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118745</xdr:rowOff>
    </xdr:from>
    <xdr:to>
      <xdr:col>15</xdr:col>
      <xdr:colOff>101600</xdr:colOff>
      <xdr:row>105</xdr:row>
      <xdr:rowOff>48895</xdr:rowOff>
    </xdr:to>
    <xdr:sp macro="" textlink="">
      <xdr:nvSpPr>
        <xdr:cNvPr id="419" name="楕円 418"/>
        <xdr:cNvSpPr/>
      </xdr:nvSpPr>
      <xdr:spPr>
        <a:xfrm>
          <a:off x="2514600" y="175533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169545</xdr:rowOff>
    </xdr:from>
    <xdr:to>
      <xdr:col>19</xdr:col>
      <xdr:colOff>177800</xdr:colOff>
      <xdr:row>105</xdr:row>
      <xdr:rowOff>47625</xdr:rowOff>
    </xdr:to>
    <xdr:cxnSp macro="">
      <xdr:nvCxnSpPr>
        <xdr:cNvPr id="420" name="直線コネクタ 419"/>
        <xdr:cNvCxnSpPr/>
      </xdr:nvCxnSpPr>
      <xdr:spPr>
        <a:xfrm>
          <a:off x="2565400" y="17604105"/>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162561</xdr:rowOff>
    </xdr:from>
    <xdr:to>
      <xdr:col>10</xdr:col>
      <xdr:colOff>165100</xdr:colOff>
      <xdr:row>105</xdr:row>
      <xdr:rowOff>92711</xdr:rowOff>
    </xdr:to>
    <xdr:sp macro="" textlink="">
      <xdr:nvSpPr>
        <xdr:cNvPr id="421" name="楕円 420"/>
        <xdr:cNvSpPr/>
      </xdr:nvSpPr>
      <xdr:spPr>
        <a:xfrm>
          <a:off x="1739900" y="17597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169545</xdr:rowOff>
    </xdr:from>
    <xdr:to>
      <xdr:col>15</xdr:col>
      <xdr:colOff>50800</xdr:colOff>
      <xdr:row>105</xdr:row>
      <xdr:rowOff>41911</xdr:rowOff>
    </xdr:to>
    <xdr:cxnSp macro="">
      <xdr:nvCxnSpPr>
        <xdr:cNvPr id="422" name="直線コネクタ 421"/>
        <xdr:cNvCxnSpPr/>
      </xdr:nvCxnSpPr>
      <xdr:spPr>
        <a:xfrm flipV="1">
          <a:off x="1790700" y="17604105"/>
          <a:ext cx="7747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122555</xdr:rowOff>
    </xdr:from>
    <xdr:to>
      <xdr:col>6</xdr:col>
      <xdr:colOff>38100</xdr:colOff>
      <xdr:row>105</xdr:row>
      <xdr:rowOff>52705</xdr:rowOff>
    </xdr:to>
    <xdr:sp macro="" textlink="">
      <xdr:nvSpPr>
        <xdr:cNvPr id="423" name="楕円 422"/>
        <xdr:cNvSpPr/>
      </xdr:nvSpPr>
      <xdr:spPr>
        <a:xfrm>
          <a:off x="965200" y="175571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1905</xdr:rowOff>
    </xdr:from>
    <xdr:to>
      <xdr:col>10</xdr:col>
      <xdr:colOff>114300</xdr:colOff>
      <xdr:row>105</xdr:row>
      <xdr:rowOff>41911</xdr:rowOff>
    </xdr:to>
    <xdr:cxnSp macro="">
      <xdr:nvCxnSpPr>
        <xdr:cNvPr id="424" name="直線コネクタ 423"/>
        <xdr:cNvCxnSpPr/>
      </xdr:nvCxnSpPr>
      <xdr:spPr>
        <a:xfrm>
          <a:off x="1008380" y="17604105"/>
          <a:ext cx="78232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59707</xdr:rowOff>
    </xdr:from>
    <xdr:ext cx="405111" cy="259045"/>
    <xdr:sp macro="" textlink="">
      <xdr:nvSpPr>
        <xdr:cNvPr id="425" name="n_1aveValue【港湾・漁港】&#10;有形固定資産減価償却率"/>
        <xdr:cNvSpPr txBox="1"/>
      </xdr:nvSpPr>
      <xdr:spPr>
        <a:xfrm>
          <a:off x="3170564" y="1715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33038</xdr:rowOff>
    </xdr:from>
    <xdr:ext cx="405111" cy="259045"/>
    <xdr:sp macro="" textlink="">
      <xdr:nvSpPr>
        <xdr:cNvPr id="426" name="n_2aveValue【港湾・漁港】&#10;有形固定資産減価償却率"/>
        <xdr:cNvSpPr txBox="1"/>
      </xdr:nvSpPr>
      <xdr:spPr>
        <a:xfrm>
          <a:off x="2385704" y="17299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4463</xdr:rowOff>
    </xdr:from>
    <xdr:ext cx="405111" cy="259045"/>
    <xdr:sp macro="" textlink="">
      <xdr:nvSpPr>
        <xdr:cNvPr id="427" name="n_3aveValue【港湾・漁港】&#10;有形固定資産減価償却率"/>
        <xdr:cNvSpPr txBox="1"/>
      </xdr:nvSpPr>
      <xdr:spPr>
        <a:xfrm>
          <a:off x="1611004" y="17271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105427</xdr:rowOff>
    </xdr:from>
    <xdr:ext cx="405111" cy="259045"/>
    <xdr:sp macro="" textlink="">
      <xdr:nvSpPr>
        <xdr:cNvPr id="428" name="n_4aveValue【港湾・漁港】&#10;有形固定資産減価償却率"/>
        <xdr:cNvSpPr txBox="1"/>
      </xdr:nvSpPr>
      <xdr:spPr>
        <a:xfrm>
          <a:off x="836304" y="1720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89552</xdr:rowOff>
    </xdr:from>
    <xdr:ext cx="405111" cy="259045"/>
    <xdr:sp macro="" textlink="">
      <xdr:nvSpPr>
        <xdr:cNvPr id="429" name="n_1mainValue【港湾・漁港】&#10;有形固定資産減価償却率"/>
        <xdr:cNvSpPr txBox="1"/>
      </xdr:nvSpPr>
      <xdr:spPr>
        <a:xfrm>
          <a:off x="3170564" y="1769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40022</xdr:rowOff>
    </xdr:from>
    <xdr:ext cx="405111" cy="259045"/>
    <xdr:sp macro="" textlink="">
      <xdr:nvSpPr>
        <xdr:cNvPr id="430" name="n_2mainValue【港湾・漁港】&#10;有形固定資産減価償却率"/>
        <xdr:cNvSpPr txBox="1"/>
      </xdr:nvSpPr>
      <xdr:spPr>
        <a:xfrm>
          <a:off x="2385704" y="1764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83838</xdr:rowOff>
    </xdr:from>
    <xdr:ext cx="405111" cy="259045"/>
    <xdr:sp macro="" textlink="">
      <xdr:nvSpPr>
        <xdr:cNvPr id="431" name="n_3mainValue【港湾・漁港】&#10;有形固定資産減価償却率"/>
        <xdr:cNvSpPr txBox="1"/>
      </xdr:nvSpPr>
      <xdr:spPr>
        <a:xfrm>
          <a:off x="1611004" y="1768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43832</xdr:rowOff>
    </xdr:from>
    <xdr:ext cx="405111" cy="259045"/>
    <xdr:sp macro="" textlink="">
      <xdr:nvSpPr>
        <xdr:cNvPr id="432" name="n_4mainValue【港湾・漁港】&#10;有形固定資産減価償却率"/>
        <xdr:cNvSpPr txBox="1"/>
      </xdr:nvSpPr>
      <xdr:spPr>
        <a:xfrm>
          <a:off x="836304" y="1764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4" name="テキスト ボックス 443"/>
        <xdr:cNvSpPr txBox="1"/>
      </xdr:nvSpPr>
      <xdr:spPr>
        <a:xfrm>
          <a:off x="5600834" y="181152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6" name="テキスト ボックス 445"/>
        <xdr:cNvSpPr txBox="1"/>
      </xdr:nvSpPr>
      <xdr:spPr>
        <a:xfrm>
          <a:off x="5299921" y="17745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8" name="テキスト ボックス 447"/>
        <xdr:cNvSpPr txBox="1"/>
      </xdr:nvSpPr>
      <xdr:spPr>
        <a:xfrm>
          <a:off x="5299921" y="173723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0" name="テキスト ボックス 449"/>
        <xdr:cNvSpPr txBox="1"/>
      </xdr:nvSpPr>
      <xdr:spPr>
        <a:xfrm>
          <a:off x="5299921" y="169989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2" name="テキスト ボックス 451"/>
        <xdr:cNvSpPr txBox="1"/>
      </xdr:nvSpPr>
      <xdr:spPr>
        <a:xfrm>
          <a:off x="5209768" y="166255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125467</xdr:rowOff>
    </xdr:from>
    <xdr:to>
      <xdr:col>54</xdr:col>
      <xdr:colOff>189865</xdr:colOff>
      <xdr:row>108</xdr:row>
      <xdr:rowOff>151671</xdr:rowOff>
    </xdr:to>
    <xdr:cxnSp macro="">
      <xdr:nvCxnSpPr>
        <xdr:cNvPr id="456" name="直線コネクタ 455"/>
        <xdr:cNvCxnSpPr/>
      </xdr:nvCxnSpPr>
      <xdr:spPr>
        <a:xfrm flipV="1">
          <a:off x="9219565" y="16721827"/>
          <a:ext cx="0" cy="153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155498</xdr:rowOff>
    </xdr:from>
    <xdr:ext cx="378565" cy="259045"/>
    <xdr:sp macro="" textlink="">
      <xdr:nvSpPr>
        <xdr:cNvPr id="457" name="【港湾・漁港】&#10;一人当たり有形固定資産（償却資産）額最小値テキスト"/>
        <xdr:cNvSpPr txBox="1"/>
      </xdr:nvSpPr>
      <xdr:spPr>
        <a:xfrm>
          <a:off x="9258300" y="18260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151671</xdr:rowOff>
    </xdr:from>
    <xdr:to>
      <xdr:col>55</xdr:col>
      <xdr:colOff>88900</xdr:colOff>
      <xdr:row>108</xdr:row>
      <xdr:rowOff>151671</xdr:rowOff>
    </xdr:to>
    <xdr:cxnSp macro="">
      <xdr:nvCxnSpPr>
        <xdr:cNvPr id="458" name="直線コネクタ 457"/>
        <xdr:cNvCxnSpPr/>
      </xdr:nvCxnSpPr>
      <xdr:spPr>
        <a:xfrm>
          <a:off x="9154160" y="182567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72144</xdr:rowOff>
    </xdr:from>
    <xdr:ext cx="690189" cy="259045"/>
    <xdr:sp macro="" textlink="">
      <xdr:nvSpPr>
        <xdr:cNvPr id="459" name="【港湾・漁港】&#10;一人当たり有形固定資産（償却資産）額最大値テキスト"/>
        <xdr:cNvSpPr txBox="1"/>
      </xdr:nvSpPr>
      <xdr:spPr>
        <a:xfrm>
          <a:off x="9258300" y="165008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125467</xdr:rowOff>
    </xdr:from>
    <xdr:to>
      <xdr:col>55</xdr:col>
      <xdr:colOff>88900</xdr:colOff>
      <xdr:row>99</xdr:row>
      <xdr:rowOff>125467</xdr:rowOff>
    </xdr:to>
    <xdr:cxnSp macro="">
      <xdr:nvCxnSpPr>
        <xdr:cNvPr id="460" name="直線コネクタ 459"/>
        <xdr:cNvCxnSpPr/>
      </xdr:nvCxnSpPr>
      <xdr:spPr>
        <a:xfrm>
          <a:off x="9154160" y="167218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91056</xdr:rowOff>
    </xdr:from>
    <xdr:ext cx="599010" cy="259045"/>
    <xdr:sp macro="" textlink="">
      <xdr:nvSpPr>
        <xdr:cNvPr id="461" name="【港湾・漁港】&#10;一人当たり有形固定資産（償却資産）額平均値テキスト"/>
        <xdr:cNvSpPr txBox="1"/>
      </xdr:nvSpPr>
      <xdr:spPr>
        <a:xfrm>
          <a:off x="9258300" y="17860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68179</xdr:rowOff>
    </xdr:from>
    <xdr:to>
      <xdr:col>55</xdr:col>
      <xdr:colOff>50800</xdr:colOff>
      <xdr:row>107</xdr:row>
      <xdr:rowOff>169779</xdr:rowOff>
    </xdr:to>
    <xdr:sp macro="" textlink="">
      <xdr:nvSpPr>
        <xdr:cNvPr id="462" name="フローチャート: 判断 461"/>
        <xdr:cNvSpPr/>
      </xdr:nvSpPr>
      <xdr:spPr>
        <a:xfrm>
          <a:off x="9192260" y="180056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70841</xdr:rowOff>
    </xdr:from>
    <xdr:to>
      <xdr:col>50</xdr:col>
      <xdr:colOff>165100</xdr:colOff>
      <xdr:row>108</xdr:row>
      <xdr:rowOff>991</xdr:rowOff>
    </xdr:to>
    <xdr:sp macro="" textlink="">
      <xdr:nvSpPr>
        <xdr:cNvPr id="463" name="フローチャート: 判断 462"/>
        <xdr:cNvSpPr/>
      </xdr:nvSpPr>
      <xdr:spPr>
        <a:xfrm>
          <a:off x="8445500" y="180083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119309</xdr:rowOff>
    </xdr:from>
    <xdr:to>
      <xdr:col>46</xdr:col>
      <xdr:colOff>38100</xdr:colOff>
      <xdr:row>108</xdr:row>
      <xdr:rowOff>49459</xdr:rowOff>
    </xdr:to>
    <xdr:sp macro="" textlink="">
      <xdr:nvSpPr>
        <xdr:cNvPr id="464" name="フローチャート: 判断 463"/>
        <xdr:cNvSpPr/>
      </xdr:nvSpPr>
      <xdr:spPr>
        <a:xfrm>
          <a:off x="7670800" y="180567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122668</xdr:rowOff>
    </xdr:from>
    <xdr:to>
      <xdr:col>41</xdr:col>
      <xdr:colOff>101600</xdr:colOff>
      <xdr:row>108</xdr:row>
      <xdr:rowOff>52818</xdr:rowOff>
    </xdr:to>
    <xdr:sp macro="" textlink="">
      <xdr:nvSpPr>
        <xdr:cNvPr id="465" name="フローチャート: 判断 464"/>
        <xdr:cNvSpPr/>
      </xdr:nvSpPr>
      <xdr:spPr>
        <a:xfrm>
          <a:off x="6873240" y="180601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118086</xdr:rowOff>
    </xdr:from>
    <xdr:to>
      <xdr:col>36</xdr:col>
      <xdr:colOff>165100</xdr:colOff>
      <xdr:row>108</xdr:row>
      <xdr:rowOff>48236</xdr:rowOff>
    </xdr:to>
    <xdr:sp macro="" textlink="">
      <xdr:nvSpPr>
        <xdr:cNvPr id="466" name="フローチャート: 判断 465"/>
        <xdr:cNvSpPr/>
      </xdr:nvSpPr>
      <xdr:spPr>
        <a:xfrm>
          <a:off x="6098540" y="180555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100871</xdr:rowOff>
    </xdr:from>
    <xdr:to>
      <xdr:col>55</xdr:col>
      <xdr:colOff>50800</xdr:colOff>
      <xdr:row>109</xdr:row>
      <xdr:rowOff>31021</xdr:rowOff>
    </xdr:to>
    <xdr:sp macro="" textlink="">
      <xdr:nvSpPr>
        <xdr:cNvPr id="472" name="楕円 471"/>
        <xdr:cNvSpPr/>
      </xdr:nvSpPr>
      <xdr:spPr>
        <a:xfrm>
          <a:off x="9192260" y="182059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15798</xdr:rowOff>
    </xdr:from>
    <xdr:ext cx="378565" cy="259045"/>
    <xdr:sp macro="" textlink="">
      <xdr:nvSpPr>
        <xdr:cNvPr id="473" name="【港湾・漁港】&#10;一人当たり有形固定資産（償却資産）額該当値テキスト"/>
        <xdr:cNvSpPr txBox="1"/>
      </xdr:nvSpPr>
      <xdr:spPr>
        <a:xfrm>
          <a:off x="9258300" y="1812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100864</xdr:rowOff>
    </xdr:from>
    <xdr:to>
      <xdr:col>50</xdr:col>
      <xdr:colOff>165100</xdr:colOff>
      <xdr:row>109</xdr:row>
      <xdr:rowOff>31014</xdr:rowOff>
    </xdr:to>
    <xdr:sp macro="" textlink="">
      <xdr:nvSpPr>
        <xdr:cNvPr id="474" name="楕円 473"/>
        <xdr:cNvSpPr/>
      </xdr:nvSpPr>
      <xdr:spPr>
        <a:xfrm>
          <a:off x="8445500" y="182059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151664</xdr:rowOff>
    </xdr:from>
    <xdr:to>
      <xdr:col>55</xdr:col>
      <xdr:colOff>0</xdr:colOff>
      <xdr:row>108</xdr:row>
      <xdr:rowOff>151671</xdr:rowOff>
    </xdr:to>
    <xdr:cxnSp macro="">
      <xdr:nvCxnSpPr>
        <xdr:cNvPr id="475" name="直線コネクタ 474"/>
        <xdr:cNvCxnSpPr/>
      </xdr:nvCxnSpPr>
      <xdr:spPr>
        <a:xfrm>
          <a:off x="8496300" y="18256784"/>
          <a:ext cx="7239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100859</xdr:rowOff>
    </xdr:from>
    <xdr:to>
      <xdr:col>46</xdr:col>
      <xdr:colOff>38100</xdr:colOff>
      <xdr:row>109</xdr:row>
      <xdr:rowOff>31009</xdr:rowOff>
    </xdr:to>
    <xdr:sp macro="" textlink="">
      <xdr:nvSpPr>
        <xdr:cNvPr id="476" name="楕円 475"/>
        <xdr:cNvSpPr/>
      </xdr:nvSpPr>
      <xdr:spPr>
        <a:xfrm>
          <a:off x="7670800" y="182059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151659</xdr:rowOff>
    </xdr:from>
    <xdr:to>
      <xdr:col>50</xdr:col>
      <xdr:colOff>114300</xdr:colOff>
      <xdr:row>108</xdr:row>
      <xdr:rowOff>151664</xdr:rowOff>
    </xdr:to>
    <xdr:cxnSp macro="">
      <xdr:nvCxnSpPr>
        <xdr:cNvPr id="477" name="直線コネクタ 476"/>
        <xdr:cNvCxnSpPr/>
      </xdr:nvCxnSpPr>
      <xdr:spPr>
        <a:xfrm>
          <a:off x="7713980" y="18256779"/>
          <a:ext cx="78232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101057</xdr:rowOff>
    </xdr:from>
    <xdr:to>
      <xdr:col>41</xdr:col>
      <xdr:colOff>101600</xdr:colOff>
      <xdr:row>109</xdr:row>
      <xdr:rowOff>31207</xdr:rowOff>
    </xdr:to>
    <xdr:sp macro="" textlink="">
      <xdr:nvSpPr>
        <xdr:cNvPr id="478" name="楕円 477"/>
        <xdr:cNvSpPr/>
      </xdr:nvSpPr>
      <xdr:spPr>
        <a:xfrm>
          <a:off x="6873240" y="182061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151659</xdr:rowOff>
    </xdr:from>
    <xdr:to>
      <xdr:col>45</xdr:col>
      <xdr:colOff>177800</xdr:colOff>
      <xdr:row>108</xdr:row>
      <xdr:rowOff>151857</xdr:rowOff>
    </xdr:to>
    <xdr:cxnSp macro="">
      <xdr:nvCxnSpPr>
        <xdr:cNvPr id="479" name="直線コネクタ 478"/>
        <xdr:cNvCxnSpPr/>
      </xdr:nvCxnSpPr>
      <xdr:spPr>
        <a:xfrm flipV="1">
          <a:off x="6924040" y="18256779"/>
          <a:ext cx="789940" cy="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101053</xdr:rowOff>
    </xdr:from>
    <xdr:to>
      <xdr:col>36</xdr:col>
      <xdr:colOff>165100</xdr:colOff>
      <xdr:row>109</xdr:row>
      <xdr:rowOff>31203</xdr:rowOff>
    </xdr:to>
    <xdr:sp macro="" textlink="">
      <xdr:nvSpPr>
        <xdr:cNvPr id="480" name="楕円 479"/>
        <xdr:cNvSpPr/>
      </xdr:nvSpPr>
      <xdr:spPr>
        <a:xfrm>
          <a:off x="6098540" y="182061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151853</xdr:rowOff>
    </xdr:from>
    <xdr:to>
      <xdr:col>41</xdr:col>
      <xdr:colOff>50800</xdr:colOff>
      <xdr:row>108</xdr:row>
      <xdr:rowOff>151857</xdr:rowOff>
    </xdr:to>
    <xdr:cxnSp macro="">
      <xdr:nvCxnSpPr>
        <xdr:cNvPr id="481" name="直線コネクタ 480"/>
        <xdr:cNvCxnSpPr/>
      </xdr:nvCxnSpPr>
      <xdr:spPr>
        <a:xfrm>
          <a:off x="6149340" y="18256973"/>
          <a:ext cx="7747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17518</xdr:rowOff>
    </xdr:from>
    <xdr:ext cx="599010" cy="259045"/>
    <xdr:sp macro="" textlink="">
      <xdr:nvSpPr>
        <xdr:cNvPr id="482" name="n_1aveValue【港湾・漁港】&#10;一人当たり有形固定資産（償却資産）額"/>
        <xdr:cNvSpPr txBox="1"/>
      </xdr:nvSpPr>
      <xdr:spPr>
        <a:xfrm>
          <a:off x="8214575" y="17787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65986</xdr:rowOff>
    </xdr:from>
    <xdr:ext cx="599010" cy="259045"/>
    <xdr:sp macro="" textlink="">
      <xdr:nvSpPr>
        <xdr:cNvPr id="483" name="n_2aveValue【港湾・漁港】&#10;一人当たり有形固定資産（償却資産）額"/>
        <xdr:cNvSpPr txBox="1"/>
      </xdr:nvSpPr>
      <xdr:spPr>
        <a:xfrm>
          <a:off x="7444955" y="17835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69345</xdr:rowOff>
    </xdr:from>
    <xdr:ext cx="599010" cy="259045"/>
    <xdr:sp macro="" textlink="">
      <xdr:nvSpPr>
        <xdr:cNvPr id="484" name="n_3aveValue【港湾・漁港】&#10;一人当たり有形固定資産（償却資産）額"/>
        <xdr:cNvSpPr txBox="1"/>
      </xdr:nvSpPr>
      <xdr:spPr>
        <a:xfrm>
          <a:off x="6670255" y="1783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64763</xdr:rowOff>
    </xdr:from>
    <xdr:ext cx="599010" cy="259045"/>
    <xdr:sp macro="" textlink="">
      <xdr:nvSpPr>
        <xdr:cNvPr id="485" name="n_4aveValue【港湾・漁港】&#10;一人当たり有形固定資産（償却資産）額"/>
        <xdr:cNvSpPr txBox="1"/>
      </xdr:nvSpPr>
      <xdr:spPr>
        <a:xfrm>
          <a:off x="5872695" y="17834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109</xdr:row>
      <xdr:rowOff>22141</xdr:rowOff>
    </xdr:from>
    <xdr:ext cx="378565" cy="259045"/>
    <xdr:sp macro="" textlink="">
      <xdr:nvSpPr>
        <xdr:cNvPr id="486" name="n_1mainValue【港湾・漁港】&#10;一人当たり有形固定資産（償却資産）額"/>
        <xdr:cNvSpPr txBox="1"/>
      </xdr:nvSpPr>
      <xdr:spPr>
        <a:xfrm>
          <a:off x="8317177" y="1829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109</xdr:row>
      <xdr:rowOff>22136</xdr:rowOff>
    </xdr:from>
    <xdr:ext cx="378565" cy="259045"/>
    <xdr:sp macro="" textlink="">
      <xdr:nvSpPr>
        <xdr:cNvPr id="487" name="n_2mainValue【港湾・漁港】&#10;一人当たり有形固定資産（償却資産）額"/>
        <xdr:cNvSpPr txBox="1"/>
      </xdr:nvSpPr>
      <xdr:spPr>
        <a:xfrm>
          <a:off x="7547557" y="18294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109</xdr:row>
      <xdr:rowOff>22334</xdr:rowOff>
    </xdr:from>
    <xdr:ext cx="378565" cy="259045"/>
    <xdr:sp macro="" textlink="">
      <xdr:nvSpPr>
        <xdr:cNvPr id="488" name="n_3mainValue【港湾・漁港】&#10;一人当たり有形固定資産（償却資産）額"/>
        <xdr:cNvSpPr txBox="1"/>
      </xdr:nvSpPr>
      <xdr:spPr>
        <a:xfrm>
          <a:off x="6757617" y="18295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109</xdr:row>
      <xdr:rowOff>22330</xdr:rowOff>
    </xdr:from>
    <xdr:ext cx="378565" cy="259045"/>
    <xdr:sp macro="" textlink="">
      <xdr:nvSpPr>
        <xdr:cNvPr id="489" name="n_4mainValue【港湾・漁港】&#10;一人当たり有形固定資産（償却資産）額"/>
        <xdr:cNvSpPr txBox="1"/>
      </xdr:nvSpPr>
      <xdr:spPr>
        <a:xfrm>
          <a:off x="5982917" y="18295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514" name="直線コネクタ 513"/>
        <xdr:cNvCxnSpPr/>
      </xdr:nvCxnSpPr>
      <xdr:spPr>
        <a:xfrm flipV="1">
          <a:off x="14375764" y="567309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515" name="【認定こども園・幼稚園・保育所】&#10;有形固定資産減価償却率最小値テキスト"/>
        <xdr:cNvSpPr txBox="1"/>
      </xdr:nvSpPr>
      <xdr:spPr>
        <a:xfrm>
          <a:off x="144145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516" name="直線コネクタ 515"/>
        <xdr:cNvCxnSpPr/>
      </xdr:nvCxnSpPr>
      <xdr:spPr>
        <a:xfrm>
          <a:off x="14287500" y="70599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517" name="【認定こども園・幼稚園・保育所】&#10;有形固定資産減価償却率最大値テキスト"/>
        <xdr:cNvSpPr txBox="1"/>
      </xdr:nvSpPr>
      <xdr:spPr>
        <a:xfrm>
          <a:off x="144145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518" name="直線コネクタ 517"/>
        <xdr:cNvCxnSpPr/>
      </xdr:nvCxnSpPr>
      <xdr:spPr>
        <a:xfrm>
          <a:off x="14287500" y="567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519" name="【認定こども園・幼稚園・保育所】&#10;有形固定資産減価償却率平均値テキスト"/>
        <xdr:cNvSpPr txBox="1"/>
      </xdr:nvSpPr>
      <xdr:spPr>
        <a:xfrm>
          <a:off x="14414500" y="633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520" name="フローチャート: 判断 519"/>
        <xdr:cNvSpPr/>
      </xdr:nvSpPr>
      <xdr:spPr>
        <a:xfrm>
          <a:off x="14325600" y="63576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521" name="フローチャート: 判断 520"/>
        <xdr:cNvSpPr/>
      </xdr:nvSpPr>
      <xdr:spPr>
        <a:xfrm>
          <a:off x="13578840" y="6294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522" name="フローチャート: 判断 521"/>
        <xdr:cNvSpPr/>
      </xdr:nvSpPr>
      <xdr:spPr>
        <a:xfrm>
          <a:off x="12804140" y="6309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23" name="フローチャート: 判断 522"/>
        <xdr:cNvSpPr/>
      </xdr:nvSpPr>
      <xdr:spPr>
        <a:xfrm>
          <a:off x="12029440" y="62909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524" name="フローチャート: 判断 523"/>
        <xdr:cNvSpPr/>
      </xdr:nvSpPr>
      <xdr:spPr>
        <a:xfrm>
          <a:off x="1123188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69215</xdr:rowOff>
    </xdr:from>
    <xdr:to>
      <xdr:col>85</xdr:col>
      <xdr:colOff>177800</xdr:colOff>
      <xdr:row>36</xdr:row>
      <xdr:rowOff>170815</xdr:rowOff>
    </xdr:to>
    <xdr:sp macro="" textlink="">
      <xdr:nvSpPr>
        <xdr:cNvPr id="530" name="楕円 529"/>
        <xdr:cNvSpPr/>
      </xdr:nvSpPr>
      <xdr:spPr>
        <a:xfrm>
          <a:off x="14325600" y="610425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92092</xdr:rowOff>
    </xdr:from>
    <xdr:ext cx="405111" cy="259045"/>
    <xdr:sp macro="" textlink="">
      <xdr:nvSpPr>
        <xdr:cNvPr id="531" name="【認定こども園・幼稚園・保育所】&#10;有形固定資産減価償却率該当値テキスト"/>
        <xdr:cNvSpPr txBox="1"/>
      </xdr:nvSpPr>
      <xdr:spPr>
        <a:xfrm>
          <a:off x="14414500"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170180</xdr:rowOff>
    </xdr:from>
    <xdr:to>
      <xdr:col>81</xdr:col>
      <xdr:colOff>101600</xdr:colOff>
      <xdr:row>36</xdr:row>
      <xdr:rowOff>100330</xdr:rowOff>
    </xdr:to>
    <xdr:sp macro="" textlink="">
      <xdr:nvSpPr>
        <xdr:cNvPr id="532" name="楕円 531"/>
        <xdr:cNvSpPr/>
      </xdr:nvSpPr>
      <xdr:spPr>
        <a:xfrm>
          <a:off x="13578840" y="6037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49530</xdr:rowOff>
    </xdr:from>
    <xdr:to>
      <xdr:col>85</xdr:col>
      <xdr:colOff>127000</xdr:colOff>
      <xdr:row>36</xdr:row>
      <xdr:rowOff>120015</xdr:rowOff>
    </xdr:to>
    <xdr:cxnSp macro="">
      <xdr:nvCxnSpPr>
        <xdr:cNvPr id="533" name="直線コネクタ 532"/>
        <xdr:cNvCxnSpPr/>
      </xdr:nvCxnSpPr>
      <xdr:spPr>
        <a:xfrm>
          <a:off x="13629640" y="6084570"/>
          <a:ext cx="74676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139700</xdr:rowOff>
    </xdr:from>
    <xdr:to>
      <xdr:col>76</xdr:col>
      <xdr:colOff>165100</xdr:colOff>
      <xdr:row>36</xdr:row>
      <xdr:rowOff>69850</xdr:rowOff>
    </xdr:to>
    <xdr:sp macro="" textlink="">
      <xdr:nvSpPr>
        <xdr:cNvPr id="534" name="楕円 533"/>
        <xdr:cNvSpPr/>
      </xdr:nvSpPr>
      <xdr:spPr>
        <a:xfrm>
          <a:off x="12804140" y="6007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19050</xdr:rowOff>
    </xdr:from>
    <xdr:to>
      <xdr:col>81</xdr:col>
      <xdr:colOff>50800</xdr:colOff>
      <xdr:row>36</xdr:row>
      <xdr:rowOff>49530</xdr:rowOff>
    </xdr:to>
    <xdr:cxnSp macro="">
      <xdr:nvCxnSpPr>
        <xdr:cNvPr id="535" name="直線コネクタ 534"/>
        <xdr:cNvCxnSpPr/>
      </xdr:nvCxnSpPr>
      <xdr:spPr>
        <a:xfrm>
          <a:off x="12854940" y="6054090"/>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84455</xdr:rowOff>
    </xdr:from>
    <xdr:to>
      <xdr:col>72</xdr:col>
      <xdr:colOff>38100</xdr:colOff>
      <xdr:row>36</xdr:row>
      <xdr:rowOff>14605</xdr:rowOff>
    </xdr:to>
    <xdr:sp macro="" textlink="">
      <xdr:nvSpPr>
        <xdr:cNvPr id="536" name="楕円 535"/>
        <xdr:cNvSpPr/>
      </xdr:nvSpPr>
      <xdr:spPr>
        <a:xfrm>
          <a:off x="12029440" y="59518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135255</xdr:rowOff>
    </xdr:from>
    <xdr:to>
      <xdr:col>76</xdr:col>
      <xdr:colOff>114300</xdr:colOff>
      <xdr:row>36</xdr:row>
      <xdr:rowOff>19050</xdr:rowOff>
    </xdr:to>
    <xdr:cxnSp macro="">
      <xdr:nvCxnSpPr>
        <xdr:cNvPr id="537" name="直線コネクタ 536"/>
        <xdr:cNvCxnSpPr/>
      </xdr:nvCxnSpPr>
      <xdr:spPr>
        <a:xfrm>
          <a:off x="12072620" y="6002655"/>
          <a:ext cx="78232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27305</xdr:rowOff>
    </xdr:from>
    <xdr:to>
      <xdr:col>67</xdr:col>
      <xdr:colOff>101600</xdr:colOff>
      <xdr:row>35</xdr:row>
      <xdr:rowOff>128905</xdr:rowOff>
    </xdr:to>
    <xdr:sp macro="" textlink="">
      <xdr:nvSpPr>
        <xdr:cNvPr id="538" name="楕円 537"/>
        <xdr:cNvSpPr/>
      </xdr:nvSpPr>
      <xdr:spPr>
        <a:xfrm>
          <a:off x="11231880" y="58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78105</xdr:rowOff>
    </xdr:from>
    <xdr:to>
      <xdr:col>71</xdr:col>
      <xdr:colOff>177800</xdr:colOff>
      <xdr:row>35</xdr:row>
      <xdr:rowOff>135255</xdr:rowOff>
    </xdr:to>
    <xdr:cxnSp macro="">
      <xdr:nvCxnSpPr>
        <xdr:cNvPr id="539" name="直線コネクタ 538"/>
        <xdr:cNvCxnSpPr/>
      </xdr:nvCxnSpPr>
      <xdr:spPr>
        <a:xfrm>
          <a:off x="11282680" y="5945505"/>
          <a:ext cx="78994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13352</xdr:rowOff>
    </xdr:from>
    <xdr:ext cx="405111" cy="259045"/>
    <xdr:sp macro="" textlink="">
      <xdr:nvSpPr>
        <xdr:cNvPr id="540" name="n_1aveValue【認定こども園・幼稚園・保育所】&#10;有形固定資産減価償却率"/>
        <xdr:cNvSpPr txBox="1"/>
      </xdr:nvSpPr>
      <xdr:spPr>
        <a:xfrm>
          <a:off x="13437244"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28592</xdr:rowOff>
    </xdr:from>
    <xdr:ext cx="405111" cy="259045"/>
    <xdr:sp macro="" textlink="">
      <xdr:nvSpPr>
        <xdr:cNvPr id="541" name="n_2aveValue【認定こども園・幼稚園・保育所】&#10;有形固定資産減価償却率"/>
        <xdr:cNvSpPr txBox="1"/>
      </xdr:nvSpPr>
      <xdr:spPr>
        <a:xfrm>
          <a:off x="126752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542" name="n_3aveValue【認定こども園・幼稚園・保育所】&#10;有形固定資産減価償却率"/>
        <xdr:cNvSpPr txBox="1"/>
      </xdr:nvSpPr>
      <xdr:spPr>
        <a:xfrm>
          <a:off x="119005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3827</xdr:rowOff>
    </xdr:from>
    <xdr:ext cx="405111" cy="259045"/>
    <xdr:sp macro="" textlink="">
      <xdr:nvSpPr>
        <xdr:cNvPr id="543" name="n_4aveValue【認定こども園・幼稚園・保育所】&#10;有形固定資産減価償却率"/>
        <xdr:cNvSpPr txBox="1"/>
      </xdr:nvSpPr>
      <xdr:spPr>
        <a:xfrm>
          <a:off x="1110298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116857</xdr:rowOff>
    </xdr:from>
    <xdr:ext cx="405111" cy="259045"/>
    <xdr:sp macro="" textlink="">
      <xdr:nvSpPr>
        <xdr:cNvPr id="544" name="n_1mainValue【認定こども園・幼稚園・保育所】&#10;有形固定資産減価償却率"/>
        <xdr:cNvSpPr txBox="1"/>
      </xdr:nvSpPr>
      <xdr:spPr>
        <a:xfrm>
          <a:off x="13437244" y="581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86377</xdr:rowOff>
    </xdr:from>
    <xdr:ext cx="405111" cy="259045"/>
    <xdr:sp macro="" textlink="">
      <xdr:nvSpPr>
        <xdr:cNvPr id="545" name="n_2mainValue【認定こども園・幼稚園・保育所】&#10;有形固定資産減価償却率"/>
        <xdr:cNvSpPr txBox="1"/>
      </xdr:nvSpPr>
      <xdr:spPr>
        <a:xfrm>
          <a:off x="12675244"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31132</xdr:rowOff>
    </xdr:from>
    <xdr:ext cx="405111" cy="259045"/>
    <xdr:sp macro="" textlink="">
      <xdr:nvSpPr>
        <xdr:cNvPr id="546" name="n_3mainValue【認定こども園・幼稚園・保育所】&#10;有形固定資産減価償却率"/>
        <xdr:cNvSpPr txBox="1"/>
      </xdr:nvSpPr>
      <xdr:spPr>
        <a:xfrm>
          <a:off x="11900544" y="573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145432</xdr:rowOff>
    </xdr:from>
    <xdr:ext cx="405111" cy="259045"/>
    <xdr:sp macro="" textlink="">
      <xdr:nvSpPr>
        <xdr:cNvPr id="547" name="n_4mainValue【認定こども園・幼稚園・保育所】&#10;有形固定資産減価償却率"/>
        <xdr:cNvSpPr txBox="1"/>
      </xdr:nvSpPr>
      <xdr:spPr>
        <a:xfrm>
          <a:off x="11102984" y="567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8" name="直線コネクタ 557"/>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9" name="テキスト ボックス 558"/>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0" name="直線コネクタ 559"/>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1" name="テキスト ボックス 560"/>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2" name="直線コネクタ 561"/>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3" name="テキスト ボックス 562"/>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4" name="直線コネクタ 563"/>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5" name="テキスト ボックス 564"/>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7" name="テキスト ボックス 566"/>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569" name="直線コネクタ 568"/>
        <xdr:cNvCxnSpPr/>
      </xdr:nvCxnSpPr>
      <xdr:spPr>
        <a:xfrm flipV="1">
          <a:off x="19509104" y="5546598"/>
          <a:ext cx="0" cy="1418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570" name="【認定こども園・幼稚園・保育所】&#10;一人当たり面積最小値テキスト"/>
        <xdr:cNvSpPr txBox="1"/>
      </xdr:nvSpPr>
      <xdr:spPr>
        <a:xfrm>
          <a:off x="19547840" y="696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571" name="直線コネクタ 570"/>
        <xdr:cNvCxnSpPr/>
      </xdr:nvCxnSpPr>
      <xdr:spPr>
        <a:xfrm>
          <a:off x="19443700" y="69654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572" name="【認定こども園・幼稚園・保育所】&#10;一人当たり面積最大値テキスト"/>
        <xdr:cNvSpPr txBox="1"/>
      </xdr:nvSpPr>
      <xdr:spPr>
        <a:xfrm>
          <a:off x="19547840" y="532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573" name="直線コネクタ 572"/>
        <xdr:cNvCxnSpPr/>
      </xdr:nvCxnSpPr>
      <xdr:spPr>
        <a:xfrm>
          <a:off x="19443700" y="55465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574" name="【認定こども園・幼稚園・保育所】&#10;一人当たり面積平均値テキスト"/>
        <xdr:cNvSpPr txBox="1"/>
      </xdr:nvSpPr>
      <xdr:spPr>
        <a:xfrm>
          <a:off x="19547840" y="6291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575" name="フローチャート: 判断 574"/>
        <xdr:cNvSpPr/>
      </xdr:nvSpPr>
      <xdr:spPr>
        <a:xfrm>
          <a:off x="19458940" y="63126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576" name="フローチャート: 判断 575"/>
        <xdr:cNvSpPr/>
      </xdr:nvSpPr>
      <xdr:spPr>
        <a:xfrm>
          <a:off x="18735040" y="6271514"/>
          <a:ext cx="7874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577" name="フローチャート: 判断 576"/>
        <xdr:cNvSpPr/>
      </xdr:nvSpPr>
      <xdr:spPr>
        <a:xfrm>
          <a:off x="17937480" y="62806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578" name="フローチャート: 判断 577"/>
        <xdr:cNvSpPr/>
      </xdr:nvSpPr>
      <xdr:spPr>
        <a:xfrm>
          <a:off x="17162780" y="62760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579" name="フローチャート: 判断 578"/>
        <xdr:cNvSpPr/>
      </xdr:nvSpPr>
      <xdr:spPr>
        <a:xfrm>
          <a:off x="16388080" y="6298946"/>
          <a:ext cx="7874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13970</xdr:rowOff>
    </xdr:from>
    <xdr:to>
      <xdr:col>116</xdr:col>
      <xdr:colOff>114300</xdr:colOff>
      <xdr:row>37</xdr:row>
      <xdr:rowOff>115570</xdr:rowOff>
    </xdr:to>
    <xdr:sp macro="" textlink="">
      <xdr:nvSpPr>
        <xdr:cNvPr id="585" name="楕円 584"/>
        <xdr:cNvSpPr/>
      </xdr:nvSpPr>
      <xdr:spPr>
        <a:xfrm>
          <a:off x="1945894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36847</xdr:rowOff>
    </xdr:from>
    <xdr:ext cx="469744" cy="259045"/>
    <xdr:sp macro="" textlink="">
      <xdr:nvSpPr>
        <xdr:cNvPr id="586" name="【認定こども園・幼稚園・保育所】&#10;一人当たり面積該当値テキスト"/>
        <xdr:cNvSpPr txBox="1"/>
      </xdr:nvSpPr>
      <xdr:spPr>
        <a:xfrm>
          <a:off x="19547840" y="607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4826</xdr:rowOff>
    </xdr:from>
    <xdr:to>
      <xdr:col>112</xdr:col>
      <xdr:colOff>38100</xdr:colOff>
      <xdr:row>37</xdr:row>
      <xdr:rowOff>106426</xdr:rowOff>
    </xdr:to>
    <xdr:sp macro="" textlink="">
      <xdr:nvSpPr>
        <xdr:cNvPr id="587" name="楕円 586"/>
        <xdr:cNvSpPr/>
      </xdr:nvSpPr>
      <xdr:spPr>
        <a:xfrm>
          <a:off x="18735040" y="62075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55626</xdr:rowOff>
    </xdr:from>
    <xdr:to>
      <xdr:col>116</xdr:col>
      <xdr:colOff>63500</xdr:colOff>
      <xdr:row>37</xdr:row>
      <xdr:rowOff>64770</xdr:rowOff>
    </xdr:to>
    <xdr:cxnSp macro="">
      <xdr:nvCxnSpPr>
        <xdr:cNvPr id="588" name="直線コネクタ 587"/>
        <xdr:cNvCxnSpPr/>
      </xdr:nvCxnSpPr>
      <xdr:spPr>
        <a:xfrm>
          <a:off x="18778220" y="6258306"/>
          <a:ext cx="7315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254</xdr:rowOff>
    </xdr:from>
    <xdr:to>
      <xdr:col>107</xdr:col>
      <xdr:colOff>101600</xdr:colOff>
      <xdr:row>37</xdr:row>
      <xdr:rowOff>101854</xdr:rowOff>
    </xdr:to>
    <xdr:sp macro="" textlink="">
      <xdr:nvSpPr>
        <xdr:cNvPr id="589" name="楕円 588"/>
        <xdr:cNvSpPr/>
      </xdr:nvSpPr>
      <xdr:spPr>
        <a:xfrm>
          <a:off x="17937480" y="620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51054</xdr:rowOff>
    </xdr:from>
    <xdr:to>
      <xdr:col>111</xdr:col>
      <xdr:colOff>177800</xdr:colOff>
      <xdr:row>37</xdr:row>
      <xdr:rowOff>55626</xdr:rowOff>
    </xdr:to>
    <xdr:cxnSp macro="">
      <xdr:nvCxnSpPr>
        <xdr:cNvPr id="590" name="直線コネクタ 589"/>
        <xdr:cNvCxnSpPr/>
      </xdr:nvCxnSpPr>
      <xdr:spPr>
        <a:xfrm>
          <a:off x="17988280" y="6253734"/>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167132</xdr:rowOff>
    </xdr:from>
    <xdr:to>
      <xdr:col>102</xdr:col>
      <xdr:colOff>165100</xdr:colOff>
      <xdr:row>37</xdr:row>
      <xdr:rowOff>97282</xdr:rowOff>
    </xdr:to>
    <xdr:sp macro="" textlink="">
      <xdr:nvSpPr>
        <xdr:cNvPr id="591" name="楕円 590"/>
        <xdr:cNvSpPr/>
      </xdr:nvSpPr>
      <xdr:spPr>
        <a:xfrm>
          <a:off x="17162780" y="62021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46482</xdr:rowOff>
    </xdr:from>
    <xdr:to>
      <xdr:col>107</xdr:col>
      <xdr:colOff>50800</xdr:colOff>
      <xdr:row>37</xdr:row>
      <xdr:rowOff>51054</xdr:rowOff>
    </xdr:to>
    <xdr:cxnSp macro="">
      <xdr:nvCxnSpPr>
        <xdr:cNvPr id="592" name="直線コネクタ 591"/>
        <xdr:cNvCxnSpPr/>
      </xdr:nvCxnSpPr>
      <xdr:spPr>
        <a:xfrm>
          <a:off x="17213580" y="6249162"/>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162560</xdr:rowOff>
    </xdr:from>
    <xdr:to>
      <xdr:col>98</xdr:col>
      <xdr:colOff>38100</xdr:colOff>
      <xdr:row>37</xdr:row>
      <xdr:rowOff>92710</xdr:rowOff>
    </xdr:to>
    <xdr:sp macro="" textlink="">
      <xdr:nvSpPr>
        <xdr:cNvPr id="593" name="楕円 592"/>
        <xdr:cNvSpPr/>
      </xdr:nvSpPr>
      <xdr:spPr>
        <a:xfrm>
          <a:off x="16388080" y="61976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41910</xdr:rowOff>
    </xdr:from>
    <xdr:to>
      <xdr:col>102</xdr:col>
      <xdr:colOff>114300</xdr:colOff>
      <xdr:row>37</xdr:row>
      <xdr:rowOff>46482</xdr:rowOff>
    </xdr:to>
    <xdr:cxnSp macro="">
      <xdr:nvCxnSpPr>
        <xdr:cNvPr id="594" name="直線コネクタ 593"/>
        <xdr:cNvCxnSpPr/>
      </xdr:nvCxnSpPr>
      <xdr:spPr>
        <a:xfrm>
          <a:off x="16431260" y="6244590"/>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161561</xdr:rowOff>
    </xdr:from>
    <xdr:ext cx="469744" cy="259045"/>
    <xdr:sp macro="" textlink="">
      <xdr:nvSpPr>
        <xdr:cNvPr id="595" name="n_1aveValue【認定こども園・幼稚園・保育所】&#10;一人当たり面積"/>
        <xdr:cNvSpPr txBox="1"/>
      </xdr:nvSpPr>
      <xdr:spPr>
        <a:xfrm>
          <a:off x="18561127" y="636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170705</xdr:rowOff>
    </xdr:from>
    <xdr:ext cx="469744" cy="259045"/>
    <xdr:sp macro="" textlink="">
      <xdr:nvSpPr>
        <xdr:cNvPr id="596" name="n_2aveValue【認定こども園・幼稚園・保育所】&#10;一人当たり面積"/>
        <xdr:cNvSpPr txBox="1"/>
      </xdr:nvSpPr>
      <xdr:spPr>
        <a:xfrm>
          <a:off x="17776267" y="637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166133</xdr:rowOff>
    </xdr:from>
    <xdr:ext cx="469744" cy="259045"/>
    <xdr:sp macro="" textlink="">
      <xdr:nvSpPr>
        <xdr:cNvPr id="597" name="n_3aveValue【認定こども園・幼稚園・保育所】&#10;一人当たり面積"/>
        <xdr:cNvSpPr txBox="1"/>
      </xdr:nvSpPr>
      <xdr:spPr>
        <a:xfrm>
          <a:off x="17001567" y="6368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17543</xdr:rowOff>
    </xdr:from>
    <xdr:ext cx="469744" cy="259045"/>
    <xdr:sp macro="" textlink="">
      <xdr:nvSpPr>
        <xdr:cNvPr id="598" name="n_4aveValue【認定こども園・幼稚園・保育所】&#10;一人当たり面積"/>
        <xdr:cNvSpPr txBox="1"/>
      </xdr:nvSpPr>
      <xdr:spPr>
        <a:xfrm>
          <a:off x="16226867" y="638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122953</xdr:rowOff>
    </xdr:from>
    <xdr:ext cx="469744" cy="259045"/>
    <xdr:sp macro="" textlink="">
      <xdr:nvSpPr>
        <xdr:cNvPr id="599" name="n_1mainValue【認定こども園・幼稚園・保育所】&#10;一人当たり面積"/>
        <xdr:cNvSpPr txBox="1"/>
      </xdr:nvSpPr>
      <xdr:spPr>
        <a:xfrm>
          <a:off x="18561127" y="59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118381</xdr:rowOff>
    </xdr:from>
    <xdr:ext cx="469744" cy="259045"/>
    <xdr:sp macro="" textlink="">
      <xdr:nvSpPr>
        <xdr:cNvPr id="600" name="n_2mainValue【認定こども園・幼稚園・保育所】&#10;一人当たり面積"/>
        <xdr:cNvSpPr txBox="1"/>
      </xdr:nvSpPr>
      <xdr:spPr>
        <a:xfrm>
          <a:off x="17776267" y="598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113809</xdr:rowOff>
    </xdr:from>
    <xdr:ext cx="469744" cy="259045"/>
    <xdr:sp macro="" textlink="">
      <xdr:nvSpPr>
        <xdr:cNvPr id="601" name="n_3mainValue【認定こども園・幼稚園・保育所】&#10;一人当たり面積"/>
        <xdr:cNvSpPr txBox="1"/>
      </xdr:nvSpPr>
      <xdr:spPr>
        <a:xfrm>
          <a:off x="17001567" y="598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109237</xdr:rowOff>
    </xdr:from>
    <xdr:ext cx="469744" cy="259045"/>
    <xdr:sp macro="" textlink="">
      <xdr:nvSpPr>
        <xdr:cNvPr id="602" name="n_4mainValue【認定こども園・幼稚園・保育所】&#10;一人当たり面積"/>
        <xdr:cNvSpPr txBox="1"/>
      </xdr:nvSpPr>
      <xdr:spPr>
        <a:xfrm>
          <a:off x="16226867" y="597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4" name="直線コネクタ 613"/>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5" name="テキスト ボックス 614"/>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6" name="直線コネクタ 615"/>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7" name="テキスト ボックス 616"/>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8" name="直線コネクタ 617"/>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9" name="テキスト ボックス 618"/>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0" name="直線コネクタ 619"/>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1" name="テキスト ボックス 620"/>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2" name="直線コネクタ 621"/>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3" name="テキスト ボックス 622"/>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4" name="直線コネクタ 623"/>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5" name="テキスト ボックス 624"/>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629" name="直線コネクタ 628"/>
        <xdr:cNvCxnSpPr/>
      </xdr:nvCxnSpPr>
      <xdr:spPr>
        <a:xfrm flipV="1">
          <a:off x="14375764" y="9446623"/>
          <a:ext cx="0" cy="1439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630" name="【学校施設】&#10;有形固定資産減価償却率最小値テキスト"/>
        <xdr:cNvSpPr txBox="1"/>
      </xdr:nvSpPr>
      <xdr:spPr>
        <a:xfrm>
          <a:off x="14414500" y="1088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631" name="直線コネクタ 630"/>
        <xdr:cNvCxnSpPr/>
      </xdr:nvCxnSpPr>
      <xdr:spPr>
        <a:xfrm>
          <a:off x="14287500" y="108857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632" name="【学校施設】&#10;有形固定資産減価償却率最大値テキスト"/>
        <xdr:cNvSpPr txBox="1"/>
      </xdr:nvSpPr>
      <xdr:spPr>
        <a:xfrm>
          <a:off x="14414500" y="9225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633" name="直線コネクタ 632"/>
        <xdr:cNvCxnSpPr/>
      </xdr:nvCxnSpPr>
      <xdr:spPr>
        <a:xfrm>
          <a:off x="14287500" y="94466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634" name="【学校施設】&#10;有形固定資産減価償却率平均値テキスト"/>
        <xdr:cNvSpPr txBox="1"/>
      </xdr:nvSpPr>
      <xdr:spPr>
        <a:xfrm>
          <a:off x="14414500" y="10012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635" name="フローチャート: 判断 634"/>
        <xdr:cNvSpPr/>
      </xdr:nvSpPr>
      <xdr:spPr>
        <a:xfrm>
          <a:off x="14325600" y="1003427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636" name="フローチャート: 判断 635"/>
        <xdr:cNvSpPr/>
      </xdr:nvSpPr>
      <xdr:spPr>
        <a:xfrm>
          <a:off x="13578840" y="99950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37" name="フローチャート: 判断 636"/>
        <xdr:cNvSpPr/>
      </xdr:nvSpPr>
      <xdr:spPr>
        <a:xfrm>
          <a:off x="12804140" y="99754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638" name="フローチャート: 判断 637"/>
        <xdr:cNvSpPr/>
      </xdr:nvSpPr>
      <xdr:spPr>
        <a:xfrm>
          <a:off x="12029440" y="99558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639" name="フローチャート: 判断 638"/>
        <xdr:cNvSpPr/>
      </xdr:nvSpPr>
      <xdr:spPr>
        <a:xfrm>
          <a:off x="11231880" y="992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52070</xdr:rowOff>
    </xdr:from>
    <xdr:to>
      <xdr:col>85</xdr:col>
      <xdr:colOff>177800</xdr:colOff>
      <xdr:row>57</xdr:row>
      <xdr:rowOff>153670</xdr:rowOff>
    </xdr:to>
    <xdr:sp macro="" textlink="">
      <xdr:nvSpPr>
        <xdr:cNvPr id="645" name="楕円 644"/>
        <xdr:cNvSpPr/>
      </xdr:nvSpPr>
      <xdr:spPr>
        <a:xfrm>
          <a:off x="14325600" y="960755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74947</xdr:rowOff>
    </xdr:from>
    <xdr:ext cx="405111" cy="259045"/>
    <xdr:sp macro="" textlink="">
      <xdr:nvSpPr>
        <xdr:cNvPr id="646" name="【学校施設】&#10;有形固定資産減価償却率該当値テキスト"/>
        <xdr:cNvSpPr txBox="1"/>
      </xdr:nvSpPr>
      <xdr:spPr>
        <a:xfrm>
          <a:off x="14414500"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74930</xdr:rowOff>
    </xdr:from>
    <xdr:to>
      <xdr:col>81</xdr:col>
      <xdr:colOff>101600</xdr:colOff>
      <xdr:row>58</xdr:row>
      <xdr:rowOff>5080</xdr:rowOff>
    </xdr:to>
    <xdr:sp macro="" textlink="">
      <xdr:nvSpPr>
        <xdr:cNvPr id="647" name="楕円 646"/>
        <xdr:cNvSpPr/>
      </xdr:nvSpPr>
      <xdr:spPr>
        <a:xfrm>
          <a:off x="13578840" y="9630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102870</xdr:rowOff>
    </xdr:from>
    <xdr:to>
      <xdr:col>85</xdr:col>
      <xdr:colOff>127000</xdr:colOff>
      <xdr:row>57</xdr:row>
      <xdr:rowOff>125730</xdr:rowOff>
    </xdr:to>
    <xdr:cxnSp macro="">
      <xdr:nvCxnSpPr>
        <xdr:cNvPr id="648" name="直線コネクタ 647"/>
        <xdr:cNvCxnSpPr/>
      </xdr:nvCxnSpPr>
      <xdr:spPr>
        <a:xfrm flipV="1">
          <a:off x="13629640" y="9658350"/>
          <a:ext cx="7467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35741</xdr:rowOff>
    </xdr:from>
    <xdr:to>
      <xdr:col>76</xdr:col>
      <xdr:colOff>165100</xdr:colOff>
      <xdr:row>57</xdr:row>
      <xdr:rowOff>137341</xdr:rowOff>
    </xdr:to>
    <xdr:sp macro="" textlink="">
      <xdr:nvSpPr>
        <xdr:cNvPr id="649" name="楕円 648"/>
        <xdr:cNvSpPr/>
      </xdr:nvSpPr>
      <xdr:spPr>
        <a:xfrm>
          <a:off x="12804140" y="959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86541</xdr:rowOff>
    </xdr:from>
    <xdr:to>
      <xdr:col>81</xdr:col>
      <xdr:colOff>50800</xdr:colOff>
      <xdr:row>57</xdr:row>
      <xdr:rowOff>125730</xdr:rowOff>
    </xdr:to>
    <xdr:cxnSp macro="">
      <xdr:nvCxnSpPr>
        <xdr:cNvPr id="650" name="直線コネクタ 649"/>
        <xdr:cNvCxnSpPr/>
      </xdr:nvCxnSpPr>
      <xdr:spPr>
        <a:xfrm>
          <a:off x="12854940" y="9642021"/>
          <a:ext cx="7747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168003</xdr:rowOff>
    </xdr:from>
    <xdr:to>
      <xdr:col>72</xdr:col>
      <xdr:colOff>38100</xdr:colOff>
      <xdr:row>57</xdr:row>
      <xdr:rowOff>98153</xdr:rowOff>
    </xdr:to>
    <xdr:sp macro="" textlink="">
      <xdr:nvSpPr>
        <xdr:cNvPr id="651" name="楕円 650"/>
        <xdr:cNvSpPr/>
      </xdr:nvSpPr>
      <xdr:spPr>
        <a:xfrm>
          <a:off x="12029440" y="95558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47353</xdr:rowOff>
    </xdr:from>
    <xdr:to>
      <xdr:col>76</xdr:col>
      <xdr:colOff>114300</xdr:colOff>
      <xdr:row>57</xdr:row>
      <xdr:rowOff>86541</xdr:rowOff>
    </xdr:to>
    <xdr:cxnSp macro="">
      <xdr:nvCxnSpPr>
        <xdr:cNvPr id="652" name="直線コネクタ 651"/>
        <xdr:cNvCxnSpPr/>
      </xdr:nvCxnSpPr>
      <xdr:spPr>
        <a:xfrm>
          <a:off x="12072620" y="9602833"/>
          <a:ext cx="78232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138612</xdr:rowOff>
    </xdr:from>
    <xdr:to>
      <xdr:col>67</xdr:col>
      <xdr:colOff>101600</xdr:colOff>
      <xdr:row>57</xdr:row>
      <xdr:rowOff>68762</xdr:rowOff>
    </xdr:to>
    <xdr:sp macro="" textlink="">
      <xdr:nvSpPr>
        <xdr:cNvPr id="653" name="楕円 652"/>
        <xdr:cNvSpPr/>
      </xdr:nvSpPr>
      <xdr:spPr>
        <a:xfrm>
          <a:off x="11231880" y="95264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17962</xdr:rowOff>
    </xdr:from>
    <xdr:to>
      <xdr:col>71</xdr:col>
      <xdr:colOff>177800</xdr:colOff>
      <xdr:row>57</xdr:row>
      <xdr:rowOff>47353</xdr:rowOff>
    </xdr:to>
    <xdr:cxnSp macro="">
      <xdr:nvCxnSpPr>
        <xdr:cNvPr id="654" name="直線コネクタ 653"/>
        <xdr:cNvCxnSpPr/>
      </xdr:nvCxnSpPr>
      <xdr:spPr>
        <a:xfrm>
          <a:off x="11282680" y="9573442"/>
          <a:ext cx="78994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655" name="n_1aveValue【学校施設】&#10;有形固定資産減価償却率"/>
        <xdr:cNvSpPr txBox="1"/>
      </xdr:nvSpPr>
      <xdr:spPr>
        <a:xfrm>
          <a:off x="13437244" y="1008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6004</xdr:rowOff>
    </xdr:from>
    <xdr:ext cx="405111" cy="259045"/>
    <xdr:sp macro="" textlink="">
      <xdr:nvSpPr>
        <xdr:cNvPr id="656" name="n_2aveValue【学校施設】&#10;有形固定資産減価償却率"/>
        <xdr:cNvSpPr txBox="1"/>
      </xdr:nvSpPr>
      <xdr:spPr>
        <a:xfrm>
          <a:off x="12675244" y="10064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157860</xdr:rowOff>
    </xdr:from>
    <xdr:ext cx="405111" cy="259045"/>
    <xdr:sp macro="" textlink="">
      <xdr:nvSpPr>
        <xdr:cNvPr id="657" name="n_3aveValue【学校施設】&#10;有形固定資産減価償却率"/>
        <xdr:cNvSpPr txBox="1"/>
      </xdr:nvSpPr>
      <xdr:spPr>
        <a:xfrm>
          <a:off x="11900544" y="10048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128468</xdr:rowOff>
    </xdr:from>
    <xdr:ext cx="405111" cy="259045"/>
    <xdr:sp macro="" textlink="">
      <xdr:nvSpPr>
        <xdr:cNvPr id="658" name="n_4aveValue【学校施設】&#10;有形固定資産減価償却率"/>
        <xdr:cNvSpPr txBox="1"/>
      </xdr:nvSpPr>
      <xdr:spPr>
        <a:xfrm>
          <a:off x="11102984" y="10019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21607</xdr:rowOff>
    </xdr:from>
    <xdr:ext cx="405111" cy="259045"/>
    <xdr:sp macro="" textlink="">
      <xdr:nvSpPr>
        <xdr:cNvPr id="659" name="n_1mainValue【学校施設】&#10;有形固定資産減価償却率"/>
        <xdr:cNvSpPr txBox="1"/>
      </xdr:nvSpPr>
      <xdr:spPr>
        <a:xfrm>
          <a:off x="13437244" y="940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153868</xdr:rowOff>
    </xdr:from>
    <xdr:ext cx="405111" cy="259045"/>
    <xdr:sp macro="" textlink="">
      <xdr:nvSpPr>
        <xdr:cNvPr id="660" name="n_2mainValue【学校施設】&#10;有形固定資産減価償却率"/>
        <xdr:cNvSpPr txBox="1"/>
      </xdr:nvSpPr>
      <xdr:spPr>
        <a:xfrm>
          <a:off x="12675244" y="937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114680</xdr:rowOff>
    </xdr:from>
    <xdr:ext cx="405111" cy="259045"/>
    <xdr:sp macro="" textlink="">
      <xdr:nvSpPr>
        <xdr:cNvPr id="661" name="n_3mainValue【学校施設】&#10;有形固定資産減価償却率"/>
        <xdr:cNvSpPr txBox="1"/>
      </xdr:nvSpPr>
      <xdr:spPr>
        <a:xfrm>
          <a:off x="11900544" y="933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85289</xdr:rowOff>
    </xdr:from>
    <xdr:ext cx="405111" cy="259045"/>
    <xdr:sp macro="" textlink="">
      <xdr:nvSpPr>
        <xdr:cNvPr id="662" name="n_4mainValue【学校施設】&#10;有形固定資産減価償却率"/>
        <xdr:cNvSpPr txBox="1"/>
      </xdr:nvSpPr>
      <xdr:spPr>
        <a:xfrm>
          <a:off x="11102984" y="930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78" name="テキスト ボックス 677"/>
        <xdr:cNvSpPr txBox="1"/>
      </xdr:nvSpPr>
      <xdr:spPr>
        <a:xfrm>
          <a:off x="15630721" y="99199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0" name="テキスト ボックス 679"/>
        <xdr:cNvSpPr txBox="1"/>
      </xdr:nvSpPr>
      <xdr:spPr>
        <a:xfrm>
          <a:off x="15630721" y="9550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2" name="テキスト ボックス 681"/>
        <xdr:cNvSpPr txBox="1"/>
      </xdr:nvSpPr>
      <xdr:spPr>
        <a:xfrm>
          <a:off x="1563072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4" name="テキスト ボックス 683"/>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686" name="直線コネクタ 685"/>
        <xdr:cNvCxnSpPr/>
      </xdr:nvCxnSpPr>
      <xdr:spPr>
        <a:xfrm flipV="1">
          <a:off x="19509104" y="9242451"/>
          <a:ext cx="0" cy="1482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687" name="【学校施設】&#10;一人当たり面積最小値テキスト"/>
        <xdr:cNvSpPr txBox="1"/>
      </xdr:nvSpPr>
      <xdr:spPr>
        <a:xfrm>
          <a:off x="19547840" y="1073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688" name="直線コネクタ 687"/>
        <xdr:cNvCxnSpPr/>
      </xdr:nvCxnSpPr>
      <xdr:spPr>
        <a:xfrm>
          <a:off x="19443700" y="107252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689" name="【学校施設】&#10;一人当たり面積最大値テキスト"/>
        <xdr:cNvSpPr txBox="1"/>
      </xdr:nvSpPr>
      <xdr:spPr>
        <a:xfrm>
          <a:off x="19547840" y="902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690" name="直線コネクタ 689"/>
        <xdr:cNvCxnSpPr/>
      </xdr:nvCxnSpPr>
      <xdr:spPr>
        <a:xfrm>
          <a:off x="19443700" y="92424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92930</xdr:rowOff>
    </xdr:from>
    <xdr:ext cx="469744" cy="259045"/>
    <xdr:sp macro="" textlink="">
      <xdr:nvSpPr>
        <xdr:cNvPr id="691" name="【学校施設】&#10;一人当たり面積平均値テキスト"/>
        <xdr:cNvSpPr txBox="1"/>
      </xdr:nvSpPr>
      <xdr:spPr>
        <a:xfrm>
          <a:off x="19547840" y="10486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692" name="フローチャート: 判断 691"/>
        <xdr:cNvSpPr/>
      </xdr:nvSpPr>
      <xdr:spPr>
        <a:xfrm>
          <a:off x="19458940" y="106313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693" name="フローチャート: 判断 692"/>
        <xdr:cNvSpPr/>
      </xdr:nvSpPr>
      <xdr:spPr>
        <a:xfrm>
          <a:off x="18735040" y="106317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694" name="フローチャート: 判断 693"/>
        <xdr:cNvSpPr/>
      </xdr:nvSpPr>
      <xdr:spPr>
        <a:xfrm>
          <a:off x="17937480" y="106351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695" name="フローチャート: 判断 694"/>
        <xdr:cNvSpPr/>
      </xdr:nvSpPr>
      <xdr:spPr>
        <a:xfrm>
          <a:off x="17162780" y="106367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696" name="フローチャート: 判断 695"/>
        <xdr:cNvSpPr/>
      </xdr:nvSpPr>
      <xdr:spPr>
        <a:xfrm>
          <a:off x="16388080" y="106390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100457</xdr:rowOff>
    </xdr:from>
    <xdr:to>
      <xdr:col>116</xdr:col>
      <xdr:colOff>114300</xdr:colOff>
      <xdr:row>64</xdr:row>
      <xdr:rowOff>30607</xdr:rowOff>
    </xdr:to>
    <xdr:sp macro="" textlink="">
      <xdr:nvSpPr>
        <xdr:cNvPr id="702" name="楕円 701"/>
        <xdr:cNvSpPr/>
      </xdr:nvSpPr>
      <xdr:spPr>
        <a:xfrm>
          <a:off x="19458940" y="106617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48480</xdr:rowOff>
    </xdr:from>
    <xdr:ext cx="469744" cy="259045"/>
    <xdr:sp macro="" textlink="">
      <xdr:nvSpPr>
        <xdr:cNvPr id="703" name="【学校施設】&#10;一人当たり面積該当値テキスト"/>
        <xdr:cNvSpPr txBox="1"/>
      </xdr:nvSpPr>
      <xdr:spPr>
        <a:xfrm>
          <a:off x="19547840" y="1060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99543</xdr:rowOff>
    </xdr:from>
    <xdr:to>
      <xdr:col>112</xdr:col>
      <xdr:colOff>38100</xdr:colOff>
      <xdr:row>64</xdr:row>
      <xdr:rowOff>29693</xdr:rowOff>
    </xdr:to>
    <xdr:sp macro="" textlink="">
      <xdr:nvSpPr>
        <xdr:cNvPr id="704" name="楕円 703"/>
        <xdr:cNvSpPr/>
      </xdr:nvSpPr>
      <xdr:spPr>
        <a:xfrm>
          <a:off x="18735040" y="106608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150343</xdr:rowOff>
    </xdr:from>
    <xdr:to>
      <xdr:col>116</xdr:col>
      <xdr:colOff>63500</xdr:colOff>
      <xdr:row>63</xdr:row>
      <xdr:rowOff>151257</xdr:rowOff>
    </xdr:to>
    <xdr:cxnSp macro="">
      <xdr:nvCxnSpPr>
        <xdr:cNvPr id="705" name="直線コネクタ 704"/>
        <xdr:cNvCxnSpPr/>
      </xdr:nvCxnSpPr>
      <xdr:spPr>
        <a:xfrm>
          <a:off x="18778220" y="10711663"/>
          <a:ext cx="73152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98857</xdr:rowOff>
    </xdr:from>
    <xdr:to>
      <xdr:col>107</xdr:col>
      <xdr:colOff>101600</xdr:colOff>
      <xdr:row>64</xdr:row>
      <xdr:rowOff>29007</xdr:rowOff>
    </xdr:to>
    <xdr:sp macro="" textlink="">
      <xdr:nvSpPr>
        <xdr:cNvPr id="706" name="楕円 705"/>
        <xdr:cNvSpPr/>
      </xdr:nvSpPr>
      <xdr:spPr>
        <a:xfrm>
          <a:off x="17937480" y="106601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149657</xdr:rowOff>
    </xdr:from>
    <xdr:to>
      <xdr:col>111</xdr:col>
      <xdr:colOff>177800</xdr:colOff>
      <xdr:row>63</xdr:row>
      <xdr:rowOff>150343</xdr:rowOff>
    </xdr:to>
    <xdr:cxnSp macro="">
      <xdr:nvCxnSpPr>
        <xdr:cNvPr id="707" name="直線コネクタ 706"/>
        <xdr:cNvCxnSpPr/>
      </xdr:nvCxnSpPr>
      <xdr:spPr>
        <a:xfrm>
          <a:off x="17988280" y="10710977"/>
          <a:ext cx="78994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98323</xdr:rowOff>
    </xdr:from>
    <xdr:to>
      <xdr:col>102</xdr:col>
      <xdr:colOff>165100</xdr:colOff>
      <xdr:row>64</xdr:row>
      <xdr:rowOff>28473</xdr:rowOff>
    </xdr:to>
    <xdr:sp macro="" textlink="">
      <xdr:nvSpPr>
        <xdr:cNvPr id="708" name="楕円 707"/>
        <xdr:cNvSpPr/>
      </xdr:nvSpPr>
      <xdr:spPr>
        <a:xfrm>
          <a:off x="17162780" y="106596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149123</xdr:rowOff>
    </xdr:from>
    <xdr:to>
      <xdr:col>107</xdr:col>
      <xdr:colOff>50800</xdr:colOff>
      <xdr:row>63</xdr:row>
      <xdr:rowOff>149657</xdr:rowOff>
    </xdr:to>
    <xdr:cxnSp macro="">
      <xdr:nvCxnSpPr>
        <xdr:cNvPr id="709" name="直線コネクタ 708"/>
        <xdr:cNvCxnSpPr/>
      </xdr:nvCxnSpPr>
      <xdr:spPr>
        <a:xfrm>
          <a:off x="17213580" y="10710443"/>
          <a:ext cx="7747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97486</xdr:rowOff>
    </xdr:from>
    <xdr:to>
      <xdr:col>98</xdr:col>
      <xdr:colOff>38100</xdr:colOff>
      <xdr:row>64</xdr:row>
      <xdr:rowOff>27636</xdr:rowOff>
    </xdr:to>
    <xdr:sp macro="" textlink="">
      <xdr:nvSpPr>
        <xdr:cNvPr id="710" name="楕円 709"/>
        <xdr:cNvSpPr/>
      </xdr:nvSpPr>
      <xdr:spPr>
        <a:xfrm>
          <a:off x="16388080" y="106588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148286</xdr:rowOff>
    </xdr:from>
    <xdr:to>
      <xdr:col>102</xdr:col>
      <xdr:colOff>114300</xdr:colOff>
      <xdr:row>63</xdr:row>
      <xdr:rowOff>149123</xdr:rowOff>
    </xdr:to>
    <xdr:cxnSp macro="">
      <xdr:nvCxnSpPr>
        <xdr:cNvPr id="711" name="直線コネクタ 710"/>
        <xdr:cNvCxnSpPr/>
      </xdr:nvCxnSpPr>
      <xdr:spPr>
        <a:xfrm>
          <a:off x="16431260" y="10709606"/>
          <a:ext cx="78232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17111</xdr:rowOff>
    </xdr:from>
    <xdr:ext cx="469744" cy="259045"/>
    <xdr:sp macro="" textlink="">
      <xdr:nvSpPr>
        <xdr:cNvPr id="712" name="n_1aveValue【学校施設】&#10;一人当たり面積"/>
        <xdr:cNvSpPr txBox="1"/>
      </xdr:nvSpPr>
      <xdr:spPr>
        <a:xfrm>
          <a:off x="18561127" y="1041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20464</xdr:rowOff>
    </xdr:from>
    <xdr:ext cx="469744" cy="259045"/>
    <xdr:sp macro="" textlink="">
      <xdr:nvSpPr>
        <xdr:cNvPr id="713" name="n_2aveValue【学校施設】&#10;一人当たり面積"/>
        <xdr:cNvSpPr txBox="1"/>
      </xdr:nvSpPr>
      <xdr:spPr>
        <a:xfrm>
          <a:off x="17776267" y="1041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22141</xdr:rowOff>
    </xdr:from>
    <xdr:ext cx="469744" cy="259045"/>
    <xdr:sp macro="" textlink="">
      <xdr:nvSpPr>
        <xdr:cNvPr id="714" name="n_3aveValue【学校施設】&#10;一人当たり面積"/>
        <xdr:cNvSpPr txBox="1"/>
      </xdr:nvSpPr>
      <xdr:spPr>
        <a:xfrm>
          <a:off x="17001567" y="1041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24427</xdr:rowOff>
    </xdr:from>
    <xdr:ext cx="469744" cy="259045"/>
    <xdr:sp macro="" textlink="">
      <xdr:nvSpPr>
        <xdr:cNvPr id="715" name="n_4aveValue【学校施設】&#10;一人当たり面積"/>
        <xdr:cNvSpPr txBox="1"/>
      </xdr:nvSpPr>
      <xdr:spPr>
        <a:xfrm>
          <a:off x="16226867" y="1041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20820</xdr:rowOff>
    </xdr:from>
    <xdr:ext cx="469744" cy="259045"/>
    <xdr:sp macro="" textlink="">
      <xdr:nvSpPr>
        <xdr:cNvPr id="716" name="n_1mainValue【学校施設】&#10;一人当たり面積"/>
        <xdr:cNvSpPr txBox="1"/>
      </xdr:nvSpPr>
      <xdr:spPr>
        <a:xfrm>
          <a:off x="18561127" y="1074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20134</xdr:rowOff>
    </xdr:from>
    <xdr:ext cx="469744" cy="259045"/>
    <xdr:sp macro="" textlink="">
      <xdr:nvSpPr>
        <xdr:cNvPr id="717" name="n_2mainValue【学校施設】&#10;一人当たり面積"/>
        <xdr:cNvSpPr txBox="1"/>
      </xdr:nvSpPr>
      <xdr:spPr>
        <a:xfrm>
          <a:off x="17776267" y="1074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19600</xdr:rowOff>
    </xdr:from>
    <xdr:ext cx="469744" cy="259045"/>
    <xdr:sp macro="" textlink="">
      <xdr:nvSpPr>
        <xdr:cNvPr id="718" name="n_3mainValue【学校施設】&#10;一人当たり面積"/>
        <xdr:cNvSpPr txBox="1"/>
      </xdr:nvSpPr>
      <xdr:spPr>
        <a:xfrm>
          <a:off x="17001567" y="10748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18763</xdr:rowOff>
    </xdr:from>
    <xdr:ext cx="469744" cy="259045"/>
    <xdr:sp macro="" textlink="">
      <xdr:nvSpPr>
        <xdr:cNvPr id="719" name="n_4mainValue【学校施設】&#10;一人当たり面積"/>
        <xdr:cNvSpPr txBox="1"/>
      </xdr:nvSpPr>
      <xdr:spPr>
        <a:xfrm>
          <a:off x="16226867" y="10747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744" name="直線コネクタ 743"/>
        <xdr:cNvCxnSpPr/>
      </xdr:nvCxnSpPr>
      <xdr:spPr>
        <a:xfrm flipV="1">
          <a:off x="14375764" y="1316355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5" name="【児童館】&#10;有形固定資産減価償却率最小値テキスト"/>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6" name="直線コネクタ 745"/>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747" name="【児童館】&#10;有形固定資産減価償却率最大値テキスト"/>
        <xdr:cNvSpPr txBox="1"/>
      </xdr:nvSpPr>
      <xdr:spPr>
        <a:xfrm>
          <a:off x="14414500" y="12942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748" name="直線コネクタ 747"/>
        <xdr:cNvCxnSpPr/>
      </xdr:nvCxnSpPr>
      <xdr:spPr>
        <a:xfrm>
          <a:off x="14287500" y="13163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76216</xdr:rowOff>
    </xdr:from>
    <xdr:ext cx="405111" cy="259045"/>
    <xdr:sp macro="" textlink="">
      <xdr:nvSpPr>
        <xdr:cNvPr id="749" name="【児童館】&#10;有形固定資産減価償却率平均値テキスト"/>
        <xdr:cNvSpPr txBox="1"/>
      </xdr:nvSpPr>
      <xdr:spPr>
        <a:xfrm>
          <a:off x="14414500" y="13822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750" name="フローチャート: 判断 749"/>
        <xdr:cNvSpPr/>
      </xdr:nvSpPr>
      <xdr:spPr>
        <a:xfrm>
          <a:off x="14325600" y="1384426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751" name="フローチャート: 判断 750"/>
        <xdr:cNvSpPr/>
      </xdr:nvSpPr>
      <xdr:spPr>
        <a:xfrm>
          <a:off x="13578840" y="138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752" name="フローチャート: 判断 751"/>
        <xdr:cNvSpPr/>
      </xdr:nvSpPr>
      <xdr:spPr>
        <a:xfrm>
          <a:off x="12804140" y="1379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753" name="フローチャート: 判断 752"/>
        <xdr:cNvSpPr/>
      </xdr:nvSpPr>
      <xdr:spPr>
        <a:xfrm>
          <a:off x="12029440" y="137775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754" name="フローチャート: 判断 753"/>
        <xdr:cNvSpPr/>
      </xdr:nvSpPr>
      <xdr:spPr>
        <a:xfrm>
          <a:off x="11231880" y="1375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105411</xdr:rowOff>
    </xdr:from>
    <xdr:to>
      <xdr:col>85</xdr:col>
      <xdr:colOff>177800</xdr:colOff>
      <xdr:row>81</xdr:row>
      <xdr:rowOff>35561</xdr:rowOff>
    </xdr:to>
    <xdr:sp macro="" textlink="">
      <xdr:nvSpPr>
        <xdr:cNvPr id="760" name="楕円 759"/>
        <xdr:cNvSpPr/>
      </xdr:nvSpPr>
      <xdr:spPr>
        <a:xfrm>
          <a:off x="14325600" y="1351661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128288</xdr:rowOff>
    </xdr:from>
    <xdr:ext cx="405111" cy="259045"/>
    <xdr:sp macro="" textlink="">
      <xdr:nvSpPr>
        <xdr:cNvPr id="761" name="【児童館】&#10;有形固定資産減価償却率該当値テキスト"/>
        <xdr:cNvSpPr txBox="1"/>
      </xdr:nvSpPr>
      <xdr:spPr>
        <a:xfrm>
          <a:off x="14414500" y="13371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93980</xdr:rowOff>
    </xdr:from>
    <xdr:to>
      <xdr:col>81</xdr:col>
      <xdr:colOff>101600</xdr:colOff>
      <xdr:row>80</xdr:row>
      <xdr:rowOff>24130</xdr:rowOff>
    </xdr:to>
    <xdr:sp macro="" textlink="">
      <xdr:nvSpPr>
        <xdr:cNvPr id="762" name="楕円 761"/>
        <xdr:cNvSpPr/>
      </xdr:nvSpPr>
      <xdr:spPr>
        <a:xfrm>
          <a:off x="13578840" y="13337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144780</xdr:rowOff>
    </xdr:from>
    <xdr:to>
      <xdr:col>85</xdr:col>
      <xdr:colOff>127000</xdr:colOff>
      <xdr:row>80</xdr:row>
      <xdr:rowOff>156211</xdr:rowOff>
    </xdr:to>
    <xdr:cxnSp macro="">
      <xdr:nvCxnSpPr>
        <xdr:cNvPr id="763" name="直線コネクタ 762"/>
        <xdr:cNvCxnSpPr/>
      </xdr:nvCxnSpPr>
      <xdr:spPr>
        <a:xfrm>
          <a:off x="13629640" y="13388340"/>
          <a:ext cx="746760" cy="17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2539</xdr:rowOff>
    </xdr:from>
    <xdr:to>
      <xdr:col>76</xdr:col>
      <xdr:colOff>165100</xdr:colOff>
      <xdr:row>81</xdr:row>
      <xdr:rowOff>104139</xdr:rowOff>
    </xdr:to>
    <xdr:sp macro="" textlink="">
      <xdr:nvSpPr>
        <xdr:cNvPr id="764" name="楕円 763"/>
        <xdr:cNvSpPr/>
      </xdr:nvSpPr>
      <xdr:spPr>
        <a:xfrm>
          <a:off x="12804140" y="1358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144780</xdr:rowOff>
    </xdr:from>
    <xdr:to>
      <xdr:col>81</xdr:col>
      <xdr:colOff>50800</xdr:colOff>
      <xdr:row>81</xdr:row>
      <xdr:rowOff>53339</xdr:rowOff>
    </xdr:to>
    <xdr:cxnSp macro="">
      <xdr:nvCxnSpPr>
        <xdr:cNvPr id="765" name="直線コネクタ 764"/>
        <xdr:cNvCxnSpPr/>
      </xdr:nvCxnSpPr>
      <xdr:spPr>
        <a:xfrm flipV="1">
          <a:off x="12854940" y="13388340"/>
          <a:ext cx="774700" cy="24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84455</xdr:rowOff>
    </xdr:from>
    <xdr:to>
      <xdr:col>72</xdr:col>
      <xdr:colOff>38100</xdr:colOff>
      <xdr:row>79</xdr:row>
      <xdr:rowOff>14605</xdr:rowOff>
    </xdr:to>
    <xdr:sp macro="" textlink="">
      <xdr:nvSpPr>
        <xdr:cNvPr id="766" name="楕円 765"/>
        <xdr:cNvSpPr/>
      </xdr:nvSpPr>
      <xdr:spPr>
        <a:xfrm>
          <a:off x="12029440" y="131603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135255</xdr:rowOff>
    </xdr:from>
    <xdr:to>
      <xdr:col>76</xdr:col>
      <xdr:colOff>114300</xdr:colOff>
      <xdr:row>81</xdr:row>
      <xdr:rowOff>53339</xdr:rowOff>
    </xdr:to>
    <xdr:cxnSp macro="">
      <xdr:nvCxnSpPr>
        <xdr:cNvPr id="767" name="直線コネクタ 766"/>
        <xdr:cNvCxnSpPr/>
      </xdr:nvCxnSpPr>
      <xdr:spPr>
        <a:xfrm>
          <a:off x="12072620" y="13211175"/>
          <a:ext cx="782320" cy="42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34925</xdr:rowOff>
    </xdr:from>
    <xdr:to>
      <xdr:col>67</xdr:col>
      <xdr:colOff>101600</xdr:colOff>
      <xdr:row>78</xdr:row>
      <xdr:rowOff>136525</xdr:rowOff>
    </xdr:to>
    <xdr:sp macro="" textlink="">
      <xdr:nvSpPr>
        <xdr:cNvPr id="768" name="楕円 767"/>
        <xdr:cNvSpPr/>
      </xdr:nvSpPr>
      <xdr:spPr>
        <a:xfrm>
          <a:off x="11231880" y="131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85725</xdr:rowOff>
    </xdr:from>
    <xdr:to>
      <xdr:col>71</xdr:col>
      <xdr:colOff>177800</xdr:colOff>
      <xdr:row>78</xdr:row>
      <xdr:rowOff>135255</xdr:rowOff>
    </xdr:to>
    <xdr:cxnSp macro="">
      <xdr:nvCxnSpPr>
        <xdr:cNvPr id="769" name="直線コネクタ 768"/>
        <xdr:cNvCxnSpPr/>
      </xdr:nvCxnSpPr>
      <xdr:spPr>
        <a:xfrm>
          <a:off x="11282680" y="13161645"/>
          <a:ext cx="78994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158132</xdr:rowOff>
    </xdr:from>
    <xdr:ext cx="405111" cy="259045"/>
    <xdr:sp macro="" textlink="">
      <xdr:nvSpPr>
        <xdr:cNvPr id="770" name="n_1aveValue【児童館】&#10;有形固定資産減価償却率"/>
        <xdr:cNvSpPr txBox="1"/>
      </xdr:nvSpPr>
      <xdr:spPr>
        <a:xfrm>
          <a:off x="13437244" y="1390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139082</xdr:rowOff>
    </xdr:from>
    <xdr:ext cx="405111" cy="259045"/>
    <xdr:sp macro="" textlink="">
      <xdr:nvSpPr>
        <xdr:cNvPr id="771" name="n_2aveValue【児童館】&#10;有形固定資産減価償却率"/>
        <xdr:cNvSpPr txBox="1"/>
      </xdr:nvSpPr>
      <xdr:spPr>
        <a:xfrm>
          <a:off x="12675244" y="1388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123841</xdr:rowOff>
    </xdr:from>
    <xdr:ext cx="405111" cy="259045"/>
    <xdr:sp macro="" textlink="">
      <xdr:nvSpPr>
        <xdr:cNvPr id="772" name="n_3aveValue【児童館】&#10;有形固定資産減価償却率"/>
        <xdr:cNvSpPr txBox="1"/>
      </xdr:nvSpPr>
      <xdr:spPr>
        <a:xfrm>
          <a:off x="11900544" y="13870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99077</xdr:rowOff>
    </xdr:from>
    <xdr:ext cx="405111" cy="259045"/>
    <xdr:sp macro="" textlink="">
      <xdr:nvSpPr>
        <xdr:cNvPr id="773" name="n_4aveValue【児童館】&#10;有形固定資産減価償却率"/>
        <xdr:cNvSpPr txBox="1"/>
      </xdr:nvSpPr>
      <xdr:spPr>
        <a:xfrm>
          <a:off x="11102984" y="1384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40657</xdr:rowOff>
    </xdr:from>
    <xdr:ext cx="405111" cy="259045"/>
    <xdr:sp macro="" textlink="">
      <xdr:nvSpPr>
        <xdr:cNvPr id="774" name="n_1mainValue【児童館】&#10;有形固定資産減価償却率"/>
        <xdr:cNvSpPr txBox="1"/>
      </xdr:nvSpPr>
      <xdr:spPr>
        <a:xfrm>
          <a:off x="13437244" y="1311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120666</xdr:rowOff>
    </xdr:from>
    <xdr:ext cx="405111" cy="259045"/>
    <xdr:sp macro="" textlink="">
      <xdr:nvSpPr>
        <xdr:cNvPr id="775" name="n_2mainValue【児童館】&#10;有形固定資産減価償却率"/>
        <xdr:cNvSpPr txBox="1"/>
      </xdr:nvSpPr>
      <xdr:spPr>
        <a:xfrm>
          <a:off x="12675244" y="1336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31132</xdr:rowOff>
    </xdr:from>
    <xdr:ext cx="405111" cy="259045"/>
    <xdr:sp macro="" textlink="">
      <xdr:nvSpPr>
        <xdr:cNvPr id="776" name="n_3mainValue【児童館】&#10;有形固定資産減価償却率"/>
        <xdr:cNvSpPr txBox="1"/>
      </xdr:nvSpPr>
      <xdr:spPr>
        <a:xfrm>
          <a:off x="11900544" y="1293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153052</xdr:rowOff>
    </xdr:from>
    <xdr:ext cx="405111" cy="259045"/>
    <xdr:sp macro="" textlink="">
      <xdr:nvSpPr>
        <xdr:cNvPr id="777" name="n_4mainValue【児童館】&#10;有形固定資産減価償却率"/>
        <xdr:cNvSpPr txBox="1"/>
      </xdr:nvSpPr>
      <xdr:spPr>
        <a:xfrm>
          <a:off x="11102984" y="1289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801" name="直線コネクタ 800"/>
        <xdr:cNvCxnSpPr/>
      </xdr:nvCxnSpPr>
      <xdr:spPr>
        <a:xfrm flipV="1">
          <a:off x="19509104" y="1294638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2" name="【児童館】&#10;一人当たり面積最小値テキスト"/>
        <xdr:cNvSpPr txBox="1"/>
      </xdr:nvSpPr>
      <xdr:spPr>
        <a:xfrm>
          <a:off x="19547840" y="1451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3" name="直線コネクタ 802"/>
        <xdr:cNvCxnSpPr/>
      </xdr:nvCxnSpPr>
      <xdr:spPr>
        <a:xfrm>
          <a:off x="19443700" y="14512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804" name="【児童館】&#10;一人当たり面積最大値テキスト"/>
        <xdr:cNvSpPr txBox="1"/>
      </xdr:nvSpPr>
      <xdr:spPr>
        <a:xfrm>
          <a:off x="19547840" y="1272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805" name="直線コネクタ 804"/>
        <xdr:cNvCxnSpPr/>
      </xdr:nvCxnSpPr>
      <xdr:spPr>
        <a:xfrm>
          <a:off x="19443700" y="12946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124477</xdr:rowOff>
    </xdr:from>
    <xdr:ext cx="469744" cy="259045"/>
    <xdr:sp macro="" textlink="">
      <xdr:nvSpPr>
        <xdr:cNvPr id="806" name="【児童館】&#10;一人当たり面積平均値テキスト"/>
        <xdr:cNvSpPr txBox="1"/>
      </xdr:nvSpPr>
      <xdr:spPr>
        <a:xfrm>
          <a:off x="19547840" y="13870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807" name="フローチャート: 判断 806"/>
        <xdr:cNvSpPr/>
      </xdr:nvSpPr>
      <xdr:spPr>
        <a:xfrm>
          <a:off x="19458940" y="14015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08" name="フローチャート: 判断 807"/>
        <xdr:cNvSpPr/>
      </xdr:nvSpPr>
      <xdr:spPr>
        <a:xfrm>
          <a:off x="18735040" y="1403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09" name="フローチャート: 判断 808"/>
        <xdr:cNvSpPr/>
      </xdr:nvSpPr>
      <xdr:spPr>
        <a:xfrm>
          <a:off x="1793748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810" name="フローチャート: 判断 809"/>
        <xdr:cNvSpPr/>
      </xdr:nvSpPr>
      <xdr:spPr>
        <a:xfrm>
          <a:off x="17162780" y="14015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811" name="フローチャート: 判断 810"/>
        <xdr:cNvSpPr/>
      </xdr:nvSpPr>
      <xdr:spPr>
        <a:xfrm>
          <a:off x="16388080" y="1403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817" name="楕円 816"/>
        <xdr:cNvSpPr/>
      </xdr:nvSpPr>
      <xdr:spPr>
        <a:xfrm>
          <a:off x="19458940" y="14331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60977</xdr:rowOff>
    </xdr:from>
    <xdr:ext cx="469744" cy="259045"/>
    <xdr:sp macro="" textlink="">
      <xdr:nvSpPr>
        <xdr:cNvPr id="818" name="【児童館】&#10;一人当たり面積該当値テキスト"/>
        <xdr:cNvSpPr txBox="1"/>
      </xdr:nvSpPr>
      <xdr:spPr>
        <a:xfrm>
          <a:off x="19547840"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819" name="楕円 818"/>
        <xdr:cNvSpPr/>
      </xdr:nvSpPr>
      <xdr:spPr>
        <a:xfrm>
          <a:off x="18735040" y="14331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820" name="直線コネクタ 819"/>
        <xdr:cNvCxnSpPr/>
      </xdr:nvCxnSpPr>
      <xdr:spPr>
        <a:xfrm>
          <a:off x="18778220" y="1438275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821" name="楕円 820"/>
        <xdr:cNvSpPr/>
      </xdr:nvSpPr>
      <xdr:spPr>
        <a:xfrm>
          <a:off x="17937480" y="14331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822" name="直線コネクタ 821"/>
        <xdr:cNvCxnSpPr/>
      </xdr:nvCxnSpPr>
      <xdr:spPr>
        <a:xfrm>
          <a:off x="17988280" y="1438275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823" name="楕円 822"/>
        <xdr:cNvSpPr/>
      </xdr:nvSpPr>
      <xdr:spPr>
        <a:xfrm>
          <a:off x="1716278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85</xdr:row>
      <xdr:rowOff>133350</xdr:rowOff>
    </xdr:to>
    <xdr:cxnSp macro="">
      <xdr:nvCxnSpPr>
        <xdr:cNvPr id="824" name="直線コネクタ 823"/>
        <xdr:cNvCxnSpPr/>
      </xdr:nvCxnSpPr>
      <xdr:spPr>
        <a:xfrm>
          <a:off x="17213580" y="14009370"/>
          <a:ext cx="7747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25" name="楕円 824"/>
        <xdr:cNvSpPr/>
      </xdr:nvSpPr>
      <xdr:spPr>
        <a:xfrm>
          <a:off x="16388080" y="139585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95250</xdr:rowOff>
    </xdr:from>
    <xdr:to>
      <xdr:col>102</xdr:col>
      <xdr:colOff>114300</xdr:colOff>
      <xdr:row>83</xdr:row>
      <xdr:rowOff>95250</xdr:rowOff>
    </xdr:to>
    <xdr:cxnSp macro="">
      <xdr:nvCxnSpPr>
        <xdr:cNvPr id="826" name="直線コネクタ 825"/>
        <xdr:cNvCxnSpPr/>
      </xdr:nvCxnSpPr>
      <xdr:spPr>
        <a:xfrm>
          <a:off x="16431260" y="1400937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27" name="n_1aveValue【児童館】&#10;一人当たり面積"/>
        <xdr:cNvSpPr txBox="1"/>
      </xdr:nvSpPr>
      <xdr:spPr>
        <a:xfrm>
          <a:off x="185611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828" name="n_2aveValue【児童館】&#10;一人当たり面積"/>
        <xdr:cNvSpPr txBox="1"/>
      </xdr:nvSpPr>
      <xdr:spPr>
        <a:xfrm>
          <a:off x="1777626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829" name="n_3aveValue【児童館】&#10;一人当たり面積"/>
        <xdr:cNvSpPr txBox="1"/>
      </xdr:nvSpPr>
      <xdr:spPr>
        <a:xfrm>
          <a:off x="17001567" y="1410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830" name="n_4aveValue【児童館】&#10;一人当たり面積"/>
        <xdr:cNvSpPr txBox="1"/>
      </xdr:nvSpPr>
      <xdr:spPr>
        <a:xfrm>
          <a:off x="16226867" y="1412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831" name="n_1mainValue【児童館】&#10;一人当たり面積"/>
        <xdr:cNvSpPr txBox="1"/>
      </xdr:nvSpPr>
      <xdr:spPr>
        <a:xfrm>
          <a:off x="18561127"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832" name="n_2mainValue【児童館】&#10;一人当たり面積"/>
        <xdr:cNvSpPr txBox="1"/>
      </xdr:nvSpPr>
      <xdr:spPr>
        <a:xfrm>
          <a:off x="17776267"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833" name="n_3mainValue【児童館】&#10;一人当たり面積"/>
        <xdr:cNvSpPr txBox="1"/>
      </xdr:nvSpPr>
      <xdr:spPr>
        <a:xfrm>
          <a:off x="1700156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834" name="n_4mainValue【児童館】&#10;一人当たり面積"/>
        <xdr:cNvSpPr txBox="1"/>
      </xdr:nvSpPr>
      <xdr:spPr>
        <a:xfrm>
          <a:off x="1622686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6" name="直線コネクタ 845"/>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7" name="テキスト ボックス 846"/>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8" name="直線コネクタ 847"/>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9" name="テキスト ボックス 848"/>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0" name="直線コネクタ 849"/>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1" name="テキスト ボックス 850"/>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2" name="直線コネクタ 851"/>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3" name="テキスト ボックス 852"/>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4" name="直線コネクタ 853"/>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5" name="テキスト ボックス 854"/>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7" name="テキスト ボックス 856"/>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859" name="直線コネクタ 858"/>
        <xdr:cNvCxnSpPr/>
      </xdr:nvCxnSpPr>
      <xdr:spPr>
        <a:xfrm flipV="1">
          <a:off x="14375764" y="1695069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860" name="【公民館】&#10;有形固定資産減価償却率最小値テキスト"/>
        <xdr:cNvSpPr txBox="1"/>
      </xdr:nvSpPr>
      <xdr:spPr>
        <a:xfrm>
          <a:off x="14414500" y="1819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861" name="直線コネクタ 860"/>
        <xdr:cNvCxnSpPr/>
      </xdr:nvCxnSpPr>
      <xdr:spPr>
        <a:xfrm>
          <a:off x="14287500" y="18188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862" name="【公民館】&#10;有形固定資産減価償却率最大値テキスト"/>
        <xdr:cNvSpPr txBox="1"/>
      </xdr:nvSpPr>
      <xdr:spPr>
        <a:xfrm>
          <a:off x="14414500" y="1673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863" name="直線コネクタ 862"/>
        <xdr:cNvCxnSpPr/>
      </xdr:nvCxnSpPr>
      <xdr:spPr>
        <a:xfrm>
          <a:off x="14287500" y="16950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864" name="【公民館】&#10;有形固定資産減価償却率平均値テキスト"/>
        <xdr:cNvSpPr txBox="1"/>
      </xdr:nvSpPr>
      <xdr:spPr>
        <a:xfrm>
          <a:off x="14414500" y="17322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865" name="フローチャート: 判断 864"/>
        <xdr:cNvSpPr/>
      </xdr:nvSpPr>
      <xdr:spPr>
        <a:xfrm>
          <a:off x="14325600" y="1746758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866" name="フローチャート: 判断 865"/>
        <xdr:cNvSpPr/>
      </xdr:nvSpPr>
      <xdr:spPr>
        <a:xfrm>
          <a:off x="13578840" y="1744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867" name="フローチャート: 判断 866"/>
        <xdr:cNvSpPr/>
      </xdr:nvSpPr>
      <xdr:spPr>
        <a:xfrm>
          <a:off x="12804140" y="17419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868" name="フローチャート: 判断 867"/>
        <xdr:cNvSpPr/>
      </xdr:nvSpPr>
      <xdr:spPr>
        <a:xfrm>
          <a:off x="12029440" y="174028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869" name="フローチャート: 判断 868"/>
        <xdr:cNvSpPr/>
      </xdr:nvSpPr>
      <xdr:spPr>
        <a:xfrm>
          <a:off x="11231880" y="17387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12064</xdr:rowOff>
    </xdr:from>
    <xdr:to>
      <xdr:col>85</xdr:col>
      <xdr:colOff>177800</xdr:colOff>
      <xdr:row>105</xdr:row>
      <xdr:rowOff>113664</xdr:rowOff>
    </xdr:to>
    <xdr:sp macro="" textlink="">
      <xdr:nvSpPr>
        <xdr:cNvPr id="875" name="楕円 874"/>
        <xdr:cNvSpPr/>
      </xdr:nvSpPr>
      <xdr:spPr>
        <a:xfrm>
          <a:off x="14325600" y="1761426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161941</xdr:rowOff>
    </xdr:from>
    <xdr:ext cx="405111" cy="259045"/>
    <xdr:sp macro="" textlink="">
      <xdr:nvSpPr>
        <xdr:cNvPr id="876" name="【公民館】&#10;有形固定資産減価償却率該当値テキスト"/>
        <xdr:cNvSpPr txBox="1"/>
      </xdr:nvSpPr>
      <xdr:spPr>
        <a:xfrm>
          <a:off x="14414500" y="17596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137795</xdr:rowOff>
    </xdr:from>
    <xdr:to>
      <xdr:col>81</xdr:col>
      <xdr:colOff>101600</xdr:colOff>
      <xdr:row>105</xdr:row>
      <xdr:rowOff>67945</xdr:rowOff>
    </xdr:to>
    <xdr:sp macro="" textlink="">
      <xdr:nvSpPr>
        <xdr:cNvPr id="877" name="楕円 876"/>
        <xdr:cNvSpPr/>
      </xdr:nvSpPr>
      <xdr:spPr>
        <a:xfrm>
          <a:off x="13578840" y="175723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17145</xdr:rowOff>
    </xdr:from>
    <xdr:to>
      <xdr:col>85</xdr:col>
      <xdr:colOff>127000</xdr:colOff>
      <xdr:row>105</xdr:row>
      <xdr:rowOff>62864</xdr:rowOff>
    </xdr:to>
    <xdr:cxnSp macro="">
      <xdr:nvCxnSpPr>
        <xdr:cNvPr id="878" name="直線コネクタ 877"/>
        <xdr:cNvCxnSpPr/>
      </xdr:nvCxnSpPr>
      <xdr:spPr>
        <a:xfrm>
          <a:off x="13629640" y="17619345"/>
          <a:ext cx="74676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879" name="楕円 878"/>
        <xdr:cNvSpPr/>
      </xdr:nvSpPr>
      <xdr:spPr>
        <a:xfrm>
          <a:off x="12804140" y="175323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148589</xdr:rowOff>
    </xdr:from>
    <xdr:to>
      <xdr:col>81</xdr:col>
      <xdr:colOff>50800</xdr:colOff>
      <xdr:row>105</xdr:row>
      <xdr:rowOff>17145</xdr:rowOff>
    </xdr:to>
    <xdr:cxnSp macro="">
      <xdr:nvCxnSpPr>
        <xdr:cNvPr id="880" name="直線コネクタ 879"/>
        <xdr:cNvCxnSpPr/>
      </xdr:nvCxnSpPr>
      <xdr:spPr>
        <a:xfrm>
          <a:off x="12854940" y="17583149"/>
          <a:ext cx="7747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76836</xdr:rowOff>
    </xdr:from>
    <xdr:to>
      <xdr:col>72</xdr:col>
      <xdr:colOff>38100</xdr:colOff>
      <xdr:row>105</xdr:row>
      <xdr:rowOff>6986</xdr:rowOff>
    </xdr:to>
    <xdr:sp macro="" textlink="">
      <xdr:nvSpPr>
        <xdr:cNvPr id="881" name="楕円 880"/>
        <xdr:cNvSpPr/>
      </xdr:nvSpPr>
      <xdr:spPr>
        <a:xfrm>
          <a:off x="12029440" y="175113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127636</xdr:rowOff>
    </xdr:from>
    <xdr:to>
      <xdr:col>76</xdr:col>
      <xdr:colOff>114300</xdr:colOff>
      <xdr:row>104</xdr:row>
      <xdr:rowOff>148589</xdr:rowOff>
    </xdr:to>
    <xdr:cxnSp macro="">
      <xdr:nvCxnSpPr>
        <xdr:cNvPr id="882" name="直線コネクタ 881"/>
        <xdr:cNvCxnSpPr/>
      </xdr:nvCxnSpPr>
      <xdr:spPr>
        <a:xfrm>
          <a:off x="12072620" y="17562196"/>
          <a:ext cx="78232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34925</xdr:rowOff>
    </xdr:from>
    <xdr:to>
      <xdr:col>67</xdr:col>
      <xdr:colOff>101600</xdr:colOff>
      <xdr:row>104</xdr:row>
      <xdr:rowOff>136525</xdr:rowOff>
    </xdr:to>
    <xdr:sp macro="" textlink="">
      <xdr:nvSpPr>
        <xdr:cNvPr id="883" name="楕円 882"/>
        <xdr:cNvSpPr/>
      </xdr:nvSpPr>
      <xdr:spPr>
        <a:xfrm>
          <a:off x="11231880" y="1746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85725</xdr:rowOff>
    </xdr:from>
    <xdr:to>
      <xdr:col>71</xdr:col>
      <xdr:colOff>177800</xdr:colOff>
      <xdr:row>104</xdr:row>
      <xdr:rowOff>127636</xdr:rowOff>
    </xdr:to>
    <xdr:cxnSp macro="">
      <xdr:nvCxnSpPr>
        <xdr:cNvPr id="884" name="直線コネクタ 883"/>
        <xdr:cNvCxnSpPr/>
      </xdr:nvCxnSpPr>
      <xdr:spPr>
        <a:xfrm>
          <a:off x="11282680" y="17520285"/>
          <a:ext cx="78994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885" name="n_1aveValue【公民館】&#10;有形固定資産減価償却率"/>
        <xdr:cNvSpPr txBox="1"/>
      </xdr:nvSpPr>
      <xdr:spPr>
        <a:xfrm>
          <a:off x="1343724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886" name="n_2aveValue【公民館】&#10;有形固定資産減価償却率"/>
        <xdr:cNvSpPr txBox="1"/>
      </xdr:nvSpPr>
      <xdr:spPr>
        <a:xfrm>
          <a:off x="12675244" y="1719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887" name="n_3aveValue【公民館】&#10;有形固定資産減価償却率"/>
        <xdr:cNvSpPr txBox="1"/>
      </xdr:nvSpPr>
      <xdr:spPr>
        <a:xfrm>
          <a:off x="11900544" y="17181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888" name="n_4aveValue【公民館】&#10;有形固定資産減価償却率"/>
        <xdr:cNvSpPr txBox="1"/>
      </xdr:nvSpPr>
      <xdr:spPr>
        <a:xfrm>
          <a:off x="11102984" y="1716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59072</xdr:rowOff>
    </xdr:from>
    <xdr:ext cx="405111" cy="259045"/>
    <xdr:sp macro="" textlink="">
      <xdr:nvSpPr>
        <xdr:cNvPr id="889" name="n_1mainValue【公民館】&#10;有形固定資産減価償却率"/>
        <xdr:cNvSpPr txBox="1"/>
      </xdr:nvSpPr>
      <xdr:spPr>
        <a:xfrm>
          <a:off x="13437244" y="1766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19066</xdr:rowOff>
    </xdr:from>
    <xdr:ext cx="405111" cy="259045"/>
    <xdr:sp macro="" textlink="">
      <xdr:nvSpPr>
        <xdr:cNvPr id="890" name="n_2mainValue【公民館】&#10;有形固定資産減価償却率"/>
        <xdr:cNvSpPr txBox="1"/>
      </xdr:nvSpPr>
      <xdr:spPr>
        <a:xfrm>
          <a:off x="12675244" y="17621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169563</xdr:rowOff>
    </xdr:from>
    <xdr:ext cx="405111" cy="259045"/>
    <xdr:sp macro="" textlink="">
      <xdr:nvSpPr>
        <xdr:cNvPr id="891" name="n_3mainValue【公民館】&#10;有形固定資産減価償却率"/>
        <xdr:cNvSpPr txBox="1"/>
      </xdr:nvSpPr>
      <xdr:spPr>
        <a:xfrm>
          <a:off x="11900544" y="1760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127652</xdr:rowOff>
    </xdr:from>
    <xdr:ext cx="405111" cy="259045"/>
    <xdr:sp macro="" textlink="">
      <xdr:nvSpPr>
        <xdr:cNvPr id="892" name="n_4mainValue【公民館】&#10;有形固定資産減価償却率"/>
        <xdr:cNvSpPr txBox="1"/>
      </xdr:nvSpPr>
      <xdr:spPr>
        <a:xfrm>
          <a:off x="11102984" y="1756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3" name="直線コネクタ 902"/>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4" name="テキスト ボックス 903"/>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5" name="直線コネクタ 904"/>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6" name="テキスト ボックス 905"/>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7" name="直線コネクタ 906"/>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8" name="テキスト ボックス 907"/>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9" name="直線コネクタ 908"/>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0" name="テキスト ボックス 909"/>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914" name="直線コネクタ 913"/>
        <xdr:cNvCxnSpPr/>
      </xdr:nvCxnSpPr>
      <xdr:spPr>
        <a:xfrm flipV="1">
          <a:off x="19509104" y="16831056"/>
          <a:ext cx="0" cy="133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915" name="【公民館】&#10;一人当たり面積最小値テキスト"/>
        <xdr:cNvSpPr txBox="1"/>
      </xdr:nvSpPr>
      <xdr:spPr>
        <a:xfrm>
          <a:off x="19547840" y="1817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916" name="直線コネクタ 915"/>
        <xdr:cNvCxnSpPr/>
      </xdr:nvCxnSpPr>
      <xdr:spPr>
        <a:xfrm>
          <a:off x="19443700" y="18167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917" name="【公民館】&#10;一人当たり面積最大値テキスト"/>
        <xdr:cNvSpPr txBox="1"/>
      </xdr:nvSpPr>
      <xdr:spPr>
        <a:xfrm>
          <a:off x="19547840" y="1661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918" name="直線コネクタ 917"/>
        <xdr:cNvCxnSpPr/>
      </xdr:nvCxnSpPr>
      <xdr:spPr>
        <a:xfrm>
          <a:off x="19443700" y="168310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66564</xdr:rowOff>
    </xdr:from>
    <xdr:ext cx="469744" cy="259045"/>
    <xdr:sp macro="" textlink="">
      <xdr:nvSpPr>
        <xdr:cNvPr id="919" name="【公民館】&#10;一人当たり面積平均値テキスト"/>
        <xdr:cNvSpPr txBox="1"/>
      </xdr:nvSpPr>
      <xdr:spPr>
        <a:xfrm>
          <a:off x="19547840" y="17668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920" name="フローチャート: 判断 919"/>
        <xdr:cNvSpPr/>
      </xdr:nvSpPr>
      <xdr:spPr>
        <a:xfrm>
          <a:off x="19458940" y="1781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921" name="フローチャート: 判断 920"/>
        <xdr:cNvSpPr/>
      </xdr:nvSpPr>
      <xdr:spPr>
        <a:xfrm>
          <a:off x="18735040" y="178226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922" name="フローチャート: 判断 921"/>
        <xdr:cNvSpPr/>
      </xdr:nvSpPr>
      <xdr:spPr>
        <a:xfrm>
          <a:off x="17937480" y="1782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923" name="フローチャート: 判断 922"/>
        <xdr:cNvSpPr/>
      </xdr:nvSpPr>
      <xdr:spPr>
        <a:xfrm>
          <a:off x="17162780" y="178501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924" name="フローチャート: 判断 923"/>
        <xdr:cNvSpPr/>
      </xdr:nvSpPr>
      <xdr:spPr>
        <a:xfrm>
          <a:off x="16388080" y="178386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34544</xdr:rowOff>
    </xdr:from>
    <xdr:to>
      <xdr:col>116</xdr:col>
      <xdr:colOff>114300</xdr:colOff>
      <xdr:row>107</xdr:row>
      <xdr:rowOff>136144</xdr:rowOff>
    </xdr:to>
    <xdr:sp macro="" textlink="">
      <xdr:nvSpPr>
        <xdr:cNvPr id="930" name="楕円 929"/>
        <xdr:cNvSpPr/>
      </xdr:nvSpPr>
      <xdr:spPr>
        <a:xfrm>
          <a:off x="19458940" y="1797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12971</xdr:rowOff>
    </xdr:from>
    <xdr:ext cx="469744" cy="259045"/>
    <xdr:sp macro="" textlink="">
      <xdr:nvSpPr>
        <xdr:cNvPr id="931" name="【公民館】&#10;一人当たり面積該当値テキスト"/>
        <xdr:cNvSpPr txBox="1"/>
      </xdr:nvSpPr>
      <xdr:spPr>
        <a:xfrm>
          <a:off x="19547840" y="17950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32258</xdr:rowOff>
    </xdr:from>
    <xdr:to>
      <xdr:col>112</xdr:col>
      <xdr:colOff>38100</xdr:colOff>
      <xdr:row>107</xdr:row>
      <xdr:rowOff>133858</xdr:rowOff>
    </xdr:to>
    <xdr:sp macro="" textlink="">
      <xdr:nvSpPr>
        <xdr:cNvPr id="932" name="楕円 931"/>
        <xdr:cNvSpPr/>
      </xdr:nvSpPr>
      <xdr:spPr>
        <a:xfrm>
          <a:off x="18735040" y="179697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83058</xdr:rowOff>
    </xdr:from>
    <xdr:to>
      <xdr:col>116</xdr:col>
      <xdr:colOff>63500</xdr:colOff>
      <xdr:row>107</xdr:row>
      <xdr:rowOff>85344</xdr:rowOff>
    </xdr:to>
    <xdr:cxnSp macro="">
      <xdr:nvCxnSpPr>
        <xdr:cNvPr id="933" name="直線コネクタ 932"/>
        <xdr:cNvCxnSpPr/>
      </xdr:nvCxnSpPr>
      <xdr:spPr>
        <a:xfrm>
          <a:off x="18778220" y="18020538"/>
          <a:ext cx="7315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29972</xdr:rowOff>
    </xdr:from>
    <xdr:to>
      <xdr:col>107</xdr:col>
      <xdr:colOff>101600</xdr:colOff>
      <xdr:row>107</xdr:row>
      <xdr:rowOff>131572</xdr:rowOff>
    </xdr:to>
    <xdr:sp macro="" textlink="">
      <xdr:nvSpPr>
        <xdr:cNvPr id="934" name="楕円 933"/>
        <xdr:cNvSpPr/>
      </xdr:nvSpPr>
      <xdr:spPr>
        <a:xfrm>
          <a:off x="17937480" y="1796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80772</xdr:rowOff>
    </xdr:from>
    <xdr:to>
      <xdr:col>111</xdr:col>
      <xdr:colOff>177800</xdr:colOff>
      <xdr:row>107</xdr:row>
      <xdr:rowOff>83058</xdr:rowOff>
    </xdr:to>
    <xdr:cxnSp macro="">
      <xdr:nvCxnSpPr>
        <xdr:cNvPr id="935" name="直線コネクタ 934"/>
        <xdr:cNvCxnSpPr/>
      </xdr:nvCxnSpPr>
      <xdr:spPr>
        <a:xfrm>
          <a:off x="17988280" y="18018252"/>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20828</xdr:rowOff>
    </xdr:from>
    <xdr:to>
      <xdr:col>102</xdr:col>
      <xdr:colOff>165100</xdr:colOff>
      <xdr:row>107</xdr:row>
      <xdr:rowOff>122428</xdr:rowOff>
    </xdr:to>
    <xdr:sp macro="" textlink="">
      <xdr:nvSpPr>
        <xdr:cNvPr id="936" name="楕円 935"/>
        <xdr:cNvSpPr/>
      </xdr:nvSpPr>
      <xdr:spPr>
        <a:xfrm>
          <a:off x="17162780" y="1795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71628</xdr:rowOff>
    </xdr:from>
    <xdr:to>
      <xdr:col>107</xdr:col>
      <xdr:colOff>50800</xdr:colOff>
      <xdr:row>107</xdr:row>
      <xdr:rowOff>80772</xdr:rowOff>
    </xdr:to>
    <xdr:cxnSp macro="">
      <xdr:nvCxnSpPr>
        <xdr:cNvPr id="937" name="直線コネクタ 936"/>
        <xdr:cNvCxnSpPr/>
      </xdr:nvCxnSpPr>
      <xdr:spPr>
        <a:xfrm>
          <a:off x="17213580" y="18009108"/>
          <a:ext cx="7747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18542</xdr:rowOff>
    </xdr:from>
    <xdr:to>
      <xdr:col>98</xdr:col>
      <xdr:colOff>38100</xdr:colOff>
      <xdr:row>107</xdr:row>
      <xdr:rowOff>120142</xdr:rowOff>
    </xdr:to>
    <xdr:sp macro="" textlink="">
      <xdr:nvSpPr>
        <xdr:cNvPr id="938" name="楕円 937"/>
        <xdr:cNvSpPr/>
      </xdr:nvSpPr>
      <xdr:spPr>
        <a:xfrm>
          <a:off x="16388080" y="179560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69342</xdr:rowOff>
    </xdr:from>
    <xdr:to>
      <xdr:col>102</xdr:col>
      <xdr:colOff>114300</xdr:colOff>
      <xdr:row>107</xdr:row>
      <xdr:rowOff>71628</xdr:rowOff>
    </xdr:to>
    <xdr:cxnSp macro="">
      <xdr:nvCxnSpPr>
        <xdr:cNvPr id="939" name="直線コネクタ 938"/>
        <xdr:cNvCxnSpPr/>
      </xdr:nvCxnSpPr>
      <xdr:spPr>
        <a:xfrm>
          <a:off x="16431260" y="18006822"/>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940" name="n_1aveValue【公民館】&#10;一人当たり面積"/>
        <xdr:cNvSpPr txBox="1"/>
      </xdr:nvSpPr>
      <xdr:spPr>
        <a:xfrm>
          <a:off x="18561127" y="1760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941" name="n_2aveValue【公民館】&#10;一人当たり面積"/>
        <xdr:cNvSpPr txBox="1"/>
      </xdr:nvSpPr>
      <xdr:spPr>
        <a:xfrm>
          <a:off x="17776267" y="1760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942" name="n_3aveValue【公民館】&#10;一人当たり面積"/>
        <xdr:cNvSpPr txBox="1"/>
      </xdr:nvSpPr>
      <xdr:spPr>
        <a:xfrm>
          <a:off x="17001567" y="176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943" name="n_4aveValue【公民館】&#10;一人当たり面積"/>
        <xdr:cNvSpPr txBox="1"/>
      </xdr:nvSpPr>
      <xdr:spPr>
        <a:xfrm>
          <a:off x="16226867" y="1761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124985</xdr:rowOff>
    </xdr:from>
    <xdr:ext cx="469744" cy="259045"/>
    <xdr:sp macro="" textlink="">
      <xdr:nvSpPr>
        <xdr:cNvPr id="944" name="n_1mainValue【公民館】&#10;一人当たり面積"/>
        <xdr:cNvSpPr txBox="1"/>
      </xdr:nvSpPr>
      <xdr:spPr>
        <a:xfrm>
          <a:off x="18561127" y="1806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122699</xdr:rowOff>
    </xdr:from>
    <xdr:ext cx="469744" cy="259045"/>
    <xdr:sp macro="" textlink="">
      <xdr:nvSpPr>
        <xdr:cNvPr id="945" name="n_2mainValue【公民館】&#10;一人当たり面積"/>
        <xdr:cNvSpPr txBox="1"/>
      </xdr:nvSpPr>
      <xdr:spPr>
        <a:xfrm>
          <a:off x="17776267" y="1806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113555</xdr:rowOff>
    </xdr:from>
    <xdr:ext cx="469744" cy="259045"/>
    <xdr:sp macro="" textlink="">
      <xdr:nvSpPr>
        <xdr:cNvPr id="946" name="n_3mainValue【公民館】&#10;一人当たり面積"/>
        <xdr:cNvSpPr txBox="1"/>
      </xdr:nvSpPr>
      <xdr:spPr>
        <a:xfrm>
          <a:off x="17001567" y="1805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111269</xdr:rowOff>
    </xdr:from>
    <xdr:ext cx="469744" cy="259045"/>
    <xdr:sp macro="" textlink="">
      <xdr:nvSpPr>
        <xdr:cNvPr id="947" name="n_4mainValue【公民館】&#10;一人当たり面積"/>
        <xdr:cNvSpPr txBox="1"/>
      </xdr:nvSpPr>
      <xdr:spPr>
        <a:xfrm>
          <a:off x="16226867" y="1804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概ねどの施設においても有形固定資産減価償却率は</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下回る数値となっており、適切な施設の維持管理や更新ができていると考えられる。しかし、</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港湾・漁港および</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公民館については、類似団体</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内平均値を</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上回り、徐々に乖離していることから、計画的な修繕や更新を行っていく必要がある</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他の公共施設の改修と合わせ、公共施設等総合管理計画や今後の財政推計を踏まえる中、優先順位を設け、計画的に実施していく必要がある。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滋賀県守山市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84,511
83,389
55.74
47,031,809
45,844,227
586,485
17,489,889
32,118,924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086225" y="560995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124960" y="5388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020820" y="56099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2194</xdr:rowOff>
    </xdr:from>
    <xdr:ext cx="405111" cy="259045"/>
    <xdr:sp macro="" textlink="">
      <xdr:nvSpPr>
        <xdr:cNvPr id="63" name="【図書館】&#10;有形固定資産減価償却率平均値テキスト"/>
        <xdr:cNvSpPr txBox="1"/>
      </xdr:nvSpPr>
      <xdr:spPr>
        <a:xfrm>
          <a:off x="4124960" y="62048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036060" y="622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312160" y="62182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514600" y="61943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739900" y="61649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965200" y="61420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84183</xdr:rowOff>
    </xdr:from>
    <xdr:to>
      <xdr:col>24</xdr:col>
      <xdr:colOff>114300</xdr:colOff>
      <xdr:row>34</xdr:row>
      <xdr:rowOff>14333</xdr:rowOff>
    </xdr:to>
    <xdr:sp macro="" textlink="">
      <xdr:nvSpPr>
        <xdr:cNvPr id="74" name="楕円 73"/>
        <xdr:cNvSpPr/>
      </xdr:nvSpPr>
      <xdr:spPr>
        <a:xfrm>
          <a:off x="4036060" y="56163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170560</xdr:rowOff>
    </xdr:from>
    <xdr:ext cx="340478" cy="259045"/>
    <xdr:sp macro="" textlink="">
      <xdr:nvSpPr>
        <xdr:cNvPr id="75" name="【図書館】&#10;有形固定資産減価償却率該当値テキスト"/>
        <xdr:cNvSpPr txBox="1"/>
      </xdr:nvSpPr>
      <xdr:spPr>
        <a:xfrm>
          <a:off x="4124960" y="55350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17236</xdr:rowOff>
    </xdr:from>
    <xdr:to>
      <xdr:col>20</xdr:col>
      <xdr:colOff>38100</xdr:colOff>
      <xdr:row>33</xdr:row>
      <xdr:rowOff>118836</xdr:rowOff>
    </xdr:to>
    <xdr:sp macro="" textlink="">
      <xdr:nvSpPr>
        <xdr:cNvPr id="76" name="楕円 75"/>
        <xdr:cNvSpPr/>
      </xdr:nvSpPr>
      <xdr:spPr>
        <a:xfrm>
          <a:off x="3312160" y="55493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68036</xdr:rowOff>
    </xdr:from>
    <xdr:to>
      <xdr:col>24</xdr:col>
      <xdr:colOff>63500</xdr:colOff>
      <xdr:row>33</xdr:row>
      <xdr:rowOff>134983</xdr:rowOff>
    </xdr:to>
    <xdr:cxnSp macro="">
      <xdr:nvCxnSpPr>
        <xdr:cNvPr id="77" name="直線コネクタ 76"/>
        <xdr:cNvCxnSpPr/>
      </xdr:nvCxnSpPr>
      <xdr:spPr>
        <a:xfrm>
          <a:off x="3355340" y="5600156"/>
          <a:ext cx="73152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107043</xdr:rowOff>
    </xdr:from>
    <xdr:to>
      <xdr:col>15</xdr:col>
      <xdr:colOff>101600</xdr:colOff>
      <xdr:row>34</xdr:row>
      <xdr:rowOff>37193</xdr:rowOff>
    </xdr:to>
    <xdr:sp macro="" textlink="">
      <xdr:nvSpPr>
        <xdr:cNvPr id="78" name="楕円 77"/>
        <xdr:cNvSpPr/>
      </xdr:nvSpPr>
      <xdr:spPr>
        <a:xfrm>
          <a:off x="2514600" y="56391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68036</xdr:rowOff>
    </xdr:from>
    <xdr:to>
      <xdr:col>19</xdr:col>
      <xdr:colOff>177800</xdr:colOff>
      <xdr:row>33</xdr:row>
      <xdr:rowOff>157843</xdr:rowOff>
    </xdr:to>
    <xdr:cxnSp macro="">
      <xdr:nvCxnSpPr>
        <xdr:cNvPr id="79" name="直線コネクタ 78"/>
        <xdr:cNvCxnSpPr/>
      </xdr:nvCxnSpPr>
      <xdr:spPr>
        <a:xfrm flipV="1">
          <a:off x="2565400" y="5600156"/>
          <a:ext cx="78994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79284</xdr:rowOff>
    </xdr:from>
    <xdr:to>
      <xdr:col>10</xdr:col>
      <xdr:colOff>165100</xdr:colOff>
      <xdr:row>39</xdr:row>
      <xdr:rowOff>9434</xdr:rowOff>
    </xdr:to>
    <xdr:sp macro="" textlink="">
      <xdr:nvSpPr>
        <xdr:cNvPr id="80" name="楕円 79"/>
        <xdr:cNvSpPr/>
      </xdr:nvSpPr>
      <xdr:spPr>
        <a:xfrm>
          <a:off x="1739900" y="64496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157843</xdr:rowOff>
    </xdr:from>
    <xdr:to>
      <xdr:col>15</xdr:col>
      <xdr:colOff>50800</xdr:colOff>
      <xdr:row>38</xdr:row>
      <xdr:rowOff>130084</xdr:rowOff>
    </xdr:to>
    <xdr:cxnSp macro="">
      <xdr:nvCxnSpPr>
        <xdr:cNvPr id="81" name="直線コネクタ 80"/>
        <xdr:cNvCxnSpPr/>
      </xdr:nvCxnSpPr>
      <xdr:spPr>
        <a:xfrm flipV="1">
          <a:off x="1790700" y="5689963"/>
          <a:ext cx="774700" cy="81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46627</xdr:rowOff>
    </xdr:from>
    <xdr:to>
      <xdr:col>6</xdr:col>
      <xdr:colOff>38100</xdr:colOff>
      <xdr:row>38</xdr:row>
      <xdr:rowOff>148227</xdr:rowOff>
    </xdr:to>
    <xdr:sp macro="" textlink="">
      <xdr:nvSpPr>
        <xdr:cNvPr id="82" name="楕円 81"/>
        <xdr:cNvSpPr/>
      </xdr:nvSpPr>
      <xdr:spPr>
        <a:xfrm>
          <a:off x="965200" y="64169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97427</xdr:rowOff>
    </xdr:from>
    <xdr:to>
      <xdr:col>10</xdr:col>
      <xdr:colOff>114300</xdr:colOff>
      <xdr:row>38</xdr:row>
      <xdr:rowOff>130084</xdr:rowOff>
    </xdr:to>
    <xdr:cxnSp macro="">
      <xdr:nvCxnSpPr>
        <xdr:cNvPr id="83" name="直線コネクタ 82"/>
        <xdr:cNvCxnSpPr/>
      </xdr:nvCxnSpPr>
      <xdr:spPr>
        <a:xfrm>
          <a:off x="1008380" y="6467747"/>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xdr:cNvSpPr txBox="1"/>
      </xdr:nvSpPr>
      <xdr:spPr>
        <a:xfrm>
          <a:off x="3170564" y="6311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80571</xdr:rowOff>
    </xdr:from>
    <xdr:ext cx="405111" cy="259045"/>
    <xdr:sp macro="" textlink="">
      <xdr:nvSpPr>
        <xdr:cNvPr id="85" name="n_2aveValue【図書館】&#10;有形固定資産減価償却率"/>
        <xdr:cNvSpPr txBox="1"/>
      </xdr:nvSpPr>
      <xdr:spPr>
        <a:xfrm>
          <a:off x="2385704" y="6283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xdr:cNvSpPr txBox="1"/>
      </xdr:nvSpPr>
      <xdr:spPr>
        <a:xfrm>
          <a:off x="1611004" y="594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xdr:cNvSpPr txBox="1"/>
      </xdr:nvSpPr>
      <xdr:spPr>
        <a:xfrm>
          <a:off x="836304" y="59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31</xdr:row>
      <xdr:rowOff>135363</xdr:rowOff>
    </xdr:from>
    <xdr:ext cx="340478" cy="259045"/>
    <xdr:sp macro="" textlink="">
      <xdr:nvSpPr>
        <xdr:cNvPr id="88" name="n_1mainValue【図書館】&#10;有形固定資産減価償却率"/>
        <xdr:cNvSpPr txBox="1"/>
      </xdr:nvSpPr>
      <xdr:spPr>
        <a:xfrm>
          <a:off x="3187641" y="53322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53720</xdr:rowOff>
    </xdr:from>
    <xdr:ext cx="340478" cy="259045"/>
    <xdr:sp macro="" textlink="">
      <xdr:nvSpPr>
        <xdr:cNvPr id="89" name="n_2mainValue【図書館】&#10;有形固定資産減価償却率"/>
        <xdr:cNvSpPr txBox="1"/>
      </xdr:nvSpPr>
      <xdr:spPr>
        <a:xfrm>
          <a:off x="2418021" y="5418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561</xdr:rowOff>
    </xdr:from>
    <xdr:ext cx="405111" cy="259045"/>
    <xdr:sp macro="" textlink="">
      <xdr:nvSpPr>
        <xdr:cNvPr id="90" name="n_3mainValue【図書館】&#10;有形固定資産減価償却率"/>
        <xdr:cNvSpPr txBox="1"/>
      </xdr:nvSpPr>
      <xdr:spPr>
        <a:xfrm>
          <a:off x="161100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139354</xdr:rowOff>
    </xdr:from>
    <xdr:ext cx="405111" cy="259045"/>
    <xdr:sp macro="" textlink="">
      <xdr:nvSpPr>
        <xdr:cNvPr id="91" name="n_4mainValue【図書館】&#10;有形固定資産減価償却率"/>
        <xdr:cNvSpPr txBox="1"/>
      </xdr:nvSpPr>
      <xdr:spPr>
        <a:xfrm>
          <a:off x="836304" y="6509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xdr:cNvCxnSpPr/>
      </xdr:nvCxnSpPr>
      <xdr:spPr>
        <a:xfrm flipV="1">
          <a:off x="9219565" y="571246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9258300" y="69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9154160" y="698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xdr:cNvSpPr txBox="1"/>
      </xdr:nvSpPr>
      <xdr:spPr>
        <a:xfrm>
          <a:off x="9258300" y="549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xdr:cNvCxnSpPr/>
      </xdr:nvCxnSpPr>
      <xdr:spPr>
        <a:xfrm>
          <a:off x="9154160" y="5712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xdr:cNvSpPr txBox="1"/>
      </xdr:nvSpPr>
      <xdr:spPr>
        <a:xfrm>
          <a:off x="9258300" y="6412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9192260" y="64338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8445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7670800" y="64338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xdr:cNvSpPr/>
      </xdr:nvSpPr>
      <xdr:spPr>
        <a:xfrm>
          <a:off x="687324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09854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146050</xdr:rowOff>
    </xdr:from>
    <xdr:to>
      <xdr:col>55</xdr:col>
      <xdr:colOff>50800</xdr:colOff>
      <xdr:row>36</xdr:row>
      <xdr:rowOff>76200</xdr:rowOff>
    </xdr:to>
    <xdr:sp macro="" textlink="">
      <xdr:nvSpPr>
        <xdr:cNvPr id="131" name="楕円 130"/>
        <xdr:cNvSpPr/>
      </xdr:nvSpPr>
      <xdr:spPr>
        <a:xfrm>
          <a:off x="9192260" y="60134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168927</xdr:rowOff>
    </xdr:from>
    <xdr:ext cx="469744" cy="259045"/>
    <xdr:sp macro="" textlink="">
      <xdr:nvSpPr>
        <xdr:cNvPr id="132" name="【図書館】&#10;一人当たり面積該当値テキスト"/>
        <xdr:cNvSpPr txBox="1"/>
      </xdr:nvSpPr>
      <xdr:spPr>
        <a:xfrm>
          <a:off x="9258300" y="586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133350</xdr:rowOff>
    </xdr:from>
    <xdr:to>
      <xdr:col>50</xdr:col>
      <xdr:colOff>165100</xdr:colOff>
      <xdr:row>36</xdr:row>
      <xdr:rowOff>63500</xdr:rowOff>
    </xdr:to>
    <xdr:sp macro="" textlink="">
      <xdr:nvSpPr>
        <xdr:cNvPr id="133" name="楕円 132"/>
        <xdr:cNvSpPr/>
      </xdr:nvSpPr>
      <xdr:spPr>
        <a:xfrm>
          <a:off x="8445500" y="6000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12700</xdr:rowOff>
    </xdr:from>
    <xdr:to>
      <xdr:col>55</xdr:col>
      <xdr:colOff>0</xdr:colOff>
      <xdr:row>36</xdr:row>
      <xdr:rowOff>25400</xdr:rowOff>
    </xdr:to>
    <xdr:cxnSp macro="">
      <xdr:nvCxnSpPr>
        <xdr:cNvPr id="134" name="直線コネクタ 133"/>
        <xdr:cNvCxnSpPr/>
      </xdr:nvCxnSpPr>
      <xdr:spPr>
        <a:xfrm>
          <a:off x="8496300" y="6047740"/>
          <a:ext cx="7239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35" name="楕円 134"/>
        <xdr:cNvSpPr/>
      </xdr:nvSpPr>
      <xdr:spPr>
        <a:xfrm>
          <a:off x="7670800" y="66205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12700</xdr:rowOff>
    </xdr:from>
    <xdr:to>
      <xdr:col>50</xdr:col>
      <xdr:colOff>114300</xdr:colOff>
      <xdr:row>39</xdr:row>
      <xdr:rowOff>133350</xdr:rowOff>
    </xdr:to>
    <xdr:cxnSp macro="">
      <xdr:nvCxnSpPr>
        <xdr:cNvPr id="136" name="直線コネクタ 135"/>
        <xdr:cNvCxnSpPr/>
      </xdr:nvCxnSpPr>
      <xdr:spPr>
        <a:xfrm flipV="1">
          <a:off x="7713980" y="6047740"/>
          <a:ext cx="782320" cy="62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82550</xdr:rowOff>
    </xdr:from>
    <xdr:to>
      <xdr:col>41</xdr:col>
      <xdr:colOff>101600</xdr:colOff>
      <xdr:row>40</xdr:row>
      <xdr:rowOff>12700</xdr:rowOff>
    </xdr:to>
    <xdr:sp macro="" textlink="">
      <xdr:nvSpPr>
        <xdr:cNvPr id="137" name="楕円 136"/>
        <xdr:cNvSpPr/>
      </xdr:nvSpPr>
      <xdr:spPr>
        <a:xfrm>
          <a:off x="6873240" y="6620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133350</xdr:rowOff>
    </xdr:from>
    <xdr:to>
      <xdr:col>45</xdr:col>
      <xdr:colOff>177800</xdr:colOff>
      <xdr:row>39</xdr:row>
      <xdr:rowOff>133350</xdr:rowOff>
    </xdr:to>
    <xdr:cxnSp macro="">
      <xdr:nvCxnSpPr>
        <xdr:cNvPr id="138" name="直線コネクタ 137"/>
        <xdr:cNvCxnSpPr/>
      </xdr:nvCxnSpPr>
      <xdr:spPr>
        <a:xfrm>
          <a:off x="6924040" y="66713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82550</xdr:rowOff>
    </xdr:from>
    <xdr:to>
      <xdr:col>36</xdr:col>
      <xdr:colOff>165100</xdr:colOff>
      <xdr:row>40</xdr:row>
      <xdr:rowOff>12700</xdr:rowOff>
    </xdr:to>
    <xdr:sp macro="" textlink="">
      <xdr:nvSpPr>
        <xdr:cNvPr id="139" name="楕円 138"/>
        <xdr:cNvSpPr/>
      </xdr:nvSpPr>
      <xdr:spPr>
        <a:xfrm>
          <a:off x="6098540" y="6620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133350</xdr:rowOff>
    </xdr:from>
    <xdr:to>
      <xdr:col>41</xdr:col>
      <xdr:colOff>50800</xdr:colOff>
      <xdr:row>39</xdr:row>
      <xdr:rowOff>133350</xdr:rowOff>
    </xdr:to>
    <xdr:cxnSp macro="">
      <xdr:nvCxnSpPr>
        <xdr:cNvPr id="140" name="直線コネクタ 139"/>
        <xdr:cNvCxnSpPr/>
      </xdr:nvCxnSpPr>
      <xdr:spPr>
        <a:xfrm>
          <a:off x="6149340" y="66713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xdr:cNvSpPr txBox="1"/>
      </xdr:nvSpPr>
      <xdr:spPr>
        <a:xfrm>
          <a:off x="8271587" y="652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xdr:cNvSpPr txBox="1"/>
      </xdr:nvSpPr>
      <xdr:spPr>
        <a:xfrm>
          <a:off x="750958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3" name="n_3aveValue【図書館】&#10;一人当たり面積"/>
        <xdr:cNvSpPr txBox="1"/>
      </xdr:nvSpPr>
      <xdr:spPr>
        <a:xfrm>
          <a:off x="6712027" y="620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xdr:cNvSpPr txBox="1"/>
      </xdr:nvSpPr>
      <xdr:spPr>
        <a:xfrm>
          <a:off x="593732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80027</xdr:rowOff>
    </xdr:from>
    <xdr:ext cx="469744" cy="259045"/>
    <xdr:sp macro="" textlink="">
      <xdr:nvSpPr>
        <xdr:cNvPr id="145" name="n_1mainValue【図書館】&#10;一人当たり面積"/>
        <xdr:cNvSpPr txBox="1"/>
      </xdr:nvSpPr>
      <xdr:spPr>
        <a:xfrm>
          <a:off x="8271587" y="577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3827</xdr:rowOff>
    </xdr:from>
    <xdr:ext cx="469744" cy="259045"/>
    <xdr:sp macro="" textlink="">
      <xdr:nvSpPr>
        <xdr:cNvPr id="146" name="n_2mainValue【図書館】&#10;一人当たり面積"/>
        <xdr:cNvSpPr txBox="1"/>
      </xdr:nvSpPr>
      <xdr:spPr>
        <a:xfrm>
          <a:off x="750958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3827</xdr:rowOff>
    </xdr:from>
    <xdr:ext cx="469744" cy="259045"/>
    <xdr:sp macro="" textlink="">
      <xdr:nvSpPr>
        <xdr:cNvPr id="147" name="n_3mainValue【図書館】&#10;一人当たり面積"/>
        <xdr:cNvSpPr txBox="1"/>
      </xdr:nvSpPr>
      <xdr:spPr>
        <a:xfrm>
          <a:off x="67120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3827</xdr:rowOff>
    </xdr:from>
    <xdr:ext cx="469744" cy="259045"/>
    <xdr:sp macro="" textlink="">
      <xdr:nvSpPr>
        <xdr:cNvPr id="148" name="n_4mainValue【図書館】&#10;一人当たり面積"/>
        <xdr:cNvSpPr txBox="1"/>
      </xdr:nvSpPr>
      <xdr:spPr>
        <a:xfrm>
          <a:off x="59373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xdr:cNvCxnSpPr/>
      </xdr:nvCxnSpPr>
      <xdr:spPr>
        <a:xfrm flipV="1">
          <a:off x="4086225" y="9423763"/>
          <a:ext cx="0" cy="143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xdr:cNvSpPr txBox="1"/>
      </xdr:nvSpPr>
      <xdr:spPr>
        <a:xfrm>
          <a:off x="412496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xdr:cNvCxnSpPr/>
      </xdr:nvCxnSpPr>
      <xdr:spPr>
        <a:xfrm>
          <a:off x="4020820" y="94237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130101</xdr:rowOff>
    </xdr:from>
    <xdr:ext cx="405111" cy="259045"/>
    <xdr:sp macro="" textlink="">
      <xdr:nvSpPr>
        <xdr:cNvPr id="179" name="【体育館・プール】&#10;有形固定資産減価償却率平均値テキスト"/>
        <xdr:cNvSpPr txBox="1"/>
      </xdr:nvSpPr>
      <xdr:spPr>
        <a:xfrm>
          <a:off x="412496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xdr:cNvSpPr/>
      </xdr:nvSpPr>
      <xdr:spPr>
        <a:xfrm>
          <a:off x="4036060" y="102100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xdr:cNvSpPr/>
      </xdr:nvSpPr>
      <xdr:spPr>
        <a:xfrm>
          <a:off x="3312160" y="102002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xdr:cNvSpPr/>
      </xdr:nvSpPr>
      <xdr:spPr>
        <a:xfrm>
          <a:off x="2514600" y="102198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xdr:cNvSpPr/>
      </xdr:nvSpPr>
      <xdr:spPr>
        <a:xfrm>
          <a:off x="1739900" y="1017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xdr:cNvSpPr/>
      </xdr:nvSpPr>
      <xdr:spPr>
        <a:xfrm>
          <a:off x="965200" y="101757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146776</xdr:rowOff>
    </xdr:from>
    <xdr:to>
      <xdr:col>24</xdr:col>
      <xdr:colOff>114300</xdr:colOff>
      <xdr:row>61</xdr:row>
      <xdr:rowOff>76926</xdr:rowOff>
    </xdr:to>
    <xdr:sp macro="" textlink="">
      <xdr:nvSpPr>
        <xdr:cNvPr id="190" name="楕円 189"/>
        <xdr:cNvSpPr/>
      </xdr:nvSpPr>
      <xdr:spPr>
        <a:xfrm>
          <a:off x="4036060" y="102051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169653</xdr:rowOff>
    </xdr:from>
    <xdr:ext cx="405111" cy="259045"/>
    <xdr:sp macro="" textlink="">
      <xdr:nvSpPr>
        <xdr:cNvPr id="191" name="【体育館・プール】&#10;有形固定資産減価償却率該当値テキスト"/>
        <xdr:cNvSpPr txBox="1"/>
      </xdr:nvSpPr>
      <xdr:spPr>
        <a:xfrm>
          <a:off x="4124960" y="1006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166370</xdr:rowOff>
    </xdr:from>
    <xdr:to>
      <xdr:col>20</xdr:col>
      <xdr:colOff>38100</xdr:colOff>
      <xdr:row>61</xdr:row>
      <xdr:rowOff>96520</xdr:rowOff>
    </xdr:to>
    <xdr:sp macro="" textlink="">
      <xdr:nvSpPr>
        <xdr:cNvPr id="192" name="楕円 191"/>
        <xdr:cNvSpPr/>
      </xdr:nvSpPr>
      <xdr:spPr>
        <a:xfrm>
          <a:off x="3312160" y="102247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26126</xdr:rowOff>
    </xdr:from>
    <xdr:to>
      <xdr:col>24</xdr:col>
      <xdr:colOff>63500</xdr:colOff>
      <xdr:row>61</xdr:row>
      <xdr:rowOff>45720</xdr:rowOff>
    </xdr:to>
    <xdr:cxnSp macro="">
      <xdr:nvCxnSpPr>
        <xdr:cNvPr id="193" name="直線コネクタ 192"/>
        <xdr:cNvCxnSpPr/>
      </xdr:nvCxnSpPr>
      <xdr:spPr>
        <a:xfrm flipV="1">
          <a:off x="3355340" y="10252166"/>
          <a:ext cx="73152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22678</xdr:rowOff>
    </xdr:from>
    <xdr:to>
      <xdr:col>15</xdr:col>
      <xdr:colOff>101600</xdr:colOff>
      <xdr:row>61</xdr:row>
      <xdr:rowOff>124278</xdr:rowOff>
    </xdr:to>
    <xdr:sp macro="" textlink="">
      <xdr:nvSpPr>
        <xdr:cNvPr id="194" name="楕円 193"/>
        <xdr:cNvSpPr/>
      </xdr:nvSpPr>
      <xdr:spPr>
        <a:xfrm>
          <a:off x="2514600" y="1024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45720</xdr:rowOff>
    </xdr:from>
    <xdr:to>
      <xdr:col>19</xdr:col>
      <xdr:colOff>177800</xdr:colOff>
      <xdr:row>61</xdr:row>
      <xdr:rowOff>73478</xdr:rowOff>
    </xdr:to>
    <xdr:cxnSp macro="">
      <xdr:nvCxnSpPr>
        <xdr:cNvPr id="195" name="直線コネクタ 194"/>
        <xdr:cNvCxnSpPr/>
      </xdr:nvCxnSpPr>
      <xdr:spPr>
        <a:xfrm flipV="1">
          <a:off x="2565400" y="10271760"/>
          <a:ext cx="78994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110853</xdr:rowOff>
    </xdr:from>
    <xdr:to>
      <xdr:col>10</xdr:col>
      <xdr:colOff>165100</xdr:colOff>
      <xdr:row>61</xdr:row>
      <xdr:rowOff>41003</xdr:rowOff>
    </xdr:to>
    <xdr:sp macro="" textlink="">
      <xdr:nvSpPr>
        <xdr:cNvPr id="196" name="楕円 195"/>
        <xdr:cNvSpPr/>
      </xdr:nvSpPr>
      <xdr:spPr>
        <a:xfrm>
          <a:off x="1739900" y="101692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161653</xdr:rowOff>
    </xdr:from>
    <xdr:to>
      <xdr:col>15</xdr:col>
      <xdr:colOff>50800</xdr:colOff>
      <xdr:row>61</xdr:row>
      <xdr:rowOff>73478</xdr:rowOff>
    </xdr:to>
    <xdr:cxnSp macro="">
      <xdr:nvCxnSpPr>
        <xdr:cNvPr id="197" name="直線コネクタ 196"/>
        <xdr:cNvCxnSpPr/>
      </xdr:nvCxnSpPr>
      <xdr:spPr>
        <a:xfrm>
          <a:off x="1790700" y="10220053"/>
          <a:ext cx="774700" cy="7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125549</xdr:rowOff>
    </xdr:from>
    <xdr:to>
      <xdr:col>6</xdr:col>
      <xdr:colOff>38100</xdr:colOff>
      <xdr:row>61</xdr:row>
      <xdr:rowOff>55699</xdr:rowOff>
    </xdr:to>
    <xdr:sp macro="" textlink="">
      <xdr:nvSpPr>
        <xdr:cNvPr id="198" name="楕円 197"/>
        <xdr:cNvSpPr/>
      </xdr:nvSpPr>
      <xdr:spPr>
        <a:xfrm>
          <a:off x="965200" y="101839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161653</xdr:rowOff>
    </xdr:from>
    <xdr:to>
      <xdr:col>10</xdr:col>
      <xdr:colOff>114300</xdr:colOff>
      <xdr:row>61</xdr:row>
      <xdr:rowOff>4899</xdr:rowOff>
    </xdr:to>
    <xdr:cxnSp macro="">
      <xdr:nvCxnSpPr>
        <xdr:cNvPr id="199" name="直線コネクタ 198"/>
        <xdr:cNvCxnSpPr/>
      </xdr:nvCxnSpPr>
      <xdr:spPr>
        <a:xfrm flipV="1">
          <a:off x="1008380" y="10220053"/>
          <a:ext cx="78232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200" name="n_1aveValue【体育館・プール】&#10;有形固定資産減価償却率"/>
        <xdr:cNvSpPr txBox="1"/>
      </xdr:nvSpPr>
      <xdr:spPr>
        <a:xfrm>
          <a:off x="3170564" y="9979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201" name="n_2aveValue【体育館・プール】&#10;有形固定資産減価償却率"/>
        <xdr:cNvSpPr txBox="1"/>
      </xdr:nvSpPr>
      <xdr:spPr>
        <a:xfrm>
          <a:off x="2385704" y="9998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202" name="n_3aveValue【体育館・プール】&#10;有形固定資産減価償却率"/>
        <xdr:cNvSpPr txBox="1"/>
      </xdr:nvSpPr>
      <xdr:spPr>
        <a:xfrm>
          <a:off x="161100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3" name="n_4aveValue【体育館・プール】&#10;有形固定資産減価償却率"/>
        <xdr:cNvSpPr txBox="1"/>
      </xdr:nvSpPr>
      <xdr:spPr>
        <a:xfrm>
          <a:off x="836304" y="995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87647</xdr:rowOff>
    </xdr:from>
    <xdr:ext cx="405111" cy="259045"/>
    <xdr:sp macro="" textlink="">
      <xdr:nvSpPr>
        <xdr:cNvPr id="204" name="n_1mainValue【体育館・プール】&#10;有形固定資産減価償却率"/>
        <xdr:cNvSpPr txBox="1"/>
      </xdr:nvSpPr>
      <xdr:spPr>
        <a:xfrm>
          <a:off x="317056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115405</xdr:rowOff>
    </xdr:from>
    <xdr:ext cx="405111" cy="259045"/>
    <xdr:sp macro="" textlink="">
      <xdr:nvSpPr>
        <xdr:cNvPr id="205" name="n_2mainValue【体育館・プール】&#10;有形固定資産減価償却率"/>
        <xdr:cNvSpPr txBox="1"/>
      </xdr:nvSpPr>
      <xdr:spPr>
        <a:xfrm>
          <a:off x="2385704" y="1034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57530</xdr:rowOff>
    </xdr:from>
    <xdr:ext cx="405111" cy="259045"/>
    <xdr:sp macro="" textlink="">
      <xdr:nvSpPr>
        <xdr:cNvPr id="206" name="n_3mainValue【体育館・プール】&#10;有形固定資産減価償却率"/>
        <xdr:cNvSpPr txBox="1"/>
      </xdr:nvSpPr>
      <xdr:spPr>
        <a:xfrm>
          <a:off x="1611004" y="9948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46826</xdr:rowOff>
    </xdr:from>
    <xdr:ext cx="405111" cy="259045"/>
    <xdr:sp macro="" textlink="">
      <xdr:nvSpPr>
        <xdr:cNvPr id="207" name="n_4mainValue【体育館・プール】&#10;有形固定資産減価償却率"/>
        <xdr:cNvSpPr txBox="1"/>
      </xdr:nvSpPr>
      <xdr:spPr>
        <a:xfrm>
          <a:off x="836304" y="1027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xdr:cNvCxnSpPr/>
      </xdr:nvCxnSpPr>
      <xdr:spPr>
        <a:xfrm flipV="1">
          <a:off x="9219565" y="9563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92583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9154160" y="10789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xdr:cNvSpPr txBox="1"/>
      </xdr:nvSpPr>
      <xdr:spPr>
        <a:xfrm>
          <a:off x="92583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xdr:cNvCxnSpPr/>
      </xdr:nvCxnSpPr>
      <xdr:spPr>
        <a:xfrm>
          <a:off x="9154160" y="9563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48277</xdr:rowOff>
    </xdr:from>
    <xdr:ext cx="469744" cy="259045"/>
    <xdr:sp macro="" textlink="">
      <xdr:nvSpPr>
        <xdr:cNvPr id="236" name="【体育館・プール】&#10;一人当たり面積平均値テキスト"/>
        <xdr:cNvSpPr txBox="1"/>
      </xdr:nvSpPr>
      <xdr:spPr>
        <a:xfrm>
          <a:off x="9258300" y="10274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xdr:cNvSpPr/>
      </xdr:nvSpPr>
      <xdr:spPr>
        <a:xfrm>
          <a:off x="9192260" y="104190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xdr:cNvSpPr/>
      </xdr:nvSpPr>
      <xdr:spPr>
        <a:xfrm>
          <a:off x="84455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xdr:cNvSpPr/>
      </xdr:nvSpPr>
      <xdr:spPr>
        <a:xfrm>
          <a:off x="7670800" y="103276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xdr:cNvSpPr/>
      </xdr:nvSpPr>
      <xdr:spPr>
        <a:xfrm>
          <a:off x="6873240" y="10329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xdr:cNvSpPr/>
      </xdr:nvSpPr>
      <xdr:spPr>
        <a:xfrm>
          <a:off x="609854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50165</xdr:rowOff>
    </xdr:from>
    <xdr:to>
      <xdr:col>55</xdr:col>
      <xdr:colOff>50800</xdr:colOff>
      <xdr:row>63</xdr:row>
      <xdr:rowOff>151765</xdr:rowOff>
    </xdr:to>
    <xdr:sp macro="" textlink="">
      <xdr:nvSpPr>
        <xdr:cNvPr id="247" name="楕円 246"/>
        <xdr:cNvSpPr/>
      </xdr:nvSpPr>
      <xdr:spPr>
        <a:xfrm>
          <a:off x="9192260" y="106114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28592</xdr:rowOff>
    </xdr:from>
    <xdr:ext cx="469744" cy="259045"/>
    <xdr:sp macro="" textlink="">
      <xdr:nvSpPr>
        <xdr:cNvPr id="248" name="【体育館・プール】&#10;一人当たり面積該当値テキスト"/>
        <xdr:cNvSpPr txBox="1"/>
      </xdr:nvSpPr>
      <xdr:spPr>
        <a:xfrm>
          <a:off x="9258300" y="1058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50165</xdr:rowOff>
    </xdr:from>
    <xdr:to>
      <xdr:col>50</xdr:col>
      <xdr:colOff>165100</xdr:colOff>
      <xdr:row>63</xdr:row>
      <xdr:rowOff>151765</xdr:rowOff>
    </xdr:to>
    <xdr:sp macro="" textlink="">
      <xdr:nvSpPr>
        <xdr:cNvPr id="249" name="楕円 248"/>
        <xdr:cNvSpPr/>
      </xdr:nvSpPr>
      <xdr:spPr>
        <a:xfrm>
          <a:off x="8445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100965</xdr:rowOff>
    </xdr:from>
    <xdr:to>
      <xdr:col>55</xdr:col>
      <xdr:colOff>0</xdr:colOff>
      <xdr:row>63</xdr:row>
      <xdr:rowOff>100965</xdr:rowOff>
    </xdr:to>
    <xdr:cxnSp macro="">
      <xdr:nvCxnSpPr>
        <xdr:cNvPr id="250" name="直線コネクタ 249"/>
        <xdr:cNvCxnSpPr/>
      </xdr:nvCxnSpPr>
      <xdr:spPr>
        <a:xfrm>
          <a:off x="8496300" y="10662285"/>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48260</xdr:rowOff>
    </xdr:from>
    <xdr:to>
      <xdr:col>46</xdr:col>
      <xdr:colOff>38100</xdr:colOff>
      <xdr:row>63</xdr:row>
      <xdr:rowOff>149860</xdr:rowOff>
    </xdr:to>
    <xdr:sp macro="" textlink="">
      <xdr:nvSpPr>
        <xdr:cNvPr id="251" name="楕円 250"/>
        <xdr:cNvSpPr/>
      </xdr:nvSpPr>
      <xdr:spPr>
        <a:xfrm>
          <a:off x="7670800" y="106095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99060</xdr:rowOff>
    </xdr:from>
    <xdr:to>
      <xdr:col>50</xdr:col>
      <xdr:colOff>114300</xdr:colOff>
      <xdr:row>63</xdr:row>
      <xdr:rowOff>100965</xdr:rowOff>
    </xdr:to>
    <xdr:cxnSp macro="">
      <xdr:nvCxnSpPr>
        <xdr:cNvPr id="252" name="直線コネクタ 251"/>
        <xdr:cNvCxnSpPr/>
      </xdr:nvCxnSpPr>
      <xdr:spPr>
        <a:xfrm>
          <a:off x="7713980" y="10660380"/>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48260</xdr:rowOff>
    </xdr:from>
    <xdr:to>
      <xdr:col>41</xdr:col>
      <xdr:colOff>101600</xdr:colOff>
      <xdr:row>63</xdr:row>
      <xdr:rowOff>149860</xdr:rowOff>
    </xdr:to>
    <xdr:sp macro="" textlink="">
      <xdr:nvSpPr>
        <xdr:cNvPr id="253" name="楕円 252"/>
        <xdr:cNvSpPr/>
      </xdr:nvSpPr>
      <xdr:spPr>
        <a:xfrm>
          <a:off x="687324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99060</xdr:rowOff>
    </xdr:from>
    <xdr:to>
      <xdr:col>45</xdr:col>
      <xdr:colOff>177800</xdr:colOff>
      <xdr:row>63</xdr:row>
      <xdr:rowOff>99060</xdr:rowOff>
    </xdr:to>
    <xdr:cxnSp macro="">
      <xdr:nvCxnSpPr>
        <xdr:cNvPr id="254" name="直線コネクタ 253"/>
        <xdr:cNvCxnSpPr/>
      </xdr:nvCxnSpPr>
      <xdr:spPr>
        <a:xfrm>
          <a:off x="6924040" y="1066038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46355</xdr:rowOff>
    </xdr:from>
    <xdr:to>
      <xdr:col>36</xdr:col>
      <xdr:colOff>165100</xdr:colOff>
      <xdr:row>63</xdr:row>
      <xdr:rowOff>147955</xdr:rowOff>
    </xdr:to>
    <xdr:sp macro="" textlink="">
      <xdr:nvSpPr>
        <xdr:cNvPr id="255" name="楕円 254"/>
        <xdr:cNvSpPr/>
      </xdr:nvSpPr>
      <xdr:spPr>
        <a:xfrm>
          <a:off x="609854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97155</xdr:rowOff>
    </xdr:from>
    <xdr:to>
      <xdr:col>41</xdr:col>
      <xdr:colOff>50800</xdr:colOff>
      <xdr:row>63</xdr:row>
      <xdr:rowOff>99060</xdr:rowOff>
    </xdr:to>
    <xdr:cxnSp macro="">
      <xdr:nvCxnSpPr>
        <xdr:cNvPr id="256" name="直線コネクタ 255"/>
        <xdr:cNvCxnSpPr/>
      </xdr:nvCxnSpPr>
      <xdr:spPr>
        <a:xfrm>
          <a:off x="6149340" y="10658475"/>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257" name="n_1aveValue【体育館・プール】&#10;一人当たり面積"/>
        <xdr:cNvSpPr txBox="1"/>
      </xdr:nvSpPr>
      <xdr:spPr>
        <a:xfrm>
          <a:off x="8271587" y="1018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xdr:cNvSpPr txBox="1"/>
      </xdr:nvSpPr>
      <xdr:spPr>
        <a:xfrm>
          <a:off x="7509587" y="101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xdr:cNvSpPr txBox="1"/>
      </xdr:nvSpPr>
      <xdr:spPr>
        <a:xfrm>
          <a:off x="6712027" y="1010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60" name="n_4aveValue【体育館・プール】&#10;一人当たり面積"/>
        <xdr:cNvSpPr txBox="1"/>
      </xdr:nvSpPr>
      <xdr:spPr>
        <a:xfrm>
          <a:off x="5937327" y="1021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142892</xdr:rowOff>
    </xdr:from>
    <xdr:ext cx="469744" cy="259045"/>
    <xdr:sp macro="" textlink="">
      <xdr:nvSpPr>
        <xdr:cNvPr id="261" name="n_1mainValue【体育館・プール】&#10;一人当たり面積"/>
        <xdr:cNvSpPr txBox="1"/>
      </xdr:nvSpPr>
      <xdr:spPr>
        <a:xfrm>
          <a:off x="8271587" y="1070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140987</xdr:rowOff>
    </xdr:from>
    <xdr:ext cx="469744" cy="259045"/>
    <xdr:sp macro="" textlink="">
      <xdr:nvSpPr>
        <xdr:cNvPr id="262" name="n_2mainValue【体育館・プール】&#10;一人当たり面積"/>
        <xdr:cNvSpPr txBox="1"/>
      </xdr:nvSpPr>
      <xdr:spPr>
        <a:xfrm>
          <a:off x="7509587"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140987</xdr:rowOff>
    </xdr:from>
    <xdr:ext cx="469744" cy="259045"/>
    <xdr:sp macro="" textlink="">
      <xdr:nvSpPr>
        <xdr:cNvPr id="263" name="n_3mainValue【体育館・プール】&#10;一人当たり面積"/>
        <xdr:cNvSpPr txBox="1"/>
      </xdr:nvSpPr>
      <xdr:spPr>
        <a:xfrm>
          <a:off x="6712027"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139082</xdr:rowOff>
    </xdr:from>
    <xdr:ext cx="469744" cy="259045"/>
    <xdr:sp macro="" textlink="">
      <xdr:nvSpPr>
        <xdr:cNvPr id="264" name="n_4mainValue【体育館・プール】&#10;一人当たり面積"/>
        <xdr:cNvSpPr txBox="1"/>
      </xdr:nvSpPr>
      <xdr:spPr>
        <a:xfrm>
          <a:off x="5937327" y="1070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xdr:cNvCxnSpPr/>
      </xdr:nvCxnSpPr>
      <xdr:spPr>
        <a:xfrm flipV="1">
          <a:off x="4086225" y="13203556"/>
          <a:ext cx="0" cy="1320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xdr:cNvSpPr txBox="1"/>
      </xdr:nvSpPr>
      <xdr:spPr>
        <a:xfrm>
          <a:off x="4124960"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xdr:cNvCxnSpPr/>
      </xdr:nvCxnSpPr>
      <xdr:spPr>
        <a:xfrm>
          <a:off x="4020820" y="14523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xdr:cNvSpPr txBox="1"/>
      </xdr:nvSpPr>
      <xdr:spPr>
        <a:xfrm>
          <a:off x="4124960" y="12982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xdr:cNvCxnSpPr/>
      </xdr:nvCxnSpPr>
      <xdr:spPr>
        <a:xfrm>
          <a:off x="4020820" y="132035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160038</xdr:rowOff>
    </xdr:from>
    <xdr:ext cx="405111" cy="259045"/>
    <xdr:sp macro="" textlink="">
      <xdr:nvSpPr>
        <xdr:cNvPr id="294" name="【福祉施設】&#10;有形固定資産減価償却率平均値テキスト"/>
        <xdr:cNvSpPr txBox="1"/>
      </xdr:nvSpPr>
      <xdr:spPr>
        <a:xfrm>
          <a:off x="4124960" y="13738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xdr:cNvSpPr/>
      </xdr:nvSpPr>
      <xdr:spPr>
        <a:xfrm>
          <a:off x="4036060" y="13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xdr:cNvSpPr/>
      </xdr:nvSpPr>
      <xdr:spPr>
        <a:xfrm>
          <a:off x="3312160" y="137013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xdr:cNvSpPr/>
      </xdr:nvSpPr>
      <xdr:spPr>
        <a:xfrm>
          <a:off x="2514600" y="13661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xdr:cNvSpPr/>
      </xdr:nvSpPr>
      <xdr:spPr>
        <a:xfrm>
          <a:off x="1739900" y="1362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xdr:cNvSpPr/>
      </xdr:nvSpPr>
      <xdr:spPr>
        <a:xfrm>
          <a:off x="965200" y="136423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42545</xdr:rowOff>
    </xdr:from>
    <xdr:to>
      <xdr:col>24</xdr:col>
      <xdr:colOff>114300</xdr:colOff>
      <xdr:row>81</xdr:row>
      <xdr:rowOff>144145</xdr:rowOff>
    </xdr:to>
    <xdr:sp macro="" textlink="">
      <xdr:nvSpPr>
        <xdr:cNvPr id="305" name="楕円 304"/>
        <xdr:cNvSpPr/>
      </xdr:nvSpPr>
      <xdr:spPr>
        <a:xfrm>
          <a:off x="4036060" y="1362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65422</xdr:rowOff>
    </xdr:from>
    <xdr:ext cx="405111" cy="259045"/>
    <xdr:sp macro="" textlink="">
      <xdr:nvSpPr>
        <xdr:cNvPr id="306" name="【福祉施設】&#10;有形固定資産減価償却率該当値テキスト"/>
        <xdr:cNvSpPr txBox="1"/>
      </xdr:nvSpPr>
      <xdr:spPr>
        <a:xfrm>
          <a:off x="4124960" y="1347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636</xdr:rowOff>
    </xdr:from>
    <xdr:to>
      <xdr:col>20</xdr:col>
      <xdr:colOff>38100</xdr:colOff>
      <xdr:row>81</xdr:row>
      <xdr:rowOff>102236</xdr:rowOff>
    </xdr:to>
    <xdr:sp macro="" textlink="">
      <xdr:nvSpPr>
        <xdr:cNvPr id="307" name="楕円 306"/>
        <xdr:cNvSpPr/>
      </xdr:nvSpPr>
      <xdr:spPr>
        <a:xfrm>
          <a:off x="3312160" y="135794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51436</xdr:rowOff>
    </xdr:from>
    <xdr:to>
      <xdr:col>24</xdr:col>
      <xdr:colOff>63500</xdr:colOff>
      <xdr:row>81</xdr:row>
      <xdr:rowOff>93345</xdr:rowOff>
    </xdr:to>
    <xdr:cxnSp macro="">
      <xdr:nvCxnSpPr>
        <xdr:cNvPr id="308" name="直線コネクタ 307"/>
        <xdr:cNvCxnSpPr/>
      </xdr:nvCxnSpPr>
      <xdr:spPr>
        <a:xfrm>
          <a:off x="3355340" y="13630276"/>
          <a:ext cx="73152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636</xdr:rowOff>
    </xdr:from>
    <xdr:to>
      <xdr:col>15</xdr:col>
      <xdr:colOff>101600</xdr:colOff>
      <xdr:row>81</xdr:row>
      <xdr:rowOff>102236</xdr:rowOff>
    </xdr:to>
    <xdr:sp macro="" textlink="">
      <xdr:nvSpPr>
        <xdr:cNvPr id="309" name="楕円 308"/>
        <xdr:cNvSpPr/>
      </xdr:nvSpPr>
      <xdr:spPr>
        <a:xfrm>
          <a:off x="2514600" y="135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51436</xdr:rowOff>
    </xdr:from>
    <xdr:to>
      <xdr:col>19</xdr:col>
      <xdr:colOff>177800</xdr:colOff>
      <xdr:row>81</xdr:row>
      <xdr:rowOff>51436</xdr:rowOff>
    </xdr:to>
    <xdr:cxnSp macro="">
      <xdr:nvCxnSpPr>
        <xdr:cNvPr id="310" name="直線コネクタ 309"/>
        <xdr:cNvCxnSpPr/>
      </xdr:nvCxnSpPr>
      <xdr:spPr>
        <a:xfrm>
          <a:off x="2565400" y="1363027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130175</xdr:rowOff>
    </xdr:from>
    <xdr:to>
      <xdr:col>10</xdr:col>
      <xdr:colOff>165100</xdr:colOff>
      <xdr:row>81</xdr:row>
      <xdr:rowOff>60325</xdr:rowOff>
    </xdr:to>
    <xdr:sp macro="" textlink="">
      <xdr:nvSpPr>
        <xdr:cNvPr id="311" name="楕円 310"/>
        <xdr:cNvSpPr/>
      </xdr:nvSpPr>
      <xdr:spPr>
        <a:xfrm>
          <a:off x="1739900" y="13541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9525</xdr:rowOff>
    </xdr:from>
    <xdr:to>
      <xdr:col>15</xdr:col>
      <xdr:colOff>50800</xdr:colOff>
      <xdr:row>81</xdr:row>
      <xdr:rowOff>51436</xdr:rowOff>
    </xdr:to>
    <xdr:cxnSp macro="">
      <xdr:nvCxnSpPr>
        <xdr:cNvPr id="312" name="直線コネクタ 311"/>
        <xdr:cNvCxnSpPr/>
      </xdr:nvCxnSpPr>
      <xdr:spPr>
        <a:xfrm>
          <a:off x="1790700" y="13588365"/>
          <a:ext cx="7747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90170</xdr:rowOff>
    </xdr:from>
    <xdr:to>
      <xdr:col>6</xdr:col>
      <xdr:colOff>38100</xdr:colOff>
      <xdr:row>81</xdr:row>
      <xdr:rowOff>20320</xdr:rowOff>
    </xdr:to>
    <xdr:sp macro="" textlink="">
      <xdr:nvSpPr>
        <xdr:cNvPr id="313" name="楕円 312"/>
        <xdr:cNvSpPr/>
      </xdr:nvSpPr>
      <xdr:spPr>
        <a:xfrm>
          <a:off x="965200" y="135013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140970</xdr:rowOff>
    </xdr:from>
    <xdr:to>
      <xdr:col>10</xdr:col>
      <xdr:colOff>114300</xdr:colOff>
      <xdr:row>81</xdr:row>
      <xdr:rowOff>9525</xdr:rowOff>
    </xdr:to>
    <xdr:cxnSp macro="">
      <xdr:nvCxnSpPr>
        <xdr:cNvPr id="314" name="直線コネクタ 313"/>
        <xdr:cNvCxnSpPr/>
      </xdr:nvCxnSpPr>
      <xdr:spPr>
        <a:xfrm>
          <a:off x="1008380" y="13552170"/>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43832</xdr:rowOff>
    </xdr:from>
    <xdr:ext cx="405111" cy="259045"/>
    <xdr:sp macro="" textlink="">
      <xdr:nvSpPr>
        <xdr:cNvPr id="315" name="n_1aveValue【福祉施設】&#10;有形固定資産減価償却率"/>
        <xdr:cNvSpPr txBox="1"/>
      </xdr:nvSpPr>
      <xdr:spPr>
        <a:xfrm>
          <a:off x="3170564" y="13790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316" name="n_2aveValue【福祉施設】&#10;有形固定資産減価償却率"/>
        <xdr:cNvSpPr txBox="1"/>
      </xdr:nvSpPr>
      <xdr:spPr>
        <a:xfrm>
          <a:off x="2385704" y="1375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137177</xdr:rowOff>
    </xdr:from>
    <xdr:ext cx="405111" cy="259045"/>
    <xdr:sp macro="" textlink="">
      <xdr:nvSpPr>
        <xdr:cNvPr id="317" name="n_3aveValue【福祉施設】&#10;有形固定資産減価償却率"/>
        <xdr:cNvSpPr txBox="1"/>
      </xdr:nvSpPr>
      <xdr:spPr>
        <a:xfrm>
          <a:off x="1611004" y="1371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156227</xdr:rowOff>
    </xdr:from>
    <xdr:ext cx="405111" cy="259045"/>
    <xdr:sp macro="" textlink="">
      <xdr:nvSpPr>
        <xdr:cNvPr id="318" name="n_4aveValue【福祉施設】&#10;有形固定資産減価償却率"/>
        <xdr:cNvSpPr txBox="1"/>
      </xdr:nvSpPr>
      <xdr:spPr>
        <a:xfrm>
          <a:off x="836304" y="1373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118763</xdr:rowOff>
    </xdr:from>
    <xdr:ext cx="405111" cy="259045"/>
    <xdr:sp macro="" textlink="">
      <xdr:nvSpPr>
        <xdr:cNvPr id="319" name="n_1mainValue【福祉施設】&#10;有形固定資産減価償却率"/>
        <xdr:cNvSpPr txBox="1"/>
      </xdr:nvSpPr>
      <xdr:spPr>
        <a:xfrm>
          <a:off x="3170564" y="1336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118763</xdr:rowOff>
    </xdr:from>
    <xdr:ext cx="405111" cy="259045"/>
    <xdr:sp macro="" textlink="">
      <xdr:nvSpPr>
        <xdr:cNvPr id="320" name="n_2mainValue【福祉施設】&#10;有形固定資産減価償却率"/>
        <xdr:cNvSpPr txBox="1"/>
      </xdr:nvSpPr>
      <xdr:spPr>
        <a:xfrm>
          <a:off x="2385704" y="1336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76852</xdr:rowOff>
    </xdr:from>
    <xdr:ext cx="405111" cy="259045"/>
    <xdr:sp macro="" textlink="">
      <xdr:nvSpPr>
        <xdr:cNvPr id="321" name="n_3mainValue【福祉施設】&#10;有形固定資産減価償却率"/>
        <xdr:cNvSpPr txBox="1"/>
      </xdr:nvSpPr>
      <xdr:spPr>
        <a:xfrm>
          <a:off x="1611004" y="1332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36847</xdr:rowOff>
    </xdr:from>
    <xdr:ext cx="405111" cy="259045"/>
    <xdr:sp macro="" textlink="">
      <xdr:nvSpPr>
        <xdr:cNvPr id="322" name="n_4mainValue【福祉施設】&#10;有形固定資産減価償却率"/>
        <xdr:cNvSpPr txBox="1"/>
      </xdr:nvSpPr>
      <xdr:spPr>
        <a:xfrm>
          <a:off x="836304"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xdr:cNvCxnSpPr/>
      </xdr:nvCxnSpPr>
      <xdr:spPr>
        <a:xfrm flipV="1">
          <a:off x="9219565" y="12980669"/>
          <a:ext cx="0" cy="1460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9258300" y="144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9154160" y="14441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xdr:cNvSpPr txBox="1"/>
      </xdr:nvSpPr>
      <xdr:spPr>
        <a:xfrm>
          <a:off x="9258300" y="1275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xdr:cNvCxnSpPr/>
      </xdr:nvCxnSpPr>
      <xdr:spPr>
        <a:xfrm>
          <a:off x="9154160" y="129806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163340</xdr:rowOff>
    </xdr:from>
    <xdr:ext cx="469744" cy="259045"/>
    <xdr:sp macro="" textlink="">
      <xdr:nvSpPr>
        <xdr:cNvPr id="349" name="【福祉施設】&#10;一人当たり面積平均値テキスト"/>
        <xdr:cNvSpPr txBox="1"/>
      </xdr:nvSpPr>
      <xdr:spPr>
        <a:xfrm>
          <a:off x="9258300" y="13909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xdr:cNvSpPr/>
      </xdr:nvSpPr>
      <xdr:spPr>
        <a:xfrm>
          <a:off x="9192260" y="140545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xdr:cNvSpPr/>
      </xdr:nvSpPr>
      <xdr:spPr>
        <a:xfrm>
          <a:off x="8445500" y="140134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xdr:cNvSpPr/>
      </xdr:nvSpPr>
      <xdr:spPr>
        <a:xfrm>
          <a:off x="7670800" y="140225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xdr:cNvSpPr/>
      </xdr:nvSpPr>
      <xdr:spPr>
        <a:xfrm>
          <a:off x="6873240" y="140317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xdr:cNvSpPr/>
      </xdr:nvSpPr>
      <xdr:spPr>
        <a:xfrm>
          <a:off x="6098540" y="140591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99313</xdr:rowOff>
    </xdr:from>
    <xdr:to>
      <xdr:col>55</xdr:col>
      <xdr:colOff>50800</xdr:colOff>
      <xdr:row>86</xdr:row>
      <xdr:rowOff>29463</xdr:rowOff>
    </xdr:to>
    <xdr:sp macro="" textlink="">
      <xdr:nvSpPr>
        <xdr:cNvPr id="360" name="楕円 359"/>
        <xdr:cNvSpPr/>
      </xdr:nvSpPr>
      <xdr:spPr>
        <a:xfrm>
          <a:off x="9192260" y="143487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14240</xdr:rowOff>
    </xdr:from>
    <xdr:ext cx="469744" cy="259045"/>
    <xdr:sp macro="" textlink="">
      <xdr:nvSpPr>
        <xdr:cNvPr id="361" name="【福祉施設】&#10;一人当たり面積該当値テキスト"/>
        <xdr:cNvSpPr txBox="1"/>
      </xdr:nvSpPr>
      <xdr:spPr>
        <a:xfrm>
          <a:off x="9258300" y="1426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99313</xdr:rowOff>
    </xdr:from>
    <xdr:to>
      <xdr:col>50</xdr:col>
      <xdr:colOff>165100</xdr:colOff>
      <xdr:row>86</xdr:row>
      <xdr:rowOff>29463</xdr:rowOff>
    </xdr:to>
    <xdr:sp macro="" textlink="">
      <xdr:nvSpPr>
        <xdr:cNvPr id="362" name="楕円 361"/>
        <xdr:cNvSpPr/>
      </xdr:nvSpPr>
      <xdr:spPr>
        <a:xfrm>
          <a:off x="8445500" y="143487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150113</xdr:rowOff>
    </xdr:from>
    <xdr:to>
      <xdr:col>55</xdr:col>
      <xdr:colOff>0</xdr:colOff>
      <xdr:row>85</xdr:row>
      <xdr:rowOff>150113</xdr:rowOff>
    </xdr:to>
    <xdr:cxnSp macro="">
      <xdr:nvCxnSpPr>
        <xdr:cNvPr id="363" name="直線コネクタ 362"/>
        <xdr:cNvCxnSpPr/>
      </xdr:nvCxnSpPr>
      <xdr:spPr>
        <a:xfrm>
          <a:off x="8496300" y="14399513"/>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99313</xdr:rowOff>
    </xdr:from>
    <xdr:to>
      <xdr:col>46</xdr:col>
      <xdr:colOff>38100</xdr:colOff>
      <xdr:row>86</xdr:row>
      <xdr:rowOff>29463</xdr:rowOff>
    </xdr:to>
    <xdr:sp macro="" textlink="">
      <xdr:nvSpPr>
        <xdr:cNvPr id="364" name="楕円 363"/>
        <xdr:cNvSpPr/>
      </xdr:nvSpPr>
      <xdr:spPr>
        <a:xfrm>
          <a:off x="7670800" y="143487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150113</xdr:rowOff>
    </xdr:from>
    <xdr:to>
      <xdr:col>50</xdr:col>
      <xdr:colOff>114300</xdr:colOff>
      <xdr:row>85</xdr:row>
      <xdr:rowOff>150113</xdr:rowOff>
    </xdr:to>
    <xdr:cxnSp macro="">
      <xdr:nvCxnSpPr>
        <xdr:cNvPr id="365" name="直線コネクタ 364"/>
        <xdr:cNvCxnSpPr/>
      </xdr:nvCxnSpPr>
      <xdr:spPr>
        <a:xfrm>
          <a:off x="7713980" y="14399513"/>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99313</xdr:rowOff>
    </xdr:from>
    <xdr:to>
      <xdr:col>41</xdr:col>
      <xdr:colOff>101600</xdr:colOff>
      <xdr:row>86</xdr:row>
      <xdr:rowOff>29463</xdr:rowOff>
    </xdr:to>
    <xdr:sp macro="" textlink="">
      <xdr:nvSpPr>
        <xdr:cNvPr id="366" name="楕円 365"/>
        <xdr:cNvSpPr/>
      </xdr:nvSpPr>
      <xdr:spPr>
        <a:xfrm>
          <a:off x="6873240" y="143487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150113</xdr:rowOff>
    </xdr:from>
    <xdr:to>
      <xdr:col>45</xdr:col>
      <xdr:colOff>177800</xdr:colOff>
      <xdr:row>85</xdr:row>
      <xdr:rowOff>150113</xdr:rowOff>
    </xdr:to>
    <xdr:cxnSp macro="">
      <xdr:nvCxnSpPr>
        <xdr:cNvPr id="367" name="直線コネクタ 366"/>
        <xdr:cNvCxnSpPr/>
      </xdr:nvCxnSpPr>
      <xdr:spPr>
        <a:xfrm>
          <a:off x="6924040" y="1439951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99313</xdr:rowOff>
    </xdr:from>
    <xdr:to>
      <xdr:col>36</xdr:col>
      <xdr:colOff>165100</xdr:colOff>
      <xdr:row>86</xdr:row>
      <xdr:rowOff>29463</xdr:rowOff>
    </xdr:to>
    <xdr:sp macro="" textlink="">
      <xdr:nvSpPr>
        <xdr:cNvPr id="368" name="楕円 367"/>
        <xdr:cNvSpPr/>
      </xdr:nvSpPr>
      <xdr:spPr>
        <a:xfrm>
          <a:off x="6098540" y="143487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150113</xdr:rowOff>
    </xdr:from>
    <xdr:to>
      <xdr:col>41</xdr:col>
      <xdr:colOff>50800</xdr:colOff>
      <xdr:row>85</xdr:row>
      <xdr:rowOff>150113</xdr:rowOff>
    </xdr:to>
    <xdr:cxnSp macro="">
      <xdr:nvCxnSpPr>
        <xdr:cNvPr id="369" name="直線コネクタ 368"/>
        <xdr:cNvCxnSpPr/>
      </xdr:nvCxnSpPr>
      <xdr:spPr>
        <a:xfrm>
          <a:off x="6149340" y="1439951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45990</xdr:rowOff>
    </xdr:from>
    <xdr:ext cx="469744" cy="259045"/>
    <xdr:sp macro="" textlink="">
      <xdr:nvSpPr>
        <xdr:cNvPr id="370" name="n_1aveValue【福祉施設】&#10;一人当たり面積"/>
        <xdr:cNvSpPr txBox="1"/>
      </xdr:nvSpPr>
      <xdr:spPr>
        <a:xfrm>
          <a:off x="8271587" y="1379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371" name="n_2aveValue【福祉施設】&#10;一人当たり面積"/>
        <xdr:cNvSpPr txBox="1"/>
      </xdr:nvSpPr>
      <xdr:spPr>
        <a:xfrm>
          <a:off x="7509587" y="1380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64279</xdr:rowOff>
    </xdr:from>
    <xdr:ext cx="469744" cy="259045"/>
    <xdr:sp macro="" textlink="">
      <xdr:nvSpPr>
        <xdr:cNvPr id="372" name="n_3aveValue【福祉施設】&#10;一人当たり面積"/>
        <xdr:cNvSpPr txBox="1"/>
      </xdr:nvSpPr>
      <xdr:spPr>
        <a:xfrm>
          <a:off x="6712027" y="1381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91712</xdr:rowOff>
    </xdr:from>
    <xdr:ext cx="469744" cy="259045"/>
    <xdr:sp macro="" textlink="">
      <xdr:nvSpPr>
        <xdr:cNvPr id="373" name="n_4aveValue【福祉施設】&#10;一人当たり面積"/>
        <xdr:cNvSpPr txBox="1"/>
      </xdr:nvSpPr>
      <xdr:spPr>
        <a:xfrm>
          <a:off x="5937327" y="1383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20590</xdr:rowOff>
    </xdr:from>
    <xdr:ext cx="469744" cy="259045"/>
    <xdr:sp macro="" textlink="">
      <xdr:nvSpPr>
        <xdr:cNvPr id="374" name="n_1mainValue【福祉施設】&#10;一人当たり面積"/>
        <xdr:cNvSpPr txBox="1"/>
      </xdr:nvSpPr>
      <xdr:spPr>
        <a:xfrm>
          <a:off x="8271587" y="1443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20590</xdr:rowOff>
    </xdr:from>
    <xdr:ext cx="469744" cy="259045"/>
    <xdr:sp macro="" textlink="">
      <xdr:nvSpPr>
        <xdr:cNvPr id="375" name="n_2mainValue【福祉施設】&#10;一人当たり面積"/>
        <xdr:cNvSpPr txBox="1"/>
      </xdr:nvSpPr>
      <xdr:spPr>
        <a:xfrm>
          <a:off x="7509587" y="1443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20590</xdr:rowOff>
    </xdr:from>
    <xdr:ext cx="469744" cy="259045"/>
    <xdr:sp macro="" textlink="">
      <xdr:nvSpPr>
        <xdr:cNvPr id="376" name="n_3mainValue【福祉施設】&#10;一人当たり面積"/>
        <xdr:cNvSpPr txBox="1"/>
      </xdr:nvSpPr>
      <xdr:spPr>
        <a:xfrm>
          <a:off x="6712027" y="1443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20590</xdr:rowOff>
    </xdr:from>
    <xdr:ext cx="469744" cy="259045"/>
    <xdr:sp macro="" textlink="">
      <xdr:nvSpPr>
        <xdr:cNvPr id="377" name="n_4mainValue【福祉施設】&#10;一人当たり面積"/>
        <xdr:cNvSpPr txBox="1"/>
      </xdr:nvSpPr>
      <xdr:spPr>
        <a:xfrm>
          <a:off x="5937327" y="1443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xdr:cNvCxnSpPr/>
      </xdr:nvCxnSpPr>
      <xdr:spPr>
        <a:xfrm flipV="1">
          <a:off x="4086225" y="16905514"/>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xdr:cNvSpPr txBox="1"/>
      </xdr:nvSpPr>
      <xdr:spPr>
        <a:xfrm>
          <a:off x="4124960" y="18300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xdr:cNvCxnSpPr/>
      </xdr:nvCxnSpPr>
      <xdr:spPr>
        <a:xfrm>
          <a:off x="4020820" y="182967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xdr:cNvSpPr txBox="1"/>
      </xdr:nvSpPr>
      <xdr:spPr>
        <a:xfrm>
          <a:off x="4124960" y="16684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xdr:cNvCxnSpPr/>
      </xdr:nvCxnSpPr>
      <xdr:spPr>
        <a:xfrm>
          <a:off x="4020820" y="169055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85833</xdr:rowOff>
    </xdr:from>
    <xdr:ext cx="405111" cy="259045"/>
    <xdr:sp macro="" textlink="">
      <xdr:nvSpPr>
        <xdr:cNvPr id="408" name="【市民会館】&#10;有形固定資産減価償却率平均値テキスト"/>
        <xdr:cNvSpPr txBox="1"/>
      </xdr:nvSpPr>
      <xdr:spPr>
        <a:xfrm>
          <a:off x="4124960" y="17352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xdr:cNvSpPr/>
      </xdr:nvSpPr>
      <xdr:spPr>
        <a:xfrm>
          <a:off x="4036060" y="1749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xdr:cNvSpPr/>
      </xdr:nvSpPr>
      <xdr:spPr>
        <a:xfrm>
          <a:off x="3312160" y="174828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xdr:cNvSpPr/>
      </xdr:nvSpPr>
      <xdr:spPr>
        <a:xfrm>
          <a:off x="2514600" y="1747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xdr:cNvSpPr/>
      </xdr:nvSpPr>
      <xdr:spPr>
        <a:xfrm>
          <a:off x="1739900" y="174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xdr:cNvSpPr/>
      </xdr:nvSpPr>
      <xdr:spPr>
        <a:xfrm>
          <a:off x="965200" y="174648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84182</xdr:rowOff>
    </xdr:from>
    <xdr:to>
      <xdr:col>24</xdr:col>
      <xdr:colOff>114300</xdr:colOff>
      <xdr:row>106</xdr:row>
      <xdr:rowOff>14332</xdr:rowOff>
    </xdr:to>
    <xdr:sp macro="" textlink="">
      <xdr:nvSpPr>
        <xdr:cNvPr id="419" name="楕円 418"/>
        <xdr:cNvSpPr/>
      </xdr:nvSpPr>
      <xdr:spPr>
        <a:xfrm>
          <a:off x="4036060" y="176863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62609</xdr:rowOff>
    </xdr:from>
    <xdr:ext cx="405111" cy="259045"/>
    <xdr:sp macro="" textlink="">
      <xdr:nvSpPr>
        <xdr:cNvPr id="420" name="【市民会館】&#10;有形固定資産減価償却率該当値テキスト"/>
        <xdr:cNvSpPr txBox="1"/>
      </xdr:nvSpPr>
      <xdr:spPr>
        <a:xfrm>
          <a:off x="4124960" y="17664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43362</xdr:rowOff>
    </xdr:from>
    <xdr:to>
      <xdr:col>20</xdr:col>
      <xdr:colOff>38100</xdr:colOff>
      <xdr:row>105</xdr:row>
      <xdr:rowOff>144962</xdr:rowOff>
    </xdr:to>
    <xdr:sp macro="" textlink="">
      <xdr:nvSpPr>
        <xdr:cNvPr id="421" name="楕円 420"/>
        <xdr:cNvSpPr/>
      </xdr:nvSpPr>
      <xdr:spPr>
        <a:xfrm>
          <a:off x="3312160" y="176455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94162</xdr:rowOff>
    </xdr:from>
    <xdr:to>
      <xdr:col>24</xdr:col>
      <xdr:colOff>63500</xdr:colOff>
      <xdr:row>105</xdr:row>
      <xdr:rowOff>134982</xdr:rowOff>
    </xdr:to>
    <xdr:cxnSp macro="">
      <xdr:nvCxnSpPr>
        <xdr:cNvPr id="422" name="直線コネクタ 421"/>
        <xdr:cNvCxnSpPr/>
      </xdr:nvCxnSpPr>
      <xdr:spPr>
        <a:xfrm>
          <a:off x="3355340" y="17696362"/>
          <a:ext cx="73152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5806</xdr:rowOff>
    </xdr:from>
    <xdr:to>
      <xdr:col>15</xdr:col>
      <xdr:colOff>101600</xdr:colOff>
      <xdr:row>105</xdr:row>
      <xdr:rowOff>107406</xdr:rowOff>
    </xdr:to>
    <xdr:sp macro="" textlink="">
      <xdr:nvSpPr>
        <xdr:cNvPr id="423" name="楕円 422"/>
        <xdr:cNvSpPr/>
      </xdr:nvSpPr>
      <xdr:spPr>
        <a:xfrm>
          <a:off x="2514600" y="176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56606</xdr:rowOff>
    </xdr:from>
    <xdr:to>
      <xdr:col>19</xdr:col>
      <xdr:colOff>177800</xdr:colOff>
      <xdr:row>105</xdr:row>
      <xdr:rowOff>94162</xdr:rowOff>
    </xdr:to>
    <xdr:cxnSp macro="">
      <xdr:nvCxnSpPr>
        <xdr:cNvPr id="424" name="直線コネクタ 423"/>
        <xdr:cNvCxnSpPr/>
      </xdr:nvCxnSpPr>
      <xdr:spPr>
        <a:xfrm>
          <a:off x="2565400" y="17658806"/>
          <a:ext cx="78994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51526</xdr:rowOff>
    </xdr:from>
    <xdr:to>
      <xdr:col>10</xdr:col>
      <xdr:colOff>165100</xdr:colOff>
      <xdr:row>104</xdr:row>
      <xdr:rowOff>153126</xdr:rowOff>
    </xdr:to>
    <xdr:sp macro="" textlink="">
      <xdr:nvSpPr>
        <xdr:cNvPr id="425" name="楕円 424"/>
        <xdr:cNvSpPr/>
      </xdr:nvSpPr>
      <xdr:spPr>
        <a:xfrm>
          <a:off x="1739900" y="1748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102326</xdr:rowOff>
    </xdr:from>
    <xdr:to>
      <xdr:col>15</xdr:col>
      <xdr:colOff>50800</xdr:colOff>
      <xdr:row>105</xdr:row>
      <xdr:rowOff>56606</xdr:rowOff>
    </xdr:to>
    <xdr:cxnSp macro="">
      <xdr:nvCxnSpPr>
        <xdr:cNvPr id="426" name="直線コネクタ 425"/>
        <xdr:cNvCxnSpPr/>
      </xdr:nvCxnSpPr>
      <xdr:spPr>
        <a:xfrm>
          <a:off x="1790700" y="17536886"/>
          <a:ext cx="7747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10705</xdr:rowOff>
    </xdr:from>
    <xdr:to>
      <xdr:col>6</xdr:col>
      <xdr:colOff>38100</xdr:colOff>
      <xdr:row>104</xdr:row>
      <xdr:rowOff>112305</xdr:rowOff>
    </xdr:to>
    <xdr:sp macro="" textlink="">
      <xdr:nvSpPr>
        <xdr:cNvPr id="427" name="楕円 426"/>
        <xdr:cNvSpPr/>
      </xdr:nvSpPr>
      <xdr:spPr>
        <a:xfrm>
          <a:off x="965200" y="174452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61505</xdr:rowOff>
    </xdr:from>
    <xdr:to>
      <xdr:col>10</xdr:col>
      <xdr:colOff>114300</xdr:colOff>
      <xdr:row>104</xdr:row>
      <xdr:rowOff>102326</xdr:rowOff>
    </xdr:to>
    <xdr:cxnSp macro="">
      <xdr:nvCxnSpPr>
        <xdr:cNvPr id="428" name="直線コネクタ 427"/>
        <xdr:cNvCxnSpPr/>
      </xdr:nvCxnSpPr>
      <xdr:spPr>
        <a:xfrm>
          <a:off x="1008380" y="17496065"/>
          <a:ext cx="78232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29" name="n_1aveValue【市民会館】&#10;有形固定資産減価償却率"/>
        <xdr:cNvSpPr txBox="1"/>
      </xdr:nvSpPr>
      <xdr:spPr>
        <a:xfrm>
          <a:off x="3170564" y="17265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30" name="n_2aveValue【市民会館】&#10;有形固定資産減価償却率"/>
        <xdr:cNvSpPr txBox="1"/>
      </xdr:nvSpPr>
      <xdr:spPr>
        <a:xfrm>
          <a:off x="2385704" y="1725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31" name="n_3aveValue【市民会館】&#10;有形固定資産減価償却率"/>
        <xdr:cNvSpPr txBox="1"/>
      </xdr:nvSpPr>
      <xdr:spPr>
        <a:xfrm>
          <a:off x="1611004" y="1723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123026</xdr:rowOff>
    </xdr:from>
    <xdr:ext cx="405111" cy="259045"/>
    <xdr:sp macro="" textlink="">
      <xdr:nvSpPr>
        <xdr:cNvPr id="432" name="n_4aveValue【市民会館】&#10;有形固定資産減価償却率"/>
        <xdr:cNvSpPr txBox="1"/>
      </xdr:nvSpPr>
      <xdr:spPr>
        <a:xfrm>
          <a:off x="836304" y="17557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136089</xdr:rowOff>
    </xdr:from>
    <xdr:ext cx="405111" cy="259045"/>
    <xdr:sp macro="" textlink="">
      <xdr:nvSpPr>
        <xdr:cNvPr id="433" name="n_1mainValue【市民会館】&#10;有形固定資産減価償却率"/>
        <xdr:cNvSpPr txBox="1"/>
      </xdr:nvSpPr>
      <xdr:spPr>
        <a:xfrm>
          <a:off x="3170564" y="17738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98533</xdr:rowOff>
    </xdr:from>
    <xdr:ext cx="405111" cy="259045"/>
    <xdr:sp macro="" textlink="">
      <xdr:nvSpPr>
        <xdr:cNvPr id="434" name="n_2mainValue【市民会館】&#10;有形固定資産減価償却率"/>
        <xdr:cNvSpPr txBox="1"/>
      </xdr:nvSpPr>
      <xdr:spPr>
        <a:xfrm>
          <a:off x="2385704" y="1770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144253</xdr:rowOff>
    </xdr:from>
    <xdr:ext cx="405111" cy="259045"/>
    <xdr:sp macro="" textlink="">
      <xdr:nvSpPr>
        <xdr:cNvPr id="435" name="n_3mainValue【市民会館】&#10;有形固定資産減価償却率"/>
        <xdr:cNvSpPr txBox="1"/>
      </xdr:nvSpPr>
      <xdr:spPr>
        <a:xfrm>
          <a:off x="1611004" y="1757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128832</xdr:rowOff>
    </xdr:from>
    <xdr:ext cx="405111" cy="259045"/>
    <xdr:sp macro="" textlink="">
      <xdr:nvSpPr>
        <xdr:cNvPr id="436" name="n_4mainValue【市民会館】&#10;有形固定資産減価償却率"/>
        <xdr:cNvSpPr txBox="1"/>
      </xdr:nvSpPr>
      <xdr:spPr>
        <a:xfrm>
          <a:off x="836304" y="1722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xdr:cNvSpPr txBox="1"/>
      </xdr:nvSpPr>
      <xdr:spPr>
        <a:xfrm>
          <a:off x="54053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xdr:cNvSpPr txBox="1"/>
      </xdr:nvSpPr>
      <xdr:spPr>
        <a:xfrm>
          <a:off x="540530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xdr:cNvSpPr txBox="1"/>
      </xdr:nvSpPr>
      <xdr:spPr>
        <a:xfrm>
          <a:off x="540530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xdr:cNvSpPr txBox="1"/>
      </xdr:nvSpPr>
      <xdr:spPr>
        <a:xfrm>
          <a:off x="540530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xdr:cNvSpPr txBox="1"/>
      </xdr:nvSpPr>
      <xdr:spPr>
        <a:xfrm>
          <a:off x="540530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xdr:cNvSpPr txBox="1"/>
      </xdr:nvSpPr>
      <xdr:spPr>
        <a:xfrm>
          <a:off x="54053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xdr:cNvCxnSpPr/>
      </xdr:nvCxnSpPr>
      <xdr:spPr>
        <a:xfrm flipV="1">
          <a:off x="9219565" y="16667661"/>
          <a:ext cx="0" cy="1585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xdr:cNvSpPr txBox="1"/>
      </xdr:nvSpPr>
      <xdr:spPr>
        <a:xfrm>
          <a:off x="9258300" y="1825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xdr:cNvCxnSpPr/>
      </xdr:nvCxnSpPr>
      <xdr:spPr>
        <a:xfrm>
          <a:off x="9154160" y="182531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xdr:cNvSpPr txBox="1"/>
      </xdr:nvSpPr>
      <xdr:spPr>
        <a:xfrm>
          <a:off x="9258300" y="16446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xdr:cNvCxnSpPr/>
      </xdr:nvCxnSpPr>
      <xdr:spPr>
        <a:xfrm>
          <a:off x="9154160" y="166676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80934</xdr:rowOff>
    </xdr:from>
    <xdr:ext cx="469744" cy="259045"/>
    <xdr:sp macro="" textlink="">
      <xdr:nvSpPr>
        <xdr:cNvPr id="467" name="【市民会館】&#10;一人当たり面積平均値テキスト"/>
        <xdr:cNvSpPr txBox="1"/>
      </xdr:nvSpPr>
      <xdr:spPr>
        <a:xfrm>
          <a:off x="9258300" y="17683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xdr:cNvSpPr/>
      </xdr:nvSpPr>
      <xdr:spPr>
        <a:xfrm>
          <a:off x="9192260" y="178278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xdr:cNvSpPr/>
      </xdr:nvSpPr>
      <xdr:spPr>
        <a:xfrm>
          <a:off x="8445500" y="178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xdr:cNvSpPr/>
      </xdr:nvSpPr>
      <xdr:spPr>
        <a:xfrm>
          <a:off x="7670800" y="178278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xdr:cNvSpPr/>
      </xdr:nvSpPr>
      <xdr:spPr>
        <a:xfrm>
          <a:off x="6873240" y="178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xdr:cNvSpPr/>
      </xdr:nvSpPr>
      <xdr:spPr>
        <a:xfrm>
          <a:off x="6098540" y="1782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149498</xdr:rowOff>
    </xdr:from>
    <xdr:to>
      <xdr:col>55</xdr:col>
      <xdr:colOff>50800</xdr:colOff>
      <xdr:row>107</xdr:row>
      <xdr:rowOff>79648</xdr:rowOff>
    </xdr:to>
    <xdr:sp macro="" textlink="">
      <xdr:nvSpPr>
        <xdr:cNvPr id="478" name="楕円 477"/>
        <xdr:cNvSpPr/>
      </xdr:nvSpPr>
      <xdr:spPr>
        <a:xfrm>
          <a:off x="9192260" y="179193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127925</xdr:rowOff>
    </xdr:from>
    <xdr:ext cx="469744" cy="259045"/>
    <xdr:sp macro="" textlink="">
      <xdr:nvSpPr>
        <xdr:cNvPr id="479" name="【市民会館】&#10;一人当たり面積該当値テキスト"/>
        <xdr:cNvSpPr txBox="1"/>
      </xdr:nvSpPr>
      <xdr:spPr>
        <a:xfrm>
          <a:off x="9258300" y="1789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146231</xdr:rowOff>
    </xdr:from>
    <xdr:to>
      <xdr:col>50</xdr:col>
      <xdr:colOff>165100</xdr:colOff>
      <xdr:row>107</xdr:row>
      <xdr:rowOff>76381</xdr:rowOff>
    </xdr:to>
    <xdr:sp macro="" textlink="">
      <xdr:nvSpPr>
        <xdr:cNvPr id="480" name="楕円 479"/>
        <xdr:cNvSpPr/>
      </xdr:nvSpPr>
      <xdr:spPr>
        <a:xfrm>
          <a:off x="8445500" y="179160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25581</xdr:rowOff>
    </xdr:from>
    <xdr:to>
      <xdr:col>55</xdr:col>
      <xdr:colOff>0</xdr:colOff>
      <xdr:row>107</xdr:row>
      <xdr:rowOff>28848</xdr:rowOff>
    </xdr:to>
    <xdr:cxnSp macro="">
      <xdr:nvCxnSpPr>
        <xdr:cNvPr id="481" name="直線コネクタ 480"/>
        <xdr:cNvCxnSpPr/>
      </xdr:nvCxnSpPr>
      <xdr:spPr>
        <a:xfrm>
          <a:off x="8496300" y="17963061"/>
          <a:ext cx="7239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142966</xdr:rowOff>
    </xdr:from>
    <xdr:to>
      <xdr:col>46</xdr:col>
      <xdr:colOff>38100</xdr:colOff>
      <xdr:row>107</xdr:row>
      <xdr:rowOff>73116</xdr:rowOff>
    </xdr:to>
    <xdr:sp macro="" textlink="">
      <xdr:nvSpPr>
        <xdr:cNvPr id="482" name="楕円 481"/>
        <xdr:cNvSpPr/>
      </xdr:nvSpPr>
      <xdr:spPr>
        <a:xfrm>
          <a:off x="7670800" y="179128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22316</xdr:rowOff>
    </xdr:from>
    <xdr:to>
      <xdr:col>50</xdr:col>
      <xdr:colOff>114300</xdr:colOff>
      <xdr:row>107</xdr:row>
      <xdr:rowOff>25581</xdr:rowOff>
    </xdr:to>
    <xdr:cxnSp macro="">
      <xdr:nvCxnSpPr>
        <xdr:cNvPr id="483" name="直線コネクタ 482"/>
        <xdr:cNvCxnSpPr/>
      </xdr:nvCxnSpPr>
      <xdr:spPr>
        <a:xfrm>
          <a:off x="7713980" y="17959796"/>
          <a:ext cx="7823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154395</xdr:rowOff>
    </xdr:from>
    <xdr:to>
      <xdr:col>41</xdr:col>
      <xdr:colOff>101600</xdr:colOff>
      <xdr:row>106</xdr:row>
      <xdr:rowOff>84545</xdr:rowOff>
    </xdr:to>
    <xdr:sp macro="" textlink="">
      <xdr:nvSpPr>
        <xdr:cNvPr id="484" name="楕円 483"/>
        <xdr:cNvSpPr/>
      </xdr:nvSpPr>
      <xdr:spPr>
        <a:xfrm>
          <a:off x="6873240" y="17756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33745</xdr:rowOff>
    </xdr:from>
    <xdr:to>
      <xdr:col>45</xdr:col>
      <xdr:colOff>177800</xdr:colOff>
      <xdr:row>107</xdr:row>
      <xdr:rowOff>22316</xdr:rowOff>
    </xdr:to>
    <xdr:cxnSp macro="">
      <xdr:nvCxnSpPr>
        <xdr:cNvPr id="485" name="直線コネクタ 484"/>
        <xdr:cNvCxnSpPr/>
      </xdr:nvCxnSpPr>
      <xdr:spPr>
        <a:xfrm>
          <a:off x="6924040" y="17803585"/>
          <a:ext cx="78994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147864</xdr:rowOff>
    </xdr:from>
    <xdr:to>
      <xdr:col>36</xdr:col>
      <xdr:colOff>165100</xdr:colOff>
      <xdr:row>106</xdr:row>
      <xdr:rowOff>78014</xdr:rowOff>
    </xdr:to>
    <xdr:sp macro="" textlink="">
      <xdr:nvSpPr>
        <xdr:cNvPr id="486" name="楕円 485"/>
        <xdr:cNvSpPr/>
      </xdr:nvSpPr>
      <xdr:spPr>
        <a:xfrm>
          <a:off x="6098540" y="177500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27214</xdr:rowOff>
    </xdr:from>
    <xdr:to>
      <xdr:col>41</xdr:col>
      <xdr:colOff>50800</xdr:colOff>
      <xdr:row>106</xdr:row>
      <xdr:rowOff>33745</xdr:rowOff>
    </xdr:to>
    <xdr:cxnSp macro="">
      <xdr:nvCxnSpPr>
        <xdr:cNvPr id="487" name="直線コネクタ 486"/>
        <xdr:cNvCxnSpPr/>
      </xdr:nvCxnSpPr>
      <xdr:spPr>
        <a:xfrm>
          <a:off x="6149340" y="17797054"/>
          <a:ext cx="7747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159856</xdr:rowOff>
    </xdr:from>
    <xdr:ext cx="469744" cy="259045"/>
    <xdr:sp macro="" textlink="">
      <xdr:nvSpPr>
        <xdr:cNvPr id="488" name="n_1aveValue【市民会館】&#10;一人当たり面積"/>
        <xdr:cNvSpPr txBox="1"/>
      </xdr:nvSpPr>
      <xdr:spPr>
        <a:xfrm>
          <a:off x="8271587" y="175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89" name="n_2aveValue【市民会館】&#10;一人当たり面積"/>
        <xdr:cNvSpPr txBox="1"/>
      </xdr:nvSpPr>
      <xdr:spPr>
        <a:xfrm>
          <a:off x="750958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144253</xdr:rowOff>
    </xdr:from>
    <xdr:ext cx="469744" cy="259045"/>
    <xdr:sp macro="" textlink="">
      <xdr:nvSpPr>
        <xdr:cNvPr id="490" name="n_3aveValue【市民会館】&#10;一人当たり面積"/>
        <xdr:cNvSpPr txBox="1"/>
      </xdr:nvSpPr>
      <xdr:spPr>
        <a:xfrm>
          <a:off x="6712027" y="1791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491" name="n_4aveValue【市民会館】&#10;一人当たり面積"/>
        <xdr:cNvSpPr txBox="1"/>
      </xdr:nvSpPr>
      <xdr:spPr>
        <a:xfrm>
          <a:off x="5937327" y="1792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67508</xdr:rowOff>
    </xdr:from>
    <xdr:ext cx="469744" cy="259045"/>
    <xdr:sp macro="" textlink="">
      <xdr:nvSpPr>
        <xdr:cNvPr id="492" name="n_1mainValue【市民会館】&#10;一人当たり面積"/>
        <xdr:cNvSpPr txBox="1"/>
      </xdr:nvSpPr>
      <xdr:spPr>
        <a:xfrm>
          <a:off x="8271587" y="180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64243</xdr:rowOff>
    </xdr:from>
    <xdr:ext cx="469744" cy="259045"/>
    <xdr:sp macro="" textlink="">
      <xdr:nvSpPr>
        <xdr:cNvPr id="493" name="n_2mainValue【市民会館】&#10;一人当たり面積"/>
        <xdr:cNvSpPr txBox="1"/>
      </xdr:nvSpPr>
      <xdr:spPr>
        <a:xfrm>
          <a:off x="7509587" y="180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101072</xdr:rowOff>
    </xdr:from>
    <xdr:ext cx="469744" cy="259045"/>
    <xdr:sp macro="" textlink="">
      <xdr:nvSpPr>
        <xdr:cNvPr id="494" name="n_3mainValue【市民会館】&#10;一人当たり面積"/>
        <xdr:cNvSpPr txBox="1"/>
      </xdr:nvSpPr>
      <xdr:spPr>
        <a:xfrm>
          <a:off x="6712027" y="1753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94541</xdr:rowOff>
    </xdr:from>
    <xdr:ext cx="469744" cy="259045"/>
    <xdr:sp macro="" textlink="">
      <xdr:nvSpPr>
        <xdr:cNvPr id="495" name="n_4mainValue【市民会館】&#10;一人当たり面積"/>
        <xdr:cNvSpPr txBox="1"/>
      </xdr:nvSpPr>
      <xdr:spPr>
        <a:xfrm>
          <a:off x="5937327" y="1752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xdr:cNvCxnSpPr/>
      </xdr:nvCxnSpPr>
      <xdr:spPr>
        <a:xfrm flipV="1">
          <a:off x="14375764" y="568833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xdr:cNvSpPr txBox="1"/>
      </xdr:nvSpPr>
      <xdr:spPr>
        <a:xfrm>
          <a:off x="14414500"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xdr:cNvCxnSpPr/>
      </xdr:nvCxnSpPr>
      <xdr:spPr>
        <a:xfrm>
          <a:off x="1428750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xdr:cNvSpPr txBox="1"/>
      </xdr:nvSpPr>
      <xdr:spPr>
        <a:xfrm>
          <a:off x="14414500" y="54673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xdr:cNvCxnSpPr/>
      </xdr:nvCxnSpPr>
      <xdr:spPr>
        <a:xfrm>
          <a:off x="14287500" y="5688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157678</xdr:rowOff>
    </xdr:from>
    <xdr:ext cx="405111" cy="259045"/>
    <xdr:sp macro="" textlink="">
      <xdr:nvSpPr>
        <xdr:cNvPr id="526" name="【一般廃棄物処理施設】&#10;有形固定資産減価償却率平均値テキスト"/>
        <xdr:cNvSpPr txBox="1"/>
      </xdr:nvSpPr>
      <xdr:spPr>
        <a:xfrm>
          <a:off x="14414500" y="63603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xdr:cNvSpPr/>
      </xdr:nvSpPr>
      <xdr:spPr>
        <a:xfrm>
          <a:off x="14325600" y="650512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xdr:cNvSpPr/>
      </xdr:nvSpPr>
      <xdr:spPr>
        <a:xfrm>
          <a:off x="1357884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xdr:cNvSpPr/>
      </xdr:nvSpPr>
      <xdr:spPr>
        <a:xfrm>
          <a:off x="12804140" y="6531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xdr:cNvSpPr/>
      </xdr:nvSpPr>
      <xdr:spPr>
        <a:xfrm>
          <a:off x="12029440" y="655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xdr:cNvSpPr/>
      </xdr:nvSpPr>
      <xdr:spPr>
        <a:xfrm>
          <a:off x="11231880" y="65181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123372</xdr:rowOff>
    </xdr:from>
    <xdr:to>
      <xdr:col>85</xdr:col>
      <xdr:colOff>177800</xdr:colOff>
      <xdr:row>41</xdr:row>
      <xdr:rowOff>53522</xdr:rowOff>
    </xdr:to>
    <xdr:sp macro="" textlink="">
      <xdr:nvSpPr>
        <xdr:cNvPr id="537" name="楕円 536"/>
        <xdr:cNvSpPr/>
      </xdr:nvSpPr>
      <xdr:spPr>
        <a:xfrm>
          <a:off x="14325600" y="682897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101799</xdr:rowOff>
    </xdr:from>
    <xdr:ext cx="405111" cy="259045"/>
    <xdr:sp macro="" textlink="">
      <xdr:nvSpPr>
        <xdr:cNvPr id="538" name="【一般廃棄物処理施設】&#10;有形固定資産減価償却率該当値テキスト"/>
        <xdr:cNvSpPr txBox="1"/>
      </xdr:nvSpPr>
      <xdr:spPr>
        <a:xfrm>
          <a:off x="14414500" y="680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67854</xdr:rowOff>
    </xdr:from>
    <xdr:to>
      <xdr:col>81</xdr:col>
      <xdr:colOff>101600</xdr:colOff>
      <xdr:row>40</xdr:row>
      <xdr:rowOff>169454</xdr:rowOff>
    </xdr:to>
    <xdr:sp macro="" textlink="">
      <xdr:nvSpPr>
        <xdr:cNvPr id="539" name="楕円 538"/>
        <xdr:cNvSpPr/>
      </xdr:nvSpPr>
      <xdr:spPr>
        <a:xfrm>
          <a:off x="13578840" y="677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118654</xdr:rowOff>
    </xdr:from>
    <xdr:to>
      <xdr:col>85</xdr:col>
      <xdr:colOff>127000</xdr:colOff>
      <xdr:row>41</xdr:row>
      <xdr:rowOff>2722</xdr:rowOff>
    </xdr:to>
    <xdr:cxnSp macro="">
      <xdr:nvCxnSpPr>
        <xdr:cNvPr id="540" name="直線コネクタ 539"/>
        <xdr:cNvCxnSpPr/>
      </xdr:nvCxnSpPr>
      <xdr:spPr>
        <a:xfrm>
          <a:off x="13629640" y="6824254"/>
          <a:ext cx="74676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7438</xdr:rowOff>
    </xdr:from>
    <xdr:to>
      <xdr:col>76</xdr:col>
      <xdr:colOff>165100</xdr:colOff>
      <xdr:row>40</xdr:row>
      <xdr:rowOff>109038</xdr:rowOff>
    </xdr:to>
    <xdr:sp macro="" textlink="">
      <xdr:nvSpPr>
        <xdr:cNvPr id="541" name="楕円 540"/>
        <xdr:cNvSpPr/>
      </xdr:nvSpPr>
      <xdr:spPr>
        <a:xfrm>
          <a:off x="12804140" y="671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58238</xdr:rowOff>
    </xdr:from>
    <xdr:to>
      <xdr:col>81</xdr:col>
      <xdr:colOff>50800</xdr:colOff>
      <xdr:row>40</xdr:row>
      <xdr:rowOff>118654</xdr:rowOff>
    </xdr:to>
    <xdr:cxnSp macro="">
      <xdr:nvCxnSpPr>
        <xdr:cNvPr id="542" name="直線コネクタ 541"/>
        <xdr:cNvCxnSpPr/>
      </xdr:nvCxnSpPr>
      <xdr:spPr>
        <a:xfrm>
          <a:off x="12854940" y="6763838"/>
          <a:ext cx="7747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115207</xdr:rowOff>
    </xdr:from>
    <xdr:to>
      <xdr:col>72</xdr:col>
      <xdr:colOff>38100</xdr:colOff>
      <xdr:row>40</xdr:row>
      <xdr:rowOff>45357</xdr:rowOff>
    </xdr:to>
    <xdr:sp macro="" textlink="">
      <xdr:nvSpPr>
        <xdr:cNvPr id="543" name="楕円 542"/>
        <xdr:cNvSpPr/>
      </xdr:nvSpPr>
      <xdr:spPr>
        <a:xfrm>
          <a:off x="12029440" y="66531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166007</xdr:rowOff>
    </xdr:from>
    <xdr:to>
      <xdr:col>76</xdr:col>
      <xdr:colOff>114300</xdr:colOff>
      <xdr:row>40</xdr:row>
      <xdr:rowOff>58238</xdr:rowOff>
    </xdr:to>
    <xdr:cxnSp macro="">
      <xdr:nvCxnSpPr>
        <xdr:cNvPr id="544" name="直線コネクタ 543"/>
        <xdr:cNvCxnSpPr/>
      </xdr:nvCxnSpPr>
      <xdr:spPr>
        <a:xfrm>
          <a:off x="12072620" y="6703967"/>
          <a:ext cx="782320" cy="5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58057</xdr:rowOff>
    </xdr:from>
    <xdr:to>
      <xdr:col>67</xdr:col>
      <xdr:colOff>101600</xdr:colOff>
      <xdr:row>39</xdr:row>
      <xdr:rowOff>159657</xdr:rowOff>
    </xdr:to>
    <xdr:sp macro="" textlink="">
      <xdr:nvSpPr>
        <xdr:cNvPr id="545" name="楕円 544"/>
        <xdr:cNvSpPr/>
      </xdr:nvSpPr>
      <xdr:spPr>
        <a:xfrm>
          <a:off x="1123188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108857</xdr:rowOff>
    </xdr:from>
    <xdr:to>
      <xdr:col>71</xdr:col>
      <xdr:colOff>177800</xdr:colOff>
      <xdr:row>39</xdr:row>
      <xdr:rowOff>166007</xdr:rowOff>
    </xdr:to>
    <xdr:cxnSp macro="">
      <xdr:nvCxnSpPr>
        <xdr:cNvPr id="546" name="直線コネクタ 545"/>
        <xdr:cNvCxnSpPr/>
      </xdr:nvCxnSpPr>
      <xdr:spPr>
        <a:xfrm>
          <a:off x="11282680" y="6646817"/>
          <a:ext cx="78994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143527</xdr:rowOff>
    </xdr:from>
    <xdr:ext cx="405111" cy="259045"/>
    <xdr:sp macro="" textlink="">
      <xdr:nvSpPr>
        <xdr:cNvPr id="547" name="n_1aveValue【一般廃棄物処理施設】&#10;有形固定資産減価償却率"/>
        <xdr:cNvSpPr txBox="1"/>
      </xdr:nvSpPr>
      <xdr:spPr>
        <a:xfrm>
          <a:off x="13437244"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48" name="n_2aveValue【一般廃棄物処理施設】&#10;有形固定資産減価償却率"/>
        <xdr:cNvSpPr txBox="1"/>
      </xdr:nvSpPr>
      <xdr:spPr>
        <a:xfrm>
          <a:off x="12675244" y="631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132097</xdr:rowOff>
    </xdr:from>
    <xdr:ext cx="405111" cy="259045"/>
    <xdr:sp macro="" textlink="">
      <xdr:nvSpPr>
        <xdr:cNvPr id="549" name="n_3aveValue【一般廃棄物処理施設】&#10;有形固定資産減価償却率"/>
        <xdr:cNvSpPr txBox="1"/>
      </xdr:nvSpPr>
      <xdr:spPr>
        <a:xfrm>
          <a:off x="119005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94541</xdr:rowOff>
    </xdr:from>
    <xdr:ext cx="405111" cy="259045"/>
    <xdr:sp macro="" textlink="">
      <xdr:nvSpPr>
        <xdr:cNvPr id="550" name="n_4aveValue【一般廃棄物処理施設】&#10;有形固定資産減価償却率"/>
        <xdr:cNvSpPr txBox="1"/>
      </xdr:nvSpPr>
      <xdr:spPr>
        <a:xfrm>
          <a:off x="11102984" y="629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160581</xdr:rowOff>
    </xdr:from>
    <xdr:ext cx="405111" cy="259045"/>
    <xdr:sp macro="" textlink="">
      <xdr:nvSpPr>
        <xdr:cNvPr id="551" name="n_1mainValue【一般廃棄物処理施設】&#10;有形固定資産減価償却率"/>
        <xdr:cNvSpPr txBox="1"/>
      </xdr:nvSpPr>
      <xdr:spPr>
        <a:xfrm>
          <a:off x="13437244" y="6866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100165</xdr:rowOff>
    </xdr:from>
    <xdr:ext cx="405111" cy="259045"/>
    <xdr:sp macro="" textlink="">
      <xdr:nvSpPr>
        <xdr:cNvPr id="552" name="n_2mainValue【一般廃棄物処理施設】&#10;有形固定資産減価償却率"/>
        <xdr:cNvSpPr txBox="1"/>
      </xdr:nvSpPr>
      <xdr:spPr>
        <a:xfrm>
          <a:off x="12675244" y="680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36484</xdr:rowOff>
    </xdr:from>
    <xdr:ext cx="405111" cy="259045"/>
    <xdr:sp macro="" textlink="">
      <xdr:nvSpPr>
        <xdr:cNvPr id="553" name="n_3mainValue【一般廃棄物処理施設】&#10;有形固定資産減価償却率"/>
        <xdr:cNvSpPr txBox="1"/>
      </xdr:nvSpPr>
      <xdr:spPr>
        <a:xfrm>
          <a:off x="11900544" y="6742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150784</xdr:rowOff>
    </xdr:from>
    <xdr:ext cx="405111" cy="259045"/>
    <xdr:sp macro="" textlink="">
      <xdr:nvSpPr>
        <xdr:cNvPr id="554" name="n_4mainValue【一般廃棄物処理施設】&#10;有形固定資産減価償却率"/>
        <xdr:cNvSpPr txBox="1"/>
      </xdr:nvSpPr>
      <xdr:spPr>
        <a:xfrm>
          <a:off x="1110298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6" name="直線コネクタ 575"/>
        <xdr:cNvCxnSpPr/>
      </xdr:nvCxnSpPr>
      <xdr:spPr>
        <a:xfrm flipV="1">
          <a:off x="19509104" y="5539486"/>
          <a:ext cx="0" cy="1466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7" name="【一般廃棄物処理施設】&#10;一人当たり有形固定資産（償却資産）額最小値テキスト"/>
        <xdr:cNvSpPr txBox="1"/>
      </xdr:nvSpPr>
      <xdr:spPr>
        <a:xfrm>
          <a:off x="19547840" y="700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8" name="直線コネクタ 577"/>
        <xdr:cNvCxnSpPr/>
      </xdr:nvCxnSpPr>
      <xdr:spPr>
        <a:xfrm>
          <a:off x="19443700" y="70057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9" name="【一般廃棄物処理施設】&#10;一人当たり有形固定資産（償却資産）額最大値テキスト"/>
        <xdr:cNvSpPr txBox="1"/>
      </xdr:nvSpPr>
      <xdr:spPr>
        <a:xfrm>
          <a:off x="19547840" y="532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80" name="直線コネクタ 579"/>
        <xdr:cNvCxnSpPr/>
      </xdr:nvCxnSpPr>
      <xdr:spPr>
        <a:xfrm>
          <a:off x="19443700" y="55394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72774</xdr:rowOff>
    </xdr:from>
    <xdr:ext cx="534377" cy="259045"/>
    <xdr:sp macro="" textlink="">
      <xdr:nvSpPr>
        <xdr:cNvPr id="581" name="【一般廃棄物処理施設】&#10;一人当たり有形固定資産（償却資産）額平均値テキスト"/>
        <xdr:cNvSpPr txBox="1"/>
      </xdr:nvSpPr>
      <xdr:spPr>
        <a:xfrm>
          <a:off x="19547840" y="6610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82" name="フローチャート: 判断 581"/>
        <xdr:cNvSpPr/>
      </xdr:nvSpPr>
      <xdr:spPr>
        <a:xfrm>
          <a:off x="19458940" y="67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83" name="フローチャート: 判断 582"/>
        <xdr:cNvSpPr/>
      </xdr:nvSpPr>
      <xdr:spPr>
        <a:xfrm>
          <a:off x="18735040" y="67488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84" name="フローチャート: 判断 583"/>
        <xdr:cNvSpPr/>
      </xdr:nvSpPr>
      <xdr:spPr>
        <a:xfrm>
          <a:off x="17937480" y="674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85" name="フローチャート: 判断 584"/>
        <xdr:cNvSpPr/>
      </xdr:nvSpPr>
      <xdr:spPr>
        <a:xfrm>
          <a:off x="17162780" y="675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86" name="フローチャート: 判断 585"/>
        <xdr:cNvSpPr/>
      </xdr:nvSpPr>
      <xdr:spPr>
        <a:xfrm>
          <a:off x="16388080" y="67722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142775</xdr:rowOff>
    </xdr:from>
    <xdr:to>
      <xdr:col>116</xdr:col>
      <xdr:colOff>114300</xdr:colOff>
      <xdr:row>41</xdr:row>
      <xdr:rowOff>72925</xdr:rowOff>
    </xdr:to>
    <xdr:sp macro="" textlink="">
      <xdr:nvSpPr>
        <xdr:cNvPr id="592" name="楕円 591"/>
        <xdr:cNvSpPr/>
      </xdr:nvSpPr>
      <xdr:spPr>
        <a:xfrm>
          <a:off x="19458940" y="6848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57702</xdr:rowOff>
    </xdr:from>
    <xdr:ext cx="534377" cy="259045"/>
    <xdr:sp macro="" textlink="">
      <xdr:nvSpPr>
        <xdr:cNvPr id="593" name="【一般廃棄物処理施設】&#10;一人当たり有形固定資産（償却資産）額該当値テキスト"/>
        <xdr:cNvSpPr txBox="1"/>
      </xdr:nvSpPr>
      <xdr:spPr>
        <a:xfrm>
          <a:off x="19547840" y="676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141730</xdr:rowOff>
    </xdr:from>
    <xdr:to>
      <xdr:col>112</xdr:col>
      <xdr:colOff>38100</xdr:colOff>
      <xdr:row>41</xdr:row>
      <xdr:rowOff>71880</xdr:rowOff>
    </xdr:to>
    <xdr:sp macro="" textlink="">
      <xdr:nvSpPr>
        <xdr:cNvPr id="594" name="楕円 593"/>
        <xdr:cNvSpPr/>
      </xdr:nvSpPr>
      <xdr:spPr>
        <a:xfrm>
          <a:off x="18735040" y="6847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21080</xdr:rowOff>
    </xdr:from>
    <xdr:to>
      <xdr:col>116</xdr:col>
      <xdr:colOff>63500</xdr:colOff>
      <xdr:row>41</xdr:row>
      <xdr:rowOff>22125</xdr:rowOff>
    </xdr:to>
    <xdr:cxnSp macro="">
      <xdr:nvCxnSpPr>
        <xdr:cNvPr id="595" name="直線コネクタ 594"/>
        <xdr:cNvCxnSpPr/>
      </xdr:nvCxnSpPr>
      <xdr:spPr>
        <a:xfrm>
          <a:off x="18778220" y="6894320"/>
          <a:ext cx="73152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140955</xdr:rowOff>
    </xdr:from>
    <xdr:to>
      <xdr:col>107</xdr:col>
      <xdr:colOff>101600</xdr:colOff>
      <xdr:row>41</xdr:row>
      <xdr:rowOff>71105</xdr:rowOff>
    </xdr:to>
    <xdr:sp macro="" textlink="">
      <xdr:nvSpPr>
        <xdr:cNvPr id="596" name="楕円 595"/>
        <xdr:cNvSpPr/>
      </xdr:nvSpPr>
      <xdr:spPr>
        <a:xfrm>
          <a:off x="17937480" y="68465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20305</xdr:rowOff>
    </xdr:from>
    <xdr:to>
      <xdr:col>111</xdr:col>
      <xdr:colOff>177800</xdr:colOff>
      <xdr:row>41</xdr:row>
      <xdr:rowOff>21080</xdr:rowOff>
    </xdr:to>
    <xdr:cxnSp macro="">
      <xdr:nvCxnSpPr>
        <xdr:cNvPr id="597" name="直線コネクタ 596"/>
        <xdr:cNvCxnSpPr/>
      </xdr:nvCxnSpPr>
      <xdr:spPr>
        <a:xfrm>
          <a:off x="17988280" y="6893545"/>
          <a:ext cx="789940" cy="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140582</xdr:rowOff>
    </xdr:from>
    <xdr:to>
      <xdr:col>102</xdr:col>
      <xdr:colOff>165100</xdr:colOff>
      <xdr:row>41</xdr:row>
      <xdr:rowOff>70732</xdr:rowOff>
    </xdr:to>
    <xdr:sp macro="" textlink="">
      <xdr:nvSpPr>
        <xdr:cNvPr id="598" name="楕円 597"/>
        <xdr:cNvSpPr/>
      </xdr:nvSpPr>
      <xdr:spPr>
        <a:xfrm>
          <a:off x="17162780" y="68461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19932</xdr:rowOff>
    </xdr:from>
    <xdr:to>
      <xdr:col>107</xdr:col>
      <xdr:colOff>50800</xdr:colOff>
      <xdr:row>41</xdr:row>
      <xdr:rowOff>20305</xdr:rowOff>
    </xdr:to>
    <xdr:cxnSp macro="">
      <xdr:nvCxnSpPr>
        <xdr:cNvPr id="599" name="直線コネクタ 598"/>
        <xdr:cNvCxnSpPr/>
      </xdr:nvCxnSpPr>
      <xdr:spPr>
        <a:xfrm>
          <a:off x="17213580" y="6893172"/>
          <a:ext cx="774700" cy="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140699</xdr:rowOff>
    </xdr:from>
    <xdr:to>
      <xdr:col>98</xdr:col>
      <xdr:colOff>38100</xdr:colOff>
      <xdr:row>41</xdr:row>
      <xdr:rowOff>70849</xdr:rowOff>
    </xdr:to>
    <xdr:sp macro="" textlink="">
      <xdr:nvSpPr>
        <xdr:cNvPr id="600" name="楕円 599"/>
        <xdr:cNvSpPr/>
      </xdr:nvSpPr>
      <xdr:spPr>
        <a:xfrm>
          <a:off x="16388080" y="68462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19932</xdr:rowOff>
    </xdr:from>
    <xdr:to>
      <xdr:col>102</xdr:col>
      <xdr:colOff>114300</xdr:colOff>
      <xdr:row>41</xdr:row>
      <xdr:rowOff>20049</xdr:rowOff>
    </xdr:to>
    <xdr:cxnSp macro="">
      <xdr:nvCxnSpPr>
        <xdr:cNvPr id="601" name="直線コネクタ 600"/>
        <xdr:cNvCxnSpPr/>
      </xdr:nvCxnSpPr>
      <xdr:spPr>
        <a:xfrm flipV="1">
          <a:off x="16431260" y="6893172"/>
          <a:ext cx="782320" cy="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161413</xdr:rowOff>
    </xdr:from>
    <xdr:ext cx="534377" cy="259045"/>
    <xdr:sp macro="" textlink="">
      <xdr:nvSpPr>
        <xdr:cNvPr id="602" name="n_1aveValue【一般廃棄物処理施設】&#10;一人当たり有形固定資産（償却資産）額"/>
        <xdr:cNvSpPr txBox="1"/>
      </xdr:nvSpPr>
      <xdr:spPr>
        <a:xfrm>
          <a:off x="18528811" y="65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603" name="n_2aveValue【一般廃棄物処理施設】&#10;一人当たり有形固定資産（償却資産）額"/>
        <xdr:cNvSpPr txBox="1"/>
      </xdr:nvSpPr>
      <xdr:spPr>
        <a:xfrm>
          <a:off x="17766811" y="652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604" name="n_3aveValue【一般廃棄物処理施設】&#10;一人当たり有形固定資産（償却資産）額"/>
        <xdr:cNvSpPr txBox="1"/>
      </xdr:nvSpPr>
      <xdr:spPr>
        <a:xfrm>
          <a:off x="16969251" y="653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605" name="n_4aveValue【一般廃棄物処理施設】&#10;一人当たり有形固定資産（償却資産）額"/>
        <xdr:cNvSpPr txBox="1"/>
      </xdr:nvSpPr>
      <xdr:spPr>
        <a:xfrm>
          <a:off x="16194551" y="655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63007</xdr:rowOff>
    </xdr:from>
    <xdr:ext cx="534377" cy="259045"/>
    <xdr:sp macro="" textlink="">
      <xdr:nvSpPr>
        <xdr:cNvPr id="606" name="n_1mainValue【一般廃棄物処理施設】&#10;一人当たり有形固定資産（償却資産）額"/>
        <xdr:cNvSpPr txBox="1"/>
      </xdr:nvSpPr>
      <xdr:spPr>
        <a:xfrm>
          <a:off x="18528811" y="693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62232</xdr:rowOff>
    </xdr:from>
    <xdr:ext cx="534377" cy="259045"/>
    <xdr:sp macro="" textlink="">
      <xdr:nvSpPr>
        <xdr:cNvPr id="607" name="n_2mainValue【一般廃棄物処理施設】&#10;一人当たり有形固定資産（償却資産）額"/>
        <xdr:cNvSpPr txBox="1"/>
      </xdr:nvSpPr>
      <xdr:spPr>
        <a:xfrm>
          <a:off x="17766811" y="693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61859</xdr:rowOff>
    </xdr:from>
    <xdr:ext cx="534377" cy="259045"/>
    <xdr:sp macro="" textlink="">
      <xdr:nvSpPr>
        <xdr:cNvPr id="608" name="n_3mainValue【一般廃棄物処理施設】&#10;一人当たり有形固定資産（償却資産）額"/>
        <xdr:cNvSpPr txBox="1"/>
      </xdr:nvSpPr>
      <xdr:spPr>
        <a:xfrm>
          <a:off x="16969251" y="693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61976</xdr:rowOff>
    </xdr:from>
    <xdr:ext cx="534377" cy="259045"/>
    <xdr:sp macro="" textlink="">
      <xdr:nvSpPr>
        <xdr:cNvPr id="609" name="n_4mainValue【一般廃棄物処理施設】&#10;一人当たり有形固定資産（償却資産）額"/>
        <xdr:cNvSpPr txBox="1"/>
      </xdr:nvSpPr>
      <xdr:spPr>
        <a:xfrm>
          <a:off x="16194551" y="693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35" name="直線コネクタ 634"/>
        <xdr:cNvCxnSpPr/>
      </xdr:nvCxnSpPr>
      <xdr:spPr>
        <a:xfrm flipV="1">
          <a:off x="14375764" y="931000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8" name="【保健センター・保健所】&#10;有形固定資産減価償却率最大値テキスト"/>
        <xdr:cNvSpPr txBox="1"/>
      </xdr:nvSpPr>
      <xdr:spPr>
        <a:xfrm>
          <a:off x="14414500" y="90890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9" name="直線コネクタ 638"/>
        <xdr:cNvCxnSpPr/>
      </xdr:nvCxnSpPr>
      <xdr:spPr>
        <a:xfrm>
          <a:off x="14287500" y="93100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25961</xdr:rowOff>
    </xdr:from>
    <xdr:ext cx="405111" cy="259045"/>
    <xdr:sp macro="" textlink="">
      <xdr:nvSpPr>
        <xdr:cNvPr id="640" name="【保健センター・保健所】&#10;有形固定資産減価償却率平均値テキスト"/>
        <xdr:cNvSpPr txBox="1"/>
      </xdr:nvSpPr>
      <xdr:spPr>
        <a:xfrm>
          <a:off x="14414500" y="991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1" name="フローチャート: 判断 640"/>
        <xdr:cNvSpPr/>
      </xdr:nvSpPr>
      <xdr:spPr>
        <a:xfrm>
          <a:off x="14325600" y="1006148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42" name="フローチャート: 判断 641"/>
        <xdr:cNvSpPr/>
      </xdr:nvSpPr>
      <xdr:spPr>
        <a:xfrm>
          <a:off x="13578840" y="100424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3" name="フローチャート: 判断 642"/>
        <xdr:cNvSpPr/>
      </xdr:nvSpPr>
      <xdr:spPr>
        <a:xfrm>
          <a:off x="12804140" y="100048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4" name="フローチャート: 判断 643"/>
        <xdr:cNvSpPr/>
      </xdr:nvSpPr>
      <xdr:spPr>
        <a:xfrm>
          <a:off x="12029440" y="99771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5" name="フローチャート: 判断 644"/>
        <xdr:cNvSpPr/>
      </xdr:nvSpPr>
      <xdr:spPr>
        <a:xfrm>
          <a:off x="11231880" y="995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45538</xdr:rowOff>
    </xdr:from>
    <xdr:to>
      <xdr:col>85</xdr:col>
      <xdr:colOff>177800</xdr:colOff>
      <xdr:row>60</xdr:row>
      <xdr:rowOff>147138</xdr:rowOff>
    </xdr:to>
    <xdr:sp macro="" textlink="">
      <xdr:nvSpPr>
        <xdr:cNvPr id="651" name="楕円 650"/>
        <xdr:cNvSpPr/>
      </xdr:nvSpPr>
      <xdr:spPr>
        <a:xfrm>
          <a:off x="14325600" y="1010393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23965</xdr:rowOff>
    </xdr:from>
    <xdr:ext cx="405111" cy="259045"/>
    <xdr:sp macro="" textlink="">
      <xdr:nvSpPr>
        <xdr:cNvPr id="652" name="【保健センター・保健所】&#10;有形固定資産減価償却率該当値テキスト"/>
        <xdr:cNvSpPr txBox="1"/>
      </xdr:nvSpPr>
      <xdr:spPr>
        <a:xfrm>
          <a:off x="14414500" y="10082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11249</xdr:rowOff>
    </xdr:from>
    <xdr:to>
      <xdr:col>81</xdr:col>
      <xdr:colOff>101600</xdr:colOff>
      <xdr:row>60</xdr:row>
      <xdr:rowOff>112849</xdr:rowOff>
    </xdr:to>
    <xdr:sp macro="" textlink="">
      <xdr:nvSpPr>
        <xdr:cNvPr id="653" name="楕円 652"/>
        <xdr:cNvSpPr/>
      </xdr:nvSpPr>
      <xdr:spPr>
        <a:xfrm>
          <a:off x="1357884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62049</xdr:rowOff>
    </xdr:from>
    <xdr:to>
      <xdr:col>85</xdr:col>
      <xdr:colOff>127000</xdr:colOff>
      <xdr:row>60</xdr:row>
      <xdr:rowOff>96338</xdr:rowOff>
    </xdr:to>
    <xdr:cxnSp macro="">
      <xdr:nvCxnSpPr>
        <xdr:cNvPr id="654" name="直線コネクタ 653"/>
        <xdr:cNvCxnSpPr/>
      </xdr:nvCxnSpPr>
      <xdr:spPr>
        <a:xfrm>
          <a:off x="13629640" y="10120449"/>
          <a:ext cx="74676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151674</xdr:rowOff>
    </xdr:from>
    <xdr:to>
      <xdr:col>76</xdr:col>
      <xdr:colOff>165100</xdr:colOff>
      <xdr:row>60</xdr:row>
      <xdr:rowOff>81824</xdr:rowOff>
    </xdr:to>
    <xdr:sp macro="" textlink="">
      <xdr:nvSpPr>
        <xdr:cNvPr id="655" name="楕円 654"/>
        <xdr:cNvSpPr/>
      </xdr:nvSpPr>
      <xdr:spPr>
        <a:xfrm>
          <a:off x="12804140" y="100424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31024</xdr:rowOff>
    </xdr:from>
    <xdr:to>
      <xdr:col>81</xdr:col>
      <xdr:colOff>50800</xdr:colOff>
      <xdr:row>60</xdr:row>
      <xdr:rowOff>62049</xdr:rowOff>
    </xdr:to>
    <xdr:cxnSp macro="">
      <xdr:nvCxnSpPr>
        <xdr:cNvPr id="656" name="直線コネクタ 655"/>
        <xdr:cNvCxnSpPr/>
      </xdr:nvCxnSpPr>
      <xdr:spPr>
        <a:xfrm>
          <a:off x="12854940" y="10089424"/>
          <a:ext cx="7747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57" name="楕円 656"/>
        <xdr:cNvSpPr/>
      </xdr:nvSpPr>
      <xdr:spPr>
        <a:xfrm>
          <a:off x="12029440" y="100097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169817</xdr:rowOff>
    </xdr:from>
    <xdr:to>
      <xdr:col>76</xdr:col>
      <xdr:colOff>114300</xdr:colOff>
      <xdr:row>60</xdr:row>
      <xdr:rowOff>31024</xdr:rowOff>
    </xdr:to>
    <xdr:cxnSp macro="">
      <xdr:nvCxnSpPr>
        <xdr:cNvPr id="658" name="直線コネクタ 657"/>
        <xdr:cNvCxnSpPr/>
      </xdr:nvCxnSpPr>
      <xdr:spPr>
        <a:xfrm>
          <a:off x="12072620" y="10060577"/>
          <a:ext cx="7823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87993</xdr:rowOff>
    </xdr:from>
    <xdr:to>
      <xdr:col>67</xdr:col>
      <xdr:colOff>101600</xdr:colOff>
      <xdr:row>60</xdr:row>
      <xdr:rowOff>18143</xdr:rowOff>
    </xdr:to>
    <xdr:sp macro="" textlink="">
      <xdr:nvSpPr>
        <xdr:cNvPr id="659" name="楕円 658"/>
        <xdr:cNvSpPr/>
      </xdr:nvSpPr>
      <xdr:spPr>
        <a:xfrm>
          <a:off x="11231880" y="99787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138793</xdr:rowOff>
    </xdr:from>
    <xdr:to>
      <xdr:col>71</xdr:col>
      <xdr:colOff>177800</xdr:colOff>
      <xdr:row>59</xdr:row>
      <xdr:rowOff>169817</xdr:rowOff>
    </xdr:to>
    <xdr:cxnSp macro="">
      <xdr:nvCxnSpPr>
        <xdr:cNvPr id="660" name="直線コネクタ 659"/>
        <xdr:cNvCxnSpPr/>
      </xdr:nvCxnSpPr>
      <xdr:spPr>
        <a:xfrm>
          <a:off x="11282680" y="10029553"/>
          <a:ext cx="78994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661" name="n_1aveValue【保健センター・保健所】&#10;有形固定資産減価償却率"/>
        <xdr:cNvSpPr txBox="1"/>
      </xdr:nvSpPr>
      <xdr:spPr>
        <a:xfrm>
          <a:off x="13437244" y="982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62" name="n_2aveValue【保健センター・保健所】&#10;有形固定資産減価償却率"/>
        <xdr:cNvSpPr txBox="1"/>
      </xdr:nvSpPr>
      <xdr:spPr>
        <a:xfrm>
          <a:off x="12675244" y="9783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63" name="n_3aveValue【保健センター・保健所】&#10;有形固定資産減価償却率"/>
        <xdr:cNvSpPr txBox="1"/>
      </xdr:nvSpPr>
      <xdr:spPr>
        <a:xfrm>
          <a:off x="119005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664" name="n_4aveValue【保健センター・保健所】&#10;有形固定資産減価償却率"/>
        <xdr:cNvSpPr txBox="1"/>
      </xdr:nvSpPr>
      <xdr:spPr>
        <a:xfrm>
          <a:off x="11102984" y="973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103976</xdr:rowOff>
    </xdr:from>
    <xdr:ext cx="405111" cy="259045"/>
    <xdr:sp macro="" textlink="">
      <xdr:nvSpPr>
        <xdr:cNvPr id="665" name="n_1mainValue【保健センター・保健所】&#10;有形固定資産減価償却率"/>
        <xdr:cNvSpPr txBox="1"/>
      </xdr:nvSpPr>
      <xdr:spPr>
        <a:xfrm>
          <a:off x="13437244" y="1016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72951</xdr:rowOff>
    </xdr:from>
    <xdr:ext cx="405111" cy="259045"/>
    <xdr:sp macro="" textlink="">
      <xdr:nvSpPr>
        <xdr:cNvPr id="666" name="n_2mainValue【保健センター・保健所】&#10;有形固定資産減価償却率"/>
        <xdr:cNvSpPr txBox="1"/>
      </xdr:nvSpPr>
      <xdr:spPr>
        <a:xfrm>
          <a:off x="12675244" y="10131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40294</xdr:rowOff>
    </xdr:from>
    <xdr:ext cx="405111" cy="259045"/>
    <xdr:sp macro="" textlink="">
      <xdr:nvSpPr>
        <xdr:cNvPr id="667" name="n_3mainValue【保健センター・保健所】&#10;有形固定資産減価償却率"/>
        <xdr:cNvSpPr txBox="1"/>
      </xdr:nvSpPr>
      <xdr:spPr>
        <a:xfrm>
          <a:off x="11900544" y="10098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9270</xdr:rowOff>
    </xdr:from>
    <xdr:ext cx="405111" cy="259045"/>
    <xdr:sp macro="" textlink="">
      <xdr:nvSpPr>
        <xdr:cNvPr id="668" name="n_4mainValue【保健センター・保健所】&#10;有形固定資産減価償却率"/>
        <xdr:cNvSpPr txBox="1"/>
      </xdr:nvSpPr>
      <xdr:spPr>
        <a:xfrm>
          <a:off x="11102984" y="10067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92" name="直線コネクタ 691"/>
        <xdr:cNvCxnSpPr/>
      </xdr:nvCxnSpPr>
      <xdr:spPr>
        <a:xfrm flipV="1">
          <a:off x="19509104" y="9387840"/>
          <a:ext cx="0" cy="139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xdr:cNvSpPr txBox="1"/>
      </xdr:nvSpPr>
      <xdr:spPr>
        <a:xfrm>
          <a:off x="19547840" y="1078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xdr:cNvCxnSpPr/>
      </xdr:nvCxnSpPr>
      <xdr:spPr>
        <a:xfrm>
          <a:off x="19443700" y="10779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5" name="【保健センター・保健所】&#10;一人当たり面積最大値テキスト"/>
        <xdr:cNvSpPr txBox="1"/>
      </xdr:nvSpPr>
      <xdr:spPr>
        <a:xfrm>
          <a:off x="19547840" y="91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6" name="直線コネクタ 695"/>
        <xdr:cNvCxnSpPr/>
      </xdr:nvCxnSpPr>
      <xdr:spPr>
        <a:xfrm>
          <a:off x="19443700" y="938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97" name="【保健センター・保健所】&#10;一人当たり面積平均値テキスト"/>
        <xdr:cNvSpPr txBox="1"/>
      </xdr:nvSpPr>
      <xdr:spPr>
        <a:xfrm>
          <a:off x="19547840" y="1021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xdr:cNvSpPr/>
      </xdr:nvSpPr>
      <xdr:spPr>
        <a:xfrm>
          <a:off x="1945894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9" name="フローチャート: 判断 698"/>
        <xdr:cNvSpPr/>
      </xdr:nvSpPr>
      <xdr:spPr>
        <a:xfrm>
          <a:off x="18735040" y="102323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700" name="フローチャート: 判断 699"/>
        <xdr:cNvSpPr/>
      </xdr:nvSpPr>
      <xdr:spPr>
        <a:xfrm>
          <a:off x="17937480" y="10223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701" name="フローチャート: 判断 700"/>
        <xdr:cNvSpPr/>
      </xdr:nvSpPr>
      <xdr:spPr>
        <a:xfrm>
          <a:off x="17162780" y="1024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702" name="フローチャート: 判断 701"/>
        <xdr:cNvSpPr/>
      </xdr:nvSpPr>
      <xdr:spPr>
        <a:xfrm>
          <a:off x="16388080" y="102577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708" name="楕円 707"/>
        <xdr:cNvSpPr/>
      </xdr:nvSpPr>
      <xdr:spPr>
        <a:xfrm>
          <a:off x="19458940" y="10198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162577</xdr:rowOff>
    </xdr:from>
    <xdr:ext cx="469744" cy="259045"/>
    <xdr:sp macro="" textlink="">
      <xdr:nvSpPr>
        <xdr:cNvPr id="709" name="【保健センター・保健所】&#10;一人当たり面積該当値テキスト"/>
        <xdr:cNvSpPr txBox="1"/>
      </xdr:nvSpPr>
      <xdr:spPr>
        <a:xfrm>
          <a:off x="19547840" y="1005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139700</xdr:rowOff>
    </xdr:from>
    <xdr:to>
      <xdr:col>112</xdr:col>
      <xdr:colOff>38100</xdr:colOff>
      <xdr:row>61</xdr:row>
      <xdr:rowOff>69850</xdr:rowOff>
    </xdr:to>
    <xdr:sp macro="" textlink="">
      <xdr:nvSpPr>
        <xdr:cNvPr id="710" name="楕円 709"/>
        <xdr:cNvSpPr/>
      </xdr:nvSpPr>
      <xdr:spPr>
        <a:xfrm>
          <a:off x="18735040" y="101981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19050</xdr:rowOff>
    </xdr:from>
    <xdr:to>
      <xdr:col>116</xdr:col>
      <xdr:colOff>63500</xdr:colOff>
      <xdr:row>61</xdr:row>
      <xdr:rowOff>19050</xdr:rowOff>
    </xdr:to>
    <xdr:cxnSp macro="">
      <xdr:nvCxnSpPr>
        <xdr:cNvPr id="711" name="直線コネクタ 710"/>
        <xdr:cNvCxnSpPr/>
      </xdr:nvCxnSpPr>
      <xdr:spPr>
        <a:xfrm>
          <a:off x="18778220" y="1024509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127000</xdr:rowOff>
    </xdr:from>
    <xdr:to>
      <xdr:col>107</xdr:col>
      <xdr:colOff>101600</xdr:colOff>
      <xdr:row>61</xdr:row>
      <xdr:rowOff>57150</xdr:rowOff>
    </xdr:to>
    <xdr:sp macro="" textlink="">
      <xdr:nvSpPr>
        <xdr:cNvPr id="712" name="楕円 711"/>
        <xdr:cNvSpPr/>
      </xdr:nvSpPr>
      <xdr:spPr>
        <a:xfrm>
          <a:off x="17937480" y="10185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6350</xdr:rowOff>
    </xdr:from>
    <xdr:to>
      <xdr:col>111</xdr:col>
      <xdr:colOff>177800</xdr:colOff>
      <xdr:row>61</xdr:row>
      <xdr:rowOff>19050</xdr:rowOff>
    </xdr:to>
    <xdr:cxnSp macro="">
      <xdr:nvCxnSpPr>
        <xdr:cNvPr id="713" name="直線コネクタ 712"/>
        <xdr:cNvCxnSpPr/>
      </xdr:nvCxnSpPr>
      <xdr:spPr>
        <a:xfrm>
          <a:off x="17988280" y="10232390"/>
          <a:ext cx="78994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127000</xdr:rowOff>
    </xdr:from>
    <xdr:to>
      <xdr:col>102</xdr:col>
      <xdr:colOff>165100</xdr:colOff>
      <xdr:row>61</xdr:row>
      <xdr:rowOff>57150</xdr:rowOff>
    </xdr:to>
    <xdr:sp macro="" textlink="">
      <xdr:nvSpPr>
        <xdr:cNvPr id="714" name="楕円 713"/>
        <xdr:cNvSpPr/>
      </xdr:nvSpPr>
      <xdr:spPr>
        <a:xfrm>
          <a:off x="17162780" y="10185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6350</xdr:rowOff>
    </xdr:from>
    <xdr:to>
      <xdr:col>107</xdr:col>
      <xdr:colOff>50800</xdr:colOff>
      <xdr:row>61</xdr:row>
      <xdr:rowOff>6350</xdr:rowOff>
    </xdr:to>
    <xdr:cxnSp macro="">
      <xdr:nvCxnSpPr>
        <xdr:cNvPr id="715" name="直線コネクタ 714"/>
        <xdr:cNvCxnSpPr/>
      </xdr:nvCxnSpPr>
      <xdr:spPr>
        <a:xfrm>
          <a:off x="17213580" y="1023239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127000</xdr:rowOff>
    </xdr:from>
    <xdr:to>
      <xdr:col>98</xdr:col>
      <xdr:colOff>38100</xdr:colOff>
      <xdr:row>61</xdr:row>
      <xdr:rowOff>57150</xdr:rowOff>
    </xdr:to>
    <xdr:sp macro="" textlink="">
      <xdr:nvSpPr>
        <xdr:cNvPr id="716" name="楕円 715"/>
        <xdr:cNvSpPr/>
      </xdr:nvSpPr>
      <xdr:spPr>
        <a:xfrm>
          <a:off x="16388080" y="101854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6350</xdr:rowOff>
    </xdr:from>
    <xdr:to>
      <xdr:col>102</xdr:col>
      <xdr:colOff>114300</xdr:colOff>
      <xdr:row>61</xdr:row>
      <xdr:rowOff>6350</xdr:rowOff>
    </xdr:to>
    <xdr:cxnSp macro="">
      <xdr:nvCxnSpPr>
        <xdr:cNvPr id="717" name="直線コネクタ 716"/>
        <xdr:cNvCxnSpPr/>
      </xdr:nvCxnSpPr>
      <xdr:spPr>
        <a:xfrm>
          <a:off x="16431260" y="1023239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718" name="n_1aveValue【保健センター・保健所】&#10;一人当たり面積"/>
        <xdr:cNvSpPr txBox="1"/>
      </xdr:nvSpPr>
      <xdr:spPr>
        <a:xfrm>
          <a:off x="18561127" y="1032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86377</xdr:rowOff>
    </xdr:from>
    <xdr:ext cx="469744" cy="259045"/>
    <xdr:sp macro="" textlink="">
      <xdr:nvSpPr>
        <xdr:cNvPr id="719" name="n_2aveValue【保健センター・保健所】&#10;一人当たり面積"/>
        <xdr:cNvSpPr txBox="1"/>
      </xdr:nvSpPr>
      <xdr:spPr>
        <a:xfrm>
          <a:off x="1777626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111777</xdr:rowOff>
    </xdr:from>
    <xdr:ext cx="469744" cy="259045"/>
    <xdr:sp macro="" textlink="">
      <xdr:nvSpPr>
        <xdr:cNvPr id="720" name="n_3aveValue【保健センター・保健所】&#10;一人当たり面積"/>
        <xdr:cNvSpPr txBox="1"/>
      </xdr:nvSpPr>
      <xdr:spPr>
        <a:xfrm>
          <a:off x="17001567" y="1033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721" name="n_4aveValue【保健センター・保健所】&#10;一人当たり面積"/>
        <xdr:cNvSpPr txBox="1"/>
      </xdr:nvSpPr>
      <xdr:spPr>
        <a:xfrm>
          <a:off x="16226867" y="1035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86377</xdr:rowOff>
    </xdr:from>
    <xdr:ext cx="469744" cy="259045"/>
    <xdr:sp macro="" textlink="">
      <xdr:nvSpPr>
        <xdr:cNvPr id="722" name="n_1mainValue【保健センター・保健所】&#10;一人当たり面積"/>
        <xdr:cNvSpPr txBox="1"/>
      </xdr:nvSpPr>
      <xdr:spPr>
        <a:xfrm>
          <a:off x="18561127" y="997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73677</xdr:rowOff>
    </xdr:from>
    <xdr:ext cx="469744" cy="259045"/>
    <xdr:sp macro="" textlink="">
      <xdr:nvSpPr>
        <xdr:cNvPr id="723" name="n_2mainValue【保健センター・保健所】&#10;一人当たり面積"/>
        <xdr:cNvSpPr txBox="1"/>
      </xdr:nvSpPr>
      <xdr:spPr>
        <a:xfrm>
          <a:off x="17776267" y="996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73677</xdr:rowOff>
    </xdr:from>
    <xdr:ext cx="469744" cy="259045"/>
    <xdr:sp macro="" textlink="">
      <xdr:nvSpPr>
        <xdr:cNvPr id="724" name="n_3mainValue【保健センター・保健所】&#10;一人当たり面積"/>
        <xdr:cNvSpPr txBox="1"/>
      </xdr:nvSpPr>
      <xdr:spPr>
        <a:xfrm>
          <a:off x="17001567" y="996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73677</xdr:rowOff>
    </xdr:from>
    <xdr:ext cx="469744" cy="259045"/>
    <xdr:sp macro="" textlink="">
      <xdr:nvSpPr>
        <xdr:cNvPr id="725" name="n_4mainValue【保健センター・保健所】&#10;一人当たり面積"/>
        <xdr:cNvSpPr txBox="1"/>
      </xdr:nvSpPr>
      <xdr:spPr>
        <a:xfrm>
          <a:off x="16226867" y="996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51" name="直線コネクタ 750"/>
        <xdr:cNvCxnSpPr/>
      </xdr:nvCxnSpPr>
      <xdr:spPr>
        <a:xfrm flipV="1">
          <a:off x="14375764" y="12987201"/>
          <a:ext cx="0" cy="1559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52" name="【消防施設】&#10;有形固定資産減価償却率最小値テキスト"/>
        <xdr:cNvSpPr txBox="1"/>
      </xdr:nvSpPr>
      <xdr:spPr>
        <a:xfrm>
          <a:off x="14414500" y="14550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53" name="直線コネクタ 752"/>
        <xdr:cNvCxnSpPr/>
      </xdr:nvCxnSpPr>
      <xdr:spPr>
        <a:xfrm>
          <a:off x="14287500" y="145465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54" name="【消防施設】&#10;有形固定資産減価償却率最大値テキスト"/>
        <xdr:cNvSpPr txBox="1"/>
      </xdr:nvSpPr>
      <xdr:spPr>
        <a:xfrm>
          <a:off x="14414500" y="12766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55" name="直線コネクタ 754"/>
        <xdr:cNvCxnSpPr/>
      </xdr:nvCxnSpPr>
      <xdr:spPr>
        <a:xfrm>
          <a:off x="1428750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144071</xdr:rowOff>
    </xdr:from>
    <xdr:ext cx="405111" cy="259045"/>
    <xdr:sp macro="" textlink="">
      <xdr:nvSpPr>
        <xdr:cNvPr id="756" name="【消防施設】&#10;有形固定資産減価償却率平均値テキスト"/>
        <xdr:cNvSpPr txBox="1"/>
      </xdr:nvSpPr>
      <xdr:spPr>
        <a:xfrm>
          <a:off x="14414500" y="1372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57" name="フローチャート: 判断 756"/>
        <xdr:cNvSpPr/>
      </xdr:nvSpPr>
      <xdr:spPr>
        <a:xfrm>
          <a:off x="14325600" y="1386767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58" name="フローチャート: 判断 757"/>
        <xdr:cNvSpPr/>
      </xdr:nvSpPr>
      <xdr:spPr>
        <a:xfrm>
          <a:off x="13578840" y="138986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9" name="フローチャート: 判断 758"/>
        <xdr:cNvSpPr/>
      </xdr:nvSpPr>
      <xdr:spPr>
        <a:xfrm>
          <a:off x="12804140" y="138872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60" name="フローチャート: 判断 759"/>
        <xdr:cNvSpPr/>
      </xdr:nvSpPr>
      <xdr:spPr>
        <a:xfrm>
          <a:off x="12029440" y="138709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61" name="フローチャート: 判断 760"/>
        <xdr:cNvSpPr/>
      </xdr:nvSpPr>
      <xdr:spPr>
        <a:xfrm>
          <a:off x="11231880" y="13749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50981</xdr:rowOff>
    </xdr:from>
    <xdr:to>
      <xdr:col>85</xdr:col>
      <xdr:colOff>177800</xdr:colOff>
      <xdr:row>83</xdr:row>
      <xdr:rowOff>152581</xdr:rowOff>
    </xdr:to>
    <xdr:sp macro="" textlink="">
      <xdr:nvSpPr>
        <xdr:cNvPr id="767" name="楕円 766"/>
        <xdr:cNvSpPr/>
      </xdr:nvSpPr>
      <xdr:spPr>
        <a:xfrm>
          <a:off x="14325600" y="1396510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29408</xdr:rowOff>
    </xdr:from>
    <xdr:ext cx="405111" cy="259045"/>
    <xdr:sp macro="" textlink="">
      <xdr:nvSpPr>
        <xdr:cNvPr id="768" name="【消防施設】&#10;有形固定資産減価償却率該当値テキスト"/>
        <xdr:cNvSpPr txBox="1"/>
      </xdr:nvSpPr>
      <xdr:spPr>
        <a:xfrm>
          <a:off x="14414500" y="13943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16692</xdr:rowOff>
    </xdr:from>
    <xdr:to>
      <xdr:col>81</xdr:col>
      <xdr:colOff>101600</xdr:colOff>
      <xdr:row>83</xdr:row>
      <xdr:rowOff>118292</xdr:rowOff>
    </xdr:to>
    <xdr:sp macro="" textlink="">
      <xdr:nvSpPr>
        <xdr:cNvPr id="769" name="楕円 768"/>
        <xdr:cNvSpPr/>
      </xdr:nvSpPr>
      <xdr:spPr>
        <a:xfrm>
          <a:off x="13578840" y="1393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67492</xdr:rowOff>
    </xdr:from>
    <xdr:to>
      <xdr:col>85</xdr:col>
      <xdr:colOff>127000</xdr:colOff>
      <xdr:row>83</xdr:row>
      <xdr:rowOff>101781</xdr:rowOff>
    </xdr:to>
    <xdr:cxnSp macro="">
      <xdr:nvCxnSpPr>
        <xdr:cNvPr id="770" name="直線コネクタ 769"/>
        <xdr:cNvCxnSpPr/>
      </xdr:nvCxnSpPr>
      <xdr:spPr>
        <a:xfrm>
          <a:off x="13629640" y="13981612"/>
          <a:ext cx="74676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150586</xdr:rowOff>
    </xdr:from>
    <xdr:to>
      <xdr:col>76</xdr:col>
      <xdr:colOff>165100</xdr:colOff>
      <xdr:row>83</xdr:row>
      <xdr:rowOff>80736</xdr:rowOff>
    </xdr:to>
    <xdr:sp macro="" textlink="">
      <xdr:nvSpPr>
        <xdr:cNvPr id="771" name="楕円 770"/>
        <xdr:cNvSpPr/>
      </xdr:nvSpPr>
      <xdr:spPr>
        <a:xfrm>
          <a:off x="12804140" y="138970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29936</xdr:rowOff>
    </xdr:from>
    <xdr:to>
      <xdr:col>81</xdr:col>
      <xdr:colOff>50800</xdr:colOff>
      <xdr:row>83</xdr:row>
      <xdr:rowOff>67492</xdr:rowOff>
    </xdr:to>
    <xdr:cxnSp macro="">
      <xdr:nvCxnSpPr>
        <xdr:cNvPr id="772" name="直線コネクタ 771"/>
        <xdr:cNvCxnSpPr/>
      </xdr:nvCxnSpPr>
      <xdr:spPr>
        <a:xfrm>
          <a:off x="12854940" y="13944056"/>
          <a:ext cx="7747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28121</xdr:rowOff>
    </xdr:from>
    <xdr:to>
      <xdr:col>72</xdr:col>
      <xdr:colOff>38100</xdr:colOff>
      <xdr:row>80</xdr:row>
      <xdr:rowOff>129721</xdr:rowOff>
    </xdr:to>
    <xdr:sp macro="" textlink="">
      <xdr:nvSpPr>
        <xdr:cNvPr id="773" name="楕円 772"/>
        <xdr:cNvSpPr/>
      </xdr:nvSpPr>
      <xdr:spPr>
        <a:xfrm>
          <a:off x="12029440" y="134393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78921</xdr:rowOff>
    </xdr:from>
    <xdr:to>
      <xdr:col>76</xdr:col>
      <xdr:colOff>114300</xdr:colOff>
      <xdr:row>83</xdr:row>
      <xdr:rowOff>29936</xdr:rowOff>
    </xdr:to>
    <xdr:cxnSp macro="">
      <xdr:nvCxnSpPr>
        <xdr:cNvPr id="774" name="直線コネクタ 773"/>
        <xdr:cNvCxnSpPr/>
      </xdr:nvCxnSpPr>
      <xdr:spPr>
        <a:xfrm>
          <a:off x="12072620" y="13490121"/>
          <a:ext cx="782320" cy="45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165281</xdr:rowOff>
    </xdr:from>
    <xdr:to>
      <xdr:col>67</xdr:col>
      <xdr:colOff>101600</xdr:colOff>
      <xdr:row>80</xdr:row>
      <xdr:rowOff>95431</xdr:rowOff>
    </xdr:to>
    <xdr:sp macro="" textlink="">
      <xdr:nvSpPr>
        <xdr:cNvPr id="775" name="楕円 774"/>
        <xdr:cNvSpPr/>
      </xdr:nvSpPr>
      <xdr:spPr>
        <a:xfrm>
          <a:off x="11231880" y="134088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44631</xdr:rowOff>
    </xdr:from>
    <xdr:to>
      <xdr:col>71</xdr:col>
      <xdr:colOff>177800</xdr:colOff>
      <xdr:row>80</xdr:row>
      <xdr:rowOff>78921</xdr:rowOff>
    </xdr:to>
    <xdr:cxnSp macro="">
      <xdr:nvCxnSpPr>
        <xdr:cNvPr id="776" name="直線コネクタ 775"/>
        <xdr:cNvCxnSpPr/>
      </xdr:nvCxnSpPr>
      <xdr:spPr>
        <a:xfrm>
          <a:off x="11282680" y="13455831"/>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98896</xdr:rowOff>
    </xdr:from>
    <xdr:ext cx="405111" cy="259045"/>
    <xdr:sp macro="" textlink="">
      <xdr:nvSpPr>
        <xdr:cNvPr id="777" name="n_1aveValue【消防施設】&#10;有形固定資産減価償却率"/>
        <xdr:cNvSpPr txBox="1"/>
      </xdr:nvSpPr>
      <xdr:spPr>
        <a:xfrm>
          <a:off x="13437244" y="1367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778" name="n_2aveValue【消防施設】&#10;有形固定資産減価償却率"/>
        <xdr:cNvSpPr txBox="1"/>
      </xdr:nvSpPr>
      <xdr:spPr>
        <a:xfrm>
          <a:off x="12675244" y="1366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779" name="n_3aveValue【消防施設】&#10;有形固定資産減価償却率"/>
        <xdr:cNvSpPr txBox="1"/>
      </xdr:nvSpPr>
      <xdr:spPr>
        <a:xfrm>
          <a:off x="11900544" y="1395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91457</xdr:rowOff>
    </xdr:from>
    <xdr:ext cx="405111" cy="259045"/>
    <xdr:sp macro="" textlink="">
      <xdr:nvSpPr>
        <xdr:cNvPr id="780" name="n_4aveValue【消防施設】&#10;有形固定資産減価償却率"/>
        <xdr:cNvSpPr txBox="1"/>
      </xdr:nvSpPr>
      <xdr:spPr>
        <a:xfrm>
          <a:off x="11102984" y="13837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109419</xdr:rowOff>
    </xdr:from>
    <xdr:ext cx="405111" cy="259045"/>
    <xdr:sp macro="" textlink="">
      <xdr:nvSpPr>
        <xdr:cNvPr id="781" name="n_1mainValue【消防施設】&#10;有形固定資産減価償却率"/>
        <xdr:cNvSpPr txBox="1"/>
      </xdr:nvSpPr>
      <xdr:spPr>
        <a:xfrm>
          <a:off x="13437244" y="14023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71863</xdr:rowOff>
    </xdr:from>
    <xdr:ext cx="405111" cy="259045"/>
    <xdr:sp macro="" textlink="">
      <xdr:nvSpPr>
        <xdr:cNvPr id="782" name="n_2mainValue【消防施設】&#10;有形固定資産減価償却率"/>
        <xdr:cNvSpPr txBox="1"/>
      </xdr:nvSpPr>
      <xdr:spPr>
        <a:xfrm>
          <a:off x="12675244" y="13985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146248</xdr:rowOff>
    </xdr:from>
    <xdr:ext cx="405111" cy="259045"/>
    <xdr:sp macro="" textlink="">
      <xdr:nvSpPr>
        <xdr:cNvPr id="783" name="n_3mainValue【消防施設】&#10;有形固定資産減価償却率"/>
        <xdr:cNvSpPr txBox="1"/>
      </xdr:nvSpPr>
      <xdr:spPr>
        <a:xfrm>
          <a:off x="11900544" y="1322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111958</xdr:rowOff>
    </xdr:from>
    <xdr:ext cx="405111" cy="259045"/>
    <xdr:sp macro="" textlink="">
      <xdr:nvSpPr>
        <xdr:cNvPr id="784" name="n_4mainValue【消防施設】&#10;有形固定資産減価償却率"/>
        <xdr:cNvSpPr txBox="1"/>
      </xdr:nvSpPr>
      <xdr:spPr>
        <a:xfrm>
          <a:off x="11102984" y="1318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806" name="直線コネクタ 805"/>
        <xdr:cNvCxnSpPr/>
      </xdr:nvCxnSpPr>
      <xdr:spPr>
        <a:xfrm flipV="1">
          <a:off x="19509104" y="13159740"/>
          <a:ext cx="0" cy="126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7" name="【消防施設】&#10;一人当たり面積最小値テキスト"/>
        <xdr:cNvSpPr txBox="1"/>
      </xdr:nvSpPr>
      <xdr:spPr>
        <a:xfrm>
          <a:off x="19547840" y="1442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8" name="直線コネクタ 807"/>
        <xdr:cNvCxnSpPr/>
      </xdr:nvCxnSpPr>
      <xdr:spPr>
        <a:xfrm>
          <a:off x="19443700" y="144231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809" name="【消防施設】&#10;一人当たり面積最大値テキスト"/>
        <xdr:cNvSpPr txBox="1"/>
      </xdr:nvSpPr>
      <xdr:spPr>
        <a:xfrm>
          <a:off x="19547840" y="1293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10" name="直線コネクタ 809"/>
        <xdr:cNvCxnSpPr/>
      </xdr:nvCxnSpPr>
      <xdr:spPr>
        <a:xfrm>
          <a:off x="19443700" y="131597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811" name="【消防施設】&#10;一人当たり面積平均値テキスト"/>
        <xdr:cNvSpPr txBox="1"/>
      </xdr:nvSpPr>
      <xdr:spPr>
        <a:xfrm>
          <a:off x="19547840" y="13891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2" name="フローチャート: 判断 811"/>
        <xdr:cNvSpPr/>
      </xdr:nvSpPr>
      <xdr:spPr>
        <a:xfrm>
          <a:off x="19458940" y="140362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813" name="フローチャート: 判断 812"/>
        <xdr:cNvSpPr/>
      </xdr:nvSpPr>
      <xdr:spPr>
        <a:xfrm>
          <a:off x="18735040" y="139997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14" name="フローチャート: 判断 813"/>
        <xdr:cNvSpPr/>
      </xdr:nvSpPr>
      <xdr:spPr>
        <a:xfrm>
          <a:off x="17937480" y="1398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5" name="フローチャート: 判断 814"/>
        <xdr:cNvSpPr/>
      </xdr:nvSpPr>
      <xdr:spPr>
        <a:xfrm>
          <a:off x="17162780" y="14004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6" name="フローチャート: 判断 815"/>
        <xdr:cNvSpPr/>
      </xdr:nvSpPr>
      <xdr:spPr>
        <a:xfrm>
          <a:off x="16388080" y="140271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142748</xdr:rowOff>
    </xdr:from>
    <xdr:to>
      <xdr:col>116</xdr:col>
      <xdr:colOff>114300</xdr:colOff>
      <xdr:row>85</xdr:row>
      <xdr:rowOff>72898</xdr:rowOff>
    </xdr:to>
    <xdr:sp macro="" textlink="">
      <xdr:nvSpPr>
        <xdr:cNvPr id="822" name="楕円 821"/>
        <xdr:cNvSpPr/>
      </xdr:nvSpPr>
      <xdr:spPr>
        <a:xfrm>
          <a:off x="19458940" y="142245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121175</xdr:rowOff>
    </xdr:from>
    <xdr:ext cx="469744" cy="259045"/>
    <xdr:sp macro="" textlink="">
      <xdr:nvSpPr>
        <xdr:cNvPr id="823" name="【消防施設】&#10;一人当たり面積該当値テキスト"/>
        <xdr:cNvSpPr txBox="1"/>
      </xdr:nvSpPr>
      <xdr:spPr>
        <a:xfrm>
          <a:off x="19547840" y="1420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138176</xdr:rowOff>
    </xdr:from>
    <xdr:to>
      <xdr:col>112</xdr:col>
      <xdr:colOff>38100</xdr:colOff>
      <xdr:row>85</xdr:row>
      <xdr:rowOff>68326</xdr:rowOff>
    </xdr:to>
    <xdr:sp macro="" textlink="">
      <xdr:nvSpPr>
        <xdr:cNvPr id="824" name="楕円 823"/>
        <xdr:cNvSpPr/>
      </xdr:nvSpPr>
      <xdr:spPr>
        <a:xfrm>
          <a:off x="18735040" y="142199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17526</xdr:rowOff>
    </xdr:from>
    <xdr:to>
      <xdr:col>116</xdr:col>
      <xdr:colOff>63500</xdr:colOff>
      <xdr:row>85</xdr:row>
      <xdr:rowOff>22098</xdr:rowOff>
    </xdr:to>
    <xdr:cxnSp macro="">
      <xdr:nvCxnSpPr>
        <xdr:cNvPr id="825" name="直線コネクタ 824"/>
        <xdr:cNvCxnSpPr/>
      </xdr:nvCxnSpPr>
      <xdr:spPr>
        <a:xfrm>
          <a:off x="18778220" y="14266926"/>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138176</xdr:rowOff>
    </xdr:from>
    <xdr:to>
      <xdr:col>107</xdr:col>
      <xdr:colOff>101600</xdr:colOff>
      <xdr:row>85</xdr:row>
      <xdr:rowOff>68326</xdr:rowOff>
    </xdr:to>
    <xdr:sp macro="" textlink="">
      <xdr:nvSpPr>
        <xdr:cNvPr id="826" name="楕円 825"/>
        <xdr:cNvSpPr/>
      </xdr:nvSpPr>
      <xdr:spPr>
        <a:xfrm>
          <a:off x="17937480" y="142199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17526</xdr:rowOff>
    </xdr:from>
    <xdr:to>
      <xdr:col>111</xdr:col>
      <xdr:colOff>177800</xdr:colOff>
      <xdr:row>85</xdr:row>
      <xdr:rowOff>17526</xdr:rowOff>
    </xdr:to>
    <xdr:cxnSp macro="">
      <xdr:nvCxnSpPr>
        <xdr:cNvPr id="827" name="直線コネクタ 826"/>
        <xdr:cNvCxnSpPr/>
      </xdr:nvCxnSpPr>
      <xdr:spPr>
        <a:xfrm>
          <a:off x="17988280" y="1426692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828" name="楕円 827"/>
        <xdr:cNvSpPr/>
      </xdr:nvSpPr>
      <xdr:spPr>
        <a:xfrm>
          <a:off x="17162780" y="142382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17526</xdr:rowOff>
    </xdr:from>
    <xdr:to>
      <xdr:col>107</xdr:col>
      <xdr:colOff>50800</xdr:colOff>
      <xdr:row>85</xdr:row>
      <xdr:rowOff>35813</xdr:rowOff>
    </xdr:to>
    <xdr:cxnSp macro="">
      <xdr:nvCxnSpPr>
        <xdr:cNvPr id="829" name="直線コネクタ 828"/>
        <xdr:cNvCxnSpPr/>
      </xdr:nvCxnSpPr>
      <xdr:spPr>
        <a:xfrm flipV="1">
          <a:off x="17213580" y="14266926"/>
          <a:ext cx="7747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133604</xdr:rowOff>
    </xdr:from>
    <xdr:to>
      <xdr:col>98</xdr:col>
      <xdr:colOff>38100</xdr:colOff>
      <xdr:row>85</xdr:row>
      <xdr:rowOff>63754</xdr:rowOff>
    </xdr:to>
    <xdr:sp macro="" textlink="">
      <xdr:nvSpPr>
        <xdr:cNvPr id="830" name="楕円 829"/>
        <xdr:cNvSpPr/>
      </xdr:nvSpPr>
      <xdr:spPr>
        <a:xfrm>
          <a:off x="16388080" y="142153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12954</xdr:rowOff>
    </xdr:from>
    <xdr:to>
      <xdr:col>102</xdr:col>
      <xdr:colOff>114300</xdr:colOff>
      <xdr:row>85</xdr:row>
      <xdr:rowOff>35813</xdr:rowOff>
    </xdr:to>
    <xdr:cxnSp macro="">
      <xdr:nvCxnSpPr>
        <xdr:cNvPr id="831" name="直線コネクタ 830"/>
        <xdr:cNvCxnSpPr/>
      </xdr:nvCxnSpPr>
      <xdr:spPr>
        <a:xfrm>
          <a:off x="16431260" y="14262354"/>
          <a:ext cx="7823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32275</xdr:rowOff>
    </xdr:from>
    <xdr:ext cx="469744" cy="259045"/>
    <xdr:sp macro="" textlink="">
      <xdr:nvSpPr>
        <xdr:cNvPr id="832" name="n_1aveValue【消防施設】&#10;一人当たり面積"/>
        <xdr:cNvSpPr txBox="1"/>
      </xdr:nvSpPr>
      <xdr:spPr>
        <a:xfrm>
          <a:off x="18561127" y="1377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33" name="n_2aveValue【消防施設】&#10;一人当たり面積"/>
        <xdr:cNvSpPr txBox="1"/>
      </xdr:nvSpPr>
      <xdr:spPr>
        <a:xfrm>
          <a:off x="17776267" y="1376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834" name="n_3aveValue【消防施設】&#10;一人当たり面積"/>
        <xdr:cNvSpPr txBox="1"/>
      </xdr:nvSpPr>
      <xdr:spPr>
        <a:xfrm>
          <a:off x="1700156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835" name="n_4aveValue【消防施設】&#10;一人当たり面積"/>
        <xdr:cNvSpPr txBox="1"/>
      </xdr:nvSpPr>
      <xdr:spPr>
        <a:xfrm>
          <a:off x="16226867" y="1380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59453</xdr:rowOff>
    </xdr:from>
    <xdr:ext cx="469744" cy="259045"/>
    <xdr:sp macro="" textlink="">
      <xdr:nvSpPr>
        <xdr:cNvPr id="836" name="n_1mainValue【消防施設】&#10;一人当たり面積"/>
        <xdr:cNvSpPr txBox="1"/>
      </xdr:nvSpPr>
      <xdr:spPr>
        <a:xfrm>
          <a:off x="18561127" y="1430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59453</xdr:rowOff>
    </xdr:from>
    <xdr:ext cx="469744" cy="259045"/>
    <xdr:sp macro="" textlink="">
      <xdr:nvSpPr>
        <xdr:cNvPr id="837" name="n_2mainValue【消防施設】&#10;一人当たり面積"/>
        <xdr:cNvSpPr txBox="1"/>
      </xdr:nvSpPr>
      <xdr:spPr>
        <a:xfrm>
          <a:off x="17776267" y="1430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77740</xdr:rowOff>
    </xdr:from>
    <xdr:ext cx="469744" cy="259045"/>
    <xdr:sp macro="" textlink="">
      <xdr:nvSpPr>
        <xdr:cNvPr id="838" name="n_3mainValue【消防施設】&#10;一人当たり面積"/>
        <xdr:cNvSpPr txBox="1"/>
      </xdr:nvSpPr>
      <xdr:spPr>
        <a:xfrm>
          <a:off x="17001567" y="1432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54881</xdr:rowOff>
    </xdr:from>
    <xdr:ext cx="469744" cy="259045"/>
    <xdr:sp macro="" textlink="">
      <xdr:nvSpPr>
        <xdr:cNvPr id="839" name="n_4mainValue【消防施設】&#10;一人当たり面積"/>
        <xdr:cNvSpPr txBox="1"/>
      </xdr:nvSpPr>
      <xdr:spPr>
        <a:xfrm>
          <a:off x="16226867" y="1430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65" name="直線コネクタ 864"/>
        <xdr:cNvCxnSpPr/>
      </xdr:nvCxnSpPr>
      <xdr:spPr>
        <a:xfrm flipV="1">
          <a:off x="14375764" y="16774886"/>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68" name="【庁舎】&#10;有形固定資産減価償却率最大値テキスト"/>
        <xdr:cNvSpPr txBox="1"/>
      </xdr:nvSpPr>
      <xdr:spPr>
        <a:xfrm>
          <a:off x="14414500" y="165577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9" name="直線コネクタ 868"/>
        <xdr:cNvCxnSpPr/>
      </xdr:nvCxnSpPr>
      <xdr:spPr>
        <a:xfrm>
          <a:off x="14287500" y="167748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70" name="【庁舎】&#10;有形固定資産減価償却率平均値テキスト"/>
        <xdr:cNvSpPr txBox="1"/>
      </xdr:nvSpPr>
      <xdr:spPr>
        <a:xfrm>
          <a:off x="14414500" y="173282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71" name="フローチャート: 判断 870"/>
        <xdr:cNvSpPr/>
      </xdr:nvSpPr>
      <xdr:spPr>
        <a:xfrm>
          <a:off x="14325600" y="1747302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2" name="フローチャート: 判断 871"/>
        <xdr:cNvSpPr/>
      </xdr:nvSpPr>
      <xdr:spPr>
        <a:xfrm>
          <a:off x="13578840" y="17525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3" name="フローチャート: 判断 872"/>
        <xdr:cNvSpPr/>
      </xdr:nvSpPr>
      <xdr:spPr>
        <a:xfrm>
          <a:off x="12804140" y="175873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4" name="フローチャート: 判断 873"/>
        <xdr:cNvSpPr/>
      </xdr:nvSpPr>
      <xdr:spPr>
        <a:xfrm>
          <a:off x="12029440" y="175905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xdr:cNvSpPr/>
      </xdr:nvSpPr>
      <xdr:spPr>
        <a:xfrm>
          <a:off x="1123188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80918</xdr:rowOff>
    </xdr:from>
    <xdr:to>
      <xdr:col>85</xdr:col>
      <xdr:colOff>177800</xdr:colOff>
      <xdr:row>108</xdr:row>
      <xdr:rowOff>11068</xdr:rowOff>
    </xdr:to>
    <xdr:sp macro="" textlink="">
      <xdr:nvSpPr>
        <xdr:cNvPr id="881" name="楕円 880"/>
        <xdr:cNvSpPr/>
      </xdr:nvSpPr>
      <xdr:spPr>
        <a:xfrm>
          <a:off x="14325600" y="1801839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59345</xdr:rowOff>
    </xdr:from>
    <xdr:ext cx="405111" cy="259045"/>
    <xdr:sp macro="" textlink="">
      <xdr:nvSpPr>
        <xdr:cNvPr id="882" name="【庁舎】&#10;有形固定資産減価償却率該当値テキスト"/>
        <xdr:cNvSpPr txBox="1"/>
      </xdr:nvSpPr>
      <xdr:spPr>
        <a:xfrm>
          <a:off x="14414500" y="1799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59689</xdr:rowOff>
    </xdr:from>
    <xdr:to>
      <xdr:col>81</xdr:col>
      <xdr:colOff>101600</xdr:colOff>
      <xdr:row>107</xdr:row>
      <xdr:rowOff>161289</xdr:rowOff>
    </xdr:to>
    <xdr:sp macro="" textlink="">
      <xdr:nvSpPr>
        <xdr:cNvPr id="883" name="楕円 882"/>
        <xdr:cNvSpPr/>
      </xdr:nvSpPr>
      <xdr:spPr>
        <a:xfrm>
          <a:off x="13578840" y="1799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110489</xdr:rowOff>
    </xdr:from>
    <xdr:to>
      <xdr:col>85</xdr:col>
      <xdr:colOff>127000</xdr:colOff>
      <xdr:row>107</xdr:row>
      <xdr:rowOff>131718</xdr:rowOff>
    </xdr:to>
    <xdr:cxnSp macro="">
      <xdr:nvCxnSpPr>
        <xdr:cNvPr id="884" name="直線コネクタ 883"/>
        <xdr:cNvCxnSpPr/>
      </xdr:nvCxnSpPr>
      <xdr:spPr>
        <a:xfrm>
          <a:off x="13629640" y="18047969"/>
          <a:ext cx="74676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40095</xdr:rowOff>
    </xdr:from>
    <xdr:to>
      <xdr:col>76</xdr:col>
      <xdr:colOff>165100</xdr:colOff>
      <xdr:row>107</xdr:row>
      <xdr:rowOff>141695</xdr:rowOff>
    </xdr:to>
    <xdr:sp macro="" textlink="">
      <xdr:nvSpPr>
        <xdr:cNvPr id="885" name="楕円 884"/>
        <xdr:cNvSpPr/>
      </xdr:nvSpPr>
      <xdr:spPr>
        <a:xfrm>
          <a:off x="12804140" y="1797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90895</xdr:rowOff>
    </xdr:from>
    <xdr:to>
      <xdr:col>81</xdr:col>
      <xdr:colOff>50800</xdr:colOff>
      <xdr:row>107</xdr:row>
      <xdr:rowOff>110489</xdr:rowOff>
    </xdr:to>
    <xdr:cxnSp macro="">
      <xdr:nvCxnSpPr>
        <xdr:cNvPr id="886" name="直線コネクタ 885"/>
        <xdr:cNvCxnSpPr/>
      </xdr:nvCxnSpPr>
      <xdr:spPr>
        <a:xfrm>
          <a:off x="12854940" y="18028375"/>
          <a:ext cx="7747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22134</xdr:rowOff>
    </xdr:from>
    <xdr:to>
      <xdr:col>72</xdr:col>
      <xdr:colOff>38100</xdr:colOff>
      <xdr:row>107</xdr:row>
      <xdr:rowOff>123734</xdr:rowOff>
    </xdr:to>
    <xdr:sp macro="" textlink="">
      <xdr:nvSpPr>
        <xdr:cNvPr id="887" name="楕円 886"/>
        <xdr:cNvSpPr/>
      </xdr:nvSpPr>
      <xdr:spPr>
        <a:xfrm>
          <a:off x="12029440" y="179596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72934</xdr:rowOff>
    </xdr:from>
    <xdr:to>
      <xdr:col>76</xdr:col>
      <xdr:colOff>114300</xdr:colOff>
      <xdr:row>107</xdr:row>
      <xdr:rowOff>90895</xdr:rowOff>
    </xdr:to>
    <xdr:cxnSp macro="">
      <xdr:nvCxnSpPr>
        <xdr:cNvPr id="888" name="直線コネクタ 887"/>
        <xdr:cNvCxnSpPr/>
      </xdr:nvCxnSpPr>
      <xdr:spPr>
        <a:xfrm>
          <a:off x="12072620" y="18010414"/>
          <a:ext cx="78232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2539</xdr:rowOff>
    </xdr:from>
    <xdr:to>
      <xdr:col>67</xdr:col>
      <xdr:colOff>101600</xdr:colOff>
      <xdr:row>107</xdr:row>
      <xdr:rowOff>104139</xdr:rowOff>
    </xdr:to>
    <xdr:sp macro="" textlink="">
      <xdr:nvSpPr>
        <xdr:cNvPr id="889" name="楕円 888"/>
        <xdr:cNvSpPr/>
      </xdr:nvSpPr>
      <xdr:spPr>
        <a:xfrm>
          <a:off x="11231880" y="1794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53339</xdr:rowOff>
    </xdr:from>
    <xdr:to>
      <xdr:col>71</xdr:col>
      <xdr:colOff>177800</xdr:colOff>
      <xdr:row>107</xdr:row>
      <xdr:rowOff>72934</xdr:rowOff>
    </xdr:to>
    <xdr:cxnSp macro="">
      <xdr:nvCxnSpPr>
        <xdr:cNvPr id="890" name="直線コネクタ 889"/>
        <xdr:cNvCxnSpPr/>
      </xdr:nvCxnSpPr>
      <xdr:spPr>
        <a:xfrm>
          <a:off x="11282680" y="17990819"/>
          <a:ext cx="78994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91" name="n_1aveValue【庁舎】&#10;有形固定資産減価償却率"/>
        <xdr:cNvSpPr txBox="1"/>
      </xdr:nvSpPr>
      <xdr:spPr>
        <a:xfrm>
          <a:off x="13437244" y="1730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92" name="n_2aveValue【庁舎】&#10;有形固定資産減価償却率"/>
        <xdr:cNvSpPr txBox="1"/>
      </xdr:nvSpPr>
      <xdr:spPr>
        <a:xfrm>
          <a:off x="12675244" y="1736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893" name="n_3aveValue【庁舎】&#10;有形固定資産減価償却率"/>
        <xdr:cNvSpPr txBox="1"/>
      </xdr:nvSpPr>
      <xdr:spPr>
        <a:xfrm>
          <a:off x="11900544" y="1736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94" name="n_4aveValue【庁舎】&#10;有形固定資産減価償却率"/>
        <xdr:cNvSpPr txBox="1"/>
      </xdr:nvSpPr>
      <xdr:spPr>
        <a:xfrm>
          <a:off x="11102984" y="1739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152416</xdr:rowOff>
    </xdr:from>
    <xdr:ext cx="405111" cy="259045"/>
    <xdr:sp macro="" textlink="">
      <xdr:nvSpPr>
        <xdr:cNvPr id="895" name="n_1mainValue【庁舎】&#10;有形固定資産減価償却率"/>
        <xdr:cNvSpPr txBox="1"/>
      </xdr:nvSpPr>
      <xdr:spPr>
        <a:xfrm>
          <a:off x="13437244" y="1808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132822</xdr:rowOff>
    </xdr:from>
    <xdr:ext cx="405111" cy="259045"/>
    <xdr:sp macro="" textlink="">
      <xdr:nvSpPr>
        <xdr:cNvPr id="896" name="n_2mainValue【庁舎】&#10;有形固定資産減価償却率"/>
        <xdr:cNvSpPr txBox="1"/>
      </xdr:nvSpPr>
      <xdr:spPr>
        <a:xfrm>
          <a:off x="12675244" y="18070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114861</xdr:rowOff>
    </xdr:from>
    <xdr:ext cx="405111" cy="259045"/>
    <xdr:sp macro="" textlink="">
      <xdr:nvSpPr>
        <xdr:cNvPr id="897" name="n_3mainValue【庁舎】&#10;有形固定資産減価償却率"/>
        <xdr:cNvSpPr txBox="1"/>
      </xdr:nvSpPr>
      <xdr:spPr>
        <a:xfrm>
          <a:off x="11900544" y="1805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95266</xdr:rowOff>
    </xdr:from>
    <xdr:ext cx="405111" cy="259045"/>
    <xdr:sp macro="" textlink="">
      <xdr:nvSpPr>
        <xdr:cNvPr id="898" name="n_4mainValue【庁舎】&#10;有形固定資産減価償却率"/>
        <xdr:cNvSpPr txBox="1"/>
      </xdr:nvSpPr>
      <xdr:spPr>
        <a:xfrm>
          <a:off x="11102984" y="180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9" name="テキスト ボックス 908"/>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25" name="直線コネクタ 924"/>
        <xdr:cNvCxnSpPr/>
      </xdr:nvCxnSpPr>
      <xdr:spPr>
        <a:xfrm flipV="1">
          <a:off x="19509104" y="16866326"/>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26" name="【庁舎】&#10;一人当たり面積最小値テキスト"/>
        <xdr:cNvSpPr txBox="1"/>
      </xdr:nvSpPr>
      <xdr:spPr>
        <a:xfrm>
          <a:off x="19547840" y="1836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27" name="直線コネクタ 926"/>
        <xdr:cNvCxnSpPr/>
      </xdr:nvCxnSpPr>
      <xdr:spPr>
        <a:xfrm>
          <a:off x="19443700" y="183636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28" name="【庁舎】&#10;一人当たり面積最大値テキスト"/>
        <xdr:cNvSpPr txBox="1"/>
      </xdr:nvSpPr>
      <xdr:spPr>
        <a:xfrm>
          <a:off x="19547840" y="1664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29" name="直線コネクタ 928"/>
        <xdr:cNvCxnSpPr/>
      </xdr:nvCxnSpPr>
      <xdr:spPr>
        <a:xfrm>
          <a:off x="19443700" y="168663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930" name="【庁舎】&#10;一人当たり面積平均値テキスト"/>
        <xdr:cNvSpPr txBox="1"/>
      </xdr:nvSpPr>
      <xdr:spPr>
        <a:xfrm>
          <a:off x="19547840" y="17745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31" name="フローチャート: 判断 930"/>
        <xdr:cNvSpPr/>
      </xdr:nvSpPr>
      <xdr:spPr>
        <a:xfrm>
          <a:off x="19458940" y="178899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32" name="フローチャート: 判断 931"/>
        <xdr:cNvSpPr/>
      </xdr:nvSpPr>
      <xdr:spPr>
        <a:xfrm>
          <a:off x="18735040" y="178572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33" name="フローチャート: 判断 932"/>
        <xdr:cNvSpPr/>
      </xdr:nvSpPr>
      <xdr:spPr>
        <a:xfrm>
          <a:off x="17937480" y="178964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4" name="フローチャート: 判断 933"/>
        <xdr:cNvSpPr/>
      </xdr:nvSpPr>
      <xdr:spPr>
        <a:xfrm>
          <a:off x="17162780" y="179128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5" name="フローチャート: 判断 934"/>
        <xdr:cNvSpPr/>
      </xdr:nvSpPr>
      <xdr:spPr>
        <a:xfrm>
          <a:off x="16388080" y="179226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74386</xdr:rowOff>
    </xdr:from>
    <xdr:to>
      <xdr:col>116</xdr:col>
      <xdr:colOff>114300</xdr:colOff>
      <xdr:row>109</xdr:row>
      <xdr:rowOff>4536</xdr:rowOff>
    </xdr:to>
    <xdr:sp macro="" textlink="">
      <xdr:nvSpPr>
        <xdr:cNvPr id="941" name="楕円 940"/>
        <xdr:cNvSpPr/>
      </xdr:nvSpPr>
      <xdr:spPr>
        <a:xfrm>
          <a:off x="19458940" y="181795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52813</xdr:rowOff>
    </xdr:from>
    <xdr:ext cx="469744" cy="259045"/>
    <xdr:sp macro="" textlink="">
      <xdr:nvSpPr>
        <xdr:cNvPr id="942" name="【庁舎】&#10;一人当たり面積該当値テキスト"/>
        <xdr:cNvSpPr txBox="1"/>
      </xdr:nvSpPr>
      <xdr:spPr>
        <a:xfrm>
          <a:off x="19547840" y="1815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71120</xdr:rowOff>
    </xdr:from>
    <xdr:to>
      <xdr:col>112</xdr:col>
      <xdr:colOff>38100</xdr:colOff>
      <xdr:row>109</xdr:row>
      <xdr:rowOff>1270</xdr:rowOff>
    </xdr:to>
    <xdr:sp macro="" textlink="">
      <xdr:nvSpPr>
        <xdr:cNvPr id="943" name="楕円 942"/>
        <xdr:cNvSpPr/>
      </xdr:nvSpPr>
      <xdr:spPr>
        <a:xfrm>
          <a:off x="18735040" y="181762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121920</xdr:rowOff>
    </xdr:from>
    <xdr:to>
      <xdr:col>116</xdr:col>
      <xdr:colOff>63500</xdr:colOff>
      <xdr:row>108</xdr:row>
      <xdr:rowOff>125186</xdr:rowOff>
    </xdr:to>
    <xdr:cxnSp macro="">
      <xdr:nvCxnSpPr>
        <xdr:cNvPr id="944" name="直線コネクタ 943"/>
        <xdr:cNvCxnSpPr/>
      </xdr:nvCxnSpPr>
      <xdr:spPr>
        <a:xfrm>
          <a:off x="18778220" y="18227040"/>
          <a:ext cx="7315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67855</xdr:rowOff>
    </xdr:from>
    <xdr:to>
      <xdr:col>107</xdr:col>
      <xdr:colOff>101600</xdr:colOff>
      <xdr:row>108</xdr:row>
      <xdr:rowOff>169455</xdr:rowOff>
    </xdr:to>
    <xdr:sp macro="" textlink="">
      <xdr:nvSpPr>
        <xdr:cNvPr id="945" name="楕円 944"/>
        <xdr:cNvSpPr/>
      </xdr:nvSpPr>
      <xdr:spPr>
        <a:xfrm>
          <a:off x="17937480" y="1817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118655</xdr:rowOff>
    </xdr:from>
    <xdr:to>
      <xdr:col>111</xdr:col>
      <xdr:colOff>177800</xdr:colOff>
      <xdr:row>108</xdr:row>
      <xdr:rowOff>121920</xdr:rowOff>
    </xdr:to>
    <xdr:cxnSp macro="">
      <xdr:nvCxnSpPr>
        <xdr:cNvPr id="946" name="直線コネクタ 945"/>
        <xdr:cNvCxnSpPr/>
      </xdr:nvCxnSpPr>
      <xdr:spPr>
        <a:xfrm>
          <a:off x="17988280" y="18223775"/>
          <a:ext cx="78994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64588</xdr:rowOff>
    </xdr:from>
    <xdr:to>
      <xdr:col>102</xdr:col>
      <xdr:colOff>165100</xdr:colOff>
      <xdr:row>108</xdr:row>
      <xdr:rowOff>166188</xdr:rowOff>
    </xdr:to>
    <xdr:sp macro="" textlink="">
      <xdr:nvSpPr>
        <xdr:cNvPr id="947" name="楕円 946"/>
        <xdr:cNvSpPr/>
      </xdr:nvSpPr>
      <xdr:spPr>
        <a:xfrm>
          <a:off x="1716278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115388</xdr:rowOff>
    </xdr:from>
    <xdr:to>
      <xdr:col>107</xdr:col>
      <xdr:colOff>50800</xdr:colOff>
      <xdr:row>108</xdr:row>
      <xdr:rowOff>118655</xdr:rowOff>
    </xdr:to>
    <xdr:cxnSp macro="">
      <xdr:nvCxnSpPr>
        <xdr:cNvPr id="948" name="直線コネクタ 947"/>
        <xdr:cNvCxnSpPr/>
      </xdr:nvCxnSpPr>
      <xdr:spPr>
        <a:xfrm>
          <a:off x="17213580" y="18220508"/>
          <a:ext cx="7747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61323</xdr:rowOff>
    </xdr:from>
    <xdr:to>
      <xdr:col>98</xdr:col>
      <xdr:colOff>38100</xdr:colOff>
      <xdr:row>108</xdr:row>
      <xdr:rowOff>162923</xdr:rowOff>
    </xdr:to>
    <xdr:sp macro="" textlink="">
      <xdr:nvSpPr>
        <xdr:cNvPr id="949" name="楕円 948"/>
        <xdr:cNvSpPr/>
      </xdr:nvSpPr>
      <xdr:spPr>
        <a:xfrm>
          <a:off x="16388080" y="181664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112123</xdr:rowOff>
    </xdr:from>
    <xdr:to>
      <xdr:col>102</xdr:col>
      <xdr:colOff>114300</xdr:colOff>
      <xdr:row>108</xdr:row>
      <xdr:rowOff>115388</xdr:rowOff>
    </xdr:to>
    <xdr:cxnSp macro="">
      <xdr:nvCxnSpPr>
        <xdr:cNvPr id="950" name="直線コネクタ 949"/>
        <xdr:cNvCxnSpPr/>
      </xdr:nvCxnSpPr>
      <xdr:spPr>
        <a:xfrm>
          <a:off x="16431260" y="18217243"/>
          <a:ext cx="7823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951" name="n_1aveValue【庁舎】&#10;一人当たり面積"/>
        <xdr:cNvSpPr txBox="1"/>
      </xdr:nvSpPr>
      <xdr:spPr>
        <a:xfrm>
          <a:off x="18561127" y="1763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952" name="n_2aveValue【庁舎】&#10;一人当たり面積"/>
        <xdr:cNvSpPr txBox="1"/>
      </xdr:nvSpPr>
      <xdr:spPr>
        <a:xfrm>
          <a:off x="17776267" y="1767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953" name="n_3aveValue【庁舎】&#10;一人当たり面積"/>
        <xdr:cNvSpPr txBox="1"/>
      </xdr:nvSpPr>
      <xdr:spPr>
        <a:xfrm>
          <a:off x="17001567" y="1769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954" name="n_4aveValue【庁舎】&#10;一人当たり面積"/>
        <xdr:cNvSpPr txBox="1"/>
      </xdr:nvSpPr>
      <xdr:spPr>
        <a:xfrm>
          <a:off x="16226867" y="177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163847</xdr:rowOff>
    </xdr:from>
    <xdr:ext cx="469744" cy="259045"/>
    <xdr:sp macro="" textlink="">
      <xdr:nvSpPr>
        <xdr:cNvPr id="955" name="n_1mainValue【庁舎】&#10;一人当たり面積"/>
        <xdr:cNvSpPr txBox="1"/>
      </xdr:nvSpPr>
      <xdr:spPr>
        <a:xfrm>
          <a:off x="18561127" y="1826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160582</xdr:rowOff>
    </xdr:from>
    <xdr:ext cx="469744" cy="259045"/>
    <xdr:sp macro="" textlink="">
      <xdr:nvSpPr>
        <xdr:cNvPr id="956" name="n_2mainValue【庁舎】&#10;一人当たり面積"/>
        <xdr:cNvSpPr txBox="1"/>
      </xdr:nvSpPr>
      <xdr:spPr>
        <a:xfrm>
          <a:off x="17776267" y="1826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157315</xdr:rowOff>
    </xdr:from>
    <xdr:ext cx="469744" cy="259045"/>
    <xdr:sp macro="" textlink="">
      <xdr:nvSpPr>
        <xdr:cNvPr id="957" name="n_3mainValue【庁舎】&#10;一人当たり面積"/>
        <xdr:cNvSpPr txBox="1"/>
      </xdr:nvSpPr>
      <xdr:spPr>
        <a:xfrm>
          <a:off x="17001567" y="1826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154050</xdr:rowOff>
    </xdr:from>
    <xdr:ext cx="469744" cy="259045"/>
    <xdr:sp macro="" textlink="">
      <xdr:nvSpPr>
        <xdr:cNvPr id="958" name="n_4mainValue【庁舎】&#10;一人当たり面積"/>
        <xdr:cNvSpPr txBox="1"/>
      </xdr:nvSpPr>
      <xdr:spPr>
        <a:xfrm>
          <a:off x="16226867" y="1825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類似団体内平均値から特に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乖離している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は、図書館と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庁舎である。図書館については、平成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月に新図書館が開館したことから、</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有形固定資産</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減価償却率は大幅に改善された。一般廃棄物処理施設</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については、令和元年度に環境施設更新工事に着手し、令和３年度に供用開始を予定している。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また、庁舎</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新庁舎整備事業を進めており、令和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年度には実施設計に着手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計画的に庁舎の建て替えを</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進めていることから、将来的に有形固定資産</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減価償却率は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改善が見込まれる。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その他の施設においても、今後の財政推計を踏まえる中、計画的に維持管理や改修、更新を進めていく必要があると考えられる。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滋賀県守山市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84,511
83,389
55.74
47,031,809
45,844,227
586,485
17,489,889
32,118,924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において、社会福祉費や高齢者保健福祉費が増となったものの、基準財政収入額において、納税義務者数の増による個人市民税の増収や法人事業税交付金の創設による増収や消費税交付金等の増により、財政力指数は前年度と同数となった。</a:t>
          </a:r>
        </a:p>
        <a:p>
          <a:r>
            <a:rPr kumimoji="1" lang="ja-JP" altLang="en-US" sz="1300">
              <a:latin typeface="ＭＳ Ｐゴシック" panose="020B0600070205080204" pitchFamily="50" charset="-128"/>
              <a:ea typeface="ＭＳ Ｐゴシック" panose="020B0600070205080204" pitchFamily="50" charset="-128"/>
            </a:rPr>
            <a:t>　今後においても、財政改革プログラムに基づき、市税の収納率の向上、また使用料をはじめとした受益者負担の見直しなどに取り組み、継続的に安定した財政運営に努める。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40</xdr:row>
      <xdr:rowOff>167217</xdr:rowOff>
    </xdr:to>
    <xdr:cxnSp macro="">
      <xdr:nvCxnSpPr>
        <xdr:cNvPr id="69" name="直線コネクタ 68"/>
        <xdr:cNvCxnSpPr/>
      </xdr:nvCxnSpPr>
      <xdr:spPr>
        <a:xfrm>
          <a:off x="4114800" y="70252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41</xdr:row>
      <xdr:rowOff>9172</xdr:rowOff>
    </xdr:to>
    <xdr:cxnSp macro="">
      <xdr:nvCxnSpPr>
        <xdr:cNvPr id="72" name="直線コネクタ 71"/>
        <xdr:cNvCxnSpPr/>
      </xdr:nvCxnSpPr>
      <xdr:spPr>
        <a:xfrm flipV="1">
          <a:off x="3225800" y="70252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9172</xdr:rowOff>
    </xdr:from>
    <xdr:to>
      <xdr:col>15</xdr:col>
      <xdr:colOff>82550</xdr:colOff>
      <xdr:row>41</xdr:row>
      <xdr:rowOff>9172</xdr:rowOff>
    </xdr:to>
    <xdr:cxnSp macro="">
      <xdr:nvCxnSpPr>
        <xdr:cNvPr id="75" name="直線コネクタ 74"/>
        <xdr:cNvCxnSpPr/>
      </xdr:nvCxnSpPr>
      <xdr:spPr>
        <a:xfrm>
          <a:off x="2336800" y="7038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9172</xdr:rowOff>
    </xdr:from>
    <xdr:to>
      <xdr:col>11</xdr:col>
      <xdr:colOff>31750</xdr:colOff>
      <xdr:row>41</xdr:row>
      <xdr:rowOff>22578</xdr:rowOff>
    </xdr:to>
    <xdr:cxnSp macro="">
      <xdr:nvCxnSpPr>
        <xdr:cNvPr id="78" name="直線コネクタ 77"/>
        <xdr:cNvCxnSpPr/>
      </xdr:nvCxnSpPr>
      <xdr:spPr>
        <a:xfrm flipV="1">
          <a:off x="1447800" y="703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1" name="テキスト ボックス 90"/>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129822</xdr:rowOff>
    </xdr:from>
    <xdr:to>
      <xdr:col>15</xdr:col>
      <xdr:colOff>133350</xdr:colOff>
      <xdr:row>41</xdr:row>
      <xdr:rowOff>59972</xdr:rowOff>
    </xdr:to>
    <xdr:sp macro="" textlink="">
      <xdr:nvSpPr>
        <xdr:cNvPr id="92" name="楕円 91"/>
        <xdr:cNvSpPr/>
      </xdr:nvSpPr>
      <xdr:spPr>
        <a:xfrm>
          <a:off x="3175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70149</xdr:rowOff>
    </xdr:from>
    <xdr:ext cx="762000" cy="259045"/>
    <xdr:sp macro="" textlink="">
      <xdr:nvSpPr>
        <xdr:cNvPr id="93" name="テキスト ボックス 92"/>
        <xdr:cNvSpPr txBox="1"/>
      </xdr:nvSpPr>
      <xdr:spPr>
        <a:xfrm>
          <a:off x="2844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129822</xdr:rowOff>
    </xdr:from>
    <xdr:to>
      <xdr:col>11</xdr:col>
      <xdr:colOff>82550</xdr:colOff>
      <xdr:row>41</xdr:row>
      <xdr:rowOff>59972</xdr:rowOff>
    </xdr:to>
    <xdr:sp macro="" textlink="">
      <xdr:nvSpPr>
        <xdr:cNvPr id="94" name="楕円 93"/>
        <xdr:cNvSpPr/>
      </xdr:nvSpPr>
      <xdr:spPr>
        <a:xfrm>
          <a:off x="2286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70149</xdr:rowOff>
    </xdr:from>
    <xdr:ext cx="762000" cy="259045"/>
    <xdr:sp macro="" textlink="">
      <xdr:nvSpPr>
        <xdr:cNvPr id="95" name="テキスト ボックス 94"/>
        <xdr:cNvSpPr txBox="1"/>
      </xdr:nvSpPr>
      <xdr:spPr>
        <a:xfrm>
          <a:off x="1955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143228</xdr:rowOff>
    </xdr:from>
    <xdr:to>
      <xdr:col>7</xdr:col>
      <xdr:colOff>31750</xdr:colOff>
      <xdr:row>41</xdr:row>
      <xdr:rowOff>73378</xdr:rowOff>
    </xdr:to>
    <xdr:sp macro="" textlink="">
      <xdr:nvSpPr>
        <xdr:cNvPr id="96" name="楕円 95"/>
        <xdr:cNvSpPr/>
      </xdr:nvSpPr>
      <xdr:spPr>
        <a:xfrm>
          <a:off x="1397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83555</xdr:rowOff>
    </xdr:from>
    <xdr:ext cx="762000" cy="259045"/>
    <xdr:sp macro="" textlink="">
      <xdr:nvSpPr>
        <xdr:cNvPr id="97" name="テキスト ボックス 96"/>
        <xdr:cNvSpPr txBox="1"/>
      </xdr:nvSpPr>
      <xdr:spPr>
        <a:xfrm>
          <a:off x="1066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については、人件費において、会計年度任用職員制度への移行に伴い、各種手当等の増、また物件費においては、小中学校ＩＣＴ事業に伴う機器リース料等が増加したものの、会計年度任用職員制度への移行に伴い、賃金が人件費へ移行したことにより減となったが、歳出全体としては増となった。一方、歳入においては、市税は法人市民税の税率改正等による減や子ども・子育て支援臨時交付金の皆減の影響により、比率は昨年度より悪化した。</a:t>
          </a:r>
        </a:p>
        <a:p>
          <a:r>
            <a:rPr kumimoji="1" lang="ja-JP" altLang="en-US" sz="1100">
              <a:latin typeface="ＭＳ Ｐゴシック" panose="020B0600070205080204" pitchFamily="50" charset="-128"/>
              <a:ea typeface="ＭＳ Ｐゴシック" panose="020B0600070205080204" pitchFamily="50" charset="-128"/>
            </a:rPr>
            <a:t>　類似団体平均値を上回ることとなり、今後も義務的経費の増が見込まれることから、選択と集中による事業の重点化を図り、歳出削減に努めるとともに、引き続き歳入確保に努める。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138430</xdr:rowOff>
    </xdr:from>
    <xdr:to>
      <xdr:col>23</xdr:col>
      <xdr:colOff>133350</xdr:colOff>
      <xdr:row>63</xdr:row>
      <xdr:rowOff>150495</xdr:rowOff>
    </xdr:to>
    <xdr:cxnSp macro="">
      <xdr:nvCxnSpPr>
        <xdr:cNvPr id="128" name="直線コネクタ 127"/>
        <xdr:cNvCxnSpPr/>
      </xdr:nvCxnSpPr>
      <xdr:spPr>
        <a:xfrm>
          <a:off x="4114800" y="1093978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67962</xdr:rowOff>
    </xdr:from>
    <xdr:ext cx="762000" cy="259045"/>
    <xdr:sp macro="" textlink="">
      <xdr:nvSpPr>
        <xdr:cNvPr id="129" name="財政構造の弾力性平均値テキスト"/>
        <xdr:cNvSpPr txBox="1"/>
      </xdr:nvSpPr>
      <xdr:spPr>
        <a:xfrm>
          <a:off x="5041900" y="10697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128905</xdr:rowOff>
    </xdr:from>
    <xdr:to>
      <xdr:col>19</xdr:col>
      <xdr:colOff>133350</xdr:colOff>
      <xdr:row>63</xdr:row>
      <xdr:rowOff>138430</xdr:rowOff>
    </xdr:to>
    <xdr:cxnSp macro="">
      <xdr:nvCxnSpPr>
        <xdr:cNvPr id="131" name="直線コネクタ 130"/>
        <xdr:cNvCxnSpPr/>
      </xdr:nvCxnSpPr>
      <xdr:spPr>
        <a:xfrm>
          <a:off x="3225800" y="1075880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128905</xdr:rowOff>
    </xdr:from>
    <xdr:to>
      <xdr:col>15</xdr:col>
      <xdr:colOff>82550</xdr:colOff>
      <xdr:row>63</xdr:row>
      <xdr:rowOff>84138</xdr:rowOff>
    </xdr:to>
    <xdr:cxnSp macro="">
      <xdr:nvCxnSpPr>
        <xdr:cNvPr id="134" name="直線コネクタ 133"/>
        <xdr:cNvCxnSpPr/>
      </xdr:nvCxnSpPr>
      <xdr:spPr>
        <a:xfrm flipV="1">
          <a:off x="2336800" y="10758805"/>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84138</xdr:rowOff>
    </xdr:from>
    <xdr:to>
      <xdr:col>11</xdr:col>
      <xdr:colOff>31750</xdr:colOff>
      <xdr:row>63</xdr:row>
      <xdr:rowOff>108268</xdr:rowOff>
    </xdr:to>
    <xdr:cxnSp macro="">
      <xdr:nvCxnSpPr>
        <xdr:cNvPr id="137" name="直線コネクタ 136"/>
        <xdr:cNvCxnSpPr/>
      </xdr:nvCxnSpPr>
      <xdr:spPr>
        <a:xfrm flipV="1">
          <a:off x="1447800" y="1088548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1" name="テキスト ボックス 140"/>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99695</xdr:rowOff>
    </xdr:from>
    <xdr:to>
      <xdr:col>23</xdr:col>
      <xdr:colOff>184150</xdr:colOff>
      <xdr:row>64</xdr:row>
      <xdr:rowOff>29845</xdr:rowOff>
    </xdr:to>
    <xdr:sp macro="" textlink="">
      <xdr:nvSpPr>
        <xdr:cNvPr id="147" name="楕円 146"/>
        <xdr:cNvSpPr/>
      </xdr:nvSpPr>
      <xdr:spPr>
        <a:xfrm>
          <a:off x="49022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71772</xdr:rowOff>
    </xdr:from>
    <xdr:ext cx="762000" cy="259045"/>
    <xdr:sp macro="" textlink="">
      <xdr:nvSpPr>
        <xdr:cNvPr id="148" name="財政構造の弾力性該当値テキスト"/>
        <xdr:cNvSpPr txBox="1"/>
      </xdr:nvSpPr>
      <xdr:spPr>
        <a:xfrm>
          <a:off x="5041900" y="1087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87630</xdr:rowOff>
    </xdr:from>
    <xdr:to>
      <xdr:col>19</xdr:col>
      <xdr:colOff>184150</xdr:colOff>
      <xdr:row>64</xdr:row>
      <xdr:rowOff>17780</xdr:rowOff>
    </xdr:to>
    <xdr:sp macro="" textlink="">
      <xdr:nvSpPr>
        <xdr:cNvPr id="149" name="楕円 148"/>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50" name="テキスト ボックス 149"/>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78105</xdr:rowOff>
    </xdr:from>
    <xdr:to>
      <xdr:col>15</xdr:col>
      <xdr:colOff>133350</xdr:colOff>
      <xdr:row>63</xdr:row>
      <xdr:rowOff>8255</xdr:rowOff>
    </xdr:to>
    <xdr:sp macro="" textlink="">
      <xdr:nvSpPr>
        <xdr:cNvPr id="151" name="楕円 150"/>
        <xdr:cNvSpPr/>
      </xdr:nvSpPr>
      <xdr:spPr>
        <a:xfrm>
          <a:off x="3175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18432</xdr:rowOff>
    </xdr:from>
    <xdr:ext cx="762000" cy="259045"/>
    <xdr:sp macro="" textlink="">
      <xdr:nvSpPr>
        <xdr:cNvPr id="152" name="テキスト ボックス 151"/>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33338</xdr:rowOff>
    </xdr:from>
    <xdr:to>
      <xdr:col>11</xdr:col>
      <xdr:colOff>82550</xdr:colOff>
      <xdr:row>63</xdr:row>
      <xdr:rowOff>134938</xdr:rowOff>
    </xdr:to>
    <xdr:sp macro="" textlink="">
      <xdr:nvSpPr>
        <xdr:cNvPr id="153" name="楕円 152"/>
        <xdr:cNvSpPr/>
      </xdr:nvSpPr>
      <xdr:spPr>
        <a:xfrm>
          <a:off x="2286000" y="108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145115</xdr:rowOff>
    </xdr:from>
    <xdr:ext cx="762000" cy="259045"/>
    <xdr:sp macro="" textlink="">
      <xdr:nvSpPr>
        <xdr:cNvPr id="154" name="テキスト ボックス 153"/>
        <xdr:cNvSpPr txBox="1"/>
      </xdr:nvSpPr>
      <xdr:spPr>
        <a:xfrm>
          <a:off x="1955800" y="1060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55" name="楕円 154"/>
        <xdr:cNvSpPr/>
      </xdr:nvSpPr>
      <xdr:spPr>
        <a:xfrm>
          <a:off x="1397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143845</xdr:rowOff>
    </xdr:from>
    <xdr:ext cx="762000" cy="259045"/>
    <xdr:sp macro="" textlink="">
      <xdr:nvSpPr>
        <xdr:cNvPr id="156" name="テキスト ボックス 155"/>
        <xdr:cNvSpPr txBox="1"/>
      </xdr:nvSpPr>
      <xdr:spPr>
        <a:xfrm>
          <a:off x="1066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[111,810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会計年度任用職員制度への移行に伴う影響により増となった。また、物件費においては、会計年度任用職員制度への移行に伴い賃金が皆減となったものの子育て世帯等への地域商品券事業等や小中学校</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事業が増となったこと等により、人口１人あたり人件費・物件費等決算額は、昨年度より増となった。</a:t>
          </a:r>
        </a:p>
        <a:p>
          <a:r>
            <a:rPr kumimoji="1" lang="ja-JP" altLang="en-US" sz="1300">
              <a:latin typeface="ＭＳ Ｐゴシック" panose="020B0600070205080204" pitchFamily="50" charset="-128"/>
              <a:ea typeface="ＭＳ Ｐゴシック" panose="020B0600070205080204" pitchFamily="50" charset="-128"/>
            </a:rPr>
            <a:t>　類似団体の平均よりも下回っているものの、今後も職員数の適正管理に努めるとともに、物件費の削減についても引き続き努める。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100946</xdr:rowOff>
    </xdr:from>
    <xdr:to>
      <xdr:col>23</xdr:col>
      <xdr:colOff>133350</xdr:colOff>
      <xdr:row>81</xdr:row>
      <xdr:rowOff>8209</xdr:rowOff>
    </xdr:to>
    <xdr:cxnSp macro="">
      <xdr:nvCxnSpPr>
        <xdr:cNvPr id="191" name="直線コネクタ 190"/>
        <xdr:cNvCxnSpPr/>
      </xdr:nvCxnSpPr>
      <xdr:spPr>
        <a:xfrm>
          <a:off x="4114800" y="13816946"/>
          <a:ext cx="838200" cy="7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142319</xdr:rowOff>
    </xdr:from>
    <xdr:ext cx="762000" cy="259045"/>
    <xdr:sp macro="" textlink="">
      <xdr:nvSpPr>
        <xdr:cNvPr id="192" name="人件費・物件費等の状況平均値テキスト"/>
        <xdr:cNvSpPr txBox="1"/>
      </xdr:nvSpPr>
      <xdr:spPr>
        <a:xfrm>
          <a:off x="5041900" y="14029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100946</xdr:rowOff>
    </xdr:from>
    <xdr:to>
      <xdr:col>19</xdr:col>
      <xdr:colOff>133350</xdr:colOff>
      <xdr:row>80</xdr:row>
      <xdr:rowOff>109601</xdr:rowOff>
    </xdr:to>
    <xdr:cxnSp macro="">
      <xdr:nvCxnSpPr>
        <xdr:cNvPr id="194" name="直線コネクタ 193"/>
        <xdr:cNvCxnSpPr/>
      </xdr:nvCxnSpPr>
      <xdr:spPr>
        <a:xfrm flipV="1">
          <a:off x="3225800" y="13816946"/>
          <a:ext cx="889000" cy="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6208</xdr:rowOff>
    </xdr:from>
    <xdr:ext cx="736600" cy="259045"/>
    <xdr:sp macro="" textlink="">
      <xdr:nvSpPr>
        <xdr:cNvPr id="196" name="テキスト ボックス 195"/>
        <xdr:cNvSpPr txBox="1"/>
      </xdr:nvSpPr>
      <xdr:spPr>
        <a:xfrm>
          <a:off x="3733800" y="1406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102908</xdr:rowOff>
    </xdr:from>
    <xdr:to>
      <xdr:col>15</xdr:col>
      <xdr:colOff>82550</xdr:colOff>
      <xdr:row>80</xdr:row>
      <xdr:rowOff>109601</xdr:rowOff>
    </xdr:to>
    <xdr:cxnSp macro="">
      <xdr:nvCxnSpPr>
        <xdr:cNvPr id="197" name="直線コネクタ 196"/>
        <xdr:cNvCxnSpPr/>
      </xdr:nvCxnSpPr>
      <xdr:spPr>
        <a:xfrm>
          <a:off x="2336800" y="13818908"/>
          <a:ext cx="889000" cy="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149516</xdr:rowOff>
    </xdr:from>
    <xdr:ext cx="762000" cy="259045"/>
    <xdr:sp macro="" textlink="">
      <xdr:nvSpPr>
        <xdr:cNvPr id="199" name="テキスト ボックス 198"/>
        <xdr:cNvSpPr txBox="1"/>
      </xdr:nvSpPr>
      <xdr:spPr>
        <a:xfrm>
          <a:off x="2844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102908</xdr:rowOff>
    </xdr:from>
    <xdr:to>
      <xdr:col>11</xdr:col>
      <xdr:colOff>31750</xdr:colOff>
      <xdr:row>80</xdr:row>
      <xdr:rowOff>103987</xdr:rowOff>
    </xdr:to>
    <xdr:cxnSp macro="">
      <xdr:nvCxnSpPr>
        <xdr:cNvPr id="200" name="直線コネクタ 199"/>
        <xdr:cNvCxnSpPr/>
      </xdr:nvCxnSpPr>
      <xdr:spPr>
        <a:xfrm flipV="1">
          <a:off x="1447800" y="13818908"/>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128859</xdr:rowOff>
    </xdr:from>
    <xdr:to>
      <xdr:col>23</xdr:col>
      <xdr:colOff>184150</xdr:colOff>
      <xdr:row>81</xdr:row>
      <xdr:rowOff>59009</xdr:rowOff>
    </xdr:to>
    <xdr:sp macro="" textlink="">
      <xdr:nvSpPr>
        <xdr:cNvPr id="210" name="楕円 209"/>
        <xdr:cNvSpPr/>
      </xdr:nvSpPr>
      <xdr:spPr>
        <a:xfrm>
          <a:off x="4902200" y="1384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50136</xdr:rowOff>
    </xdr:from>
    <xdr:ext cx="762000" cy="259045"/>
    <xdr:sp macro="" textlink="">
      <xdr:nvSpPr>
        <xdr:cNvPr id="211" name="人件費・物件費等の状況該当値テキスト"/>
        <xdr:cNvSpPr txBox="1"/>
      </xdr:nvSpPr>
      <xdr:spPr>
        <a:xfrm>
          <a:off x="5041900" y="1376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50146</xdr:rowOff>
    </xdr:from>
    <xdr:to>
      <xdr:col>19</xdr:col>
      <xdr:colOff>184150</xdr:colOff>
      <xdr:row>80</xdr:row>
      <xdr:rowOff>151746</xdr:rowOff>
    </xdr:to>
    <xdr:sp macro="" textlink="">
      <xdr:nvSpPr>
        <xdr:cNvPr id="212" name="楕円 211"/>
        <xdr:cNvSpPr/>
      </xdr:nvSpPr>
      <xdr:spPr>
        <a:xfrm>
          <a:off x="4064000" y="1376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161923</xdr:rowOff>
    </xdr:from>
    <xdr:ext cx="736600" cy="259045"/>
    <xdr:sp macro="" textlink="">
      <xdr:nvSpPr>
        <xdr:cNvPr id="213" name="テキスト ボックス 212"/>
        <xdr:cNvSpPr txBox="1"/>
      </xdr:nvSpPr>
      <xdr:spPr>
        <a:xfrm>
          <a:off x="3733800" y="13535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58801</xdr:rowOff>
    </xdr:from>
    <xdr:to>
      <xdr:col>15</xdr:col>
      <xdr:colOff>133350</xdr:colOff>
      <xdr:row>80</xdr:row>
      <xdr:rowOff>160401</xdr:rowOff>
    </xdr:to>
    <xdr:sp macro="" textlink="">
      <xdr:nvSpPr>
        <xdr:cNvPr id="214" name="楕円 213"/>
        <xdr:cNvSpPr/>
      </xdr:nvSpPr>
      <xdr:spPr>
        <a:xfrm>
          <a:off x="3175000" y="1377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170578</xdr:rowOff>
    </xdr:from>
    <xdr:ext cx="762000" cy="259045"/>
    <xdr:sp macro="" textlink="">
      <xdr:nvSpPr>
        <xdr:cNvPr id="215" name="テキスト ボックス 214"/>
        <xdr:cNvSpPr txBox="1"/>
      </xdr:nvSpPr>
      <xdr:spPr>
        <a:xfrm>
          <a:off x="2844800" y="1354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52108</xdr:rowOff>
    </xdr:from>
    <xdr:to>
      <xdr:col>11</xdr:col>
      <xdr:colOff>82550</xdr:colOff>
      <xdr:row>80</xdr:row>
      <xdr:rowOff>153708</xdr:rowOff>
    </xdr:to>
    <xdr:sp macro="" textlink="">
      <xdr:nvSpPr>
        <xdr:cNvPr id="216" name="楕円 215"/>
        <xdr:cNvSpPr/>
      </xdr:nvSpPr>
      <xdr:spPr>
        <a:xfrm>
          <a:off x="2286000" y="1376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163885</xdr:rowOff>
    </xdr:from>
    <xdr:ext cx="762000" cy="259045"/>
    <xdr:sp macro="" textlink="">
      <xdr:nvSpPr>
        <xdr:cNvPr id="217" name="テキスト ボックス 216"/>
        <xdr:cNvSpPr txBox="1"/>
      </xdr:nvSpPr>
      <xdr:spPr>
        <a:xfrm>
          <a:off x="1955800" y="1353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53187</xdr:rowOff>
    </xdr:from>
    <xdr:to>
      <xdr:col>7</xdr:col>
      <xdr:colOff>31750</xdr:colOff>
      <xdr:row>80</xdr:row>
      <xdr:rowOff>154787</xdr:rowOff>
    </xdr:to>
    <xdr:sp macro="" textlink="">
      <xdr:nvSpPr>
        <xdr:cNvPr id="218" name="楕円 217"/>
        <xdr:cNvSpPr/>
      </xdr:nvSpPr>
      <xdr:spPr>
        <a:xfrm>
          <a:off x="1397000" y="1376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164964</xdr:rowOff>
    </xdr:from>
    <xdr:ext cx="762000" cy="259045"/>
    <xdr:sp macro="" textlink="">
      <xdr:nvSpPr>
        <xdr:cNvPr id="219" name="テキスト ボックス 218"/>
        <xdr:cNvSpPr txBox="1"/>
      </xdr:nvSpPr>
      <xdr:spPr>
        <a:xfrm>
          <a:off x="1066800" y="13538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直近５年間において、職員構成などを理由に</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を超過する状況が続いている。</a:t>
          </a:r>
        </a:p>
        <a:p>
          <a:r>
            <a:rPr kumimoji="1" lang="ja-JP" altLang="en-US" sz="1300">
              <a:latin typeface="ＭＳ Ｐゴシック" panose="020B0600070205080204" pitchFamily="50" charset="-128"/>
              <a:ea typeface="ＭＳ Ｐゴシック" panose="020B0600070205080204" pitchFamily="50" charset="-128"/>
            </a:rPr>
            <a:t>　適正な給与水準を確保するとともに、必要な制度の見直し等を実施していく。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40216</xdr:rowOff>
    </xdr:from>
    <xdr:to>
      <xdr:col>81</xdr:col>
      <xdr:colOff>44450</xdr:colOff>
      <xdr:row>88</xdr:row>
      <xdr:rowOff>107245</xdr:rowOff>
    </xdr:to>
    <xdr:cxnSp macro="">
      <xdr:nvCxnSpPr>
        <xdr:cNvPr id="253" name="直線コネクタ 252"/>
        <xdr:cNvCxnSpPr/>
      </xdr:nvCxnSpPr>
      <xdr:spPr>
        <a:xfrm>
          <a:off x="16179800" y="15127816"/>
          <a:ext cx="8382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144639</xdr:rowOff>
    </xdr:from>
    <xdr:to>
      <xdr:col>77</xdr:col>
      <xdr:colOff>44450</xdr:colOff>
      <xdr:row>88</xdr:row>
      <xdr:rowOff>40216</xdr:rowOff>
    </xdr:to>
    <xdr:cxnSp macro="">
      <xdr:nvCxnSpPr>
        <xdr:cNvPr id="256" name="直線コネクタ 255"/>
        <xdr:cNvCxnSpPr/>
      </xdr:nvCxnSpPr>
      <xdr:spPr>
        <a:xfrm>
          <a:off x="15290800" y="1506078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144639</xdr:rowOff>
    </xdr:to>
    <xdr:cxnSp macro="">
      <xdr:nvCxnSpPr>
        <xdr:cNvPr id="259" name="直線コネクタ 258"/>
        <xdr:cNvCxnSpPr/>
      </xdr:nvCxnSpPr>
      <xdr:spPr>
        <a:xfrm>
          <a:off x="14401800" y="1496695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1" name="テキスト ボックス 260"/>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47978</xdr:rowOff>
    </xdr:from>
    <xdr:to>
      <xdr:col>68</xdr:col>
      <xdr:colOff>152400</xdr:colOff>
      <xdr:row>87</xdr:row>
      <xdr:rowOff>50800</xdr:rowOff>
    </xdr:to>
    <xdr:cxnSp macro="">
      <xdr:nvCxnSpPr>
        <xdr:cNvPr id="262" name="直線コネクタ 261"/>
        <xdr:cNvCxnSpPr/>
      </xdr:nvCxnSpPr>
      <xdr:spPr>
        <a:xfrm>
          <a:off x="13512800" y="14792678"/>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56445</xdr:rowOff>
    </xdr:from>
    <xdr:to>
      <xdr:col>81</xdr:col>
      <xdr:colOff>95250</xdr:colOff>
      <xdr:row>88</xdr:row>
      <xdr:rowOff>158045</xdr:rowOff>
    </xdr:to>
    <xdr:sp macro="" textlink="">
      <xdr:nvSpPr>
        <xdr:cNvPr id="272" name="楕円 271"/>
        <xdr:cNvSpPr/>
      </xdr:nvSpPr>
      <xdr:spPr>
        <a:xfrm>
          <a:off x="169672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123772</xdr:rowOff>
    </xdr:from>
    <xdr:ext cx="762000" cy="259045"/>
    <xdr:sp macro="" textlink="">
      <xdr:nvSpPr>
        <xdr:cNvPr id="273" name="給与水準   （国との比較）該当値テキスト"/>
        <xdr:cNvSpPr txBox="1"/>
      </xdr:nvSpPr>
      <xdr:spPr>
        <a:xfrm>
          <a:off x="17106900" y="1503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160866</xdr:rowOff>
    </xdr:from>
    <xdr:to>
      <xdr:col>77</xdr:col>
      <xdr:colOff>95250</xdr:colOff>
      <xdr:row>88</xdr:row>
      <xdr:rowOff>91016</xdr:rowOff>
    </xdr:to>
    <xdr:sp macro="" textlink="">
      <xdr:nvSpPr>
        <xdr:cNvPr id="274" name="楕円 273"/>
        <xdr:cNvSpPr/>
      </xdr:nvSpPr>
      <xdr:spPr>
        <a:xfrm>
          <a:off x="16129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75793</xdr:rowOff>
    </xdr:from>
    <xdr:ext cx="736600" cy="259045"/>
    <xdr:sp macro="" textlink="">
      <xdr:nvSpPr>
        <xdr:cNvPr id="275" name="テキスト ボックス 274"/>
        <xdr:cNvSpPr txBox="1"/>
      </xdr:nvSpPr>
      <xdr:spPr>
        <a:xfrm>
          <a:off x="15798800" y="1516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93839</xdr:rowOff>
    </xdr:from>
    <xdr:to>
      <xdr:col>73</xdr:col>
      <xdr:colOff>44450</xdr:colOff>
      <xdr:row>88</xdr:row>
      <xdr:rowOff>23989</xdr:rowOff>
    </xdr:to>
    <xdr:sp macro="" textlink="">
      <xdr:nvSpPr>
        <xdr:cNvPr id="276" name="楕円 275"/>
        <xdr:cNvSpPr/>
      </xdr:nvSpPr>
      <xdr:spPr>
        <a:xfrm>
          <a:off x="15240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8766</xdr:rowOff>
    </xdr:from>
    <xdr:ext cx="762000" cy="259045"/>
    <xdr:sp macro="" textlink="">
      <xdr:nvSpPr>
        <xdr:cNvPr id="277" name="テキスト ボックス 276"/>
        <xdr:cNvSpPr txBox="1"/>
      </xdr:nvSpPr>
      <xdr:spPr>
        <a:xfrm>
          <a:off x="14909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78" name="楕円 277"/>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79" name="テキスト ボックス 278"/>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168628</xdr:rowOff>
    </xdr:from>
    <xdr:to>
      <xdr:col>64</xdr:col>
      <xdr:colOff>152400</xdr:colOff>
      <xdr:row>86</xdr:row>
      <xdr:rowOff>98778</xdr:rowOff>
    </xdr:to>
    <xdr:sp macro="" textlink="">
      <xdr:nvSpPr>
        <xdr:cNvPr id="280" name="楕円 279"/>
        <xdr:cNvSpPr/>
      </xdr:nvSpPr>
      <xdr:spPr>
        <a:xfrm>
          <a:off x="13462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83555</xdr:rowOff>
    </xdr:from>
    <xdr:ext cx="762000" cy="259045"/>
    <xdr:sp macro="" textlink="">
      <xdr:nvSpPr>
        <xdr:cNvPr id="281" name="テキスト ボックス 280"/>
        <xdr:cNvSpPr txBox="1"/>
      </xdr:nvSpPr>
      <xdr:spPr>
        <a:xfrm>
          <a:off x="13131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定員適正化に努めた。今後についても、第５次定員適正化計画を策定し適正な定員管理を行うとともに、引き続き、事業のスクラップ等を含む職員の意識改革、資質・能力の向上を促進し、効率的な行政運営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59584</xdr:rowOff>
    </xdr:from>
    <xdr:to>
      <xdr:col>81</xdr:col>
      <xdr:colOff>44450</xdr:colOff>
      <xdr:row>60</xdr:row>
      <xdr:rowOff>97790</xdr:rowOff>
    </xdr:to>
    <xdr:cxnSp macro="">
      <xdr:nvCxnSpPr>
        <xdr:cNvPr id="316" name="直線コネクタ 315"/>
        <xdr:cNvCxnSpPr/>
      </xdr:nvCxnSpPr>
      <xdr:spPr>
        <a:xfrm>
          <a:off x="16179800" y="10346584"/>
          <a:ext cx="8382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7" name="定員管理の状況平均値テキスト"/>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37465</xdr:rowOff>
    </xdr:from>
    <xdr:to>
      <xdr:col>77</xdr:col>
      <xdr:colOff>44450</xdr:colOff>
      <xdr:row>60</xdr:row>
      <xdr:rowOff>59584</xdr:rowOff>
    </xdr:to>
    <xdr:cxnSp macro="">
      <xdr:nvCxnSpPr>
        <xdr:cNvPr id="319" name="直線コネクタ 318"/>
        <xdr:cNvCxnSpPr/>
      </xdr:nvCxnSpPr>
      <xdr:spPr>
        <a:xfrm>
          <a:off x="15290800" y="10324465"/>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21" name="テキスト ボックス 320"/>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25400</xdr:rowOff>
    </xdr:from>
    <xdr:to>
      <xdr:col>72</xdr:col>
      <xdr:colOff>203200</xdr:colOff>
      <xdr:row>60</xdr:row>
      <xdr:rowOff>37465</xdr:rowOff>
    </xdr:to>
    <xdr:cxnSp macro="">
      <xdr:nvCxnSpPr>
        <xdr:cNvPr id="322" name="直線コネクタ 321"/>
        <xdr:cNvCxnSpPr/>
      </xdr:nvCxnSpPr>
      <xdr:spPr>
        <a:xfrm>
          <a:off x="14401800" y="1031240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4" name="テキスト ボックス 323"/>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9313</xdr:rowOff>
    </xdr:from>
    <xdr:to>
      <xdr:col>68</xdr:col>
      <xdr:colOff>152400</xdr:colOff>
      <xdr:row>60</xdr:row>
      <xdr:rowOff>25400</xdr:rowOff>
    </xdr:to>
    <xdr:cxnSp macro="">
      <xdr:nvCxnSpPr>
        <xdr:cNvPr id="325" name="直線コネクタ 324"/>
        <xdr:cNvCxnSpPr/>
      </xdr:nvCxnSpPr>
      <xdr:spPr>
        <a:xfrm>
          <a:off x="13512800" y="102963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7" name="テキスト ボックス 326"/>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29" name="テキスト ボックス 328"/>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46990</xdr:rowOff>
    </xdr:from>
    <xdr:to>
      <xdr:col>81</xdr:col>
      <xdr:colOff>95250</xdr:colOff>
      <xdr:row>60</xdr:row>
      <xdr:rowOff>148590</xdr:rowOff>
    </xdr:to>
    <xdr:sp macro="" textlink="">
      <xdr:nvSpPr>
        <xdr:cNvPr id="335" name="楕円 334"/>
        <xdr:cNvSpPr/>
      </xdr:nvSpPr>
      <xdr:spPr>
        <a:xfrm>
          <a:off x="16967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63517</xdr:rowOff>
    </xdr:from>
    <xdr:ext cx="762000" cy="259045"/>
    <xdr:sp macro="" textlink="">
      <xdr:nvSpPr>
        <xdr:cNvPr id="336" name="定員管理の状況該当値テキスト"/>
        <xdr:cNvSpPr txBox="1"/>
      </xdr:nvSpPr>
      <xdr:spPr>
        <a:xfrm>
          <a:off x="17106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8784</xdr:rowOff>
    </xdr:from>
    <xdr:to>
      <xdr:col>77</xdr:col>
      <xdr:colOff>95250</xdr:colOff>
      <xdr:row>60</xdr:row>
      <xdr:rowOff>110384</xdr:rowOff>
    </xdr:to>
    <xdr:sp macro="" textlink="">
      <xdr:nvSpPr>
        <xdr:cNvPr id="337" name="楕円 336"/>
        <xdr:cNvSpPr/>
      </xdr:nvSpPr>
      <xdr:spPr>
        <a:xfrm>
          <a:off x="16129000" y="102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120561</xdr:rowOff>
    </xdr:from>
    <xdr:ext cx="736600" cy="259045"/>
    <xdr:sp macro="" textlink="">
      <xdr:nvSpPr>
        <xdr:cNvPr id="338" name="テキスト ボックス 337"/>
        <xdr:cNvSpPr txBox="1"/>
      </xdr:nvSpPr>
      <xdr:spPr>
        <a:xfrm>
          <a:off x="15798800" y="1006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158115</xdr:rowOff>
    </xdr:from>
    <xdr:to>
      <xdr:col>73</xdr:col>
      <xdr:colOff>44450</xdr:colOff>
      <xdr:row>60</xdr:row>
      <xdr:rowOff>88265</xdr:rowOff>
    </xdr:to>
    <xdr:sp macro="" textlink="">
      <xdr:nvSpPr>
        <xdr:cNvPr id="339" name="楕円 338"/>
        <xdr:cNvSpPr/>
      </xdr:nvSpPr>
      <xdr:spPr>
        <a:xfrm>
          <a:off x="15240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98442</xdr:rowOff>
    </xdr:from>
    <xdr:ext cx="762000" cy="259045"/>
    <xdr:sp macro="" textlink="">
      <xdr:nvSpPr>
        <xdr:cNvPr id="340" name="テキスト ボックス 339"/>
        <xdr:cNvSpPr txBox="1"/>
      </xdr:nvSpPr>
      <xdr:spPr>
        <a:xfrm>
          <a:off x="14909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146050</xdr:rowOff>
    </xdr:from>
    <xdr:to>
      <xdr:col>68</xdr:col>
      <xdr:colOff>203200</xdr:colOff>
      <xdr:row>60</xdr:row>
      <xdr:rowOff>76200</xdr:rowOff>
    </xdr:to>
    <xdr:sp macro="" textlink="">
      <xdr:nvSpPr>
        <xdr:cNvPr id="341" name="楕円 340"/>
        <xdr:cNvSpPr/>
      </xdr:nvSpPr>
      <xdr:spPr>
        <a:xfrm>
          <a:off x="14351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86377</xdr:rowOff>
    </xdr:from>
    <xdr:ext cx="762000" cy="259045"/>
    <xdr:sp macro="" textlink="">
      <xdr:nvSpPr>
        <xdr:cNvPr id="342" name="テキスト ボックス 341"/>
        <xdr:cNvSpPr txBox="1"/>
      </xdr:nvSpPr>
      <xdr:spPr>
        <a:xfrm>
          <a:off x="14020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129963</xdr:rowOff>
    </xdr:from>
    <xdr:to>
      <xdr:col>64</xdr:col>
      <xdr:colOff>152400</xdr:colOff>
      <xdr:row>60</xdr:row>
      <xdr:rowOff>60113</xdr:rowOff>
    </xdr:to>
    <xdr:sp macro="" textlink="">
      <xdr:nvSpPr>
        <xdr:cNvPr id="343" name="楕円 342"/>
        <xdr:cNvSpPr/>
      </xdr:nvSpPr>
      <xdr:spPr>
        <a:xfrm>
          <a:off x="13462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70290</xdr:rowOff>
    </xdr:from>
    <xdr:ext cx="762000" cy="259045"/>
    <xdr:sp macro="" textlink="">
      <xdr:nvSpPr>
        <xdr:cNvPr id="344" name="テキスト ボックス 343"/>
        <xdr:cNvSpPr txBox="1"/>
      </xdr:nvSpPr>
      <xdr:spPr>
        <a:xfrm>
          <a:off x="13131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実質公債費比率は、過去に借り入れた市債の償還が終了したものの、守山中学校改築事業等の元金償還が開始したことから、単年度の比率が増となり、３ヵ年平均では、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％悪化し、</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今後、環境施設の更新や新庁舎整備事業など、大型の公共施設整備を予定していることから、財政改革プログラムに基づき、財政見通しに注視して、適切な財政運営に努める。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122428</xdr:rowOff>
    </xdr:from>
    <xdr:to>
      <xdr:col>81</xdr:col>
      <xdr:colOff>44450</xdr:colOff>
      <xdr:row>39</xdr:row>
      <xdr:rowOff>8890</xdr:rowOff>
    </xdr:to>
    <xdr:cxnSp macro="">
      <xdr:nvCxnSpPr>
        <xdr:cNvPr id="376" name="直線コネクタ 375"/>
        <xdr:cNvCxnSpPr/>
      </xdr:nvCxnSpPr>
      <xdr:spPr>
        <a:xfrm>
          <a:off x="16179800" y="663752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113555</xdr:rowOff>
    </xdr:from>
    <xdr:ext cx="762000" cy="259045"/>
    <xdr:sp macro="" textlink="">
      <xdr:nvSpPr>
        <xdr:cNvPr id="377"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122428</xdr:rowOff>
    </xdr:from>
    <xdr:to>
      <xdr:col>77</xdr:col>
      <xdr:colOff>44450</xdr:colOff>
      <xdr:row>38</xdr:row>
      <xdr:rowOff>122428</xdr:rowOff>
    </xdr:to>
    <xdr:cxnSp macro="">
      <xdr:nvCxnSpPr>
        <xdr:cNvPr id="379" name="直線コネクタ 378"/>
        <xdr:cNvCxnSpPr/>
      </xdr:nvCxnSpPr>
      <xdr:spPr>
        <a:xfrm>
          <a:off x="15290800" y="6637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1" name="テキスト ボックス 380"/>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122428</xdr:rowOff>
    </xdr:from>
    <xdr:to>
      <xdr:col>72</xdr:col>
      <xdr:colOff>203200</xdr:colOff>
      <xdr:row>38</xdr:row>
      <xdr:rowOff>170688</xdr:rowOff>
    </xdr:to>
    <xdr:cxnSp macro="">
      <xdr:nvCxnSpPr>
        <xdr:cNvPr id="382" name="直線コネクタ 381"/>
        <xdr:cNvCxnSpPr/>
      </xdr:nvCxnSpPr>
      <xdr:spPr>
        <a:xfrm flipV="1">
          <a:off x="14401800" y="66375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4" name="テキスト ボックス 383"/>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170688</xdr:rowOff>
    </xdr:from>
    <xdr:to>
      <xdr:col>68</xdr:col>
      <xdr:colOff>152400</xdr:colOff>
      <xdr:row>39</xdr:row>
      <xdr:rowOff>76454</xdr:rowOff>
    </xdr:to>
    <xdr:cxnSp macro="">
      <xdr:nvCxnSpPr>
        <xdr:cNvPr id="385" name="直線コネクタ 384"/>
        <xdr:cNvCxnSpPr/>
      </xdr:nvCxnSpPr>
      <xdr:spPr>
        <a:xfrm flipV="1">
          <a:off x="13512800" y="668578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7" name="テキスト ボックス 386"/>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89" name="テキスト ボックス 388"/>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129540</xdr:rowOff>
    </xdr:from>
    <xdr:to>
      <xdr:col>81</xdr:col>
      <xdr:colOff>95250</xdr:colOff>
      <xdr:row>39</xdr:row>
      <xdr:rowOff>59690</xdr:rowOff>
    </xdr:to>
    <xdr:sp macro="" textlink="">
      <xdr:nvSpPr>
        <xdr:cNvPr id="395" name="楕円 394"/>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146067</xdr:rowOff>
    </xdr:from>
    <xdr:ext cx="762000" cy="259045"/>
    <xdr:sp macro="" textlink="">
      <xdr:nvSpPr>
        <xdr:cNvPr id="396" name="公債費負担の状況該当値テキスト"/>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71628</xdr:rowOff>
    </xdr:from>
    <xdr:to>
      <xdr:col>77</xdr:col>
      <xdr:colOff>95250</xdr:colOff>
      <xdr:row>39</xdr:row>
      <xdr:rowOff>1778</xdr:rowOff>
    </xdr:to>
    <xdr:sp macro="" textlink="">
      <xdr:nvSpPr>
        <xdr:cNvPr id="397" name="楕円 396"/>
        <xdr:cNvSpPr/>
      </xdr:nvSpPr>
      <xdr:spPr>
        <a:xfrm>
          <a:off x="16129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11955</xdr:rowOff>
    </xdr:from>
    <xdr:ext cx="736600" cy="259045"/>
    <xdr:sp macro="" textlink="">
      <xdr:nvSpPr>
        <xdr:cNvPr id="398" name="テキスト ボックス 397"/>
        <xdr:cNvSpPr txBox="1"/>
      </xdr:nvSpPr>
      <xdr:spPr>
        <a:xfrm>
          <a:off x="15798800" y="635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71628</xdr:rowOff>
    </xdr:from>
    <xdr:to>
      <xdr:col>73</xdr:col>
      <xdr:colOff>44450</xdr:colOff>
      <xdr:row>39</xdr:row>
      <xdr:rowOff>1778</xdr:rowOff>
    </xdr:to>
    <xdr:sp macro="" textlink="">
      <xdr:nvSpPr>
        <xdr:cNvPr id="399" name="楕円 398"/>
        <xdr:cNvSpPr/>
      </xdr:nvSpPr>
      <xdr:spPr>
        <a:xfrm>
          <a:off x="15240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11955</xdr:rowOff>
    </xdr:from>
    <xdr:ext cx="762000" cy="259045"/>
    <xdr:sp macro="" textlink="">
      <xdr:nvSpPr>
        <xdr:cNvPr id="400" name="テキスト ボックス 399"/>
        <xdr:cNvSpPr txBox="1"/>
      </xdr:nvSpPr>
      <xdr:spPr>
        <a:xfrm>
          <a:off x="14909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119888</xdr:rowOff>
    </xdr:from>
    <xdr:to>
      <xdr:col>68</xdr:col>
      <xdr:colOff>203200</xdr:colOff>
      <xdr:row>39</xdr:row>
      <xdr:rowOff>50038</xdr:rowOff>
    </xdr:to>
    <xdr:sp macro="" textlink="">
      <xdr:nvSpPr>
        <xdr:cNvPr id="401" name="楕円 400"/>
        <xdr:cNvSpPr/>
      </xdr:nvSpPr>
      <xdr:spPr>
        <a:xfrm>
          <a:off x="14351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60215</xdr:rowOff>
    </xdr:from>
    <xdr:ext cx="762000" cy="259045"/>
    <xdr:sp macro="" textlink="">
      <xdr:nvSpPr>
        <xdr:cNvPr id="402" name="テキスト ボックス 401"/>
        <xdr:cNvSpPr txBox="1"/>
      </xdr:nvSpPr>
      <xdr:spPr>
        <a:xfrm>
          <a:off x="140208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25654</xdr:rowOff>
    </xdr:from>
    <xdr:to>
      <xdr:col>64</xdr:col>
      <xdr:colOff>152400</xdr:colOff>
      <xdr:row>39</xdr:row>
      <xdr:rowOff>127254</xdr:rowOff>
    </xdr:to>
    <xdr:sp macro="" textlink="">
      <xdr:nvSpPr>
        <xdr:cNvPr id="403" name="楕円 402"/>
        <xdr:cNvSpPr/>
      </xdr:nvSpPr>
      <xdr:spPr>
        <a:xfrm>
          <a:off x="13462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137431</xdr:rowOff>
    </xdr:from>
    <xdr:ext cx="762000" cy="259045"/>
    <xdr:sp macro="" textlink="">
      <xdr:nvSpPr>
        <xdr:cNvPr id="404" name="テキスト ボックス 403"/>
        <xdr:cNvSpPr txBox="1"/>
      </xdr:nvSpPr>
      <xdr:spPr>
        <a:xfrm>
          <a:off x="1313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下水道事業における企業債残高の減少に伴い公営企業債等繰入見込額が減少となったものの、環境施設更新事業等により地方債残高が増加したこと、また公共施設整備基金の取崩しにより充当可能財源が減少したことから、将来負担額が充当可能財源等を上回ったこと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今後も、環境施設更新事業や新庁舎整備事業など大規模事業は継続することから、財政改革プログラムに基づき、適切な財政運営に努める。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93531</xdr:rowOff>
    </xdr:from>
    <xdr:ext cx="762000" cy="259045"/>
    <xdr:sp macro="" textlink="">
      <xdr:nvSpPr>
        <xdr:cNvPr id="438" name="将来負担の状況平均値テキスト"/>
        <xdr:cNvSpPr txBox="1"/>
      </xdr:nvSpPr>
      <xdr:spPr>
        <a:xfrm>
          <a:off x="17106900" y="2493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39" name="フローチャート: 判断 438"/>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0" name="フローチャート: 判断 439"/>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1" name="テキスト ボックス 440"/>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123063</xdr:rowOff>
    </xdr:from>
    <xdr:to>
      <xdr:col>73</xdr:col>
      <xdr:colOff>44450</xdr:colOff>
      <xdr:row>15</xdr:row>
      <xdr:rowOff>53213</xdr:rowOff>
    </xdr:to>
    <xdr:sp macro="" textlink="">
      <xdr:nvSpPr>
        <xdr:cNvPr id="442" name="フローチャート: 判断 441"/>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3" name="テキスト ボックス 442"/>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171323</xdr:rowOff>
    </xdr:from>
    <xdr:to>
      <xdr:col>68</xdr:col>
      <xdr:colOff>203200</xdr:colOff>
      <xdr:row>15</xdr:row>
      <xdr:rowOff>101473</xdr:rowOff>
    </xdr:to>
    <xdr:sp macro="" textlink="">
      <xdr:nvSpPr>
        <xdr:cNvPr id="444" name="フローチャート: 判断 443"/>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5" name="テキスト ボックス 444"/>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46" name="フローチャート: 判断 445"/>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47" name="テキスト ボックス 446"/>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92625</xdr:rowOff>
    </xdr:from>
    <xdr:to>
      <xdr:col>81</xdr:col>
      <xdr:colOff>95250</xdr:colOff>
      <xdr:row>14</xdr:row>
      <xdr:rowOff>22775</xdr:rowOff>
    </xdr:to>
    <xdr:sp macro="" textlink="">
      <xdr:nvSpPr>
        <xdr:cNvPr id="453" name="楕円 452"/>
        <xdr:cNvSpPr/>
      </xdr:nvSpPr>
      <xdr:spPr>
        <a:xfrm>
          <a:off x="16967200" y="23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13902</xdr:rowOff>
    </xdr:from>
    <xdr:ext cx="762000" cy="259045"/>
    <xdr:sp macro="" textlink="">
      <xdr:nvSpPr>
        <xdr:cNvPr id="454" name="将来負担の状況該当値テキスト"/>
        <xdr:cNvSpPr txBox="1"/>
      </xdr:nvSpPr>
      <xdr:spPr>
        <a:xfrm>
          <a:off x="17106900" y="22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滋賀県守山市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84,511
83,389
55.74
47,031,809
45,844,227
586,485
17,489,889
32,118,924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人件費に係る経常収支比率は、会計年度任用職員制度移行により、大きく増となった。</a:t>
          </a:r>
        </a:p>
        <a:p>
          <a:r>
            <a:rPr kumimoji="1" lang="ja-JP" altLang="en-US" sz="1300">
              <a:latin typeface="ＭＳ Ｐゴシック" panose="020B0600070205080204" pitchFamily="50" charset="-128"/>
              <a:ea typeface="ＭＳ Ｐゴシック" panose="020B0600070205080204" pitchFamily="50" charset="-128"/>
            </a:rPr>
            <a:t>　類似団体の平均を上回っていることから、今後、定員適正化計画に基づき、計画的に職員数の管理を行い、人件費が過大にならないよう努めていく。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83566</xdr:rowOff>
    </xdr:from>
    <xdr:to>
      <xdr:col>24</xdr:col>
      <xdr:colOff>25400</xdr:colOff>
      <xdr:row>36</xdr:row>
      <xdr:rowOff>149860</xdr:rowOff>
    </xdr:to>
    <xdr:cxnSp macro="">
      <xdr:nvCxnSpPr>
        <xdr:cNvPr id="64" name="直線コネクタ 63"/>
        <xdr:cNvCxnSpPr/>
      </xdr:nvCxnSpPr>
      <xdr:spPr>
        <a:xfrm>
          <a:off x="3987800" y="6084316"/>
          <a:ext cx="8382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117856</xdr:rowOff>
    </xdr:from>
    <xdr:to>
      <xdr:col>19</xdr:col>
      <xdr:colOff>187325</xdr:colOff>
      <xdr:row>35</xdr:row>
      <xdr:rowOff>83566</xdr:rowOff>
    </xdr:to>
    <xdr:cxnSp macro="">
      <xdr:nvCxnSpPr>
        <xdr:cNvPr id="67" name="直線コネクタ 66"/>
        <xdr:cNvCxnSpPr/>
      </xdr:nvCxnSpPr>
      <xdr:spPr>
        <a:xfrm>
          <a:off x="3098800" y="594715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69" name="テキスト ボックス 68"/>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117856</xdr:rowOff>
    </xdr:from>
    <xdr:to>
      <xdr:col>15</xdr:col>
      <xdr:colOff>98425</xdr:colOff>
      <xdr:row>34</xdr:row>
      <xdr:rowOff>136144</xdr:rowOff>
    </xdr:to>
    <xdr:cxnSp macro="">
      <xdr:nvCxnSpPr>
        <xdr:cNvPr id="70" name="直線コネクタ 69"/>
        <xdr:cNvCxnSpPr/>
      </xdr:nvCxnSpPr>
      <xdr:spPr>
        <a:xfrm flipV="1">
          <a:off x="2209800" y="59471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9415</xdr:rowOff>
    </xdr:from>
    <xdr:ext cx="762000" cy="259045"/>
    <xdr:sp macro="" textlink="">
      <xdr:nvSpPr>
        <xdr:cNvPr id="72" name="テキスト ボックス 71"/>
        <xdr:cNvSpPr txBox="1"/>
      </xdr:nvSpPr>
      <xdr:spPr>
        <a:xfrm>
          <a:off x="2717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117856</xdr:rowOff>
    </xdr:from>
    <xdr:to>
      <xdr:col>11</xdr:col>
      <xdr:colOff>9525</xdr:colOff>
      <xdr:row>34</xdr:row>
      <xdr:rowOff>136144</xdr:rowOff>
    </xdr:to>
    <xdr:cxnSp macro="">
      <xdr:nvCxnSpPr>
        <xdr:cNvPr id="73" name="直線コネクタ 72"/>
        <xdr:cNvCxnSpPr/>
      </xdr:nvCxnSpPr>
      <xdr:spPr>
        <a:xfrm>
          <a:off x="1320800" y="59471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9415</xdr:rowOff>
    </xdr:from>
    <xdr:ext cx="762000" cy="259045"/>
    <xdr:sp macro="" textlink="">
      <xdr:nvSpPr>
        <xdr:cNvPr id="75" name="テキスト ボックス 74"/>
        <xdr:cNvSpPr txBox="1"/>
      </xdr:nvSpPr>
      <xdr:spPr>
        <a:xfrm>
          <a:off x="1828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36847</xdr:rowOff>
    </xdr:from>
    <xdr:ext cx="762000" cy="259045"/>
    <xdr:sp macro="" textlink="">
      <xdr:nvSpPr>
        <xdr:cNvPr id="77" name="テキスト ボックス 76"/>
        <xdr:cNvSpPr txBox="1"/>
      </xdr:nvSpPr>
      <xdr:spPr>
        <a:xfrm>
          <a:off x="939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3" name="楕円 82"/>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71137</xdr:rowOff>
    </xdr:from>
    <xdr:ext cx="762000" cy="259045"/>
    <xdr:sp macro="" textlink="">
      <xdr:nvSpPr>
        <xdr:cNvPr id="84" name="人件費該当値テキスト"/>
        <xdr:cNvSpPr txBox="1"/>
      </xdr:nvSpPr>
      <xdr:spPr>
        <a:xfrm>
          <a:off x="4914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32766</xdr:rowOff>
    </xdr:from>
    <xdr:to>
      <xdr:col>20</xdr:col>
      <xdr:colOff>38100</xdr:colOff>
      <xdr:row>35</xdr:row>
      <xdr:rowOff>134366</xdr:rowOff>
    </xdr:to>
    <xdr:sp macro="" textlink="">
      <xdr:nvSpPr>
        <xdr:cNvPr id="85" name="楕円 84"/>
        <xdr:cNvSpPr/>
      </xdr:nvSpPr>
      <xdr:spPr>
        <a:xfrm>
          <a:off x="3937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119143</xdr:rowOff>
    </xdr:from>
    <xdr:ext cx="736600" cy="259045"/>
    <xdr:sp macro="" textlink="">
      <xdr:nvSpPr>
        <xdr:cNvPr id="86" name="テキスト ボックス 85"/>
        <xdr:cNvSpPr txBox="1"/>
      </xdr:nvSpPr>
      <xdr:spPr>
        <a:xfrm>
          <a:off x="3606800" y="6119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67056</xdr:rowOff>
    </xdr:from>
    <xdr:to>
      <xdr:col>15</xdr:col>
      <xdr:colOff>149225</xdr:colOff>
      <xdr:row>34</xdr:row>
      <xdr:rowOff>168656</xdr:rowOff>
    </xdr:to>
    <xdr:sp macro="" textlink="">
      <xdr:nvSpPr>
        <xdr:cNvPr id="87" name="楕円 86"/>
        <xdr:cNvSpPr/>
      </xdr:nvSpPr>
      <xdr:spPr>
        <a:xfrm>
          <a:off x="3048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7383</xdr:rowOff>
    </xdr:from>
    <xdr:ext cx="762000" cy="259045"/>
    <xdr:sp macro="" textlink="">
      <xdr:nvSpPr>
        <xdr:cNvPr id="88" name="テキスト ボックス 87"/>
        <xdr:cNvSpPr txBox="1"/>
      </xdr:nvSpPr>
      <xdr:spPr>
        <a:xfrm>
          <a:off x="2717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85344</xdr:rowOff>
    </xdr:from>
    <xdr:to>
      <xdr:col>11</xdr:col>
      <xdr:colOff>60325</xdr:colOff>
      <xdr:row>35</xdr:row>
      <xdr:rowOff>15494</xdr:rowOff>
    </xdr:to>
    <xdr:sp macro="" textlink="">
      <xdr:nvSpPr>
        <xdr:cNvPr id="89" name="楕円 88"/>
        <xdr:cNvSpPr/>
      </xdr:nvSpPr>
      <xdr:spPr>
        <a:xfrm>
          <a:off x="2159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25671</xdr:rowOff>
    </xdr:from>
    <xdr:ext cx="762000" cy="259045"/>
    <xdr:sp macro="" textlink="">
      <xdr:nvSpPr>
        <xdr:cNvPr id="90" name="テキスト ボックス 89"/>
        <xdr:cNvSpPr txBox="1"/>
      </xdr:nvSpPr>
      <xdr:spPr>
        <a:xfrm>
          <a:off x="1828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67056</xdr:rowOff>
    </xdr:from>
    <xdr:to>
      <xdr:col>6</xdr:col>
      <xdr:colOff>171450</xdr:colOff>
      <xdr:row>34</xdr:row>
      <xdr:rowOff>168656</xdr:rowOff>
    </xdr:to>
    <xdr:sp macro="" textlink="">
      <xdr:nvSpPr>
        <xdr:cNvPr id="91" name="楕円 90"/>
        <xdr:cNvSpPr/>
      </xdr:nvSpPr>
      <xdr:spPr>
        <a:xfrm>
          <a:off x="1270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7383</xdr:rowOff>
    </xdr:from>
    <xdr:ext cx="762000" cy="259045"/>
    <xdr:sp macro="" textlink="">
      <xdr:nvSpPr>
        <xdr:cNvPr id="92" name="テキスト ボックス 91"/>
        <xdr:cNvSpPr txBox="1"/>
      </xdr:nvSpPr>
      <xdr:spPr>
        <a:xfrm>
          <a:off x="939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物件費については、会計年度任用職員制度移行による賃金の廃止に伴い、昨年度より減少したものの、類似団体の平均を上回っており、　今後においても、財政改革プログラムに基づいて、引き続き徹底した歳出削減に努める。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73660</xdr:rowOff>
    </xdr:from>
    <xdr:to>
      <xdr:col>82</xdr:col>
      <xdr:colOff>107950</xdr:colOff>
      <xdr:row>18</xdr:row>
      <xdr:rowOff>134620</xdr:rowOff>
    </xdr:to>
    <xdr:cxnSp macro="">
      <xdr:nvCxnSpPr>
        <xdr:cNvPr id="125" name="直線コネクタ 124"/>
        <xdr:cNvCxnSpPr/>
      </xdr:nvCxnSpPr>
      <xdr:spPr>
        <a:xfrm flipV="1">
          <a:off x="15671800" y="31597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6" name="物件費平均値テキスト"/>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104140</xdr:rowOff>
    </xdr:from>
    <xdr:to>
      <xdr:col>78</xdr:col>
      <xdr:colOff>69850</xdr:colOff>
      <xdr:row>18</xdr:row>
      <xdr:rowOff>134620</xdr:rowOff>
    </xdr:to>
    <xdr:cxnSp macro="">
      <xdr:nvCxnSpPr>
        <xdr:cNvPr id="128" name="直線コネクタ 127"/>
        <xdr:cNvCxnSpPr/>
      </xdr:nvCxnSpPr>
      <xdr:spPr>
        <a:xfrm>
          <a:off x="14782800" y="3190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30" name="テキスト ボックス 129"/>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104140</xdr:rowOff>
    </xdr:from>
    <xdr:to>
      <xdr:col>73</xdr:col>
      <xdr:colOff>180975</xdr:colOff>
      <xdr:row>19</xdr:row>
      <xdr:rowOff>1270</xdr:rowOff>
    </xdr:to>
    <xdr:cxnSp macro="">
      <xdr:nvCxnSpPr>
        <xdr:cNvPr id="131" name="直線コネクタ 130"/>
        <xdr:cNvCxnSpPr/>
      </xdr:nvCxnSpPr>
      <xdr:spPr>
        <a:xfrm flipV="1">
          <a:off x="13893800" y="3190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3" name="テキスト ボックス 132"/>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1270</xdr:rowOff>
    </xdr:from>
    <xdr:to>
      <xdr:col>69</xdr:col>
      <xdr:colOff>92075</xdr:colOff>
      <xdr:row>19</xdr:row>
      <xdr:rowOff>8890</xdr:rowOff>
    </xdr:to>
    <xdr:cxnSp macro="">
      <xdr:nvCxnSpPr>
        <xdr:cNvPr id="134" name="直線コネクタ 133"/>
        <xdr:cNvCxnSpPr/>
      </xdr:nvCxnSpPr>
      <xdr:spPr>
        <a:xfrm flipV="1">
          <a:off x="13004800" y="3258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36" name="テキスト ボックス 135"/>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38" name="テキスト ボックス 137"/>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22860</xdr:rowOff>
    </xdr:from>
    <xdr:to>
      <xdr:col>82</xdr:col>
      <xdr:colOff>158750</xdr:colOff>
      <xdr:row>18</xdr:row>
      <xdr:rowOff>124460</xdr:rowOff>
    </xdr:to>
    <xdr:sp macro="" textlink="">
      <xdr:nvSpPr>
        <xdr:cNvPr id="144" name="楕円 143"/>
        <xdr:cNvSpPr/>
      </xdr:nvSpPr>
      <xdr:spPr>
        <a:xfrm>
          <a:off x="164592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166387</xdr:rowOff>
    </xdr:from>
    <xdr:ext cx="762000" cy="259045"/>
    <xdr:sp macro="" textlink="">
      <xdr:nvSpPr>
        <xdr:cNvPr id="145" name="物件費該当値テキスト"/>
        <xdr:cNvSpPr txBox="1"/>
      </xdr:nvSpPr>
      <xdr:spPr>
        <a:xfrm>
          <a:off x="165989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83820</xdr:rowOff>
    </xdr:from>
    <xdr:to>
      <xdr:col>78</xdr:col>
      <xdr:colOff>120650</xdr:colOff>
      <xdr:row>19</xdr:row>
      <xdr:rowOff>13970</xdr:rowOff>
    </xdr:to>
    <xdr:sp macro="" textlink="">
      <xdr:nvSpPr>
        <xdr:cNvPr id="146" name="楕円 145"/>
        <xdr:cNvSpPr/>
      </xdr:nvSpPr>
      <xdr:spPr>
        <a:xfrm>
          <a:off x="15621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170197</xdr:rowOff>
    </xdr:from>
    <xdr:ext cx="736600" cy="259045"/>
    <xdr:sp macro="" textlink="">
      <xdr:nvSpPr>
        <xdr:cNvPr id="147" name="テキスト ボックス 146"/>
        <xdr:cNvSpPr txBox="1"/>
      </xdr:nvSpPr>
      <xdr:spPr>
        <a:xfrm>
          <a:off x="15290800" y="325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53340</xdr:rowOff>
    </xdr:from>
    <xdr:to>
      <xdr:col>74</xdr:col>
      <xdr:colOff>31750</xdr:colOff>
      <xdr:row>18</xdr:row>
      <xdr:rowOff>154940</xdr:rowOff>
    </xdr:to>
    <xdr:sp macro="" textlink="">
      <xdr:nvSpPr>
        <xdr:cNvPr id="148" name="楕円 147"/>
        <xdr:cNvSpPr/>
      </xdr:nvSpPr>
      <xdr:spPr>
        <a:xfrm>
          <a:off x="14732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139717</xdr:rowOff>
    </xdr:from>
    <xdr:ext cx="762000" cy="259045"/>
    <xdr:sp macro="" textlink="">
      <xdr:nvSpPr>
        <xdr:cNvPr id="149" name="テキスト ボックス 148"/>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121920</xdr:rowOff>
    </xdr:from>
    <xdr:to>
      <xdr:col>69</xdr:col>
      <xdr:colOff>142875</xdr:colOff>
      <xdr:row>19</xdr:row>
      <xdr:rowOff>52070</xdr:rowOff>
    </xdr:to>
    <xdr:sp macro="" textlink="">
      <xdr:nvSpPr>
        <xdr:cNvPr id="150" name="楕円 149"/>
        <xdr:cNvSpPr/>
      </xdr:nvSpPr>
      <xdr:spPr>
        <a:xfrm>
          <a:off x="13843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36847</xdr:rowOff>
    </xdr:from>
    <xdr:ext cx="762000" cy="259045"/>
    <xdr:sp macro="" textlink="">
      <xdr:nvSpPr>
        <xdr:cNvPr id="151" name="テキスト ボックス 150"/>
        <xdr:cNvSpPr txBox="1"/>
      </xdr:nvSpPr>
      <xdr:spPr>
        <a:xfrm>
          <a:off x="13512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129540</xdr:rowOff>
    </xdr:from>
    <xdr:to>
      <xdr:col>65</xdr:col>
      <xdr:colOff>53975</xdr:colOff>
      <xdr:row>19</xdr:row>
      <xdr:rowOff>59690</xdr:rowOff>
    </xdr:to>
    <xdr:sp macro="" textlink="">
      <xdr:nvSpPr>
        <xdr:cNvPr id="152" name="楕円 151"/>
        <xdr:cNvSpPr/>
      </xdr:nvSpPr>
      <xdr:spPr>
        <a:xfrm>
          <a:off x="12954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44467</xdr:rowOff>
    </xdr:from>
    <xdr:ext cx="762000" cy="259045"/>
    <xdr:sp macro="" textlink="">
      <xdr:nvSpPr>
        <xdr:cNvPr id="153" name="テキスト ボックス 152"/>
        <xdr:cNvSpPr txBox="1"/>
      </xdr:nvSpPr>
      <xdr:spPr>
        <a:xfrm>
          <a:off x="12623800" y="330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扶助費に係る経常収支比率は、会計年度任用職員制度移行により、賃金等に係る扶助費が減となったこと等により減となった。しかしながら、類似団体の平均を上回っていることから、　今後においても、人口増加が見込まれる中、施策の重点化を図り経費の抑制に努める。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80735</xdr:rowOff>
    </xdr:from>
    <xdr:to>
      <xdr:col>24</xdr:col>
      <xdr:colOff>25400</xdr:colOff>
      <xdr:row>58</xdr:row>
      <xdr:rowOff>29028</xdr:rowOff>
    </xdr:to>
    <xdr:cxnSp macro="">
      <xdr:nvCxnSpPr>
        <xdr:cNvPr id="188" name="直線コネクタ 187"/>
        <xdr:cNvCxnSpPr/>
      </xdr:nvCxnSpPr>
      <xdr:spPr>
        <a:xfrm flipV="1">
          <a:off x="3987800" y="9853385"/>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89"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124278</xdr:rowOff>
    </xdr:from>
    <xdr:to>
      <xdr:col>19</xdr:col>
      <xdr:colOff>187325</xdr:colOff>
      <xdr:row>58</xdr:row>
      <xdr:rowOff>29028</xdr:rowOff>
    </xdr:to>
    <xdr:cxnSp macro="">
      <xdr:nvCxnSpPr>
        <xdr:cNvPr id="191" name="直線コネクタ 190"/>
        <xdr:cNvCxnSpPr/>
      </xdr:nvCxnSpPr>
      <xdr:spPr>
        <a:xfrm>
          <a:off x="3098800" y="98969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3" name="テキスト ボックス 192"/>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113393</xdr:rowOff>
    </xdr:from>
    <xdr:to>
      <xdr:col>15</xdr:col>
      <xdr:colOff>98425</xdr:colOff>
      <xdr:row>57</xdr:row>
      <xdr:rowOff>124278</xdr:rowOff>
    </xdr:to>
    <xdr:cxnSp macro="">
      <xdr:nvCxnSpPr>
        <xdr:cNvPr id="194" name="直線コネクタ 193"/>
        <xdr:cNvCxnSpPr/>
      </xdr:nvCxnSpPr>
      <xdr:spPr>
        <a:xfrm>
          <a:off x="2209800" y="9886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6" name="テキスト ボックス 195"/>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58965</xdr:rowOff>
    </xdr:from>
    <xdr:to>
      <xdr:col>11</xdr:col>
      <xdr:colOff>9525</xdr:colOff>
      <xdr:row>57</xdr:row>
      <xdr:rowOff>113393</xdr:rowOff>
    </xdr:to>
    <xdr:cxnSp macro="">
      <xdr:nvCxnSpPr>
        <xdr:cNvPr id="197" name="直線コネクタ 196"/>
        <xdr:cNvCxnSpPr/>
      </xdr:nvCxnSpPr>
      <xdr:spPr>
        <a:xfrm>
          <a:off x="1320800" y="98316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199" name="テキスト ボックス 198"/>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1" name="テキスト ボックス 200"/>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29935</xdr:rowOff>
    </xdr:from>
    <xdr:to>
      <xdr:col>24</xdr:col>
      <xdr:colOff>76200</xdr:colOff>
      <xdr:row>57</xdr:row>
      <xdr:rowOff>131535</xdr:rowOff>
    </xdr:to>
    <xdr:sp macro="" textlink="">
      <xdr:nvSpPr>
        <xdr:cNvPr id="207" name="楕円 206"/>
        <xdr:cNvSpPr/>
      </xdr:nvSpPr>
      <xdr:spPr>
        <a:xfrm>
          <a:off x="47752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2012</xdr:rowOff>
    </xdr:from>
    <xdr:ext cx="762000" cy="259045"/>
    <xdr:sp macro="" textlink="">
      <xdr:nvSpPr>
        <xdr:cNvPr id="208" name="扶助費該当値テキスト"/>
        <xdr:cNvSpPr txBox="1"/>
      </xdr:nvSpPr>
      <xdr:spPr>
        <a:xfrm>
          <a:off x="4914900" y="977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149678</xdr:rowOff>
    </xdr:from>
    <xdr:to>
      <xdr:col>20</xdr:col>
      <xdr:colOff>38100</xdr:colOff>
      <xdr:row>58</xdr:row>
      <xdr:rowOff>79828</xdr:rowOff>
    </xdr:to>
    <xdr:sp macro="" textlink="">
      <xdr:nvSpPr>
        <xdr:cNvPr id="209" name="楕円 208"/>
        <xdr:cNvSpPr/>
      </xdr:nvSpPr>
      <xdr:spPr>
        <a:xfrm>
          <a:off x="3937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210" name="テキスト ボックス 209"/>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73478</xdr:rowOff>
    </xdr:from>
    <xdr:to>
      <xdr:col>15</xdr:col>
      <xdr:colOff>149225</xdr:colOff>
      <xdr:row>58</xdr:row>
      <xdr:rowOff>3628</xdr:rowOff>
    </xdr:to>
    <xdr:sp macro="" textlink="">
      <xdr:nvSpPr>
        <xdr:cNvPr id="211" name="楕円 210"/>
        <xdr:cNvSpPr/>
      </xdr:nvSpPr>
      <xdr:spPr>
        <a:xfrm>
          <a:off x="3048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159855</xdr:rowOff>
    </xdr:from>
    <xdr:ext cx="762000" cy="259045"/>
    <xdr:sp macro="" textlink="">
      <xdr:nvSpPr>
        <xdr:cNvPr id="212" name="テキスト ボックス 211"/>
        <xdr:cNvSpPr txBox="1"/>
      </xdr:nvSpPr>
      <xdr:spPr>
        <a:xfrm>
          <a:off x="2717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62593</xdr:rowOff>
    </xdr:from>
    <xdr:to>
      <xdr:col>11</xdr:col>
      <xdr:colOff>60325</xdr:colOff>
      <xdr:row>57</xdr:row>
      <xdr:rowOff>164193</xdr:rowOff>
    </xdr:to>
    <xdr:sp macro="" textlink="">
      <xdr:nvSpPr>
        <xdr:cNvPr id="213" name="楕円 212"/>
        <xdr:cNvSpPr/>
      </xdr:nvSpPr>
      <xdr:spPr>
        <a:xfrm>
          <a:off x="2159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148970</xdr:rowOff>
    </xdr:from>
    <xdr:ext cx="762000" cy="259045"/>
    <xdr:sp macro="" textlink="">
      <xdr:nvSpPr>
        <xdr:cNvPr id="214" name="テキスト ボックス 213"/>
        <xdr:cNvSpPr txBox="1"/>
      </xdr:nvSpPr>
      <xdr:spPr>
        <a:xfrm>
          <a:off x="1828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8165</xdr:rowOff>
    </xdr:from>
    <xdr:to>
      <xdr:col>6</xdr:col>
      <xdr:colOff>171450</xdr:colOff>
      <xdr:row>57</xdr:row>
      <xdr:rowOff>109765</xdr:rowOff>
    </xdr:to>
    <xdr:sp macro="" textlink="">
      <xdr:nvSpPr>
        <xdr:cNvPr id="215" name="楕円 214"/>
        <xdr:cNvSpPr/>
      </xdr:nvSpPr>
      <xdr:spPr>
        <a:xfrm>
          <a:off x="1270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94542</xdr:rowOff>
    </xdr:from>
    <xdr:ext cx="762000" cy="259045"/>
    <xdr:sp macro="" textlink="">
      <xdr:nvSpPr>
        <xdr:cNvPr id="216" name="テキスト ボックス 215"/>
        <xdr:cNvSpPr txBox="1"/>
      </xdr:nvSpPr>
      <xdr:spPr>
        <a:xfrm>
          <a:off x="939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その他に係る経費の主なものは、繰出金や維持補修費等が該当するが、</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に下水道事業会計が特別会計から企業会計に移行したことにより、性質が繰出金から補助費へ振り替わって以降、ほぼ横ばいとなっている。</a:t>
          </a:r>
        </a:p>
        <a:p>
          <a:r>
            <a:rPr kumimoji="1" lang="ja-JP" altLang="en-US" sz="1300">
              <a:latin typeface="ＭＳ Ｐゴシック" panose="020B0600070205080204" pitchFamily="50" charset="-128"/>
              <a:ea typeface="ＭＳ Ｐゴシック" panose="020B0600070205080204" pitchFamily="50" charset="-128"/>
            </a:rPr>
            <a:t>　現状は、類似団体の平均を下回っているものの、</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２は介護事業特別会計への繰出金が増となるなど、他会計等の運営においても、経費削減の意識をもって取り組む必要がある。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31750</xdr:rowOff>
    </xdr:to>
    <xdr:cxnSp macro="">
      <xdr:nvCxnSpPr>
        <xdr:cNvPr id="253" name="直線コネクタ 252"/>
        <xdr:cNvCxnSpPr/>
      </xdr:nvCxnSpPr>
      <xdr:spPr>
        <a:xfrm flipV="1">
          <a:off x="15671800" y="9613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4"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3175</xdr:rowOff>
    </xdr:from>
    <xdr:to>
      <xdr:col>78</xdr:col>
      <xdr:colOff>69850</xdr:colOff>
      <xdr:row>56</xdr:row>
      <xdr:rowOff>31750</xdr:rowOff>
    </xdr:to>
    <xdr:cxnSp macro="">
      <xdr:nvCxnSpPr>
        <xdr:cNvPr id="256" name="直線コネクタ 255"/>
        <xdr:cNvCxnSpPr/>
      </xdr:nvCxnSpPr>
      <xdr:spPr>
        <a:xfrm>
          <a:off x="14782800" y="96043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58" name="テキスト ボックス 257"/>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3175</xdr:rowOff>
    </xdr:from>
    <xdr:to>
      <xdr:col>73</xdr:col>
      <xdr:colOff>180975</xdr:colOff>
      <xdr:row>56</xdr:row>
      <xdr:rowOff>12700</xdr:rowOff>
    </xdr:to>
    <xdr:cxnSp macro="">
      <xdr:nvCxnSpPr>
        <xdr:cNvPr id="259" name="直線コネクタ 258"/>
        <xdr:cNvCxnSpPr/>
      </xdr:nvCxnSpPr>
      <xdr:spPr>
        <a:xfrm flipV="1">
          <a:off x="13893800" y="96043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1" name="テキスト ボックス 260"/>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3175</xdr:rowOff>
    </xdr:from>
    <xdr:to>
      <xdr:col>69</xdr:col>
      <xdr:colOff>92075</xdr:colOff>
      <xdr:row>56</xdr:row>
      <xdr:rowOff>12700</xdr:rowOff>
    </xdr:to>
    <xdr:cxnSp macro="">
      <xdr:nvCxnSpPr>
        <xdr:cNvPr id="262" name="直線コネクタ 261"/>
        <xdr:cNvCxnSpPr/>
      </xdr:nvCxnSpPr>
      <xdr:spPr>
        <a:xfrm>
          <a:off x="13004800" y="96043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4" name="テキスト ボックス 263"/>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652</xdr:rowOff>
    </xdr:from>
    <xdr:ext cx="762000" cy="259045"/>
    <xdr:sp macro="" textlink="">
      <xdr:nvSpPr>
        <xdr:cNvPr id="266" name="テキスト ボックス 265"/>
        <xdr:cNvSpPr txBox="1"/>
      </xdr:nvSpPr>
      <xdr:spPr>
        <a:xfrm>
          <a:off x="12623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2" name="楕円 271"/>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3"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152400</xdr:rowOff>
    </xdr:from>
    <xdr:to>
      <xdr:col>78</xdr:col>
      <xdr:colOff>120650</xdr:colOff>
      <xdr:row>56</xdr:row>
      <xdr:rowOff>82550</xdr:rowOff>
    </xdr:to>
    <xdr:sp macro="" textlink="">
      <xdr:nvSpPr>
        <xdr:cNvPr id="274" name="楕円 273"/>
        <xdr:cNvSpPr/>
      </xdr:nvSpPr>
      <xdr:spPr>
        <a:xfrm>
          <a:off x="15621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92727</xdr:rowOff>
    </xdr:from>
    <xdr:ext cx="736600" cy="259045"/>
    <xdr:sp macro="" textlink="">
      <xdr:nvSpPr>
        <xdr:cNvPr id="275" name="テキスト ボックス 274"/>
        <xdr:cNvSpPr txBox="1"/>
      </xdr:nvSpPr>
      <xdr:spPr>
        <a:xfrm>
          <a:off x="15290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123825</xdr:rowOff>
    </xdr:from>
    <xdr:to>
      <xdr:col>74</xdr:col>
      <xdr:colOff>31750</xdr:colOff>
      <xdr:row>56</xdr:row>
      <xdr:rowOff>53975</xdr:rowOff>
    </xdr:to>
    <xdr:sp macro="" textlink="">
      <xdr:nvSpPr>
        <xdr:cNvPr id="276" name="楕円 275"/>
        <xdr:cNvSpPr/>
      </xdr:nvSpPr>
      <xdr:spPr>
        <a:xfrm>
          <a:off x="14732000" y="955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64152</xdr:rowOff>
    </xdr:from>
    <xdr:ext cx="762000" cy="259045"/>
    <xdr:sp macro="" textlink="">
      <xdr:nvSpPr>
        <xdr:cNvPr id="277" name="テキスト ボックス 276"/>
        <xdr:cNvSpPr txBox="1"/>
      </xdr:nvSpPr>
      <xdr:spPr>
        <a:xfrm>
          <a:off x="14401800" y="932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8" name="楕円 277"/>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9" name="テキスト ボックス 278"/>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123825</xdr:rowOff>
    </xdr:from>
    <xdr:to>
      <xdr:col>65</xdr:col>
      <xdr:colOff>53975</xdr:colOff>
      <xdr:row>56</xdr:row>
      <xdr:rowOff>53975</xdr:rowOff>
    </xdr:to>
    <xdr:sp macro="" textlink="">
      <xdr:nvSpPr>
        <xdr:cNvPr id="280" name="楕円 279"/>
        <xdr:cNvSpPr/>
      </xdr:nvSpPr>
      <xdr:spPr>
        <a:xfrm>
          <a:off x="12954000" y="955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64152</xdr:rowOff>
    </xdr:from>
    <xdr:ext cx="762000" cy="259045"/>
    <xdr:sp macro="" textlink="">
      <xdr:nvSpPr>
        <xdr:cNvPr id="281" name="テキスト ボックス 280"/>
        <xdr:cNvSpPr txBox="1"/>
      </xdr:nvSpPr>
      <xdr:spPr>
        <a:xfrm>
          <a:off x="12623800" y="932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補助費については、病院会計繰出金の減や一部事務組合等に対する負担金の減等により、昨年度より減となった。</a:t>
          </a:r>
        </a:p>
        <a:p>
          <a:r>
            <a:rPr kumimoji="1" lang="ja-JP" altLang="en-US" sz="1300">
              <a:latin typeface="ＭＳ Ｐゴシック" panose="020B0600070205080204" pitchFamily="50" charset="-128"/>
              <a:ea typeface="ＭＳ Ｐゴシック" panose="020B0600070205080204" pitchFamily="50" charset="-128"/>
            </a:rPr>
            <a:t>　類似団体の平均を下回ったものの、引き続き、事業の縮小や統廃合などの見直しを行い、経費削減に努める。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131572</xdr:rowOff>
    </xdr:to>
    <xdr:cxnSp macro="">
      <xdr:nvCxnSpPr>
        <xdr:cNvPr id="311" name="直線コネクタ 310"/>
        <xdr:cNvCxnSpPr/>
      </xdr:nvCxnSpPr>
      <xdr:spPr>
        <a:xfrm flipV="1">
          <a:off x="15671800" y="62854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12"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36</xdr:row>
      <xdr:rowOff>131572</xdr:rowOff>
    </xdr:to>
    <xdr:cxnSp macro="">
      <xdr:nvCxnSpPr>
        <xdr:cNvPr id="314" name="直線コネクタ 313"/>
        <xdr:cNvCxnSpPr/>
      </xdr:nvCxnSpPr>
      <xdr:spPr>
        <a:xfrm>
          <a:off x="14782800" y="6294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6" name="テキスト ボックス 315"/>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163576</xdr:rowOff>
    </xdr:to>
    <xdr:cxnSp macro="">
      <xdr:nvCxnSpPr>
        <xdr:cNvPr id="317" name="直線コネクタ 316"/>
        <xdr:cNvCxnSpPr/>
      </xdr:nvCxnSpPr>
      <xdr:spPr>
        <a:xfrm flipV="1">
          <a:off x="13893800" y="62946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9" name="テキスト ボックス 318"/>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163576</xdr:rowOff>
    </xdr:from>
    <xdr:to>
      <xdr:col>69</xdr:col>
      <xdr:colOff>92075</xdr:colOff>
      <xdr:row>37</xdr:row>
      <xdr:rowOff>1270</xdr:rowOff>
    </xdr:to>
    <xdr:cxnSp macro="">
      <xdr:nvCxnSpPr>
        <xdr:cNvPr id="320" name="直線コネクタ 319"/>
        <xdr:cNvCxnSpPr/>
      </xdr:nvCxnSpPr>
      <xdr:spPr>
        <a:xfrm flipV="1">
          <a:off x="13004800" y="6335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30" name="楕円 329"/>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31" name="補助費等該当値テキスト"/>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32" name="楕円 331"/>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33" name="テキスト ボックス 332"/>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34" name="楕円 333"/>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35" name="テキスト ボックス 334"/>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36" name="楕円 335"/>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37" name="テキスト ボックス 336"/>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38" name="楕円 337"/>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39" name="テキスト ボックス 338"/>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おいては、過去に発行した市債の元金償還の開始等により、元金償還金が昨年度より増となった。現状は、類似団体の平均を下回っているが、今後大規模な普通建設事業の実施に伴い、地方債の発行は増となることから、財政改革プログラムに基づき、適正な財政運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163576</xdr:rowOff>
    </xdr:from>
    <xdr:to>
      <xdr:col>24</xdr:col>
      <xdr:colOff>25400</xdr:colOff>
      <xdr:row>76</xdr:row>
      <xdr:rowOff>168148</xdr:rowOff>
    </xdr:to>
    <xdr:cxnSp macro="">
      <xdr:nvCxnSpPr>
        <xdr:cNvPr id="369" name="直線コネクタ 368"/>
        <xdr:cNvCxnSpPr/>
      </xdr:nvCxnSpPr>
      <xdr:spPr>
        <a:xfrm>
          <a:off x="3987800" y="131937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0"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163576</xdr:rowOff>
    </xdr:from>
    <xdr:to>
      <xdr:col>19</xdr:col>
      <xdr:colOff>187325</xdr:colOff>
      <xdr:row>76</xdr:row>
      <xdr:rowOff>168148</xdr:rowOff>
    </xdr:to>
    <xdr:cxnSp macro="">
      <xdr:nvCxnSpPr>
        <xdr:cNvPr id="372" name="直線コネクタ 371"/>
        <xdr:cNvCxnSpPr/>
      </xdr:nvCxnSpPr>
      <xdr:spPr>
        <a:xfrm flipV="1">
          <a:off x="3098800" y="13193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4" name="テキスト ボックス 373"/>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168148</xdr:rowOff>
    </xdr:from>
    <xdr:to>
      <xdr:col>15</xdr:col>
      <xdr:colOff>98425</xdr:colOff>
      <xdr:row>77</xdr:row>
      <xdr:rowOff>1270</xdr:rowOff>
    </xdr:to>
    <xdr:cxnSp macro="">
      <xdr:nvCxnSpPr>
        <xdr:cNvPr id="375" name="直線コネクタ 374"/>
        <xdr:cNvCxnSpPr/>
      </xdr:nvCxnSpPr>
      <xdr:spPr>
        <a:xfrm flipV="1">
          <a:off x="2209800" y="13198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7" name="テキスト ボックス 376"/>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xdr:rowOff>
    </xdr:from>
    <xdr:to>
      <xdr:col>11</xdr:col>
      <xdr:colOff>9525</xdr:colOff>
      <xdr:row>77</xdr:row>
      <xdr:rowOff>42418</xdr:rowOff>
    </xdr:to>
    <xdr:cxnSp macro="">
      <xdr:nvCxnSpPr>
        <xdr:cNvPr id="378" name="直線コネクタ 377"/>
        <xdr:cNvCxnSpPr/>
      </xdr:nvCxnSpPr>
      <xdr:spPr>
        <a:xfrm flipV="1">
          <a:off x="1320800" y="132029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0" name="テキスト ボックス 379"/>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2" name="テキスト ボックス 381"/>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117348</xdr:rowOff>
    </xdr:from>
    <xdr:to>
      <xdr:col>24</xdr:col>
      <xdr:colOff>76200</xdr:colOff>
      <xdr:row>77</xdr:row>
      <xdr:rowOff>47498</xdr:rowOff>
    </xdr:to>
    <xdr:sp macro="" textlink="">
      <xdr:nvSpPr>
        <xdr:cNvPr id="388" name="楕円 387"/>
        <xdr:cNvSpPr/>
      </xdr:nvSpPr>
      <xdr:spPr>
        <a:xfrm>
          <a:off x="4775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133875</xdr:rowOff>
    </xdr:from>
    <xdr:ext cx="762000" cy="259045"/>
    <xdr:sp macro="" textlink="">
      <xdr:nvSpPr>
        <xdr:cNvPr id="389" name="公債費該当値テキスト"/>
        <xdr:cNvSpPr txBox="1"/>
      </xdr:nvSpPr>
      <xdr:spPr>
        <a:xfrm>
          <a:off x="4914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112776</xdr:rowOff>
    </xdr:from>
    <xdr:to>
      <xdr:col>20</xdr:col>
      <xdr:colOff>38100</xdr:colOff>
      <xdr:row>77</xdr:row>
      <xdr:rowOff>42926</xdr:rowOff>
    </xdr:to>
    <xdr:sp macro="" textlink="">
      <xdr:nvSpPr>
        <xdr:cNvPr id="390" name="楕円 389"/>
        <xdr:cNvSpPr/>
      </xdr:nvSpPr>
      <xdr:spPr>
        <a:xfrm>
          <a:off x="3937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91" name="テキスト ボックス 390"/>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117348</xdr:rowOff>
    </xdr:from>
    <xdr:to>
      <xdr:col>15</xdr:col>
      <xdr:colOff>149225</xdr:colOff>
      <xdr:row>77</xdr:row>
      <xdr:rowOff>47498</xdr:rowOff>
    </xdr:to>
    <xdr:sp macro="" textlink="">
      <xdr:nvSpPr>
        <xdr:cNvPr id="392" name="楕円 391"/>
        <xdr:cNvSpPr/>
      </xdr:nvSpPr>
      <xdr:spPr>
        <a:xfrm>
          <a:off x="3048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93" name="テキスト ボックス 392"/>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394" name="楕円 393"/>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95" name="テキスト ボックス 394"/>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163068</xdr:rowOff>
    </xdr:from>
    <xdr:to>
      <xdr:col>6</xdr:col>
      <xdr:colOff>171450</xdr:colOff>
      <xdr:row>77</xdr:row>
      <xdr:rowOff>93218</xdr:rowOff>
    </xdr:to>
    <xdr:sp macro="" textlink="">
      <xdr:nvSpPr>
        <xdr:cNvPr id="396" name="楕円 395"/>
        <xdr:cNvSpPr/>
      </xdr:nvSpPr>
      <xdr:spPr>
        <a:xfrm>
          <a:off x="1270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103395</xdr:rowOff>
    </xdr:from>
    <xdr:ext cx="762000" cy="259045"/>
    <xdr:sp macro="" textlink="">
      <xdr:nvSpPr>
        <xdr:cNvPr id="397" name="テキスト ボックス 396"/>
        <xdr:cNvSpPr txBox="1"/>
      </xdr:nvSpPr>
      <xdr:spPr>
        <a:xfrm>
          <a:off x="939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公債費以外の経常収支比率は、会計年度任用職員制度移行に伴う人件費の増等により、昨年度から増となった。</a:t>
          </a:r>
        </a:p>
        <a:p>
          <a:r>
            <a:rPr kumimoji="1" lang="ja-JP" altLang="en-US" sz="1300">
              <a:latin typeface="ＭＳ Ｐゴシック" panose="020B0600070205080204" pitchFamily="50" charset="-128"/>
              <a:ea typeface="ＭＳ Ｐゴシック" panose="020B0600070205080204" pitchFamily="50" charset="-128"/>
            </a:rPr>
            <a:t>　滋賀県平均や類似団体の平均を上回る状況となっていることから、財政改革プログラムに基づき、徹底した歳出削減と歳入確保に努める。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85852</xdr:rowOff>
    </xdr:from>
    <xdr:to>
      <xdr:col>82</xdr:col>
      <xdr:colOff>107950</xdr:colOff>
      <xdr:row>78</xdr:row>
      <xdr:rowOff>90424</xdr:rowOff>
    </xdr:to>
    <xdr:cxnSp macro="">
      <xdr:nvCxnSpPr>
        <xdr:cNvPr id="428" name="直線コネクタ 427"/>
        <xdr:cNvCxnSpPr/>
      </xdr:nvCxnSpPr>
      <xdr:spPr>
        <a:xfrm>
          <a:off x="15671800" y="134589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99585</xdr:rowOff>
    </xdr:from>
    <xdr:ext cx="762000" cy="259045"/>
    <xdr:sp macro="" textlink="">
      <xdr:nvSpPr>
        <xdr:cNvPr id="429"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78</xdr:row>
      <xdr:rowOff>85852</xdr:rowOff>
    </xdr:to>
    <xdr:cxnSp macro="">
      <xdr:nvCxnSpPr>
        <xdr:cNvPr id="431" name="直線コネクタ 430"/>
        <xdr:cNvCxnSpPr/>
      </xdr:nvCxnSpPr>
      <xdr:spPr>
        <a:xfrm>
          <a:off x="14782800" y="1331722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78</xdr:row>
      <xdr:rowOff>35561</xdr:rowOff>
    </xdr:to>
    <xdr:cxnSp macro="">
      <xdr:nvCxnSpPr>
        <xdr:cNvPr id="434" name="直線コネクタ 433"/>
        <xdr:cNvCxnSpPr/>
      </xdr:nvCxnSpPr>
      <xdr:spPr>
        <a:xfrm flipV="1">
          <a:off x="13893800" y="133172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xdr:rowOff>
    </xdr:from>
    <xdr:to>
      <xdr:col>69</xdr:col>
      <xdr:colOff>92075</xdr:colOff>
      <xdr:row>78</xdr:row>
      <xdr:rowOff>35561</xdr:rowOff>
    </xdr:to>
    <xdr:cxnSp macro="">
      <xdr:nvCxnSpPr>
        <xdr:cNvPr id="437" name="直線コネクタ 436"/>
        <xdr:cNvCxnSpPr/>
      </xdr:nvCxnSpPr>
      <xdr:spPr>
        <a:xfrm>
          <a:off x="13004800" y="133858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39" name="テキスト ボックス 438"/>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1" name="テキスト ボックス 440"/>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39624</xdr:rowOff>
    </xdr:from>
    <xdr:to>
      <xdr:col>82</xdr:col>
      <xdr:colOff>158750</xdr:colOff>
      <xdr:row>78</xdr:row>
      <xdr:rowOff>141224</xdr:rowOff>
    </xdr:to>
    <xdr:sp macro="" textlink="">
      <xdr:nvSpPr>
        <xdr:cNvPr id="447" name="楕円 446"/>
        <xdr:cNvSpPr/>
      </xdr:nvSpPr>
      <xdr:spPr>
        <a:xfrm>
          <a:off x="16459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11701</xdr:rowOff>
    </xdr:from>
    <xdr:ext cx="762000" cy="259045"/>
    <xdr:sp macro="" textlink="">
      <xdr:nvSpPr>
        <xdr:cNvPr id="448" name="公債費以外該当値テキスト"/>
        <xdr:cNvSpPr txBox="1"/>
      </xdr:nvSpPr>
      <xdr:spPr>
        <a:xfrm>
          <a:off x="16598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35052</xdr:rowOff>
    </xdr:from>
    <xdr:to>
      <xdr:col>78</xdr:col>
      <xdr:colOff>120650</xdr:colOff>
      <xdr:row>78</xdr:row>
      <xdr:rowOff>136652</xdr:rowOff>
    </xdr:to>
    <xdr:sp macro="" textlink="">
      <xdr:nvSpPr>
        <xdr:cNvPr id="449" name="楕円 448"/>
        <xdr:cNvSpPr/>
      </xdr:nvSpPr>
      <xdr:spPr>
        <a:xfrm>
          <a:off x="15621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121429</xdr:rowOff>
    </xdr:from>
    <xdr:ext cx="736600" cy="259045"/>
    <xdr:sp macro="" textlink="">
      <xdr:nvSpPr>
        <xdr:cNvPr id="450" name="テキスト ボックス 449"/>
        <xdr:cNvSpPr txBox="1"/>
      </xdr:nvSpPr>
      <xdr:spPr>
        <a:xfrm>
          <a:off x="15290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51" name="楕円 450"/>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52" name="テキスト ボックス 451"/>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156211</xdr:rowOff>
    </xdr:from>
    <xdr:to>
      <xdr:col>69</xdr:col>
      <xdr:colOff>142875</xdr:colOff>
      <xdr:row>78</xdr:row>
      <xdr:rowOff>86361</xdr:rowOff>
    </xdr:to>
    <xdr:sp macro="" textlink="">
      <xdr:nvSpPr>
        <xdr:cNvPr id="453" name="楕円 452"/>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71138</xdr:rowOff>
    </xdr:from>
    <xdr:ext cx="762000" cy="259045"/>
    <xdr:sp macro="" textlink="">
      <xdr:nvSpPr>
        <xdr:cNvPr id="454" name="テキスト ボックス 453"/>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55" name="楕円 454"/>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56" name="テキスト ボックス 455"/>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滋賀県守山市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159374</xdr:rowOff>
    </xdr:from>
    <xdr:to>
      <xdr:col>29</xdr:col>
      <xdr:colOff>127000</xdr:colOff>
      <xdr:row>18</xdr:row>
      <xdr:rowOff>36812</xdr:rowOff>
    </xdr:to>
    <xdr:cxnSp macro="">
      <xdr:nvCxnSpPr>
        <xdr:cNvPr id="52" name="直線コネクタ 51"/>
        <xdr:cNvCxnSpPr/>
      </xdr:nvCxnSpPr>
      <xdr:spPr bwMode="auto">
        <a:xfrm flipV="1">
          <a:off x="5003800" y="3121649"/>
          <a:ext cx="647700" cy="48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xdr:rowOff>
    </xdr:from>
    <xdr:ext cx="762000" cy="259045"/>
    <xdr:sp macro="" textlink="">
      <xdr:nvSpPr>
        <xdr:cNvPr id="53" name="人口1人当たり決算額の推移平均値テキスト130"/>
        <xdr:cNvSpPr txBox="1"/>
      </xdr:nvSpPr>
      <xdr:spPr>
        <a:xfrm>
          <a:off x="5740400" y="27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18883</xdr:rowOff>
    </xdr:from>
    <xdr:to>
      <xdr:col>26</xdr:col>
      <xdr:colOff>50800</xdr:colOff>
      <xdr:row>18</xdr:row>
      <xdr:rowOff>36812</xdr:rowOff>
    </xdr:to>
    <xdr:cxnSp macro="">
      <xdr:nvCxnSpPr>
        <xdr:cNvPr id="55" name="直線コネクタ 54"/>
        <xdr:cNvCxnSpPr/>
      </xdr:nvCxnSpPr>
      <xdr:spPr bwMode="auto">
        <a:xfrm>
          <a:off x="4305300" y="3152608"/>
          <a:ext cx="698500" cy="17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18834</xdr:rowOff>
    </xdr:from>
    <xdr:to>
      <xdr:col>22</xdr:col>
      <xdr:colOff>114300</xdr:colOff>
      <xdr:row>18</xdr:row>
      <xdr:rowOff>18883</xdr:rowOff>
    </xdr:to>
    <xdr:cxnSp macro="">
      <xdr:nvCxnSpPr>
        <xdr:cNvPr id="58" name="直線コネクタ 57"/>
        <xdr:cNvCxnSpPr/>
      </xdr:nvCxnSpPr>
      <xdr:spPr bwMode="auto">
        <a:xfrm>
          <a:off x="3606800" y="3152559"/>
          <a:ext cx="698500" cy="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18834</xdr:rowOff>
    </xdr:from>
    <xdr:to>
      <xdr:col>18</xdr:col>
      <xdr:colOff>177800</xdr:colOff>
      <xdr:row>18</xdr:row>
      <xdr:rowOff>46087</xdr:rowOff>
    </xdr:to>
    <xdr:cxnSp macro="">
      <xdr:nvCxnSpPr>
        <xdr:cNvPr id="61" name="直線コネクタ 60"/>
        <xdr:cNvCxnSpPr/>
      </xdr:nvCxnSpPr>
      <xdr:spPr bwMode="auto">
        <a:xfrm flipV="1">
          <a:off x="2908300" y="3152559"/>
          <a:ext cx="698500" cy="27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161340</xdr:rowOff>
    </xdr:from>
    <xdr:ext cx="762000" cy="259045"/>
    <xdr:sp macro="" textlink="">
      <xdr:nvSpPr>
        <xdr:cNvPr id="63" name="テキスト ボックス 62"/>
        <xdr:cNvSpPr txBox="1"/>
      </xdr:nvSpPr>
      <xdr:spPr>
        <a:xfrm>
          <a:off x="32258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108574</xdr:rowOff>
    </xdr:from>
    <xdr:to>
      <xdr:col>29</xdr:col>
      <xdr:colOff>177800</xdr:colOff>
      <xdr:row>18</xdr:row>
      <xdr:rowOff>38724</xdr:rowOff>
    </xdr:to>
    <xdr:sp macro="" textlink="">
      <xdr:nvSpPr>
        <xdr:cNvPr id="71" name="楕円 70"/>
        <xdr:cNvSpPr/>
      </xdr:nvSpPr>
      <xdr:spPr bwMode="auto">
        <a:xfrm>
          <a:off x="5600700" y="3070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80651</xdr:rowOff>
    </xdr:from>
    <xdr:ext cx="762000" cy="259045"/>
    <xdr:sp macro="" textlink="">
      <xdr:nvSpPr>
        <xdr:cNvPr id="72" name="人口1人当たり決算額の推移該当値テキスト130"/>
        <xdr:cNvSpPr txBox="1"/>
      </xdr:nvSpPr>
      <xdr:spPr>
        <a:xfrm>
          <a:off x="5740400" y="304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157462</xdr:rowOff>
    </xdr:from>
    <xdr:to>
      <xdr:col>26</xdr:col>
      <xdr:colOff>101600</xdr:colOff>
      <xdr:row>18</xdr:row>
      <xdr:rowOff>87612</xdr:rowOff>
    </xdr:to>
    <xdr:sp macro="" textlink="">
      <xdr:nvSpPr>
        <xdr:cNvPr id="73" name="楕円 72"/>
        <xdr:cNvSpPr/>
      </xdr:nvSpPr>
      <xdr:spPr bwMode="auto">
        <a:xfrm>
          <a:off x="4953000" y="3119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72389</xdr:rowOff>
    </xdr:from>
    <xdr:ext cx="736600" cy="259045"/>
    <xdr:sp macro="" textlink="">
      <xdr:nvSpPr>
        <xdr:cNvPr id="74" name="テキスト ボックス 73"/>
        <xdr:cNvSpPr txBox="1"/>
      </xdr:nvSpPr>
      <xdr:spPr>
        <a:xfrm>
          <a:off x="4622800" y="3206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139533</xdr:rowOff>
    </xdr:from>
    <xdr:to>
      <xdr:col>22</xdr:col>
      <xdr:colOff>165100</xdr:colOff>
      <xdr:row>18</xdr:row>
      <xdr:rowOff>69683</xdr:rowOff>
    </xdr:to>
    <xdr:sp macro="" textlink="">
      <xdr:nvSpPr>
        <xdr:cNvPr id="75" name="楕円 74"/>
        <xdr:cNvSpPr/>
      </xdr:nvSpPr>
      <xdr:spPr bwMode="auto">
        <a:xfrm>
          <a:off x="4254500" y="3101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54460</xdr:rowOff>
    </xdr:from>
    <xdr:ext cx="762000" cy="259045"/>
    <xdr:sp macro="" textlink="">
      <xdr:nvSpPr>
        <xdr:cNvPr id="76" name="テキスト ボックス 75"/>
        <xdr:cNvSpPr txBox="1"/>
      </xdr:nvSpPr>
      <xdr:spPr>
        <a:xfrm>
          <a:off x="3924300" y="31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139484</xdr:rowOff>
    </xdr:from>
    <xdr:to>
      <xdr:col>19</xdr:col>
      <xdr:colOff>38100</xdr:colOff>
      <xdr:row>18</xdr:row>
      <xdr:rowOff>69634</xdr:rowOff>
    </xdr:to>
    <xdr:sp macro="" textlink="">
      <xdr:nvSpPr>
        <xdr:cNvPr id="77" name="楕円 76"/>
        <xdr:cNvSpPr/>
      </xdr:nvSpPr>
      <xdr:spPr bwMode="auto">
        <a:xfrm>
          <a:off x="3556000" y="3101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54411</xdr:rowOff>
    </xdr:from>
    <xdr:ext cx="762000" cy="259045"/>
    <xdr:sp macro="" textlink="">
      <xdr:nvSpPr>
        <xdr:cNvPr id="78" name="テキスト ボックス 77"/>
        <xdr:cNvSpPr txBox="1"/>
      </xdr:nvSpPr>
      <xdr:spPr>
        <a:xfrm>
          <a:off x="3225800" y="3188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166737</xdr:rowOff>
    </xdr:from>
    <xdr:to>
      <xdr:col>15</xdr:col>
      <xdr:colOff>101600</xdr:colOff>
      <xdr:row>18</xdr:row>
      <xdr:rowOff>96887</xdr:rowOff>
    </xdr:to>
    <xdr:sp macro="" textlink="">
      <xdr:nvSpPr>
        <xdr:cNvPr id="79" name="楕円 78"/>
        <xdr:cNvSpPr/>
      </xdr:nvSpPr>
      <xdr:spPr bwMode="auto">
        <a:xfrm>
          <a:off x="2857500" y="3129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81663</xdr:rowOff>
    </xdr:from>
    <xdr:ext cx="762000" cy="259045"/>
    <xdr:sp macro="" textlink="">
      <xdr:nvSpPr>
        <xdr:cNvPr id="80" name="テキスト ボックス 79"/>
        <xdr:cNvSpPr txBox="1"/>
      </xdr:nvSpPr>
      <xdr:spPr>
        <a:xfrm>
          <a:off x="2527300" y="321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92101</xdr:rowOff>
    </xdr:from>
    <xdr:to>
      <xdr:col>29</xdr:col>
      <xdr:colOff>127000</xdr:colOff>
      <xdr:row>37</xdr:row>
      <xdr:rowOff>143307</xdr:rowOff>
    </xdr:to>
    <xdr:cxnSp macro="">
      <xdr:nvCxnSpPr>
        <xdr:cNvPr id="114" name="直線コネクタ 113"/>
        <xdr:cNvCxnSpPr/>
      </xdr:nvCxnSpPr>
      <xdr:spPr bwMode="auto">
        <a:xfrm flipV="1">
          <a:off x="5003800" y="7216801"/>
          <a:ext cx="647700" cy="51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242384</xdr:rowOff>
    </xdr:from>
    <xdr:ext cx="762000" cy="259045"/>
    <xdr:sp macro="" textlink="">
      <xdr:nvSpPr>
        <xdr:cNvPr id="115" name="人口1人当たり決算額の推移平均値テキスト445"/>
        <xdr:cNvSpPr txBox="1"/>
      </xdr:nvSpPr>
      <xdr:spPr>
        <a:xfrm>
          <a:off x="5740400" y="6852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141936</xdr:rowOff>
    </xdr:from>
    <xdr:to>
      <xdr:col>26</xdr:col>
      <xdr:colOff>50800</xdr:colOff>
      <xdr:row>37</xdr:row>
      <xdr:rowOff>143307</xdr:rowOff>
    </xdr:to>
    <xdr:cxnSp macro="">
      <xdr:nvCxnSpPr>
        <xdr:cNvPr id="117" name="直線コネクタ 116"/>
        <xdr:cNvCxnSpPr/>
      </xdr:nvCxnSpPr>
      <xdr:spPr bwMode="auto">
        <a:xfrm>
          <a:off x="4305300" y="7266636"/>
          <a:ext cx="698500" cy="1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166908</xdr:rowOff>
    </xdr:from>
    <xdr:ext cx="736600" cy="259045"/>
    <xdr:sp macro="" textlink="">
      <xdr:nvSpPr>
        <xdr:cNvPr id="119" name="テキスト ボックス 118"/>
        <xdr:cNvSpPr txBox="1"/>
      </xdr:nvSpPr>
      <xdr:spPr>
        <a:xfrm>
          <a:off x="4622800" y="677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141936</xdr:rowOff>
    </xdr:from>
    <xdr:to>
      <xdr:col>22</xdr:col>
      <xdr:colOff>114300</xdr:colOff>
      <xdr:row>37</xdr:row>
      <xdr:rowOff>238557</xdr:rowOff>
    </xdr:to>
    <xdr:cxnSp macro="">
      <xdr:nvCxnSpPr>
        <xdr:cNvPr id="120" name="直線コネクタ 119"/>
        <xdr:cNvCxnSpPr/>
      </xdr:nvCxnSpPr>
      <xdr:spPr bwMode="auto">
        <a:xfrm flipV="1">
          <a:off x="3606800" y="7266636"/>
          <a:ext cx="698500" cy="96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149724</xdr:rowOff>
    </xdr:from>
    <xdr:ext cx="762000" cy="259045"/>
    <xdr:sp macro="" textlink="">
      <xdr:nvSpPr>
        <xdr:cNvPr id="122" name="テキスト ボックス 121"/>
        <xdr:cNvSpPr txBox="1"/>
      </xdr:nvSpPr>
      <xdr:spPr>
        <a:xfrm>
          <a:off x="39243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153708</xdr:rowOff>
    </xdr:from>
    <xdr:to>
      <xdr:col>18</xdr:col>
      <xdr:colOff>177800</xdr:colOff>
      <xdr:row>37</xdr:row>
      <xdr:rowOff>238557</xdr:rowOff>
    </xdr:to>
    <xdr:cxnSp macro="">
      <xdr:nvCxnSpPr>
        <xdr:cNvPr id="123" name="直線コネクタ 122"/>
        <xdr:cNvCxnSpPr/>
      </xdr:nvCxnSpPr>
      <xdr:spPr bwMode="auto">
        <a:xfrm>
          <a:off x="2908300" y="7278408"/>
          <a:ext cx="698500" cy="84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119283</xdr:rowOff>
    </xdr:from>
    <xdr:ext cx="762000" cy="259045"/>
    <xdr:sp macro="" textlink="">
      <xdr:nvSpPr>
        <xdr:cNvPr id="125" name="テキスト ボックス 124"/>
        <xdr:cNvSpPr txBox="1"/>
      </xdr:nvSpPr>
      <xdr:spPr>
        <a:xfrm>
          <a:off x="32258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105757</xdr:rowOff>
    </xdr:from>
    <xdr:ext cx="762000" cy="259045"/>
    <xdr:sp macro="" textlink="">
      <xdr:nvSpPr>
        <xdr:cNvPr id="127" name="テキスト ボックス 126"/>
        <xdr:cNvSpPr txBox="1"/>
      </xdr:nvSpPr>
      <xdr:spPr>
        <a:xfrm>
          <a:off x="2527300" y="671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41301</xdr:rowOff>
    </xdr:from>
    <xdr:to>
      <xdr:col>29</xdr:col>
      <xdr:colOff>177800</xdr:colOff>
      <xdr:row>37</xdr:row>
      <xdr:rowOff>142901</xdr:rowOff>
    </xdr:to>
    <xdr:sp macro="" textlink="">
      <xdr:nvSpPr>
        <xdr:cNvPr id="133" name="楕円 132"/>
        <xdr:cNvSpPr/>
      </xdr:nvSpPr>
      <xdr:spPr bwMode="auto">
        <a:xfrm>
          <a:off x="5600700" y="7166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13378</xdr:rowOff>
    </xdr:from>
    <xdr:ext cx="762000" cy="259045"/>
    <xdr:sp macro="" textlink="">
      <xdr:nvSpPr>
        <xdr:cNvPr id="134" name="人口1人当たり決算額の推移該当値テキスト445"/>
        <xdr:cNvSpPr txBox="1"/>
      </xdr:nvSpPr>
      <xdr:spPr>
        <a:xfrm>
          <a:off x="5740400" y="7138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92507</xdr:rowOff>
    </xdr:from>
    <xdr:to>
      <xdr:col>26</xdr:col>
      <xdr:colOff>101600</xdr:colOff>
      <xdr:row>37</xdr:row>
      <xdr:rowOff>194107</xdr:rowOff>
    </xdr:to>
    <xdr:sp macro="" textlink="">
      <xdr:nvSpPr>
        <xdr:cNvPr id="135" name="楕円 134"/>
        <xdr:cNvSpPr/>
      </xdr:nvSpPr>
      <xdr:spPr bwMode="auto">
        <a:xfrm>
          <a:off x="4953000" y="7217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178884</xdr:rowOff>
    </xdr:from>
    <xdr:ext cx="736600" cy="259045"/>
    <xdr:sp macro="" textlink="">
      <xdr:nvSpPr>
        <xdr:cNvPr id="136" name="テキスト ボックス 135"/>
        <xdr:cNvSpPr txBox="1"/>
      </xdr:nvSpPr>
      <xdr:spPr>
        <a:xfrm>
          <a:off x="4622800" y="730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91136</xdr:rowOff>
    </xdr:from>
    <xdr:to>
      <xdr:col>22</xdr:col>
      <xdr:colOff>165100</xdr:colOff>
      <xdr:row>37</xdr:row>
      <xdr:rowOff>192736</xdr:rowOff>
    </xdr:to>
    <xdr:sp macro="" textlink="">
      <xdr:nvSpPr>
        <xdr:cNvPr id="137" name="楕円 136"/>
        <xdr:cNvSpPr/>
      </xdr:nvSpPr>
      <xdr:spPr bwMode="auto">
        <a:xfrm>
          <a:off x="4254500" y="7215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177513</xdr:rowOff>
    </xdr:from>
    <xdr:ext cx="762000" cy="259045"/>
    <xdr:sp macro="" textlink="">
      <xdr:nvSpPr>
        <xdr:cNvPr id="138" name="テキスト ボックス 137"/>
        <xdr:cNvSpPr txBox="1"/>
      </xdr:nvSpPr>
      <xdr:spPr>
        <a:xfrm>
          <a:off x="3924300" y="73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187757</xdr:rowOff>
    </xdr:from>
    <xdr:to>
      <xdr:col>19</xdr:col>
      <xdr:colOff>38100</xdr:colOff>
      <xdr:row>37</xdr:row>
      <xdr:rowOff>289357</xdr:rowOff>
    </xdr:to>
    <xdr:sp macro="" textlink="">
      <xdr:nvSpPr>
        <xdr:cNvPr id="139" name="楕円 138"/>
        <xdr:cNvSpPr/>
      </xdr:nvSpPr>
      <xdr:spPr bwMode="auto">
        <a:xfrm>
          <a:off x="3556000" y="7312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274134</xdr:rowOff>
    </xdr:from>
    <xdr:ext cx="762000" cy="259045"/>
    <xdr:sp macro="" textlink="">
      <xdr:nvSpPr>
        <xdr:cNvPr id="140" name="テキスト ボックス 139"/>
        <xdr:cNvSpPr txBox="1"/>
      </xdr:nvSpPr>
      <xdr:spPr>
        <a:xfrm>
          <a:off x="3225800" y="73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102908</xdr:rowOff>
    </xdr:from>
    <xdr:to>
      <xdr:col>15</xdr:col>
      <xdr:colOff>101600</xdr:colOff>
      <xdr:row>37</xdr:row>
      <xdr:rowOff>204508</xdr:rowOff>
    </xdr:to>
    <xdr:sp macro="" textlink="">
      <xdr:nvSpPr>
        <xdr:cNvPr id="141" name="楕円 140"/>
        <xdr:cNvSpPr/>
      </xdr:nvSpPr>
      <xdr:spPr bwMode="auto">
        <a:xfrm>
          <a:off x="2857500" y="7227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189285</xdr:rowOff>
    </xdr:from>
    <xdr:ext cx="762000" cy="259045"/>
    <xdr:sp macro="" textlink="">
      <xdr:nvSpPr>
        <xdr:cNvPr id="142" name="テキスト ボックス 141"/>
        <xdr:cNvSpPr txBox="1"/>
      </xdr:nvSpPr>
      <xdr:spPr>
        <a:xfrm>
          <a:off x="2527300" y="73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滋賀県守山市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84,511
83,389
55.74
47,031,809
45,844,227
586,485
17,489,889
32,118,924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169742</xdr:rowOff>
    </xdr:from>
    <xdr:to>
      <xdr:col>24</xdr:col>
      <xdr:colOff>63500</xdr:colOff>
      <xdr:row>37</xdr:row>
      <xdr:rowOff>108858</xdr:rowOff>
    </xdr:to>
    <xdr:cxnSp macro="">
      <xdr:nvCxnSpPr>
        <xdr:cNvPr id="61" name="直線コネクタ 60"/>
        <xdr:cNvCxnSpPr/>
      </xdr:nvCxnSpPr>
      <xdr:spPr>
        <a:xfrm flipV="1">
          <a:off x="3797300" y="6341942"/>
          <a:ext cx="838200" cy="11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108858</xdr:rowOff>
    </xdr:from>
    <xdr:to>
      <xdr:col>19</xdr:col>
      <xdr:colOff>177800</xdr:colOff>
      <xdr:row>37</xdr:row>
      <xdr:rowOff>126898</xdr:rowOff>
    </xdr:to>
    <xdr:cxnSp macro="">
      <xdr:nvCxnSpPr>
        <xdr:cNvPr id="64" name="直線コネクタ 63"/>
        <xdr:cNvCxnSpPr/>
      </xdr:nvCxnSpPr>
      <xdr:spPr>
        <a:xfrm flipV="1">
          <a:off x="2908300" y="6452508"/>
          <a:ext cx="889000" cy="1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126898</xdr:rowOff>
    </xdr:from>
    <xdr:to>
      <xdr:col>15</xdr:col>
      <xdr:colOff>50800</xdr:colOff>
      <xdr:row>37</xdr:row>
      <xdr:rowOff>145167</xdr:rowOff>
    </xdr:to>
    <xdr:cxnSp macro="">
      <xdr:nvCxnSpPr>
        <xdr:cNvPr id="67" name="直線コネクタ 66"/>
        <xdr:cNvCxnSpPr/>
      </xdr:nvCxnSpPr>
      <xdr:spPr>
        <a:xfrm flipV="1">
          <a:off x="2019300" y="6470548"/>
          <a:ext cx="889000" cy="1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145167</xdr:rowOff>
    </xdr:from>
    <xdr:to>
      <xdr:col>10</xdr:col>
      <xdr:colOff>114300</xdr:colOff>
      <xdr:row>38</xdr:row>
      <xdr:rowOff>159</xdr:rowOff>
    </xdr:to>
    <xdr:cxnSp macro="">
      <xdr:nvCxnSpPr>
        <xdr:cNvPr id="70" name="直線コネクタ 69"/>
        <xdr:cNvCxnSpPr/>
      </xdr:nvCxnSpPr>
      <xdr:spPr>
        <a:xfrm flipV="1">
          <a:off x="1130300" y="6488817"/>
          <a:ext cx="889000" cy="2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118942</xdr:rowOff>
    </xdr:from>
    <xdr:to>
      <xdr:col>24</xdr:col>
      <xdr:colOff>114300</xdr:colOff>
      <xdr:row>37</xdr:row>
      <xdr:rowOff>49092</xdr:rowOff>
    </xdr:to>
    <xdr:sp macro="" textlink="">
      <xdr:nvSpPr>
        <xdr:cNvPr id="80" name="楕円 79"/>
        <xdr:cNvSpPr/>
      </xdr:nvSpPr>
      <xdr:spPr>
        <a:xfrm>
          <a:off x="4584700" y="629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97369</xdr:rowOff>
    </xdr:from>
    <xdr:ext cx="534377" cy="259045"/>
    <xdr:sp macro="" textlink="">
      <xdr:nvSpPr>
        <xdr:cNvPr id="81" name="人件費該当値テキスト"/>
        <xdr:cNvSpPr txBox="1"/>
      </xdr:nvSpPr>
      <xdr:spPr>
        <a:xfrm>
          <a:off x="4686300" y="626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58058</xdr:rowOff>
    </xdr:from>
    <xdr:to>
      <xdr:col>20</xdr:col>
      <xdr:colOff>38100</xdr:colOff>
      <xdr:row>37</xdr:row>
      <xdr:rowOff>159658</xdr:rowOff>
    </xdr:to>
    <xdr:sp macro="" textlink="">
      <xdr:nvSpPr>
        <xdr:cNvPr id="82" name="楕円 81"/>
        <xdr:cNvSpPr/>
      </xdr:nvSpPr>
      <xdr:spPr>
        <a:xfrm>
          <a:off x="3746500" y="640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150785</xdr:rowOff>
    </xdr:from>
    <xdr:ext cx="534377" cy="259045"/>
    <xdr:sp macro="" textlink="">
      <xdr:nvSpPr>
        <xdr:cNvPr id="83" name="テキスト ボックス 82"/>
        <xdr:cNvSpPr txBox="1"/>
      </xdr:nvSpPr>
      <xdr:spPr>
        <a:xfrm>
          <a:off x="3530111" y="649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76098</xdr:rowOff>
    </xdr:from>
    <xdr:to>
      <xdr:col>15</xdr:col>
      <xdr:colOff>101600</xdr:colOff>
      <xdr:row>38</xdr:row>
      <xdr:rowOff>6248</xdr:rowOff>
    </xdr:to>
    <xdr:sp macro="" textlink="">
      <xdr:nvSpPr>
        <xdr:cNvPr id="84" name="楕円 83"/>
        <xdr:cNvSpPr/>
      </xdr:nvSpPr>
      <xdr:spPr>
        <a:xfrm>
          <a:off x="2857500" y="641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168825</xdr:rowOff>
    </xdr:from>
    <xdr:ext cx="534377" cy="259045"/>
    <xdr:sp macro="" textlink="">
      <xdr:nvSpPr>
        <xdr:cNvPr id="85" name="テキスト ボックス 84"/>
        <xdr:cNvSpPr txBox="1"/>
      </xdr:nvSpPr>
      <xdr:spPr>
        <a:xfrm>
          <a:off x="2641111" y="651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94367</xdr:rowOff>
    </xdr:from>
    <xdr:to>
      <xdr:col>10</xdr:col>
      <xdr:colOff>165100</xdr:colOff>
      <xdr:row>38</xdr:row>
      <xdr:rowOff>24518</xdr:rowOff>
    </xdr:to>
    <xdr:sp macro="" textlink="">
      <xdr:nvSpPr>
        <xdr:cNvPr id="86" name="楕円 85"/>
        <xdr:cNvSpPr/>
      </xdr:nvSpPr>
      <xdr:spPr>
        <a:xfrm>
          <a:off x="1968500" y="64380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15644</xdr:rowOff>
    </xdr:from>
    <xdr:ext cx="534377" cy="259045"/>
    <xdr:sp macro="" textlink="">
      <xdr:nvSpPr>
        <xdr:cNvPr id="87" name="テキスト ボックス 86"/>
        <xdr:cNvSpPr txBox="1"/>
      </xdr:nvSpPr>
      <xdr:spPr>
        <a:xfrm>
          <a:off x="1752111" y="653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120809</xdr:rowOff>
    </xdr:from>
    <xdr:to>
      <xdr:col>6</xdr:col>
      <xdr:colOff>38100</xdr:colOff>
      <xdr:row>38</xdr:row>
      <xdr:rowOff>50959</xdr:rowOff>
    </xdr:to>
    <xdr:sp macro="" textlink="">
      <xdr:nvSpPr>
        <xdr:cNvPr id="88" name="楕円 87"/>
        <xdr:cNvSpPr/>
      </xdr:nvSpPr>
      <xdr:spPr>
        <a:xfrm>
          <a:off x="1079500" y="646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42086</xdr:rowOff>
    </xdr:from>
    <xdr:ext cx="534377" cy="259045"/>
    <xdr:sp macro="" textlink="">
      <xdr:nvSpPr>
        <xdr:cNvPr id="89" name="テキスト ボックス 88"/>
        <xdr:cNvSpPr txBox="1"/>
      </xdr:nvSpPr>
      <xdr:spPr>
        <a:xfrm>
          <a:off x="863111" y="655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127337</xdr:rowOff>
    </xdr:from>
    <xdr:to>
      <xdr:col>24</xdr:col>
      <xdr:colOff>63500</xdr:colOff>
      <xdr:row>58</xdr:row>
      <xdr:rowOff>150691</xdr:rowOff>
    </xdr:to>
    <xdr:cxnSp macro="">
      <xdr:nvCxnSpPr>
        <xdr:cNvPr id="117" name="直線コネクタ 116"/>
        <xdr:cNvCxnSpPr/>
      </xdr:nvCxnSpPr>
      <xdr:spPr>
        <a:xfrm flipV="1">
          <a:off x="3797300" y="10071437"/>
          <a:ext cx="838200" cy="2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138030</xdr:rowOff>
    </xdr:from>
    <xdr:ext cx="534377" cy="259045"/>
    <xdr:sp macro="" textlink="">
      <xdr:nvSpPr>
        <xdr:cNvPr id="118" name="物件費平均値テキスト"/>
        <xdr:cNvSpPr txBox="1"/>
      </xdr:nvSpPr>
      <xdr:spPr>
        <a:xfrm>
          <a:off x="4686300" y="973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142735</xdr:rowOff>
    </xdr:from>
    <xdr:to>
      <xdr:col>19</xdr:col>
      <xdr:colOff>177800</xdr:colOff>
      <xdr:row>58</xdr:row>
      <xdr:rowOff>150691</xdr:rowOff>
    </xdr:to>
    <xdr:cxnSp macro="">
      <xdr:nvCxnSpPr>
        <xdr:cNvPr id="120" name="直線コネクタ 119"/>
        <xdr:cNvCxnSpPr/>
      </xdr:nvCxnSpPr>
      <xdr:spPr>
        <a:xfrm>
          <a:off x="2908300" y="10086835"/>
          <a:ext cx="8890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137716</xdr:rowOff>
    </xdr:from>
    <xdr:to>
      <xdr:col>15</xdr:col>
      <xdr:colOff>50800</xdr:colOff>
      <xdr:row>58</xdr:row>
      <xdr:rowOff>142735</xdr:rowOff>
    </xdr:to>
    <xdr:cxnSp macro="">
      <xdr:nvCxnSpPr>
        <xdr:cNvPr id="123" name="直線コネクタ 122"/>
        <xdr:cNvCxnSpPr/>
      </xdr:nvCxnSpPr>
      <xdr:spPr>
        <a:xfrm>
          <a:off x="2019300" y="10081816"/>
          <a:ext cx="889000" cy="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100015</xdr:rowOff>
    </xdr:from>
    <xdr:ext cx="534377" cy="259045"/>
    <xdr:sp macro="" textlink="">
      <xdr:nvSpPr>
        <xdr:cNvPr id="125" name="テキスト ボックス 124"/>
        <xdr:cNvSpPr txBox="1"/>
      </xdr:nvSpPr>
      <xdr:spPr>
        <a:xfrm>
          <a:off x="2641111" y="9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129943</xdr:rowOff>
    </xdr:from>
    <xdr:to>
      <xdr:col>10</xdr:col>
      <xdr:colOff>114300</xdr:colOff>
      <xdr:row>58</xdr:row>
      <xdr:rowOff>137716</xdr:rowOff>
    </xdr:to>
    <xdr:cxnSp macro="">
      <xdr:nvCxnSpPr>
        <xdr:cNvPr id="126" name="直線コネクタ 125"/>
        <xdr:cNvCxnSpPr/>
      </xdr:nvCxnSpPr>
      <xdr:spPr>
        <a:xfrm>
          <a:off x="1130300" y="10074043"/>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76537</xdr:rowOff>
    </xdr:from>
    <xdr:to>
      <xdr:col>24</xdr:col>
      <xdr:colOff>114300</xdr:colOff>
      <xdr:row>59</xdr:row>
      <xdr:rowOff>6687</xdr:rowOff>
    </xdr:to>
    <xdr:sp macro="" textlink="">
      <xdr:nvSpPr>
        <xdr:cNvPr id="136" name="楕円 135"/>
        <xdr:cNvSpPr/>
      </xdr:nvSpPr>
      <xdr:spPr>
        <a:xfrm>
          <a:off x="4584700" y="100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162914</xdr:rowOff>
    </xdr:from>
    <xdr:ext cx="534377" cy="259045"/>
    <xdr:sp macro="" textlink="">
      <xdr:nvSpPr>
        <xdr:cNvPr id="137" name="物件費該当値テキスト"/>
        <xdr:cNvSpPr txBox="1"/>
      </xdr:nvSpPr>
      <xdr:spPr>
        <a:xfrm>
          <a:off x="4686300" y="993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99891</xdr:rowOff>
    </xdr:from>
    <xdr:to>
      <xdr:col>20</xdr:col>
      <xdr:colOff>38100</xdr:colOff>
      <xdr:row>59</xdr:row>
      <xdr:rowOff>30041</xdr:rowOff>
    </xdr:to>
    <xdr:sp macro="" textlink="">
      <xdr:nvSpPr>
        <xdr:cNvPr id="138" name="楕円 137"/>
        <xdr:cNvSpPr/>
      </xdr:nvSpPr>
      <xdr:spPr>
        <a:xfrm>
          <a:off x="3746500" y="1004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21168</xdr:rowOff>
    </xdr:from>
    <xdr:ext cx="534377" cy="259045"/>
    <xdr:sp macro="" textlink="">
      <xdr:nvSpPr>
        <xdr:cNvPr id="139" name="テキスト ボックス 138"/>
        <xdr:cNvSpPr txBox="1"/>
      </xdr:nvSpPr>
      <xdr:spPr>
        <a:xfrm>
          <a:off x="3530111" y="1013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91935</xdr:rowOff>
    </xdr:from>
    <xdr:to>
      <xdr:col>15</xdr:col>
      <xdr:colOff>101600</xdr:colOff>
      <xdr:row>59</xdr:row>
      <xdr:rowOff>22085</xdr:rowOff>
    </xdr:to>
    <xdr:sp macro="" textlink="">
      <xdr:nvSpPr>
        <xdr:cNvPr id="140" name="楕円 139"/>
        <xdr:cNvSpPr/>
      </xdr:nvSpPr>
      <xdr:spPr>
        <a:xfrm>
          <a:off x="2857500" y="1003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13212</xdr:rowOff>
    </xdr:from>
    <xdr:ext cx="534377" cy="259045"/>
    <xdr:sp macro="" textlink="">
      <xdr:nvSpPr>
        <xdr:cNvPr id="141" name="テキスト ボックス 140"/>
        <xdr:cNvSpPr txBox="1"/>
      </xdr:nvSpPr>
      <xdr:spPr>
        <a:xfrm>
          <a:off x="2641111" y="1012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86916</xdr:rowOff>
    </xdr:from>
    <xdr:to>
      <xdr:col>10</xdr:col>
      <xdr:colOff>165100</xdr:colOff>
      <xdr:row>59</xdr:row>
      <xdr:rowOff>17066</xdr:rowOff>
    </xdr:to>
    <xdr:sp macro="" textlink="">
      <xdr:nvSpPr>
        <xdr:cNvPr id="142" name="楕円 141"/>
        <xdr:cNvSpPr/>
      </xdr:nvSpPr>
      <xdr:spPr>
        <a:xfrm>
          <a:off x="1968500" y="1003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8193</xdr:rowOff>
    </xdr:from>
    <xdr:ext cx="534377" cy="259045"/>
    <xdr:sp macro="" textlink="">
      <xdr:nvSpPr>
        <xdr:cNvPr id="143" name="テキスト ボックス 142"/>
        <xdr:cNvSpPr txBox="1"/>
      </xdr:nvSpPr>
      <xdr:spPr>
        <a:xfrm>
          <a:off x="1752111" y="1012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79143</xdr:rowOff>
    </xdr:from>
    <xdr:to>
      <xdr:col>6</xdr:col>
      <xdr:colOff>38100</xdr:colOff>
      <xdr:row>59</xdr:row>
      <xdr:rowOff>9293</xdr:rowOff>
    </xdr:to>
    <xdr:sp macro="" textlink="">
      <xdr:nvSpPr>
        <xdr:cNvPr id="144" name="楕円 143"/>
        <xdr:cNvSpPr/>
      </xdr:nvSpPr>
      <xdr:spPr>
        <a:xfrm>
          <a:off x="1079500" y="1002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420</xdr:rowOff>
    </xdr:from>
    <xdr:ext cx="534377" cy="259045"/>
    <xdr:sp macro="" textlink="">
      <xdr:nvSpPr>
        <xdr:cNvPr id="145" name="テキスト ボックス 144"/>
        <xdr:cNvSpPr txBox="1"/>
      </xdr:nvSpPr>
      <xdr:spPr>
        <a:xfrm>
          <a:off x="863111" y="1011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156559</xdr:rowOff>
    </xdr:from>
    <xdr:to>
      <xdr:col>24</xdr:col>
      <xdr:colOff>63500</xdr:colOff>
      <xdr:row>77</xdr:row>
      <xdr:rowOff>156787</xdr:rowOff>
    </xdr:to>
    <xdr:cxnSp macro="">
      <xdr:nvCxnSpPr>
        <xdr:cNvPr id="170" name="直線コネクタ 169"/>
        <xdr:cNvCxnSpPr/>
      </xdr:nvCxnSpPr>
      <xdr:spPr>
        <a:xfrm flipV="1">
          <a:off x="3797300" y="13358209"/>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144787</xdr:rowOff>
    </xdr:from>
    <xdr:to>
      <xdr:col>19</xdr:col>
      <xdr:colOff>177800</xdr:colOff>
      <xdr:row>77</xdr:row>
      <xdr:rowOff>156787</xdr:rowOff>
    </xdr:to>
    <xdr:cxnSp macro="">
      <xdr:nvCxnSpPr>
        <xdr:cNvPr id="173" name="直線コネクタ 172"/>
        <xdr:cNvCxnSpPr/>
      </xdr:nvCxnSpPr>
      <xdr:spPr>
        <a:xfrm>
          <a:off x="2908300" y="13346437"/>
          <a:ext cx="889000" cy="1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144787</xdr:rowOff>
    </xdr:from>
    <xdr:to>
      <xdr:col>15</xdr:col>
      <xdr:colOff>50800</xdr:colOff>
      <xdr:row>77</xdr:row>
      <xdr:rowOff>165418</xdr:rowOff>
    </xdr:to>
    <xdr:cxnSp macro="">
      <xdr:nvCxnSpPr>
        <xdr:cNvPr id="176" name="直線コネクタ 175"/>
        <xdr:cNvCxnSpPr/>
      </xdr:nvCxnSpPr>
      <xdr:spPr>
        <a:xfrm flipV="1">
          <a:off x="2019300" y="13346437"/>
          <a:ext cx="889000" cy="2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155759</xdr:rowOff>
    </xdr:from>
    <xdr:to>
      <xdr:col>10</xdr:col>
      <xdr:colOff>114300</xdr:colOff>
      <xdr:row>77</xdr:row>
      <xdr:rowOff>165418</xdr:rowOff>
    </xdr:to>
    <xdr:cxnSp macro="">
      <xdr:nvCxnSpPr>
        <xdr:cNvPr id="179" name="直線コネクタ 178"/>
        <xdr:cNvCxnSpPr/>
      </xdr:nvCxnSpPr>
      <xdr:spPr>
        <a:xfrm>
          <a:off x="1130300" y="13357409"/>
          <a:ext cx="889000" cy="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105759</xdr:rowOff>
    </xdr:from>
    <xdr:to>
      <xdr:col>24</xdr:col>
      <xdr:colOff>114300</xdr:colOff>
      <xdr:row>78</xdr:row>
      <xdr:rowOff>35909</xdr:rowOff>
    </xdr:to>
    <xdr:sp macro="" textlink="">
      <xdr:nvSpPr>
        <xdr:cNvPr id="189" name="楕円 188"/>
        <xdr:cNvSpPr/>
      </xdr:nvSpPr>
      <xdr:spPr>
        <a:xfrm>
          <a:off x="4584700" y="1330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20686</xdr:rowOff>
    </xdr:from>
    <xdr:ext cx="378565" cy="259045"/>
    <xdr:sp macro="" textlink="">
      <xdr:nvSpPr>
        <xdr:cNvPr id="190" name="維持補修費該当値テキスト"/>
        <xdr:cNvSpPr txBox="1"/>
      </xdr:nvSpPr>
      <xdr:spPr>
        <a:xfrm>
          <a:off x="4686300" y="13222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105987</xdr:rowOff>
    </xdr:from>
    <xdr:to>
      <xdr:col>20</xdr:col>
      <xdr:colOff>38100</xdr:colOff>
      <xdr:row>78</xdr:row>
      <xdr:rowOff>36137</xdr:rowOff>
    </xdr:to>
    <xdr:sp macro="" textlink="">
      <xdr:nvSpPr>
        <xdr:cNvPr id="191" name="楕円 190"/>
        <xdr:cNvSpPr/>
      </xdr:nvSpPr>
      <xdr:spPr>
        <a:xfrm>
          <a:off x="3746500" y="133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27264</xdr:rowOff>
    </xdr:from>
    <xdr:ext cx="378565" cy="259045"/>
    <xdr:sp macro="" textlink="">
      <xdr:nvSpPr>
        <xdr:cNvPr id="192" name="テキスト ボックス 191"/>
        <xdr:cNvSpPr txBox="1"/>
      </xdr:nvSpPr>
      <xdr:spPr>
        <a:xfrm>
          <a:off x="3608017" y="13400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93987</xdr:rowOff>
    </xdr:from>
    <xdr:to>
      <xdr:col>15</xdr:col>
      <xdr:colOff>101600</xdr:colOff>
      <xdr:row>78</xdr:row>
      <xdr:rowOff>24137</xdr:rowOff>
    </xdr:to>
    <xdr:sp macro="" textlink="">
      <xdr:nvSpPr>
        <xdr:cNvPr id="193" name="楕円 192"/>
        <xdr:cNvSpPr/>
      </xdr:nvSpPr>
      <xdr:spPr>
        <a:xfrm>
          <a:off x="2857500" y="1329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15264</xdr:rowOff>
    </xdr:from>
    <xdr:ext cx="378565" cy="259045"/>
    <xdr:sp macro="" textlink="">
      <xdr:nvSpPr>
        <xdr:cNvPr id="194" name="テキスト ボックス 193"/>
        <xdr:cNvSpPr txBox="1"/>
      </xdr:nvSpPr>
      <xdr:spPr>
        <a:xfrm>
          <a:off x="2719017" y="13388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114618</xdr:rowOff>
    </xdr:from>
    <xdr:to>
      <xdr:col>10</xdr:col>
      <xdr:colOff>165100</xdr:colOff>
      <xdr:row>78</xdr:row>
      <xdr:rowOff>44768</xdr:rowOff>
    </xdr:to>
    <xdr:sp macro="" textlink="">
      <xdr:nvSpPr>
        <xdr:cNvPr id="195" name="楕円 194"/>
        <xdr:cNvSpPr/>
      </xdr:nvSpPr>
      <xdr:spPr>
        <a:xfrm>
          <a:off x="1968500" y="1331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35895</xdr:rowOff>
    </xdr:from>
    <xdr:ext cx="378565" cy="259045"/>
    <xdr:sp macro="" textlink="">
      <xdr:nvSpPr>
        <xdr:cNvPr id="196" name="テキスト ボックス 195"/>
        <xdr:cNvSpPr txBox="1"/>
      </xdr:nvSpPr>
      <xdr:spPr>
        <a:xfrm>
          <a:off x="1830017" y="13408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104959</xdr:rowOff>
    </xdr:from>
    <xdr:to>
      <xdr:col>6</xdr:col>
      <xdr:colOff>38100</xdr:colOff>
      <xdr:row>78</xdr:row>
      <xdr:rowOff>35109</xdr:rowOff>
    </xdr:to>
    <xdr:sp macro="" textlink="">
      <xdr:nvSpPr>
        <xdr:cNvPr id="197" name="楕円 196"/>
        <xdr:cNvSpPr/>
      </xdr:nvSpPr>
      <xdr:spPr>
        <a:xfrm>
          <a:off x="1079500" y="1330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26236</xdr:rowOff>
    </xdr:from>
    <xdr:ext cx="378565" cy="259045"/>
    <xdr:sp macro="" textlink="">
      <xdr:nvSpPr>
        <xdr:cNvPr id="198" name="テキスト ボックス 197"/>
        <xdr:cNvSpPr txBox="1"/>
      </xdr:nvSpPr>
      <xdr:spPr>
        <a:xfrm>
          <a:off x="941017" y="13399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155360</xdr:rowOff>
    </xdr:from>
    <xdr:to>
      <xdr:col>24</xdr:col>
      <xdr:colOff>63500</xdr:colOff>
      <xdr:row>97</xdr:row>
      <xdr:rowOff>27482</xdr:rowOff>
    </xdr:to>
    <xdr:cxnSp macro="">
      <xdr:nvCxnSpPr>
        <xdr:cNvPr id="228" name="直線コネクタ 227"/>
        <xdr:cNvCxnSpPr/>
      </xdr:nvCxnSpPr>
      <xdr:spPr>
        <a:xfrm flipV="1">
          <a:off x="3797300" y="16614560"/>
          <a:ext cx="838200" cy="4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136695</xdr:rowOff>
    </xdr:from>
    <xdr:ext cx="534377" cy="259045"/>
    <xdr:sp macro="" textlink="">
      <xdr:nvSpPr>
        <xdr:cNvPr id="229" name="扶助費平均値テキスト"/>
        <xdr:cNvSpPr txBox="1"/>
      </xdr:nvSpPr>
      <xdr:spPr>
        <a:xfrm>
          <a:off x="4686300" y="16595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27482</xdr:rowOff>
    </xdr:from>
    <xdr:to>
      <xdr:col>19</xdr:col>
      <xdr:colOff>177800</xdr:colOff>
      <xdr:row>97</xdr:row>
      <xdr:rowOff>105969</xdr:rowOff>
    </xdr:to>
    <xdr:cxnSp macro="">
      <xdr:nvCxnSpPr>
        <xdr:cNvPr id="231" name="直線コネクタ 230"/>
        <xdr:cNvCxnSpPr/>
      </xdr:nvCxnSpPr>
      <xdr:spPr>
        <a:xfrm flipV="1">
          <a:off x="2908300" y="16658132"/>
          <a:ext cx="889000" cy="7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124210</xdr:rowOff>
    </xdr:from>
    <xdr:ext cx="534377" cy="259045"/>
    <xdr:sp macro="" textlink="">
      <xdr:nvSpPr>
        <xdr:cNvPr id="233" name="テキスト ボックス 232"/>
        <xdr:cNvSpPr txBox="1"/>
      </xdr:nvSpPr>
      <xdr:spPr>
        <a:xfrm>
          <a:off x="3530111" y="167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105969</xdr:rowOff>
    </xdr:from>
    <xdr:to>
      <xdr:col>15</xdr:col>
      <xdr:colOff>50800</xdr:colOff>
      <xdr:row>97</xdr:row>
      <xdr:rowOff>113716</xdr:rowOff>
    </xdr:to>
    <xdr:cxnSp macro="">
      <xdr:nvCxnSpPr>
        <xdr:cNvPr id="234" name="直線コネクタ 233"/>
        <xdr:cNvCxnSpPr/>
      </xdr:nvCxnSpPr>
      <xdr:spPr>
        <a:xfrm flipV="1">
          <a:off x="2019300" y="16736619"/>
          <a:ext cx="8890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2252</xdr:rowOff>
    </xdr:from>
    <xdr:ext cx="534377" cy="259045"/>
    <xdr:sp macro="" textlink="">
      <xdr:nvSpPr>
        <xdr:cNvPr id="236" name="テキスト ボックス 235"/>
        <xdr:cNvSpPr txBox="1"/>
      </xdr:nvSpPr>
      <xdr:spPr>
        <a:xfrm>
          <a:off x="2641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113716</xdr:rowOff>
    </xdr:from>
    <xdr:to>
      <xdr:col>10</xdr:col>
      <xdr:colOff>114300</xdr:colOff>
      <xdr:row>97</xdr:row>
      <xdr:rowOff>159486</xdr:rowOff>
    </xdr:to>
    <xdr:cxnSp macro="">
      <xdr:nvCxnSpPr>
        <xdr:cNvPr id="237" name="直線コネクタ 236"/>
        <xdr:cNvCxnSpPr/>
      </xdr:nvCxnSpPr>
      <xdr:spPr>
        <a:xfrm flipV="1">
          <a:off x="1130300" y="16744366"/>
          <a:ext cx="889000" cy="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5529</xdr:rowOff>
    </xdr:from>
    <xdr:ext cx="534377" cy="259045"/>
    <xdr:sp macro="" textlink="">
      <xdr:nvSpPr>
        <xdr:cNvPr id="239" name="テキスト ボックス 238"/>
        <xdr:cNvSpPr txBox="1"/>
      </xdr:nvSpPr>
      <xdr:spPr>
        <a:xfrm>
          <a:off x="1752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104560</xdr:rowOff>
    </xdr:from>
    <xdr:to>
      <xdr:col>24</xdr:col>
      <xdr:colOff>114300</xdr:colOff>
      <xdr:row>97</xdr:row>
      <xdr:rowOff>34710</xdr:rowOff>
    </xdr:to>
    <xdr:sp macro="" textlink="">
      <xdr:nvSpPr>
        <xdr:cNvPr id="247" name="楕円 246"/>
        <xdr:cNvSpPr/>
      </xdr:nvSpPr>
      <xdr:spPr>
        <a:xfrm>
          <a:off x="4584700" y="165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127437</xdr:rowOff>
    </xdr:from>
    <xdr:ext cx="534377" cy="259045"/>
    <xdr:sp macro="" textlink="">
      <xdr:nvSpPr>
        <xdr:cNvPr id="248" name="扶助費該当値テキスト"/>
        <xdr:cNvSpPr txBox="1"/>
      </xdr:nvSpPr>
      <xdr:spPr>
        <a:xfrm>
          <a:off x="4686300" y="1641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148132</xdr:rowOff>
    </xdr:from>
    <xdr:to>
      <xdr:col>20</xdr:col>
      <xdr:colOff>38100</xdr:colOff>
      <xdr:row>97</xdr:row>
      <xdr:rowOff>78282</xdr:rowOff>
    </xdr:to>
    <xdr:sp macro="" textlink="">
      <xdr:nvSpPr>
        <xdr:cNvPr id="249" name="楕円 248"/>
        <xdr:cNvSpPr/>
      </xdr:nvSpPr>
      <xdr:spPr>
        <a:xfrm>
          <a:off x="3746500" y="1660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94809</xdr:rowOff>
    </xdr:from>
    <xdr:ext cx="534377" cy="259045"/>
    <xdr:sp macro="" textlink="">
      <xdr:nvSpPr>
        <xdr:cNvPr id="250" name="テキスト ボックス 249"/>
        <xdr:cNvSpPr txBox="1"/>
      </xdr:nvSpPr>
      <xdr:spPr>
        <a:xfrm>
          <a:off x="3530111" y="1638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55169</xdr:rowOff>
    </xdr:from>
    <xdr:to>
      <xdr:col>15</xdr:col>
      <xdr:colOff>101600</xdr:colOff>
      <xdr:row>97</xdr:row>
      <xdr:rowOff>156769</xdr:rowOff>
    </xdr:to>
    <xdr:sp macro="" textlink="">
      <xdr:nvSpPr>
        <xdr:cNvPr id="251" name="楕円 250"/>
        <xdr:cNvSpPr/>
      </xdr:nvSpPr>
      <xdr:spPr>
        <a:xfrm>
          <a:off x="2857500" y="1668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1846</xdr:rowOff>
    </xdr:from>
    <xdr:ext cx="534377" cy="259045"/>
    <xdr:sp macro="" textlink="">
      <xdr:nvSpPr>
        <xdr:cNvPr id="252" name="テキスト ボックス 251"/>
        <xdr:cNvSpPr txBox="1"/>
      </xdr:nvSpPr>
      <xdr:spPr>
        <a:xfrm>
          <a:off x="2641111" y="1646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62916</xdr:rowOff>
    </xdr:from>
    <xdr:to>
      <xdr:col>10</xdr:col>
      <xdr:colOff>165100</xdr:colOff>
      <xdr:row>97</xdr:row>
      <xdr:rowOff>164516</xdr:rowOff>
    </xdr:to>
    <xdr:sp macro="" textlink="">
      <xdr:nvSpPr>
        <xdr:cNvPr id="253" name="楕円 252"/>
        <xdr:cNvSpPr/>
      </xdr:nvSpPr>
      <xdr:spPr>
        <a:xfrm>
          <a:off x="1968500" y="1669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9593</xdr:rowOff>
    </xdr:from>
    <xdr:ext cx="534377" cy="259045"/>
    <xdr:sp macro="" textlink="">
      <xdr:nvSpPr>
        <xdr:cNvPr id="254" name="テキスト ボックス 253"/>
        <xdr:cNvSpPr txBox="1"/>
      </xdr:nvSpPr>
      <xdr:spPr>
        <a:xfrm>
          <a:off x="1752111" y="164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108686</xdr:rowOff>
    </xdr:from>
    <xdr:to>
      <xdr:col>6</xdr:col>
      <xdr:colOff>38100</xdr:colOff>
      <xdr:row>98</xdr:row>
      <xdr:rowOff>38836</xdr:rowOff>
    </xdr:to>
    <xdr:sp macro="" textlink="">
      <xdr:nvSpPr>
        <xdr:cNvPr id="255" name="楕円 254"/>
        <xdr:cNvSpPr/>
      </xdr:nvSpPr>
      <xdr:spPr>
        <a:xfrm>
          <a:off x="1079500" y="1673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29963</xdr:rowOff>
    </xdr:from>
    <xdr:ext cx="534377" cy="259045"/>
    <xdr:sp macro="" textlink="">
      <xdr:nvSpPr>
        <xdr:cNvPr id="256" name="テキスト ボックス 255"/>
        <xdr:cNvSpPr txBox="1"/>
      </xdr:nvSpPr>
      <xdr:spPr>
        <a:xfrm>
          <a:off x="863111" y="1683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15954</xdr:rowOff>
    </xdr:from>
    <xdr:to>
      <xdr:col>55</xdr:col>
      <xdr:colOff>0</xdr:colOff>
      <xdr:row>37</xdr:row>
      <xdr:rowOff>143650</xdr:rowOff>
    </xdr:to>
    <xdr:cxnSp macro="">
      <xdr:nvCxnSpPr>
        <xdr:cNvPr id="283" name="直線コネクタ 282"/>
        <xdr:cNvCxnSpPr/>
      </xdr:nvCxnSpPr>
      <xdr:spPr>
        <a:xfrm flipV="1">
          <a:off x="9639300" y="6016704"/>
          <a:ext cx="838200" cy="47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55006</xdr:rowOff>
    </xdr:from>
    <xdr:ext cx="599010" cy="259045"/>
    <xdr:sp macro="" textlink="">
      <xdr:nvSpPr>
        <xdr:cNvPr id="284" name="補助費等平均値テキスト"/>
        <xdr:cNvSpPr txBox="1"/>
      </xdr:nvSpPr>
      <xdr:spPr>
        <a:xfrm>
          <a:off x="10528300" y="5712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143650</xdr:rowOff>
    </xdr:from>
    <xdr:to>
      <xdr:col>50</xdr:col>
      <xdr:colOff>114300</xdr:colOff>
      <xdr:row>37</xdr:row>
      <xdr:rowOff>147866</xdr:rowOff>
    </xdr:to>
    <xdr:cxnSp macro="">
      <xdr:nvCxnSpPr>
        <xdr:cNvPr id="286" name="直線コネクタ 285"/>
        <xdr:cNvCxnSpPr/>
      </xdr:nvCxnSpPr>
      <xdr:spPr>
        <a:xfrm flipV="1">
          <a:off x="8750300" y="6487300"/>
          <a:ext cx="889000" cy="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147866</xdr:rowOff>
    </xdr:from>
    <xdr:to>
      <xdr:col>45</xdr:col>
      <xdr:colOff>177800</xdr:colOff>
      <xdr:row>37</xdr:row>
      <xdr:rowOff>156036</xdr:rowOff>
    </xdr:to>
    <xdr:cxnSp macro="">
      <xdr:nvCxnSpPr>
        <xdr:cNvPr id="289" name="直線コネクタ 288"/>
        <xdr:cNvCxnSpPr/>
      </xdr:nvCxnSpPr>
      <xdr:spPr>
        <a:xfrm flipV="1">
          <a:off x="7861300" y="6491516"/>
          <a:ext cx="889000" cy="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xdr:rowOff>
    </xdr:from>
    <xdr:ext cx="534377" cy="259045"/>
    <xdr:sp macro="" textlink="">
      <xdr:nvSpPr>
        <xdr:cNvPr id="291" name="テキスト ボックス 290"/>
        <xdr:cNvSpPr txBox="1"/>
      </xdr:nvSpPr>
      <xdr:spPr>
        <a:xfrm>
          <a:off x="8483111" y="61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149758</xdr:rowOff>
    </xdr:from>
    <xdr:to>
      <xdr:col>41</xdr:col>
      <xdr:colOff>50800</xdr:colOff>
      <xdr:row>37</xdr:row>
      <xdr:rowOff>156036</xdr:rowOff>
    </xdr:to>
    <xdr:cxnSp macro="">
      <xdr:nvCxnSpPr>
        <xdr:cNvPr id="292" name="直線コネクタ 291"/>
        <xdr:cNvCxnSpPr/>
      </xdr:nvCxnSpPr>
      <xdr:spPr>
        <a:xfrm>
          <a:off x="6972300" y="6493408"/>
          <a:ext cx="889000" cy="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294" name="テキスト ボックス 293"/>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136604</xdr:rowOff>
    </xdr:from>
    <xdr:to>
      <xdr:col>55</xdr:col>
      <xdr:colOff>50800</xdr:colOff>
      <xdr:row>35</xdr:row>
      <xdr:rowOff>66754</xdr:rowOff>
    </xdr:to>
    <xdr:sp macro="" textlink="">
      <xdr:nvSpPr>
        <xdr:cNvPr id="302" name="楕円 301"/>
        <xdr:cNvSpPr/>
      </xdr:nvSpPr>
      <xdr:spPr>
        <a:xfrm>
          <a:off x="10426700" y="596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51531</xdr:rowOff>
    </xdr:from>
    <xdr:ext cx="599010" cy="259045"/>
    <xdr:sp macro="" textlink="">
      <xdr:nvSpPr>
        <xdr:cNvPr id="303" name="補助費等該当値テキスト"/>
        <xdr:cNvSpPr txBox="1"/>
      </xdr:nvSpPr>
      <xdr:spPr>
        <a:xfrm>
          <a:off x="10528300" y="588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92850</xdr:rowOff>
    </xdr:from>
    <xdr:to>
      <xdr:col>50</xdr:col>
      <xdr:colOff>165100</xdr:colOff>
      <xdr:row>38</xdr:row>
      <xdr:rowOff>23000</xdr:rowOff>
    </xdr:to>
    <xdr:sp macro="" textlink="">
      <xdr:nvSpPr>
        <xdr:cNvPr id="304" name="楕円 303"/>
        <xdr:cNvSpPr/>
      </xdr:nvSpPr>
      <xdr:spPr>
        <a:xfrm>
          <a:off x="9588500" y="643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14127</xdr:rowOff>
    </xdr:from>
    <xdr:ext cx="534377" cy="259045"/>
    <xdr:sp macro="" textlink="">
      <xdr:nvSpPr>
        <xdr:cNvPr id="305" name="テキスト ボックス 304"/>
        <xdr:cNvSpPr txBox="1"/>
      </xdr:nvSpPr>
      <xdr:spPr>
        <a:xfrm>
          <a:off x="9372111" y="652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97066</xdr:rowOff>
    </xdr:from>
    <xdr:to>
      <xdr:col>46</xdr:col>
      <xdr:colOff>38100</xdr:colOff>
      <xdr:row>38</xdr:row>
      <xdr:rowOff>27215</xdr:rowOff>
    </xdr:to>
    <xdr:sp macro="" textlink="">
      <xdr:nvSpPr>
        <xdr:cNvPr id="306" name="楕円 305"/>
        <xdr:cNvSpPr/>
      </xdr:nvSpPr>
      <xdr:spPr>
        <a:xfrm>
          <a:off x="8699500" y="644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18342</xdr:rowOff>
    </xdr:from>
    <xdr:ext cx="534377" cy="259045"/>
    <xdr:sp macro="" textlink="">
      <xdr:nvSpPr>
        <xdr:cNvPr id="307" name="テキスト ボックス 306"/>
        <xdr:cNvSpPr txBox="1"/>
      </xdr:nvSpPr>
      <xdr:spPr>
        <a:xfrm>
          <a:off x="8483111" y="653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105236</xdr:rowOff>
    </xdr:from>
    <xdr:to>
      <xdr:col>41</xdr:col>
      <xdr:colOff>101600</xdr:colOff>
      <xdr:row>38</xdr:row>
      <xdr:rowOff>35385</xdr:rowOff>
    </xdr:to>
    <xdr:sp macro="" textlink="">
      <xdr:nvSpPr>
        <xdr:cNvPr id="308" name="楕円 307"/>
        <xdr:cNvSpPr/>
      </xdr:nvSpPr>
      <xdr:spPr>
        <a:xfrm>
          <a:off x="7810500" y="64488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26512</xdr:rowOff>
    </xdr:from>
    <xdr:ext cx="534377" cy="259045"/>
    <xdr:sp macro="" textlink="">
      <xdr:nvSpPr>
        <xdr:cNvPr id="309" name="テキスト ボックス 308"/>
        <xdr:cNvSpPr txBox="1"/>
      </xdr:nvSpPr>
      <xdr:spPr>
        <a:xfrm>
          <a:off x="7594111" y="65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98958</xdr:rowOff>
    </xdr:from>
    <xdr:to>
      <xdr:col>36</xdr:col>
      <xdr:colOff>165100</xdr:colOff>
      <xdr:row>38</xdr:row>
      <xdr:rowOff>29108</xdr:rowOff>
    </xdr:to>
    <xdr:sp macro="" textlink="">
      <xdr:nvSpPr>
        <xdr:cNvPr id="310" name="楕円 309"/>
        <xdr:cNvSpPr/>
      </xdr:nvSpPr>
      <xdr:spPr>
        <a:xfrm>
          <a:off x="6921500" y="644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20235</xdr:rowOff>
    </xdr:from>
    <xdr:ext cx="534377" cy="259045"/>
    <xdr:sp macro="" textlink="">
      <xdr:nvSpPr>
        <xdr:cNvPr id="311" name="テキスト ボックス 310"/>
        <xdr:cNvSpPr txBox="1"/>
      </xdr:nvSpPr>
      <xdr:spPr>
        <a:xfrm>
          <a:off x="6705111" y="653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151309</xdr:rowOff>
    </xdr:from>
    <xdr:to>
      <xdr:col>55</xdr:col>
      <xdr:colOff>0</xdr:colOff>
      <xdr:row>58</xdr:row>
      <xdr:rowOff>72861</xdr:rowOff>
    </xdr:to>
    <xdr:cxnSp macro="">
      <xdr:nvCxnSpPr>
        <xdr:cNvPr id="342" name="直線コネクタ 341"/>
        <xdr:cNvCxnSpPr/>
      </xdr:nvCxnSpPr>
      <xdr:spPr>
        <a:xfrm flipV="1">
          <a:off x="9639300" y="9752509"/>
          <a:ext cx="838200" cy="26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161014</xdr:rowOff>
    </xdr:from>
    <xdr:ext cx="534377" cy="259045"/>
    <xdr:sp macro="" textlink="">
      <xdr:nvSpPr>
        <xdr:cNvPr id="343" name="普通建設事業費平均値テキスト"/>
        <xdr:cNvSpPr txBox="1"/>
      </xdr:nvSpPr>
      <xdr:spPr>
        <a:xfrm>
          <a:off x="10528300" y="9933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72861</xdr:rowOff>
    </xdr:from>
    <xdr:to>
      <xdr:col>50</xdr:col>
      <xdr:colOff>114300</xdr:colOff>
      <xdr:row>58</xdr:row>
      <xdr:rowOff>93859</xdr:rowOff>
    </xdr:to>
    <xdr:cxnSp macro="">
      <xdr:nvCxnSpPr>
        <xdr:cNvPr id="345" name="直線コネクタ 344"/>
        <xdr:cNvCxnSpPr/>
      </xdr:nvCxnSpPr>
      <xdr:spPr>
        <a:xfrm flipV="1">
          <a:off x="8750300" y="10016961"/>
          <a:ext cx="889000" cy="2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133931</xdr:rowOff>
    </xdr:from>
    <xdr:ext cx="534377" cy="259045"/>
    <xdr:sp macro="" textlink="">
      <xdr:nvSpPr>
        <xdr:cNvPr id="347" name="テキスト ボックス 346"/>
        <xdr:cNvSpPr txBox="1"/>
      </xdr:nvSpPr>
      <xdr:spPr>
        <a:xfrm>
          <a:off x="9372111" y="97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93859</xdr:rowOff>
    </xdr:from>
    <xdr:to>
      <xdr:col>45</xdr:col>
      <xdr:colOff>177800</xdr:colOff>
      <xdr:row>58</xdr:row>
      <xdr:rowOff>141803</xdr:rowOff>
    </xdr:to>
    <xdr:cxnSp macro="">
      <xdr:nvCxnSpPr>
        <xdr:cNvPr id="348" name="直線コネクタ 347"/>
        <xdr:cNvCxnSpPr/>
      </xdr:nvCxnSpPr>
      <xdr:spPr>
        <a:xfrm flipV="1">
          <a:off x="7861300" y="10037959"/>
          <a:ext cx="889000" cy="4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48319</xdr:rowOff>
    </xdr:from>
    <xdr:to>
      <xdr:col>41</xdr:col>
      <xdr:colOff>50800</xdr:colOff>
      <xdr:row>58</xdr:row>
      <xdr:rowOff>141803</xdr:rowOff>
    </xdr:to>
    <xdr:cxnSp macro="">
      <xdr:nvCxnSpPr>
        <xdr:cNvPr id="351" name="直線コネクタ 350"/>
        <xdr:cNvCxnSpPr/>
      </xdr:nvCxnSpPr>
      <xdr:spPr>
        <a:xfrm>
          <a:off x="6972300" y="9992419"/>
          <a:ext cx="889000" cy="9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125147</xdr:rowOff>
    </xdr:from>
    <xdr:ext cx="534377" cy="259045"/>
    <xdr:sp macro="" textlink="">
      <xdr:nvSpPr>
        <xdr:cNvPr id="355" name="テキスト ボックス 354"/>
        <xdr:cNvSpPr txBox="1"/>
      </xdr:nvSpPr>
      <xdr:spPr>
        <a:xfrm>
          <a:off x="6705111" y="1006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100509</xdr:rowOff>
    </xdr:from>
    <xdr:to>
      <xdr:col>55</xdr:col>
      <xdr:colOff>50800</xdr:colOff>
      <xdr:row>57</xdr:row>
      <xdr:rowOff>30659</xdr:rowOff>
    </xdr:to>
    <xdr:sp macro="" textlink="">
      <xdr:nvSpPr>
        <xdr:cNvPr id="361" name="楕円 360"/>
        <xdr:cNvSpPr/>
      </xdr:nvSpPr>
      <xdr:spPr>
        <a:xfrm>
          <a:off x="10426700" y="970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123386</xdr:rowOff>
    </xdr:from>
    <xdr:ext cx="599010" cy="259045"/>
    <xdr:sp macro="" textlink="">
      <xdr:nvSpPr>
        <xdr:cNvPr id="362" name="普通建設事業費該当値テキスト"/>
        <xdr:cNvSpPr txBox="1"/>
      </xdr:nvSpPr>
      <xdr:spPr>
        <a:xfrm>
          <a:off x="10528300" y="955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22061</xdr:rowOff>
    </xdr:from>
    <xdr:to>
      <xdr:col>50</xdr:col>
      <xdr:colOff>165100</xdr:colOff>
      <xdr:row>58</xdr:row>
      <xdr:rowOff>123661</xdr:rowOff>
    </xdr:to>
    <xdr:sp macro="" textlink="">
      <xdr:nvSpPr>
        <xdr:cNvPr id="363" name="楕円 362"/>
        <xdr:cNvSpPr/>
      </xdr:nvSpPr>
      <xdr:spPr>
        <a:xfrm>
          <a:off x="9588500" y="996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114788</xdr:rowOff>
    </xdr:from>
    <xdr:ext cx="534377" cy="259045"/>
    <xdr:sp macro="" textlink="">
      <xdr:nvSpPr>
        <xdr:cNvPr id="364" name="テキスト ボックス 363"/>
        <xdr:cNvSpPr txBox="1"/>
      </xdr:nvSpPr>
      <xdr:spPr>
        <a:xfrm>
          <a:off x="9372111" y="1005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43059</xdr:rowOff>
    </xdr:from>
    <xdr:to>
      <xdr:col>46</xdr:col>
      <xdr:colOff>38100</xdr:colOff>
      <xdr:row>58</xdr:row>
      <xdr:rowOff>144659</xdr:rowOff>
    </xdr:to>
    <xdr:sp macro="" textlink="">
      <xdr:nvSpPr>
        <xdr:cNvPr id="365" name="楕円 364"/>
        <xdr:cNvSpPr/>
      </xdr:nvSpPr>
      <xdr:spPr>
        <a:xfrm>
          <a:off x="8699500" y="998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135786</xdr:rowOff>
    </xdr:from>
    <xdr:ext cx="534377" cy="259045"/>
    <xdr:sp macro="" textlink="">
      <xdr:nvSpPr>
        <xdr:cNvPr id="366" name="テキスト ボックス 365"/>
        <xdr:cNvSpPr txBox="1"/>
      </xdr:nvSpPr>
      <xdr:spPr>
        <a:xfrm>
          <a:off x="8483111" y="1007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91003</xdr:rowOff>
    </xdr:from>
    <xdr:to>
      <xdr:col>41</xdr:col>
      <xdr:colOff>101600</xdr:colOff>
      <xdr:row>59</xdr:row>
      <xdr:rowOff>21153</xdr:rowOff>
    </xdr:to>
    <xdr:sp macro="" textlink="">
      <xdr:nvSpPr>
        <xdr:cNvPr id="367" name="楕円 366"/>
        <xdr:cNvSpPr/>
      </xdr:nvSpPr>
      <xdr:spPr>
        <a:xfrm>
          <a:off x="7810500" y="1003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12280</xdr:rowOff>
    </xdr:from>
    <xdr:ext cx="534377" cy="259045"/>
    <xdr:sp macro="" textlink="">
      <xdr:nvSpPr>
        <xdr:cNvPr id="368" name="テキスト ボックス 367"/>
        <xdr:cNvSpPr txBox="1"/>
      </xdr:nvSpPr>
      <xdr:spPr>
        <a:xfrm>
          <a:off x="7594111" y="1012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168969</xdr:rowOff>
    </xdr:from>
    <xdr:to>
      <xdr:col>36</xdr:col>
      <xdr:colOff>165100</xdr:colOff>
      <xdr:row>58</xdr:row>
      <xdr:rowOff>99119</xdr:rowOff>
    </xdr:to>
    <xdr:sp macro="" textlink="">
      <xdr:nvSpPr>
        <xdr:cNvPr id="369" name="楕円 368"/>
        <xdr:cNvSpPr/>
      </xdr:nvSpPr>
      <xdr:spPr>
        <a:xfrm>
          <a:off x="6921500" y="994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115646</xdr:rowOff>
    </xdr:from>
    <xdr:ext cx="534377" cy="259045"/>
    <xdr:sp macro="" textlink="">
      <xdr:nvSpPr>
        <xdr:cNvPr id="370" name="テキスト ボックス 369"/>
        <xdr:cNvSpPr txBox="1"/>
      </xdr:nvSpPr>
      <xdr:spPr>
        <a:xfrm>
          <a:off x="6705111" y="971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108464</xdr:rowOff>
    </xdr:from>
    <xdr:to>
      <xdr:col>55</xdr:col>
      <xdr:colOff>0</xdr:colOff>
      <xdr:row>78</xdr:row>
      <xdr:rowOff>63092</xdr:rowOff>
    </xdr:to>
    <xdr:cxnSp macro="">
      <xdr:nvCxnSpPr>
        <xdr:cNvPr id="397" name="直線コネクタ 396"/>
        <xdr:cNvCxnSpPr/>
      </xdr:nvCxnSpPr>
      <xdr:spPr>
        <a:xfrm flipV="1">
          <a:off x="9639300" y="12967214"/>
          <a:ext cx="838200" cy="46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153990</xdr:rowOff>
    </xdr:from>
    <xdr:ext cx="534377" cy="259045"/>
    <xdr:sp macro="" textlink="">
      <xdr:nvSpPr>
        <xdr:cNvPr id="398" name="普通建設事業費 （ うち新規整備　）平均値テキスト"/>
        <xdr:cNvSpPr txBox="1"/>
      </xdr:nvSpPr>
      <xdr:spPr>
        <a:xfrm>
          <a:off x="10528300" y="1335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63092</xdr:rowOff>
    </xdr:from>
    <xdr:to>
      <xdr:col>50</xdr:col>
      <xdr:colOff>114300</xdr:colOff>
      <xdr:row>78</xdr:row>
      <xdr:rowOff>133276</xdr:rowOff>
    </xdr:to>
    <xdr:cxnSp macro="">
      <xdr:nvCxnSpPr>
        <xdr:cNvPr id="400" name="直線コネクタ 399"/>
        <xdr:cNvCxnSpPr/>
      </xdr:nvCxnSpPr>
      <xdr:spPr>
        <a:xfrm flipV="1">
          <a:off x="8750300" y="13436192"/>
          <a:ext cx="889000" cy="7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126355</xdr:rowOff>
    </xdr:from>
    <xdr:to>
      <xdr:col>45</xdr:col>
      <xdr:colOff>177800</xdr:colOff>
      <xdr:row>78</xdr:row>
      <xdr:rowOff>133276</xdr:rowOff>
    </xdr:to>
    <xdr:cxnSp macro="">
      <xdr:nvCxnSpPr>
        <xdr:cNvPr id="403" name="直線コネクタ 402"/>
        <xdr:cNvCxnSpPr/>
      </xdr:nvCxnSpPr>
      <xdr:spPr>
        <a:xfrm>
          <a:off x="7861300" y="13499455"/>
          <a:ext cx="889000" cy="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126355</xdr:rowOff>
    </xdr:from>
    <xdr:to>
      <xdr:col>41</xdr:col>
      <xdr:colOff>50800</xdr:colOff>
      <xdr:row>78</xdr:row>
      <xdr:rowOff>129156</xdr:rowOff>
    </xdr:to>
    <xdr:cxnSp macro="">
      <xdr:nvCxnSpPr>
        <xdr:cNvPr id="406" name="直線コネクタ 405"/>
        <xdr:cNvCxnSpPr/>
      </xdr:nvCxnSpPr>
      <xdr:spPr>
        <a:xfrm flipV="1">
          <a:off x="6972300" y="13499455"/>
          <a:ext cx="889000" cy="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57664</xdr:rowOff>
    </xdr:from>
    <xdr:to>
      <xdr:col>55</xdr:col>
      <xdr:colOff>50800</xdr:colOff>
      <xdr:row>75</xdr:row>
      <xdr:rowOff>159265</xdr:rowOff>
    </xdr:to>
    <xdr:sp macro="" textlink="">
      <xdr:nvSpPr>
        <xdr:cNvPr id="416" name="楕円 415"/>
        <xdr:cNvSpPr/>
      </xdr:nvSpPr>
      <xdr:spPr>
        <a:xfrm>
          <a:off x="10426700" y="129164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80541</xdr:rowOff>
    </xdr:from>
    <xdr:ext cx="599010" cy="259045"/>
    <xdr:sp macro="" textlink="">
      <xdr:nvSpPr>
        <xdr:cNvPr id="417" name="普通建設事業費 （ うち新規整備　）該当値テキスト"/>
        <xdr:cNvSpPr txBox="1"/>
      </xdr:nvSpPr>
      <xdr:spPr>
        <a:xfrm>
          <a:off x="10528300" y="1276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12292</xdr:rowOff>
    </xdr:from>
    <xdr:to>
      <xdr:col>50</xdr:col>
      <xdr:colOff>165100</xdr:colOff>
      <xdr:row>78</xdr:row>
      <xdr:rowOff>113892</xdr:rowOff>
    </xdr:to>
    <xdr:sp macro="" textlink="">
      <xdr:nvSpPr>
        <xdr:cNvPr id="418" name="楕円 417"/>
        <xdr:cNvSpPr/>
      </xdr:nvSpPr>
      <xdr:spPr>
        <a:xfrm>
          <a:off x="9588500" y="1338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105019</xdr:rowOff>
    </xdr:from>
    <xdr:ext cx="534377" cy="259045"/>
    <xdr:sp macro="" textlink="">
      <xdr:nvSpPr>
        <xdr:cNvPr id="419" name="テキスト ボックス 418"/>
        <xdr:cNvSpPr txBox="1"/>
      </xdr:nvSpPr>
      <xdr:spPr>
        <a:xfrm>
          <a:off x="9372111" y="1347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82476</xdr:rowOff>
    </xdr:from>
    <xdr:to>
      <xdr:col>46</xdr:col>
      <xdr:colOff>38100</xdr:colOff>
      <xdr:row>79</xdr:row>
      <xdr:rowOff>12626</xdr:rowOff>
    </xdr:to>
    <xdr:sp macro="" textlink="">
      <xdr:nvSpPr>
        <xdr:cNvPr id="420" name="楕円 419"/>
        <xdr:cNvSpPr/>
      </xdr:nvSpPr>
      <xdr:spPr>
        <a:xfrm>
          <a:off x="8699500" y="1345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3753</xdr:rowOff>
    </xdr:from>
    <xdr:ext cx="469744" cy="259045"/>
    <xdr:sp macro="" textlink="">
      <xdr:nvSpPr>
        <xdr:cNvPr id="421" name="テキスト ボックス 420"/>
        <xdr:cNvSpPr txBox="1"/>
      </xdr:nvSpPr>
      <xdr:spPr>
        <a:xfrm>
          <a:off x="8515428" y="13548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75555</xdr:rowOff>
    </xdr:from>
    <xdr:to>
      <xdr:col>41</xdr:col>
      <xdr:colOff>101600</xdr:colOff>
      <xdr:row>79</xdr:row>
      <xdr:rowOff>5705</xdr:rowOff>
    </xdr:to>
    <xdr:sp macro="" textlink="">
      <xdr:nvSpPr>
        <xdr:cNvPr id="422" name="楕円 421"/>
        <xdr:cNvSpPr/>
      </xdr:nvSpPr>
      <xdr:spPr>
        <a:xfrm>
          <a:off x="7810500" y="134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168282</xdr:rowOff>
    </xdr:from>
    <xdr:ext cx="469744" cy="259045"/>
    <xdr:sp macro="" textlink="">
      <xdr:nvSpPr>
        <xdr:cNvPr id="423" name="テキスト ボックス 422"/>
        <xdr:cNvSpPr txBox="1"/>
      </xdr:nvSpPr>
      <xdr:spPr>
        <a:xfrm>
          <a:off x="7626428" y="1354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78356</xdr:rowOff>
    </xdr:from>
    <xdr:to>
      <xdr:col>36</xdr:col>
      <xdr:colOff>165100</xdr:colOff>
      <xdr:row>79</xdr:row>
      <xdr:rowOff>8506</xdr:rowOff>
    </xdr:to>
    <xdr:sp macro="" textlink="">
      <xdr:nvSpPr>
        <xdr:cNvPr id="424" name="楕円 423"/>
        <xdr:cNvSpPr/>
      </xdr:nvSpPr>
      <xdr:spPr>
        <a:xfrm>
          <a:off x="6921500" y="1345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171083</xdr:rowOff>
    </xdr:from>
    <xdr:ext cx="469744" cy="259045"/>
    <xdr:sp macro="" textlink="">
      <xdr:nvSpPr>
        <xdr:cNvPr id="425" name="テキスト ボックス 424"/>
        <xdr:cNvSpPr txBox="1"/>
      </xdr:nvSpPr>
      <xdr:spPr>
        <a:xfrm>
          <a:off x="6737428" y="1354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89474</xdr:rowOff>
    </xdr:from>
    <xdr:to>
      <xdr:col>55</xdr:col>
      <xdr:colOff>0</xdr:colOff>
      <xdr:row>98</xdr:row>
      <xdr:rowOff>122848</xdr:rowOff>
    </xdr:to>
    <xdr:cxnSp macro="">
      <xdr:nvCxnSpPr>
        <xdr:cNvPr id="456" name="直線コネクタ 455"/>
        <xdr:cNvCxnSpPr/>
      </xdr:nvCxnSpPr>
      <xdr:spPr>
        <a:xfrm>
          <a:off x="9639300" y="16891574"/>
          <a:ext cx="838200" cy="3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36438</xdr:rowOff>
    </xdr:from>
    <xdr:to>
      <xdr:col>50</xdr:col>
      <xdr:colOff>114300</xdr:colOff>
      <xdr:row>98</xdr:row>
      <xdr:rowOff>89474</xdr:rowOff>
    </xdr:to>
    <xdr:cxnSp macro="">
      <xdr:nvCxnSpPr>
        <xdr:cNvPr id="459" name="直線コネクタ 458"/>
        <xdr:cNvCxnSpPr/>
      </xdr:nvCxnSpPr>
      <xdr:spPr>
        <a:xfrm>
          <a:off x="8750300" y="16667088"/>
          <a:ext cx="889000" cy="22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129847</xdr:rowOff>
    </xdr:from>
    <xdr:ext cx="534377" cy="259045"/>
    <xdr:sp macro="" textlink="">
      <xdr:nvSpPr>
        <xdr:cNvPr id="461" name="テキスト ボックス 460"/>
        <xdr:cNvSpPr txBox="1"/>
      </xdr:nvSpPr>
      <xdr:spPr>
        <a:xfrm>
          <a:off x="9372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36438</xdr:rowOff>
    </xdr:from>
    <xdr:to>
      <xdr:col>45</xdr:col>
      <xdr:colOff>177800</xdr:colOff>
      <xdr:row>97</xdr:row>
      <xdr:rowOff>149073</xdr:rowOff>
    </xdr:to>
    <xdr:cxnSp macro="">
      <xdr:nvCxnSpPr>
        <xdr:cNvPr id="462" name="直線コネクタ 461"/>
        <xdr:cNvCxnSpPr/>
      </xdr:nvCxnSpPr>
      <xdr:spPr>
        <a:xfrm flipV="1">
          <a:off x="7861300" y="16667088"/>
          <a:ext cx="889000" cy="11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154337</xdr:rowOff>
    </xdr:from>
    <xdr:ext cx="534377" cy="259045"/>
    <xdr:sp macro="" textlink="">
      <xdr:nvSpPr>
        <xdr:cNvPr id="464" name="テキスト ボックス 463"/>
        <xdr:cNvSpPr txBox="1"/>
      </xdr:nvSpPr>
      <xdr:spPr>
        <a:xfrm>
          <a:off x="8483111" y="1678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64284</xdr:rowOff>
    </xdr:from>
    <xdr:to>
      <xdr:col>41</xdr:col>
      <xdr:colOff>50800</xdr:colOff>
      <xdr:row>97</xdr:row>
      <xdr:rowOff>149073</xdr:rowOff>
    </xdr:to>
    <xdr:cxnSp macro="">
      <xdr:nvCxnSpPr>
        <xdr:cNvPr id="465" name="直線コネクタ 464"/>
        <xdr:cNvCxnSpPr/>
      </xdr:nvCxnSpPr>
      <xdr:spPr>
        <a:xfrm>
          <a:off x="6972300" y="16523484"/>
          <a:ext cx="889000" cy="25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1751</xdr:rowOff>
    </xdr:from>
    <xdr:ext cx="534377" cy="259045"/>
    <xdr:sp macro="" textlink="">
      <xdr:nvSpPr>
        <xdr:cNvPr id="469" name="テキスト ボックス 468"/>
        <xdr:cNvSpPr txBox="1"/>
      </xdr:nvSpPr>
      <xdr:spPr>
        <a:xfrm>
          <a:off x="6705111" y="168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72048</xdr:rowOff>
    </xdr:from>
    <xdr:to>
      <xdr:col>55</xdr:col>
      <xdr:colOff>50800</xdr:colOff>
      <xdr:row>99</xdr:row>
      <xdr:rowOff>2198</xdr:rowOff>
    </xdr:to>
    <xdr:sp macro="" textlink="">
      <xdr:nvSpPr>
        <xdr:cNvPr id="475" name="楕円 474"/>
        <xdr:cNvSpPr/>
      </xdr:nvSpPr>
      <xdr:spPr>
        <a:xfrm>
          <a:off x="10426700" y="1687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158425</xdr:rowOff>
    </xdr:from>
    <xdr:ext cx="534377" cy="259045"/>
    <xdr:sp macro="" textlink="">
      <xdr:nvSpPr>
        <xdr:cNvPr id="476" name="普通建設事業費 （ うち更新整備　）該当値テキスト"/>
        <xdr:cNvSpPr txBox="1"/>
      </xdr:nvSpPr>
      <xdr:spPr>
        <a:xfrm>
          <a:off x="10528300" y="167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38674</xdr:rowOff>
    </xdr:from>
    <xdr:to>
      <xdr:col>50</xdr:col>
      <xdr:colOff>165100</xdr:colOff>
      <xdr:row>98</xdr:row>
      <xdr:rowOff>140274</xdr:rowOff>
    </xdr:to>
    <xdr:sp macro="" textlink="">
      <xdr:nvSpPr>
        <xdr:cNvPr id="477" name="楕円 476"/>
        <xdr:cNvSpPr/>
      </xdr:nvSpPr>
      <xdr:spPr>
        <a:xfrm>
          <a:off x="9588500" y="1684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131401</xdr:rowOff>
    </xdr:from>
    <xdr:ext cx="534377" cy="259045"/>
    <xdr:sp macro="" textlink="">
      <xdr:nvSpPr>
        <xdr:cNvPr id="478" name="テキスト ボックス 477"/>
        <xdr:cNvSpPr txBox="1"/>
      </xdr:nvSpPr>
      <xdr:spPr>
        <a:xfrm>
          <a:off x="9372111" y="1693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157088</xdr:rowOff>
    </xdr:from>
    <xdr:to>
      <xdr:col>46</xdr:col>
      <xdr:colOff>38100</xdr:colOff>
      <xdr:row>97</xdr:row>
      <xdr:rowOff>87238</xdr:rowOff>
    </xdr:to>
    <xdr:sp macro="" textlink="">
      <xdr:nvSpPr>
        <xdr:cNvPr id="479" name="楕円 478"/>
        <xdr:cNvSpPr/>
      </xdr:nvSpPr>
      <xdr:spPr>
        <a:xfrm>
          <a:off x="8699500" y="1661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103765</xdr:rowOff>
    </xdr:from>
    <xdr:ext cx="534377" cy="259045"/>
    <xdr:sp macro="" textlink="">
      <xdr:nvSpPr>
        <xdr:cNvPr id="480" name="テキスト ボックス 479"/>
        <xdr:cNvSpPr txBox="1"/>
      </xdr:nvSpPr>
      <xdr:spPr>
        <a:xfrm>
          <a:off x="8483111" y="1639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98273</xdr:rowOff>
    </xdr:from>
    <xdr:to>
      <xdr:col>41</xdr:col>
      <xdr:colOff>101600</xdr:colOff>
      <xdr:row>98</xdr:row>
      <xdr:rowOff>28423</xdr:rowOff>
    </xdr:to>
    <xdr:sp macro="" textlink="">
      <xdr:nvSpPr>
        <xdr:cNvPr id="481" name="楕円 480"/>
        <xdr:cNvSpPr/>
      </xdr:nvSpPr>
      <xdr:spPr>
        <a:xfrm>
          <a:off x="7810500" y="1672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19550</xdr:rowOff>
    </xdr:from>
    <xdr:ext cx="534377" cy="259045"/>
    <xdr:sp macro="" textlink="">
      <xdr:nvSpPr>
        <xdr:cNvPr id="482" name="テキスト ボックス 481"/>
        <xdr:cNvSpPr txBox="1"/>
      </xdr:nvSpPr>
      <xdr:spPr>
        <a:xfrm>
          <a:off x="7594111" y="1682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13484</xdr:rowOff>
    </xdr:from>
    <xdr:to>
      <xdr:col>36</xdr:col>
      <xdr:colOff>165100</xdr:colOff>
      <xdr:row>96</xdr:row>
      <xdr:rowOff>115084</xdr:rowOff>
    </xdr:to>
    <xdr:sp macro="" textlink="">
      <xdr:nvSpPr>
        <xdr:cNvPr id="483" name="楕円 482"/>
        <xdr:cNvSpPr/>
      </xdr:nvSpPr>
      <xdr:spPr>
        <a:xfrm>
          <a:off x="6921500" y="164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131611</xdr:rowOff>
    </xdr:from>
    <xdr:ext cx="534377" cy="259045"/>
    <xdr:sp macro="" textlink="">
      <xdr:nvSpPr>
        <xdr:cNvPr id="484" name="テキスト ボックス 483"/>
        <xdr:cNvSpPr txBox="1"/>
      </xdr:nvSpPr>
      <xdr:spPr>
        <a:xfrm>
          <a:off x="6705111" y="1624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6" name="直線コネクタ 51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249299" cy="259045"/>
    <xdr:sp macro="" textlink="">
      <xdr:nvSpPr>
        <xdr:cNvPr id="533" name="災害復旧事業費該当値テキスト"/>
        <xdr:cNvSpPr txBox="1"/>
      </xdr:nvSpPr>
      <xdr:spPr>
        <a:xfrm>
          <a:off x="16370300" y="6625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19247</xdr:rowOff>
    </xdr:from>
    <xdr:to>
      <xdr:col>85</xdr:col>
      <xdr:colOff>127000</xdr:colOff>
      <xdr:row>76</xdr:row>
      <xdr:rowOff>32258</xdr:rowOff>
    </xdr:to>
    <xdr:cxnSp macro="">
      <xdr:nvCxnSpPr>
        <xdr:cNvPr id="619" name="直線コネクタ 618"/>
        <xdr:cNvCxnSpPr/>
      </xdr:nvCxnSpPr>
      <xdr:spPr>
        <a:xfrm flipV="1">
          <a:off x="15481300" y="13049447"/>
          <a:ext cx="838200" cy="1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0" name="公債費平均値テキスト"/>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28487</xdr:rowOff>
    </xdr:from>
    <xdr:to>
      <xdr:col>81</xdr:col>
      <xdr:colOff>50800</xdr:colOff>
      <xdr:row>76</xdr:row>
      <xdr:rowOff>32258</xdr:rowOff>
    </xdr:to>
    <xdr:cxnSp macro="">
      <xdr:nvCxnSpPr>
        <xdr:cNvPr id="622" name="直線コネクタ 621"/>
        <xdr:cNvCxnSpPr/>
      </xdr:nvCxnSpPr>
      <xdr:spPr>
        <a:xfrm>
          <a:off x="14592300" y="13058687"/>
          <a:ext cx="8890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4" name="テキスト ボックス 623"/>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28487</xdr:rowOff>
    </xdr:from>
    <xdr:to>
      <xdr:col>76</xdr:col>
      <xdr:colOff>114300</xdr:colOff>
      <xdr:row>76</xdr:row>
      <xdr:rowOff>33725</xdr:rowOff>
    </xdr:to>
    <xdr:cxnSp macro="">
      <xdr:nvCxnSpPr>
        <xdr:cNvPr id="625" name="直線コネクタ 624"/>
        <xdr:cNvCxnSpPr/>
      </xdr:nvCxnSpPr>
      <xdr:spPr>
        <a:xfrm flipV="1">
          <a:off x="13703300" y="13058687"/>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921</xdr:rowOff>
    </xdr:from>
    <xdr:to>
      <xdr:col>71</xdr:col>
      <xdr:colOff>177800</xdr:colOff>
      <xdr:row>76</xdr:row>
      <xdr:rowOff>33725</xdr:rowOff>
    </xdr:to>
    <xdr:cxnSp macro="">
      <xdr:nvCxnSpPr>
        <xdr:cNvPr id="628" name="直線コネクタ 627"/>
        <xdr:cNvCxnSpPr/>
      </xdr:nvCxnSpPr>
      <xdr:spPr>
        <a:xfrm>
          <a:off x="12814300" y="13031121"/>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0" name="テキスト ボックス 629"/>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2" name="テキスト ボックス 631"/>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139897</xdr:rowOff>
    </xdr:from>
    <xdr:to>
      <xdr:col>85</xdr:col>
      <xdr:colOff>177800</xdr:colOff>
      <xdr:row>76</xdr:row>
      <xdr:rowOff>70047</xdr:rowOff>
    </xdr:to>
    <xdr:sp macro="" textlink="">
      <xdr:nvSpPr>
        <xdr:cNvPr id="638" name="楕円 637"/>
        <xdr:cNvSpPr/>
      </xdr:nvSpPr>
      <xdr:spPr>
        <a:xfrm>
          <a:off x="16268700" y="1299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118324</xdr:rowOff>
    </xdr:from>
    <xdr:ext cx="534377" cy="259045"/>
    <xdr:sp macro="" textlink="">
      <xdr:nvSpPr>
        <xdr:cNvPr id="639" name="公債費該当値テキスト"/>
        <xdr:cNvSpPr txBox="1"/>
      </xdr:nvSpPr>
      <xdr:spPr>
        <a:xfrm>
          <a:off x="16370300" y="1297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152908</xdr:rowOff>
    </xdr:from>
    <xdr:to>
      <xdr:col>81</xdr:col>
      <xdr:colOff>101600</xdr:colOff>
      <xdr:row>76</xdr:row>
      <xdr:rowOff>83058</xdr:rowOff>
    </xdr:to>
    <xdr:sp macro="" textlink="">
      <xdr:nvSpPr>
        <xdr:cNvPr id="640" name="楕円 639"/>
        <xdr:cNvSpPr/>
      </xdr:nvSpPr>
      <xdr:spPr>
        <a:xfrm>
          <a:off x="15430500" y="1301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74185</xdr:rowOff>
    </xdr:from>
    <xdr:ext cx="534377" cy="259045"/>
    <xdr:sp macro="" textlink="">
      <xdr:nvSpPr>
        <xdr:cNvPr id="641" name="テキスト ボックス 640"/>
        <xdr:cNvSpPr txBox="1"/>
      </xdr:nvSpPr>
      <xdr:spPr>
        <a:xfrm>
          <a:off x="15214111" y="131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149137</xdr:rowOff>
    </xdr:from>
    <xdr:to>
      <xdr:col>76</xdr:col>
      <xdr:colOff>165100</xdr:colOff>
      <xdr:row>76</xdr:row>
      <xdr:rowOff>79287</xdr:rowOff>
    </xdr:to>
    <xdr:sp macro="" textlink="">
      <xdr:nvSpPr>
        <xdr:cNvPr id="642" name="楕円 641"/>
        <xdr:cNvSpPr/>
      </xdr:nvSpPr>
      <xdr:spPr>
        <a:xfrm>
          <a:off x="14541500" y="130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70414</xdr:rowOff>
    </xdr:from>
    <xdr:ext cx="534377" cy="259045"/>
    <xdr:sp macro="" textlink="">
      <xdr:nvSpPr>
        <xdr:cNvPr id="643" name="テキスト ボックス 642"/>
        <xdr:cNvSpPr txBox="1"/>
      </xdr:nvSpPr>
      <xdr:spPr>
        <a:xfrm>
          <a:off x="14325111" y="1310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154375</xdr:rowOff>
    </xdr:from>
    <xdr:to>
      <xdr:col>72</xdr:col>
      <xdr:colOff>38100</xdr:colOff>
      <xdr:row>76</xdr:row>
      <xdr:rowOff>84525</xdr:rowOff>
    </xdr:to>
    <xdr:sp macro="" textlink="">
      <xdr:nvSpPr>
        <xdr:cNvPr id="644" name="楕円 643"/>
        <xdr:cNvSpPr/>
      </xdr:nvSpPr>
      <xdr:spPr>
        <a:xfrm>
          <a:off x="13652500" y="1301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75652</xdr:rowOff>
    </xdr:from>
    <xdr:ext cx="534377" cy="259045"/>
    <xdr:sp macro="" textlink="">
      <xdr:nvSpPr>
        <xdr:cNvPr id="645" name="テキスト ボックス 644"/>
        <xdr:cNvSpPr txBox="1"/>
      </xdr:nvSpPr>
      <xdr:spPr>
        <a:xfrm>
          <a:off x="13436111" y="1310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121571</xdr:rowOff>
    </xdr:from>
    <xdr:to>
      <xdr:col>67</xdr:col>
      <xdr:colOff>101600</xdr:colOff>
      <xdr:row>76</xdr:row>
      <xdr:rowOff>51721</xdr:rowOff>
    </xdr:to>
    <xdr:sp macro="" textlink="">
      <xdr:nvSpPr>
        <xdr:cNvPr id="646" name="楕円 645"/>
        <xdr:cNvSpPr/>
      </xdr:nvSpPr>
      <xdr:spPr>
        <a:xfrm>
          <a:off x="12763500" y="1298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42848</xdr:rowOff>
    </xdr:from>
    <xdr:ext cx="534377" cy="259045"/>
    <xdr:sp macro="" textlink="">
      <xdr:nvSpPr>
        <xdr:cNvPr id="647" name="テキスト ボックス 646"/>
        <xdr:cNvSpPr txBox="1"/>
      </xdr:nvSpPr>
      <xdr:spPr>
        <a:xfrm>
          <a:off x="12547111" y="1307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16497</xdr:rowOff>
    </xdr:from>
    <xdr:to>
      <xdr:col>85</xdr:col>
      <xdr:colOff>127000</xdr:colOff>
      <xdr:row>99</xdr:row>
      <xdr:rowOff>30048</xdr:rowOff>
    </xdr:to>
    <xdr:cxnSp macro="">
      <xdr:nvCxnSpPr>
        <xdr:cNvPr id="676" name="直線コネクタ 675"/>
        <xdr:cNvCxnSpPr/>
      </xdr:nvCxnSpPr>
      <xdr:spPr>
        <a:xfrm flipV="1">
          <a:off x="15481300" y="16990047"/>
          <a:ext cx="838200" cy="1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121983</xdr:rowOff>
    </xdr:from>
    <xdr:to>
      <xdr:col>81</xdr:col>
      <xdr:colOff>50800</xdr:colOff>
      <xdr:row>99</xdr:row>
      <xdr:rowOff>30048</xdr:rowOff>
    </xdr:to>
    <xdr:cxnSp macro="">
      <xdr:nvCxnSpPr>
        <xdr:cNvPr id="679" name="直線コネクタ 678"/>
        <xdr:cNvCxnSpPr/>
      </xdr:nvCxnSpPr>
      <xdr:spPr>
        <a:xfrm>
          <a:off x="14592300" y="16924083"/>
          <a:ext cx="889000" cy="7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87313</xdr:rowOff>
    </xdr:from>
    <xdr:to>
      <xdr:col>76</xdr:col>
      <xdr:colOff>114300</xdr:colOff>
      <xdr:row>98</xdr:row>
      <xdr:rowOff>121983</xdr:rowOff>
    </xdr:to>
    <xdr:cxnSp macro="">
      <xdr:nvCxnSpPr>
        <xdr:cNvPr id="682" name="直線コネクタ 681"/>
        <xdr:cNvCxnSpPr/>
      </xdr:nvCxnSpPr>
      <xdr:spPr>
        <a:xfrm>
          <a:off x="13703300" y="16889413"/>
          <a:ext cx="889000" cy="3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87313</xdr:rowOff>
    </xdr:from>
    <xdr:to>
      <xdr:col>71</xdr:col>
      <xdr:colOff>177800</xdr:colOff>
      <xdr:row>99</xdr:row>
      <xdr:rowOff>8610</xdr:rowOff>
    </xdr:to>
    <xdr:cxnSp macro="">
      <xdr:nvCxnSpPr>
        <xdr:cNvPr id="685" name="直線コネクタ 684"/>
        <xdr:cNvCxnSpPr/>
      </xdr:nvCxnSpPr>
      <xdr:spPr>
        <a:xfrm flipV="1">
          <a:off x="12814300" y="16889413"/>
          <a:ext cx="889000" cy="9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137147</xdr:rowOff>
    </xdr:from>
    <xdr:to>
      <xdr:col>85</xdr:col>
      <xdr:colOff>177800</xdr:colOff>
      <xdr:row>99</xdr:row>
      <xdr:rowOff>67297</xdr:rowOff>
    </xdr:to>
    <xdr:sp macro="" textlink="">
      <xdr:nvSpPr>
        <xdr:cNvPr id="695" name="楕円 694"/>
        <xdr:cNvSpPr/>
      </xdr:nvSpPr>
      <xdr:spPr>
        <a:xfrm>
          <a:off x="16268700" y="1693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52074</xdr:rowOff>
    </xdr:from>
    <xdr:ext cx="469744" cy="259045"/>
    <xdr:sp macro="" textlink="">
      <xdr:nvSpPr>
        <xdr:cNvPr id="696" name="積立金該当値テキスト"/>
        <xdr:cNvSpPr txBox="1"/>
      </xdr:nvSpPr>
      <xdr:spPr>
        <a:xfrm>
          <a:off x="16370300" y="1685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150698</xdr:rowOff>
    </xdr:from>
    <xdr:to>
      <xdr:col>81</xdr:col>
      <xdr:colOff>101600</xdr:colOff>
      <xdr:row>99</xdr:row>
      <xdr:rowOff>80848</xdr:rowOff>
    </xdr:to>
    <xdr:sp macro="" textlink="">
      <xdr:nvSpPr>
        <xdr:cNvPr id="697" name="楕円 696"/>
        <xdr:cNvSpPr/>
      </xdr:nvSpPr>
      <xdr:spPr>
        <a:xfrm>
          <a:off x="15430500" y="1695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71975</xdr:rowOff>
    </xdr:from>
    <xdr:ext cx="469744" cy="259045"/>
    <xdr:sp macro="" textlink="">
      <xdr:nvSpPr>
        <xdr:cNvPr id="698" name="テキスト ボックス 697"/>
        <xdr:cNvSpPr txBox="1"/>
      </xdr:nvSpPr>
      <xdr:spPr>
        <a:xfrm>
          <a:off x="15246428" y="1704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71183</xdr:rowOff>
    </xdr:from>
    <xdr:to>
      <xdr:col>76</xdr:col>
      <xdr:colOff>165100</xdr:colOff>
      <xdr:row>99</xdr:row>
      <xdr:rowOff>1333</xdr:rowOff>
    </xdr:to>
    <xdr:sp macro="" textlink="">
      <xdr:nvSpPr>
        <xdr:cNvPr id="699" name="楕円 698"/>
        <xdr:cNvSpPr/>
      </xdr:nvSpPr>
      <xdr:spPr>
        <a:xfrm>
          <a:off x="14541500" y="1687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163910</xdr:rowOff>
    </xdr:from>
    <xdr:ext cx="469744" cy="259045"/>
    <xdr:sp macro="" textlink="">
      <xdr:nvSpPr>
        <xdr:cNvPr id="700" name="テキスト ボックス 699"/>
        <xdr:cNvSpPr txBox="1"/>
      </xdr:nvSpPr>
      <xdr:spPr>
        <a:xfrm>
          <a:off x="14357428" y="169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36513</xdr:rowOff>
    </xdr:from>
    <xdr:to>
      <xdr:col>72</xdr:col>
      <xdr:colOff>38100</xdr:colOff>
      <xdr:row>98</xdr:row>
      <xdr:rowOff>138113</xdr:rowOff>
    </xdr:to>
    <xdr:sp macro="" textlink="">
      <xdr:nvSpPr>
        <xdr:cNvPr id="701" name="楕円 700"/>
        <xdr:cNvSpPr/>
      </xdr:nvSpPr>
      <xdr:spPr>
        <a:xfrm>
          <a:off x="13652500" y="1683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129240</xdr:rowOff>
    </xdr:from>
    <xdr:ext cx="534377" cy="259045"/>
    <xdr:sp macro="" textlink="">
      <xdr:nvSpPr>
        <xdr:cNvPr id="702" name="テキスト ボックス 701"/>
        <xdr:cNvSpPr txBox="1"/>
      </xdr:nvSpPr>
      <xdr:spPr>
        <a:xfrm>
          <a:off x="13436111" y="1693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129260</xdr:rowOff>
    </xdr:from>
    <xdr:to>
      <xdr:col>67</xdr:col>
      <xdr:colOff>101600</xdr:colOff>
      <xdr:row>99</xdr:row>
      <xdr:rowOff>59410</xdr:rowOff>
    </xdr:to>
    <xdr:sp macro="" textlink="">
      <xdr:nvSpPr>
        <xdr:cNvPr id="703" name="楕円 702"/>
        <xdr:cNvSpPr/>
      </xdr:nvSpPr>
      <xdr:spPr>
        <a:xfrm>
          <a:off x="12763500" y="1693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50537</xdr:rowOff>
    </xdr:from>
    <xdr:ext cx="469744" cy="259045"/>
    <xdr:sp macro="" textlink="">
      <xdr:nvSpPr>
        <xdr:cNvPr id="704" name="テキスト ボックス 703"/>
        <xdr:cNvSpPr txBox="1"/>
      </xdr:nvSpPr>
      <xdr:spPr>
        <a:xfrm>
          <a:off x="12579428" y="1702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38697</xdr:rowOff>
    </xdr:from>
    <xdr:to>
      <xdr:col>116</xdr:col>
      <xdr:colOff>63500</xdr:colOff>
      <xdr:row>39</xdr:row>
      <xdr:rowOff>38812</xdr:rowOff>
    </xdr:to>
    <xdr:cxnSp macro="">
      <xdr:nvCxnSpPr>
        <xdr:cNvPr id="733" name="直線コネクタ 732"/>
        <xdr:cNvCxnSpPr/>
      </xdr:nvCxnSpPr>
      <xdr:spPr>
        <a:xfrm flipV="1">
          <a:off x="21323300" y="6725247"/>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37364</xdr:rowOff>
    </xdr:from>
    <xdr:to>
      <xdr:col>111</xdr:col>
      <xdr:colOff>177800</xdr:colOff>
      <xdr:row>39</xdr:row>
      <xdr:rowOff>38812</xdr:rowOff>
    </xdr:to>
    <xdr:cxnSp macro="">
      <xdr:nvCxnSpPr>
        <xdr:cNvPr id="736" name="直線コネクタ 735"/>
        <xdr:cNvCxnSpPr/>
      </xdr:nvCxnSpPr>
      <xdr:spPr>
        <a:xfrm>
          <a:off x="20434300" y="6723914"/>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9931</xdr:rowOff>
    </xdr:from>
    <xdr:to>
      <xdr:col>107</xdr:col>
      <xdr:colOff>50800</xdr:colOff>
      <xdr:row>39</xdr:row>
      <xdr:rowOff>37364</xdr:rowOff>
    </xdr:to>
    <xdr:cxnSp macro="">
      <xdr:nvCxnSpPr>
        <xdr:cNvPr id="739" name="直線コネクタ 738"/>
        <xdr:cNvCxnSpPr/>
      </xdr:nvCxnSpPr>
      <xdr:spPr>
        <a:xfrm>
          <a:off x="19545300" y="6696481"/>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9931</xdr:rowOff>
    </xdr:from>
    <xdr:to>
      <xdr:col>102</xdr:col>
      <xdr:colOff>114300</xdr:colOff>
      <xdr:row>39</xdr:row>
      <xdr:rowOff>16904</xdr:rowOff>
    </xdr:to>
    <xdr:cxnSp macro="">
      <xdr:nvCxnSpPr>
        <xdr:cNvPr id="742" name="直線コネクタ 741"/>
        <xdr:cNvCxnSpPr/>
      </xdr:nvCxnSpPr>
      <xdr:spPr>
        <a:xfrm flipV="1">
          <a:off x="18656300" y="6696481"/>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159347</xdr:rowOff>
    </xdr:from>
    <xdr:to>
      <xdr:col>116</xdr:col>
      <xdr:colOff>114300</xdr:colOff>
      <xdr:row>39</xdr:row>
      <xdr:rowOff>89497</xdr:rowOff>
    </xdr:to>
    <xdr:sp macro="" textlink="">
      <xdr:nvSpPr>
        <xdr:cNvPr id="752" name="楕円 751"/>
        <xdr:cNvSpPr/>
      </xdr:nvSpPr>
      <xdr:spPr>
        <a:xfrm>
          <a:off x="22110700" y="667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74274</xdr:rowOff>
    </xdr:from>
    <xdr:ext cx="378565" cy="259045"/>
    <xdr:sp macro="" textlink="">
      <xdr:nvSpPr>
        <xdr:cNvPr id="753" name="投資及び出資金該当値テキスト"/>
        <xdr:cNvSpPr txBox="1"/>
      </xdr:nvSpPr>
      <xdr:spPr>
        <a:xfrm>
          <a:off x="22212300" y="6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159462</xdr:rowOff>
    </xdr:from>
    <xdr:to>
      <xdr:col>112</xdr:col>
      <xdr:colOff>38100</xdr:colOff>
      <xdr:row>39</xdr:row>
      <xdr:rowOff>89612</xdr:rowOff>
    </xdr:to>
    <xdr:sp macro="" textlink="">
      <xdr:nvSpPr>
        <xdr:cNvPr id="754" name="楕円 753"/>
        <xdr:cNvSpPr/>
      </xdr:nvSpPr>
      <xdr:spPr>
        <a:xfrm>
          <a:off x="21272500" y="667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80739</xdr:rowOff>
    </xdr:from>
    <xdr:ext cx="378565" cy="259045"/>
    <xdr:sp macro="" textlink="">
      <xdr:nvSpPr>
        <xdr:cNvPr id="755" name="テキスト ボックス 754"/>
        <xdr:cNvSpPr txBox="1"/>
      </xdr:nvSpPr>
      <xdr:spPr>
        <a:xfrm>
          <a:off x="21134017" y="6767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158014</xdr:rowOff>
    </xdr:from>
    <xdr:to>
      <xdr:col>107</xdr:col>
      <xdr:colOff>101600</xdr:colOff>
      <xdr:row>39</xdr:row>
      <xdr:rowOff>88164</xdr:rowOff>
    </xdr:to>
    <xdr:sp macro="" textlink="">
      <xdr:nvSpPr>
        <xdr:cNvPr id="756" name="楕円 755"/>
        <xdr:cNvSpPr/>
      </xdr:nvSpPr>
      <xdr:spPr>
        <a:xfrm>
          <a:off x="20383500" y="66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79291</xdr:rowOff>
    </xdr:from>
    <xdr:ext cx="378565" cy="259045"/>
    <xdr:sp macro="" textlink="">
      <xdr:nvSpPr>
        <xdr:cNvPr id="757" name="テキスト ボックス 756"/>
        <xdr:cNvSpPr txBox="1"/>
      </xdr:nvSpPr>
      <xdr:spPr>
        <a:xfrm>
          <a:off x="20245017" y="676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130581</xdr:rowOff>
    </xdr:from>
    <xdr:to>
      <xdr:col>102</xdr:col>
      <xdr:colOff>165100</xdr:colOff>
      <xdr:row>39</xdr:row>
      <xdr:rowOff>60731</xdr:rowOff>
    </xdr:to>
    <xdr:sp macro="" textlink="">
      <xdr:nvSpPr>
        <xdr:cNvPr id="758" name="楕円 757"/>
        <xdr:cNvSpPr/>
      </xdr:nvSpPr>
      <xdr:spPr>
        <a:xfrm>
          <a:off x="19494500" y="664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51858</xdr:rowOff>
    </xdr:from>
    <xdr:ext cx="378565" cy="259045"/>
    <xdr:sp macro="" textlink="">
      <xdr:nvSpPr>
        <xdr:cNvPr id="759" name="テキスト ボックス 758"/>
        <xdr:cNvSpPr txBox="1"/>
      </xdr:nvSpPr>
      <xdr:spPr>
        <a:xfrm>
          <a:off x="19356017" y="6738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137554</xdr:rowOff>
    </xdr:from>
    <xdr:to>
      <xdr:col>98</xdr:col>
      <xdr:colOff>38100</xdr:colOff>
      <xdr:row>39</xdr:row>
      <xdr:rowOff>67704</xdr:rowOff>
    </xdr:to>
    <xdr:sp macro="" textlink="">
      <xdr:nvSpPr>
        <xdr:cNvPr id="760" name="楕円 759"/>
        <xdr:cNvSpPr/>
      </xdr:nvSpPr>
      <xdr:spPr>
        <a:xfrm>
          <a:off x="18605500" y="665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58831</xdr:rowOff>
    </xdr:from>
    <xdr:ext cx="378565" cy="259045"/>
    <xdr:sp macro="" textlink="">
      <xdr:nvSpPr>
        <xdr:cNvPr id="761" name="テキスト ボックス 760"/>
        <xdr:cNvSpPr txBox="1"/>
      </xdr:nvSpPr>
      <xdr:spPr>
        <a:xfrm>
          <a:off x="18467017" y="6745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43993</xdr:rowOff>
    </xdr:from>
    <xdr:to>
      <xdr:col>116</xdr:col>
      <xdr:colOff>63500</xdr:colOff>
      <xdr:row>59</xdr:row>
      <xdr:rowOff>43993</xdr:rowOff>
    </xdr:to>
    <xdr:cxnSp macro="">
      <xdr:nvCxnSpPr>
        <xdr:cNvPr id="790" name="直線コネクタ 789"/>
        <xdr:cNvCxnSpPr/>
      </xdr:nvCxnSpPr>
      <xdr:spPr>
        <a:xfrm>
          <a:off x="21323300" y="10159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43993</xdr:rowOff>
    </xdr:from>
    <xdr:to>
      <xdr:col>111</xdr:col>
      <xdr:colOff>177800</xdr:colOff>
      <xdr:row>59</xdr:row>
      <xdr:rowOff>43993</xdr:rowOff>
    </xdr:to>
    <xdr:cxnSp macro="">
      <xdr:nvCxnSpPr>
        <xdr:cNvPr id="793" name="直線コネクタ 792"/>
        <xdr:cNvCxnSpPr/>
      </xdr:nvCxnSpPr>
      <xdr:spPr>
        <a:xfrm>
          <a:off x="20434300" y="10159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43993</xdr:rowOff>
    </xdr:from>
    <xdr:to>
      <xdr:col>107</xdr:col>
      <xdr:colOff>50800</xdr:colOff>
      <xdr:row>59</xdr:row>
      <xdr:rowOff>43993</xdr:rowOff>
    </xdr:to>
    <xdr:cxnSp macro="">
      <xdr:nvCxnSpPr>
        <xdr:cNvPr id="796" name="直線コネクタ 795"/>
        <xdr:cNvCxnSpPr/>
      </xdr:nvCxnSpPr>
      <xdr:spPr>
        <a:xfrm>
          <a:off x="19545300" y="10159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43535</xdr:rowOff>
    </xdr:from>
    <xdr:to>
      <xdr:col>102</xdr:col>
      <xdr:colOff>114300</xdr:colOff>
      <xdr:row>59</xdr:row>
      <xdr:rowOff>43993</xdr:rowOff>
    </xdr:to>
    <xdr:cxnSp macro="">
      <xdr:nvCxnSpPr>
        <xdr:cNvPr id="799" name="直線コネクタ 798"/>
        <xdr:cNvCxnSpPr/>
      </xdr:nvCxnSpPr>
      <xdr:spPr>
        <a:xfrm>
          <a:off x="18656300" y="1015908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164643</xdr:rowOff>
    </xdr:from>
    <xdr:to>
      <xdr:col>116</xdr:col>
      <xdr:colOff>114300</xdr:colOff>
      <xdr:row>59</xdr:row>
      <xdr:rowOff>94793</xdr:rowOff>
    </xdr:to>
    <xdr:sp macro="" textlink="">
      <xdr:nvSpPr>
        <xdr:cNvPr id="809" name="楕円 808"/>
        <xdr:cNvSpPr/>
      </xdr:nvSpPr>
      <xdr:spPr>
        <a:xfrm>
          <a:off x="22110700" y="101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79570</xdr:rowOff>
    </xdr:from>
    <xdr:ext cx="313932" cy="259045"/>
    <xdr:sp macro="" textlink="">
      <xdr:nvSpPr>
        <xdr:cNvPr id="810" name="貸付金該当値テキスト"/>
        <xdr:cNvSpPr txBox="1"/>
      </xdr:nvSpPr>
      <xdr:spPr>
        <a:xfrm>
          <a:off x="22212300" y="10023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164643</xdr:rowOff>
    </xdr:from>
    <xdr:to>
      <xdr:col>112</xdr:col>
      <xdr:colOff>38100</xdr:colOff>
      <xdr:row>59</xdr:row>
      <xdr:rowOff>94793</xdr:rowOff>
    </xdr:to>
    <xdr:sp macro="" textlink="">
      <xdr:nvSpPr>
        <xdr:cNvPr id="811" name="楕円 810"/>
        <xdr:cNvSpPr/>
      </xdr:nvSpPr>
      <xdr:spPr>
        <a:xfrm>
          <a:off x="21272500" y="101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85920</xdr:rowOff>
    </xdr:from>
    <xdr:ext cx="313932" cy="259045"/>
    <xdr:sp macro="" textlink="">
      <xdr:nvSpPr>
        <xdr:cNvPr id="812" name="テキスト ボックス 811"/>
        <xdr:cNvSpPr txBox="1"/>
      </xdr:nvSpPr>
      <xdr:spPr>
        <a:xfrm>
          <a:off x="21166333" y="10201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164643</xdr:rowOff>
    </xdr:from>
    <xdr:to>
      <xdr:col>107</xdr:col>
      <xdr:colOff>101600</xdr:colOff>
      <xdr:row>59</xdr:row>
      <xdr:rowOff>94793</xdr:rowOff>
    </xdr:to>
    <xdr:sp macro="" textlink="">
      <xdr:nvSpPr>
        <xdr:cNvPr id="813" name="楕円 812"/>
        <xdr:cNvSpPr/>
      </xdr:nvSpPr>
      <xdr:spPr>
        <a:xfrm>
          <a:off x="20383500" y="101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85920</xdr:rowOff>
    </xdr:from>
    <xdr:ext cx="313932" cy="259045"/>
    <xdr:sp macro="" textlink="">
      <xdr:nvSpPr>
        <xdr:cNvPr id="814" name="テキスト ボックス 813"/>
        <xdr:cNvSpPr txBox="1"/>
      </xdr:nvSpPr>
      <xdr:spPr>
        <a:xfrm>
          <a:off x="20277333" y="10201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164643</xdr:rowOff>
    </xdr:from>
    <xdr:to>
      <xdr:col>102</xdr:col>
      <xdr:colOff>165100</xdr:colOff>
      <xdr:row>59</xdr:row>
      <xdr:rowOff>94793</xdr:rowOff>
    </xdr:to>
    <xdr:sp macro="" textlink="">
      <xdr:nvSpPr>
        <xdr:cNvPr id="815" name="楕円 814"/>
        <xdr:cNvSpPr/>
      </xdr:nvSpPr>
      <xdr:spPr>
        <a:xfrm>
          <a:off x="19494500" y="101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85920</xdr:rowOff>
    </xdr:from>
    <xdr:ext cx="313932" cy="259045"/>
    <xdr:sp macro="" textlink="">
      <xdr:nvSpPr>
        <xdr:cNvPr id="816" name="テキスト ボックス 815"/>
        <xdr:cNvSpPr txBox="1"/>
      </xdr:nvSpPr>
      <xdr:spPr>
        <a:xfrm>
          <a:off x="19388333" y="10201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164185</xdr:rowOff>
    </xdr:from>
    <xdr:to>
      <xdr:col>98</xdr:col>
      <xdr:colOff>38100</xdr:colOff>
      <xdr:row>59</xdr:row>
      <xdr:rowOff>94335</xdr:rowOff>
    </xdr:to>
    <xdr:sp macro="" textlink="">
      <xdr:nvSpPr>
        <xdr:cNvPr id="817" name="楕円 816"/>
        <xdr:cNvSpPr/>
      </xdr:nvSpPr>
      <xdr:spPr>
        <a:xfrm>
          <a:off x="18605500" y="1010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85462</xdr:rowOff>
    </xdr:from>
    <xdr:ext cx="313932" cy="259045"/>
    <xdr:sp macro="" textlink="">
      <xdr:nvSpPr>
        <xdr:cNvPr id="818" name="テキスト ボックス 817"/>
        <xdr:cNvSpPr txBox="1"/>
      </xdr:nvSpPr>
      <xdr:spPr>
        <a:xfrm>
          <a:off x="18499333" y="10201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73764</xdr:rowOff>
    </xdr:from>
    <xdr:to>
      <xdr:col>116</xdr:col>
      <xdr:colOff>63500</xdr:colOff>
      <xdr:row>76</xdr:row>
      <xdr:rowOff>85882</xdr:rowOff>
    </xdr:to>
    <xdr:cxnSp macro="">
      <xdr:nvCxnSpPr>
        <xdr:cNvPr id="850" name="直線コネクタ 849"/>
        <xdr:cNvCxnSpPr/>
      </xdr:nvCxnSpPr>
      <xdr:spPr>
        <a:xfrm flipV="1">
          <a:off x="21323300" y="13103964"/>
          <a:ext cx="838200" cy="1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85882</xdr:rowOff>
    </xdr:from>
    <xdr:to>
      <xdr:col>111</xdr:col>
      <xdr:colOff>177800</xdr:colOff>
      <xdr:row>76</xdr:row>
      <xdr:rowOff>115664</xdr:rowOff>
    </xdr:to>
    <xdr:cxnSp macro="">
      <xdr:nvCxnSpPr>
        <xdr:cNvPr id="853" name="直線コネクタ 852"/>
        <xdr:cNvCxnSpPr/>
      </xdr:nvCxnSpPr>
      <xdr:spPr>
        <a:xfrm flipV="1">
          <a:off x="20434300" y="13116082"/>
          <a:ext cx="889000" cy="2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5" name="テキスト ボックス 854"/>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110308</xdr:rowOff>
    </xdr:from>
    <xdr:to>
      <xdr:col>107</xdr:col>
      <xdr:colOff>50800</xdr:colOff>
      <xdr:row>76</xdr:row>
      <xdr:rowOff>115664</xdr:rowOff>
    </xdr:to>
    <xdr:cxnSp macro="">
      <xdr:nvCxnSpPr>
        <xdr:cNvPr id="856" name="直線コネクタ 855"/>
        <xdr:cNvCxnSpPr/>
      </xdr:nvCxnSpPr>
      <xdr:spPr>
        <a:xfrm>
          <a:off x="19545300" y="13140508"/>
          <a:ext cx="889000" cy="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110308</xdr:rowOff>
    </xdr:from>
    <xdr:to>
      <xdr:col>102</xdr:col>
      <xdr:colOff>114300</xdr:colOff>
      <xdr:row>76</xdr:row>
      <xdr:rowOff>122196</xdr:rowOff>
    </xdr:to>
    <xdr:cxnSp macro="">
      <xdr:nvCxnSpPr>
        <xdr:cNvPr id="859" name="直線コネクタ 858"/>
        <xdr:cNvCxnSpPr/>
      </xdr:nvCxnSpPr>
      <xdr:spPr>
        <a:xfrm flipV="1">
          <a:off x="18656300" y="13140508"/>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3" name="テキスト ボックス 862"/>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22964</xdr:rowOff>
    </xdr:from>
    <xdr:to>
      <xdr:col>116</xdr:col>
      <xdr:colOff>114300</xdr:colOff>
      <xdr:row>76</xdr:row>
      <xdr:rowOff>124564</xdr:rowOff>
    </xdr:to>
    <xdr:sp macro="" textlink="">
      <xdr:nvSpPr>
        <xdr:cNvPr id="869" name="楕円 868"/>
        <xdr:cNvSpPr/>
      </xdr:nvSpPr>
      <xdr:spPr>
        <a:xfrm>
          <a:off x="22110700" y="1305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1391</xdr:rowOff>
    </xdr:from>
    <xdr:ext cx="534377" cy="259045"/>
    <xdr:sp macro="" textlink="">
      <xdr:nvSpPr>
        <xdr:cNvPr id="870" name="繰出金該当値テキスト"/>
        <xdr:cNvSpPr txBox="1"/>
      </xdr:nvSpPr>
      <xdr:spPr>
        <a:xfrm>
          <a:off x="22212300" y="1303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35082</xdr:rowOff>
    </xdr:from>
    <xdr:to>
      <xdr:col>112</xdr:col>
      <xdr:colOff>38100</xdr:colOff>
      <xdr:row>76</xdr:row>
      <xdr:rowOff>136682</xdr:rowOff>
    </xdr:to>
    <xdr:sp macro="" textlink="">
      <xdr:nvSpPr>
        <xdr:cNvPr id="871" name="楕円 870"/>
        <xdr:cNvSpPr/>
      </xdr:nvSpPr>
      <xdr:spPr>
        <a:xfrm>
          <a:off x="21272500" y="1306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127809</xdr:rowOff>
    </xdr:from>
    <xdr:ext cx="534377" cy="259045"/>
    <xdr:sp macro="" textlink="">
      <xdr:nvSpPr>
        <xdr:cNvPr id="872" name="テキスト ボックス 871"/>
        <xdr:cNvSpPr txBox="1"/>
      </xdr:nvSpPr>
      <xdr:spPr>
        <a:xfrm>
          <a:off x="21056111" y="1315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64864</xdr:rowOff>
    </xdr:from>
    <xdr:to>
      <xdr:col>107</xdr:col>
      <xdr:colOff>101600</xdr:colOff>
      <xdr:row>76</xdr:row>
      <xdr:rowOff>166464</xdr:rowOff>
    </xdr:to>
    <xdr:sp macro="" textlink="">
      <xdr:nvSpPr>
        <xdr:cNvPr id="873" name="楕円 872"/>
        <xdr:cNvSpPr/>
      </xdr:nvSpPr>
      <xdr:spPr>
        <a:xfrm>
          <a:off x="20383500" y="1309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157591</xdr:rowOff>
    </xdr:from>
    <xdr:ext cx="534377" cy="259045"/>
    <xdr:sp macro="" textlink="">
      <xdr:nvSpPr>
        <xdr:cNvPr id="874" name="テキスト ボックス 873"/>
        <xdr:cNvSpPr txBox="1"/>
      </xdr:nvSpPr>
      <xdr:spPr>
        <a:xfrm>
          <a:off x="20167111" y="1318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59508</xdr:rowOff>
    </xdr:from>
    <xdr:to>
      <xdr:col>102</xdr:col>
      <xdr:colOff>165100</xdr:colOff>
      <xdr:row>76</xdr:row>
      <xdr:rowOff>161108</xdr:rowOff>
    </xdr:to>
    <xdr:sp macro="" textlink="">
      <xdr:nvSpPr>
        <xdr:cNvPr id="875" name="楕円 874"/>
        <xdr:cNvSpPr/>
      </xdr:nvSpPr>
      <xdr:spPr>
        <a:xfrm>
          <a:off x="19494500" y="1308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152235</xdr:rowOff>
    </xdr:from>
    <xdr:ext cx="534377" cy="259045"/>
    <xdr:sp macro="" textlink="">
      <xdr:nvSpPr>
        <xdr:cNvPr id="876" name="テキスト ボックス 875"/>
        <xdr:cNvSpPr txBox="1"/>
      </xdr:nvSpPr>
      <xdr:spPr>
        <a:xfrm>
          <a:off x="19278111" y="1318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71396</xdr:rowOff>
    </xdr:from>
    <xdr:to>
      <xdr:col>98</xdr:col>
      <xdr:colOff>38100</xdr:colOff>
      <xdr:row>77</xdr:row>
      <xdr:rowOff>1546</xdr:rowOff>
    </xdr:to>
    <xdr:sp macro="" textlink="">
      <xdr:nvSpPr>
        <xdr:cNvPr id="877" name="楕円 876"/>
        <xdr:cNvSpPr/>
      </xdr:nvSpPr>
      <xdr:spPr>
        <a:xfrm>
          <a:off x="18605500" y="1310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164123</xdr:rowOff>
    </xdr:from>
    <xdr:ext cx="534377" cy="259045"/>
    <xdr:sp macro="" textlink="">
      <xdr:nvSpPr>
        <xdr:cNvPr id="878" name="テキスト ボックス 877"/>
        <xdr:cNvSpPr txBox="1"/>
      </xdr:nvSpPr>
      <xdr:spPr>
        <a:xfrm>
          <a:off x="18389111" y="1319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令和２年度において類似団体との平均と比べると、全体的に下回っている状況であり、特に人件費や物件費、補助費においては、住民１人あたり</a:t>
          </a:r>
          <a:r>
            <a:rPr kumimoji="1" lang="en-US" altLang="ja-JP" sz="1300">
              <a:latin typeface="ＭＳ Ｐゴシック" panose="020B0600070205080204" pitchFamily="50" charset="-128"/>
              <a:ea typeface="ＭＳ Ｐゴシック" panose="020B0600070205080204" pitchFamily="50" charset="-128"/>
            </a:rPr>
            <a:t>10,000</a:t>
          </a:r>
          <a:r>
            <a:rPr kumimoji="1" lang="ja-JP" altLang="en-US" sz="1300">
              <a:latin typeface="ＭＳ Ｐゴシック" panose="020B0600070205080204" pitchFamily="50" charset="-128"/>
              <a:ea typeface="ＭＳ Ｐゴシック" panose="020B0600070205080204" pitchFamily="50" charset="-128"/>
            </a:rPr>
            <a:t>円以上下回る状況となっている。一方、扶助費においては、類似団体の平均を上回る状況であり、主な要因としては待機児童対策としての法人立保育園開設等による保育の受け皿の拡充に伴う経費や障害福祉サービス費の増などが挙げられる。また、普通建設事業においては、新環境施設整備事業や交流拠点施設整備事業の実施に伴い大きく増となった。</a:t>
          </a:r>
        </a:p>
        <a:p>
          <a:r>
            <a:rPr kumimoji="1" lang="ja-JP" altLang="en-US" sz="1300">
              <a:latin typeface="ＭＳ Ｐゴシック" panose="020B0600070205080204" pitchFamily="50" charset="-128"/>
              <a:ea typeface="ＭＳ Ｐゴシック" panose="020B0600070205080204" pitchFamily="50" charset="-128"/>
            </a:rPr>
            <a:t>　普通建設事業については、今後、新庁舎など大型の建設事業を予定していることから、その事業費に注視し、財政改革プログラムに基づき、財政見通しをしっかり計画する中で、財政規律を堅持し事業を進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滋賀県守山市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84,511
83,389
55.74
47,031,809
45,844,227
586,485
17,489,889
32,118,924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134214</xdr:rowOff>
    </xdr:from>
    <xdr:to>
      <xdr:col>24</xdr:col>
      <xdr:colOff>63500</xdr:colOff>
      <xdr:row>37</xdr:row>
      <xdr:rowOff>4826</xdr:rowOff>
    </xdr:to>
    <xdr:cxnSp macro="">
      <xdr:nvCxnSpPr>
        <xdr:cNvPr id="59" name="直線コネクタ 58"/>
        <xdr:cNvCxnSpPr/>
      </xdr:nvCxnSpPr>
      <xdr:spPr>
        <a:xfrm>
          <a:off x="3797300" y="6306414"/>
          <a:ext cx="8382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98518</xdr:rowOff>
    </xdr:from>
    <xdr:ext cx="469744" cy="259045"/>
    <xdr:sp macro="" textlink="">
      <xdr:nvSpPr>
        <xdr:cNvPr id="60" name="議会費平均値テキスト"/>
        <xdr:cNvSpPr txBox="1"/>
      </xdr:nvSpPr>
      <xdr:spPr>
        <a:xfrm>
          <a:off x="4686300" y="592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109982</xdr:rowOff>
    </xdr:from>
    <xdr:to>
      <xdr:col>19</xdr:col>
      <xdr:colOff>177800</xdr:colOff>
      <xdr:row>36</xdr:row>
      <xdr:rowOff>134214</xdr:rowOff>
    </xdr:to>
    <xdr:cxnSp macro="">
      <xdr:nvCxnSpPr>
        <xdr:cNvPr id="62" name="直線コネクタ 61"/>
        <xdr:cNvCxnSpPr/>
      </xdr:nvCxnSpPr>
      <xdr:spPr>
        <a:xfrm>
          <a:off x="2908300" y="6282182"/>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51460</xdr:rowOff>
    </xdr:from>
    <xdr:to>
      <xdr:col>15</xdr:col>
      <xdr:colOff>50800</xdr:colOff>
      <xdr:row>36</xdr:row>
      <xdr:rowOff>109982</xdr:rowOff>
    </xdr:to>
    <xdr:cxnSp macro="">
      <xdr:nvCxnSpPr>
        <xdr:cNvPr id="65" name="直線コネクタ 64"/>
        <xdr:cNvCxnSpPr/>
      </xdr:nvCxnSpPr>
      <xdr:spPr>
        <a:xfrm>
          <a:off x="2019300" y="6223660"/>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171247</xdr:rowOff>
    </xdr:from>
    <xdr:to>
      <xdr:col>10</xdr:col>
      <xdr:colOff>114300</xdr:colOff>
      <xdr:row>36</xdr:row>
      <xdr:rowOff>51460</xdr:rowOff>
    </xdr:to>
    <xdr:cxnSp macro="">
      <xdr:nvCxnSpPr>
        <xdr:cNvPr id="68" name="直線コネクタ 67"/>
        <xdr:cNvCxnSpPr/>
      </xdr:nvCxnSpPr>
      <xdr:spPr>
        <a:xfrm>
          <a:off x="1130300" y="6171997"/>
          <a:ext cx="8890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125476</xdr:rowOff>
    </xdr:from>
    <xdr:to>
      <xdr:col>24</xdr:col>
      <xdr:colOff>114300</xdr:colOff>
      <xdr:row>37</xdr:row>
      <xdr:rowOff>55626</xdr:rowOff>
    </xdr:to>
    <xdr:sp macro="" textlink="">
      <xdr:nvSpPr>
        <xdr:cNvPr id="78" name="楕円 77"/>
        <xdr:cNvSpPr/>
      </xdr:nvSpPr>
      <xdr:spPr>
        <a:xfrm>
          <a:off x="4584700" y="62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103903</xdr:rowOff>
    </xdr:from>
    <xdr:ext cx="469744" cy="259045"/>
    <xdr:sp macro="" textlink="">
      <xdr:nvSpPr>
        <xdr:cNvPr id="79" name="議会費該当値テキスト"/>
        <xdr:cNvSpPr txBox="1"/>
      </xdr:nvSpPr>
      <xdr:spPr>
        <a:xfrm>
          <a:off x="4686300" y="62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83414</xdr:rowOff>
    </xdr:from>
    <xdr:to>
      <xdr:col>20</xdr:col>
      <xdr:colOff>38100</xdr:colOff>
      <xdr:row>37</xdr:row>
      <xdr:rowOff>13564</xdr:rowOff>
    </xdr:to>
    <xdr:sp macro="" textlink="">
      <xdr:nvSpPr>
        <xdr:cNvPr id="80" name="楕円 79"/>
        <xdr:cNvSpPr/>
      </xdr:nvSpPr>
      <xdr:spPr>
        <a:xfrm>
          <a:off x="3746500" y="625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4691</xdr:rowOff>
    </xdr:from>
    <xdr:ext cx="469744" cy="259045"/>
    <xdr:sp macro="" textlink="">
      <xdr:nvSpPr>
        <xdr:cNvPr id="81" name="テキスト ボックス 80"/>
        <xdr:cNvSpPr txBox="1"/>
      </xdr:nvSpPr>
      <xdr:spPr>
        <a:xfrm>
          <a:off x="3562428" y="634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59182</xdr:rowOff>
    </xdr:from>
    <xdr:to>
      <xdr:col>15</xdr:col>
      <xdr:colOff>101600</xdr:colOff>
      <xdr:row>36</xdr:row>
      <xdr:rowOff>160782</xdr:rowOff>
    </xdr:to>
    <xdr:sp macro="" textlink="">
      <xdr:nvSpPr>
        <xdr:cNvPr id="82" name="楕円 81"/>
        <xdr:cNvSpPr/>
      </xdr:nvSpPr>
      <xdr:spPr>
        <a:xfrm>
          <a:off x="28575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151909</xdr:rowOff>
    </xdr:from>
    <xdr:ext cx="469744" cy="259045"/>
    <xdr:sp macro="" textlink="">
      <xdr:nvSpPr>
        <xdr:cNvPr id="83" name="テキスト ボックス 82"/>
        <xdr:cNvSpPr txBox="1"/>
      </xdr:nvSpPr>
      <xdr:spPr>
        <a:xfrm>
          <a:off x="2673428" y="632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660</xdr:rowOff>
    </xdr:from>
    <xdr:to>
      <xdr:col>10</xdr:col>
      <xdr:colOff>165100</xdr:colOff>
      <xdr:row>36</xdr:row>
      <xdr:rowOff>102260</xdr:rowOff>
    </xdr:to>
    <xdr:sp macro="" textlink="">
      <xdr:nvSpPr>
        <xdr:cNvPr id="84" name="楕円 83"/>
        <xdr:cNvSpPr/>
      </xdr:nvSpPr>
      <xdr:spPr>
        <a:xfrm>
          <a:off x="1968500" y="61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93387</xdr:rowOff>
    </xdr:from>
    <xdr:ext cx="469744" cy="259045"/>
    <xdr:sp macro="" textlink="">
      <xdr:nvSpPr>
        <xdr:cNvPr id="85" name="テキスト ボックス 84"/>
        <xdr:cNvSpPr txBox="1"/>
      </xdr:nvSpPr>
      <xdr:spPr>
        <a:xfrm>
          <a:off x="1784428" y="626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120447</xdr:rowOff>
    </xdr:from>
    <xdr:to>
      <xdr:col>6</xdr:col>
      <xdr:colOff>38100</xdr:colOff>
      <xdr:row>36</xdr:row>
      <xdr:rowOff>50597</xdr:rowOff>
    </xdr:to>
    <xdr:sp macro="" textlink="">
      <xdr:nvSpPr>
        <xdr:cNvPr id="86" name="楕円 85"/>
        <xdr:cNvSpPr/>
      </xdr:nvSpPr>
      <xdr:spPr>
        <a:xfrm>
          <a:off x="1079500" y="612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41724</xdr:rowOff>
    </xdr:from>
    <xdr:ext cx="469744" cy="259045"/>
    <xdr:sp macro="" textlink="">
      <xdr:nvSpPr>
        <xdr:cNvPr id="87" name="テキスト ボックス 86"/>
        <xdr:cNvSpPr txBox="1"/>
      </xdr:nvSpPr>
      <xdr:spPr>
        <a:xfrm>
          <a:off x="895428" y="621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48268</xdr:rowOff>
    </xdr:from>
    <xdr:to>
      <xdr:col>24</xdr:col>
      <xdr:colOff>63500</xdr:colOff>
      <xdr:row>58</xdr:row>
      <xdr:rowOff>91972</xdr:rowOff>
    </xdr:to>
    <xdr:cxnSp macro="">
      <xdr:nvCxnSpPr>
        <xdr:cNvPr id="116" name="直線コネクタ 115"/>
        <xdr:cNvCxnSpPr/>
      </xdr:nvCxnSpPr>
      <xdr:spPr>
        <a:xfrm flipV="1">
          <a:off x="3797300" y="9649468"/>
          <a:ext cx="838200" cy="38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77452</xdr:rowOff>
    </xdr:from>
    <xdr:to>
      <xdr:col>19</xdr:col>
      <xdr:colOff>177800</xdr:colOff>
      <xdr:row>58</xdr:row>
      <xdr:rowOff>91972</xdr:rowOff>
    </xdr:to>
    <xdr:cxnSp macro="">
      <xdr:nvCxnSpPr>
        <xdr:cNvPr id="119" name="直線コネクタ 118"/>
        <xdr:cNvCxnSpPr/>
      </xdr:nvCxnSpPr>
      <xdr:spPr>
        <a:xfrm>
          <a:off x="2908300" y="10021552"/>
          <a:ext cx="889000" cy="1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69135</xdr:rowOff>
    </xdr:from>
    <xdr:to>
      <xdr:col>15</xdr:col>
      <xdr:colOff>50800</xdr:colOff>
      <xdr:row>58</xdr:row>
      <xdr:rowOff>77452</xdr:rowOff>
    </xdr:to>
    <xdr:cxnSp macro="">
      <xdr:nvCxnSpPr>
        <xdr:cNvPr id="122" name="直線コネクタ 121"/>
        <xdr:cNvCxnSpPr/>
      </xdr:nvCxnSpPr>
      <xdr:spPr>
        <a:xfrm>
          <a:off x="2019300" y="10013235"/>
          <a:ext cx="889000" cy="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69135</xdr:rowOff>
    </xdr:from>
    <xdr:to>
      <xdr:col>10</xdr:col>
      <xdr:colOff>114300</xdr:colOff>
      <xdr:row>58</xdr:row>
      <xdr:rowOff>95093</xdr:rowOff>
    </xdr:to>
    <xdr:cxnSp macro="">
      <xdr:nvCxnSpPr>
        <xdr:cNvPr id="125" name="直線コネクタ 124"/>
        <xdr:cNvCxnSpPr/>
      </xdr:nvCxnSpPr>
      <xdr:spPr>
        <a:xfrm flipV="1">
          <a:off x="1130300" y="10013235"/>
          <a:ext cx="889000" cy="2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168918</xdr:rowOff>
    </xdr:from>
    <xdr:to>
      <xdr:col>24</xdr:col>
      <xdr:colOff>114300</xdr:colOff>
      <xdr:row>56</xdr:row>
      <xdr:rowOff>99068</xdr:rowOff>
    </xdr:to>
    <xdr:sp macro="" textlink="">
      <xdr:nvSpPr>
        <xdr:cNvPr id="135" name="楕円 134"/>
        <xdr:cNvSpPr/>
      </xdr:nvSpPr>
      <xdr:spPr>
        <a:xfrm>
          <a:off x="4584700" y="959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83845</xdr:rowOff>
    </xdr:from>
    <xdr:ext cx="599010" cy="259045"/>
    <xdr:sp macro="" textlink="">
      <xdr:nvSpPr>
        <xdr:cNvPr id="136" name="総務費該当値テキスト"/>
        <xdr:cNvSpPr txBox="1"/>
      </xdr:nvSpPr>
      <xdr:spPr>
        <a:xfrm>
          <a:off x="4686300" y="951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41172</xdr:rowOff>
    </xdr:from>
    <xdr:to>
      <xdr:col>20</xdr:col>
      <xdr:colOff>38100</xdr:colOff>
      <xdr:row>58</xdr:row>
      <xdr:rowOff>142772</xdr:rowOff>
    </xdr:to>
    <xdr:sp macro="" textlink="">
      <xdr:nvSpPr>
        <xdr:cNvPr id="137" name="楕円 136"/>
        <xdr:cNvSpPr/>
      </xdr:nvSpPr>
      <xdr:spPr>
        <a:xfrm>
          <a:off x="3746500" y="998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133899</xdr:rowOff>
    </xdr:from>
    <xdr:ext cx="534377" cy="259045"/>
    <xdr:sp macro="" textlink="">
      <xdr:nvSpPr>
        <xdr:cNvPr id="138" name="テキスト ボックス 137"/>
        <xdr:cNvSpPr txBox="1"/>
      </xdr:nvSpPr>
      <xdr:spPr>
        <a:xfrm>
          <a:off x="3530111" y="100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26652</xdr:rowOff>
    </xdr:from>
    <xdr:to>
      <xdr:col>15</xdr:col>
      <xdr:colOff>101600</xdr:colOff>
      <xdr:row>58</xdr:row>
      <xdr:rowOff>128252</xdr:rowOff>
    </xdr:to>
    <xdr:sp macro="" textlink="">
      <xdr:nvSpPr>
        <xdr:cNvPr id="139" name="楕円 138"/>
        <xdr:cNvSpPr/>
      </xdr:nvSpPr>
      <xdr:spPr>
        <a:xfrm>
          <a:off x="2857500" y="99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119379</xdr:rowOff>
    </xdr:from>
    <xdr:ext cx="534377" cy="259045"/>
    <xdr:sp macro="" textlink="">
      <xdr:nvSpPr>
        <xdr:cNvPr id="140" name="テキスト ボックス 139"/>
        <xdr:cNvSpPr txBox="1"/>
      </xdr:nvSpPr>
      <xdr:spPr>
        <a:xfrm>
          <a:off x="2641111" y="1006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18335</xdr:rowOff>
    </xdr:from>
    <xdr:to>
      <xdr:col>10</xdr:col>
      <xdr:colOff>165100</xdr:colOff>
      <xdr:row>58</xdr:row>
      <xdr:rowOff>119935</xdr:rowOff>
    </xdr:to>
    <xdr:sp macro="" textlink="">
      <xdr:nvSpPr>
        <xdr:cNvPr id="141" name="楕円 140"/>
        <xdr:cNvSpPr/>
      </xdr:nvSpPr>
      <xdr:spPr>
        <a:xfrm>
          <a:off x="1968500" y="996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111062</xdr:rowOff>
    </xdr:from>
    <xdr:ext cx="534377" cy="259045"/>
    <xdr:sp macro="" textlink="">
      <xdr:nvSpPr>
        <xdr:cNvPr id="142" name="テキスト ボックス 141"/>
        <xdr:cNvSpPr txBox="1"/>
      </xdr:nvSpPr>
      <xdr:spPr>
        <a:xfrm>
          <a:off x="1752111" y="1005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44293</xdr:rowOff>
    </xdr:from>
    <xdr:to>
      <xdr:col>6</xdr:col>
      <xdr:colOff>38100</xdr:colOff>
      <xdr:row>58</xdr:row>
      <xdr:rowOff>145893</xdr:rowOff>
    </xdr:to>
    <xdr:sp macro="" textlink="">
      <xdr:nvSpPr>
        <xdr:cNvPr id="143" name="楕円 142"/>
        <xdr:cNvSpPr/>
      </xdr:nvSpPr>
      <xdr:spPr>
        <a:xfrm>
          <a:off x="1079500" y="998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137020</xdr:rowOff>
    </xdr:from>
    <xdr:ext cx="534377" cy="259045"/>
    <xdr:sp macro="" textlink="">
      <xdr:nvSpPr>
        <xdr:cNvPr id="144" name="テキスト ボックス 143"/>
        <xdr:cNvSpPr txBox="1"/>
      </xdr:nvSpPr>
      <xdr:spPr>
        <a:xfrm>
          <a:off x="863111" y="1008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84945</xdr:rowOff>
    </xdr:from>
    <xdr:to>
      <xdr:col>24</xdr:col>
      <xdr:colOff>63500</xdr:colOff>
      <xdr:row>76</xdr:row>
      <xdr:rowOff>103853</xdr:rowOff>
    </xdr:to>
    <xdr:cxnSp macro="">
      <xdr:nvCxnSpPr>
        <xdr:cNvPr id="176" name="直線コネクタ 175"/>
        <xdr:cNvCxnSpPr/>
      </xdr:nvCxnSpPr>
      <xdr:spPr>
        <a:xfrm flipV="1">
          <a:off x="3797300" y="13115145"/>
          <a:ext cx="838200" cy="1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103853</xdr:rowOff>
    </xdr:from>
    <xdr:to>
      <xdr:col>19</xdr:col>
      <xdr:colOff>177800</xdr:colOff>
      <xdr:row>77</xdr:row>
      <xdr:rowOff>20958</xdr:rowOff>
    </xdr:to>
    <xdr:cxnSp macro="">
      <xdr:nvCxnSpPr>
        <xdr:cNvPr id="179" name="直線コネクタ 178"/>
        <xdr:cNvCxnSpPr/>
      </xdr:nvCxnSpPr>
      <xdr:spPr>
        <a:xfrm flipV="1">
          <a:off x="2908300" y="13134053"/>
          <a:ext cx="889000" cy="8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20958</xdr:rowOff>
    </xdr:from>
    <xdr:to>
      <xdr:col>15</xdr:col>
      <xdr:colOff>50800</xdr:colOff>
      <xdr:row>77</xdr:row>
      <xdr:rowOff>72676</xdr:rowOff>
    </xdr:to>
    <xdr:cxnSp macro="">
      <xdr:nvCxnSpPr>
        <xdr:cNvPr id="182" name="直線コネクタ 181"/>
        <xdr:cNvCxnSpPr/>
      </xdr:nvCxnSpPr>
      <xdr:spPr>
        <a:xfrm flipV="1">
          <a:off x="2019300" y="13222608"/>
          <a:ext cx="889000" cy="5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72676</xdr:rowOff>
    </xdr:from>
    <xdr:to>
      <xdr:col>10</xdr:col>
      <xdr:colOff>114300</xdr:colOff>
      <xdr:row>77</xdr:row>
      <xdr:rowOff>119822</xdr:rowOff>
    </xdr:to>
    <xdr:cxnSp macro="">
      <xdr:nvCxnSpPr>
        <xdr:cNvPr id="185" name="直線コネクタ 184"/>
        <xdr:cNvCxnSpPr/>
      </xdr:nvCxnSpPr>
      <xdr:spPr>
        <a:xfrm flipV="1">
          <a:off x="1130300" y="13274326"/>
          <a:ext cx="889000" cy="4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34145</xdr:rowOff>
    </xdr:from>
    <xdr:to>
      <xdr:col>24</xdr:col>
      <xdr:colOff>114300</xdr:colOff>
      <xdr:row>76</xdr:row>
      <xdr:rowOff>135745</xdr:rowOff>
    </xdr:to>
    <xdr:sp macro="" textlink="">
      <xdr:nvSpPr>
        <xdr:cNvPr id="195" name="楕円 194"/>
        <xdr:cNvSpPr/>
      </xdr:nvSpPr>
      <xdr:spPr>
        <a:xfrm>
          <a:off x="4584700" y="1306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12572</xdr:rowOff>
    </xdr:from>
    <xdr:ext cx="599010" cy="259045"/>
    <xdr:sp macro="" textlink="">
      <xdr:nvSpPr>
        <xdr:cNvPr id="196" name="民生費該当値テキスト"/>
        <xdr:cNvSpPr txBox="1"/>
      </xdr:nvSpPr>
      <xdr:spPr>
        <a:xfrm>
          <a:off x="4686300" y="13042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53053</xdr:rowOff>
    </xdr:from>
    <xdr:to>
      <xdr:col>20</xdr:col>
      <xdr:colOff>38100</xdr:colOff>
      <xdr:row>76</xdr:row>
      <xdr:rowOff>154653</xdr:rowOff>
    </xdr:to>
    <xdr:sp macro="" textlink="">
      <xdr:nvSpPr>
        <xdr:cNvPr id="197" name="楕円 196"/>
        <xdr:cNvSpPr/>
      </xdr:nvSpPr>
      <xdr:spPr>
        <a:xfrm>
          <a:off x="3746500" y="1308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145780</xdr:rowOff>
    </xdr:from>
    <xdr:ext cx="599010" cy="259045"/>
    <xdr:sp macro="" textlink="">
      <xdr:nvSpPr>
        <xdr:cNvPr id="198" name="テキスト ボックス 197"/>
        <xdr:cNvSpPr txBox="1"/>
      </xdr:nvSpPr>
      <xdr:spPr>
        <a:xfrm>
          <a:off x="3497795" y="1317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141608</xdr:rowOff>
    </xdr:from>
    <xdr:to>
      <xdr:col>15</xdr:col>
      <xdr:colOff>101600</xdr:colOff>
      <xdr:row>77</xdr:row>
      <xdr:rowOff>71758</xdr:rowOff>
    </xdr:to>
    <xdr:sp macro="" textlink="">
      <xdr:nvSpPr>
        <xdr:cNvPr id="199" name="楕円 198"/>
        <xdr:cNvSpPr/>
      </xdr:nvSpPr>
      <xdr:spPr>
        <a:xfrm>
          <a:off x="2857500" y="1317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62885</xdr:rowOff>
    </xdr:from>
    <xdr:ext cx="599010" cy="259045"/>
    <xdr:sp macro="" textlink="">
      <xdr:nvSpPr>
        <xdr:cNvPr id="200" name="テキスト ボックス 199"/>
        <xdr:cNvSpPr txBox="1"/>
      </xdr:nvSpPr>
      <xdr:spPr>
        <a:xfrm>
          <a:off x="2608795" y="1326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21876</xdr:rowOff>
    </xdr:from>
    <xdr:to>
      <xdr:col>10</xdr:col>
      <xdr:colOff>165100</xdr:colOff>
      <xdr:row>77</xdr:row>
      <xdr:rowOff>123476</xdr:rowOff>
    </xdr:to>
    <xdr:sp macro="" textlink="">
      <xdr:nvSpPr>
        <xdr:cNvPr id="201" name="楕円 200"/>
        <xdr:cNvSpPr/>
      </xdr:nvSpPr>
      <xdr:spPr>
        <a:xfrm>
          <a:off x="1968500" y="1322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114603</xdr:rowOff>
    </xdr:from>
    <xdr:ext cx="599010" cy="259045"/>
    <xdr:sp macro="" textlink="">
      <xdr:nvSpPr>
        <xdr:cNvPr id="202" name="テキスト ボックス 201"/>
        <xdr:cNvSpPr txBox="1"/>
      </xdr:nvSpPr>
      <xdr:spPr>
        <a:xfrm>
          <a:off x="1719795" y="13316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69022</xdr:rowOff>
    </xdr:from>
    <xdr:to>
      <xdr:col>6</xdr:col>
      <xdr:colOff>38100</xdr:colOff>
      <xdr:row>77</xdr:row>
      <xdr:rowOff>170622</xdr:rowOff>
    </xdr:to>
    <xdr:sp macro="" textlink="">
      <xdr:nvSpPr>
        <xdr:cNvPr id="203" name="楕円 202"/>
        <xdr:cNvSpPr/>
      </xdr:nvSpPr>
      <xdr:spPr>
        <a:xfrm>
          <a:off x="1079500" y="13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161749</xdr:rowOff>
    </xdr:from>
    <xdr:ext cx="599010" cy="259045"/>
    <xdr:sp macro="" textlink="">
      <xdr:nvSpPr>
        <xdr:cNvPr id="204" name="テキスト ボックス 203"/>
        <xdr:cNvSpPr txBox="1"/>
      </xdr:nvSpPr>
      <xdr:spPr>
        <a:xfrm>
          <a:off x="830795" y="13363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136537</xdr:rowOff>
    </xdr:from>
    <xdr:to>
      <xdr:col>24</xdr:col>
      <xdr:colOff>63500</xdr:colOff>
      <xdr:row>97</xdr:row>
      <xdr:rowOff>6800</xdr:rowOff>
    </xdr:to>
    <xdr:cxnSp macro="">
      <xdr:nvCxnSpPr>
        <xdr:cNvPr id="233" name="直線コネクタ 232"/>
        <xdr:cNvCxnSpPr/>
      </xdr:nvCxnSpPr>
      <xdr:spPr>
        <a:xfrm flipV="1">
          <a:off x="3797300" y="16081387"/>
          <a:ext cx="838200" cy="55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155041</xdr:rowOff>
    </xdr:from>
    <xdr:ext cx="534377" cy="259045"/>
    <xdr:sp macro="" textlink="">
      <xdr:nvSpPr>
        <xdr:cNvPr id="234" name="衛生費平均値テキスト"/>
        <xdr:cNvSpPr txBox="1"/>
      </xdr:nvSpPr>
      <xdr:spPr>
        <a:xfrm>
          <a:off x="4686300" y="16614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6800</xdr:rowOff>
    </xdr:from>
    <xdr:to>
      <xdr:col>19</xdr:col>
      <xdr:colOff>177800</xdr:colOff>
      <xdr:row>97</xdr:row>
      <xdr:rowOff>131181</xdr:rowOff>
    </xdr:to>
    <xdr:cxnSp macro="">
      <xdr:nvCxnSpPr>
        <xdr:cNvPr id="236" name="直線コネクタ 235"/>
        <xdr:cNvCxnSpPr/>
      </xdr:nvCxnSpPr>
      <xdr:spPr>
        <a:xfrm flipV="1">
          <a:off x="2908300" y="16637450"/>
          <a:ext cx="889000" cy="12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137568</xdr:rowOff>
    </xdr:from>
    <xdr:ext cx="534377" cy="259045"/>
    <xdr:sp macro="" textlink="">
      <xdr:nvSpPr>
        <xdr:cNvPr id="238" name="テキスト ボックス 237"/>
        <xdr:cNvSpPr txBox="1"/>
      </xdr:nvSpPr>
      <xdr:spPr>
        <a:xfrm>
          <a:off x="3530111" y="167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128126</xdr:rowOff>
    </xdr:from>
    <xdr:to>
      <xdr:col>15</xdr:col>
      <xdr:colOff>50800</xdr:colOff>
      <xdr:row>97</xdr:row>
      <xdr:rowOff>131181</xdr:rowOff>
    </xdr:to>
    <xdr:cxnSp macro="">
      <xdr:nvCxnSpPr>
        <xdr:cNvPr id="239" name="直線コネクタ 238"/>
        <xdr:cNvCxnSpPr/>
      </xdr:nvCxnSpPr>
      <xdr:spPr>
        <a:xfrm>
          <a:off x="2019300" y="16758776"/>
          <a:ext cx="889000" cy="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128126</xdr:rowOff>
    </xdr:from>
    <xdr:to>
      <xdr:col>10</xdr:col>
      <xdr:colOff>114300</xdr:colOff>
      <xdr:row>97</xdr:row>
      <xdr:rowOff>140134</xdr:rowOff>
    </xdr:to>
    <xdr:cxnSp macro="">
      <xdr:nvCxnSpPr>
        <xdr:cNvPr id="242" name="直線コネクタ 241"/>
        <xdr:cNvCxnSpPr/>
      </xdr:nvCxnSpPr>
      <xdr:spPr>
        <a:xfrm flipV="1">
          <a:off x="1130300" y="16758776"/>
          <a:ext cx="889000" cy="1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11916</xdr:rowOff>
    </xdr:from>
    <xdr:ext cx="534377" cy="259045"/>
    <xdr:sp macro="" textlink="">
      <xdr:nvSpPr>
        <xdr:cNvPr id="244" name="テキスト ボックス 243"/>
        <xdr:cNvSpPr txBox="1"/>
      </xdr:nvSpPr>
      <xdr:spPr>
        <a:xfrm>
          <a:off x="1752111" y="164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9600</xdr:rowOff>
    </xdr:from>
    <xdr:ext cx="534377" cy="259045"/>
    <xdr:sp macro="" textlink="">
      <xdr:nvSpPr>
        <xdr:cNvPr id="246" name="テキスト ボックス 245"/>
        <xdr:cNvSpPr txBox="1"/>
      </xdr:nvSpPr>
      <xdr:spPr>
        <a:xfrm>
          <a:off x="863111" y="164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85737</xdr:rowOff>
    </xdr:from>
    <xdr:to>
      <xdr:col>24</xdr:col>
      <xdr:colOff>114300</xdr:colOff>
      <xdr:row>94</xdr:row>
      <xdr:rowOff>15887</xdr:rowOff>
    </xdr:to>
    <xdr:sp macro="" textlink="">
      <xdr:nvSpPr>
        <xdr:cNvPr id="252" name="楕円 251"/>
        <xdr:cNvSpPr/>
      </xdr:nvSpPr>
      <xdr:spPr>
        <a:xfrm>
          <a:off x="4584700" y="1603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108614</xdr:rowOff>
    </xdr:from>
    <xdr:ext cx="599010" cy="259045"/>
    <xdr:sp macro="" textlink="">
      <xdr:nvSpPr>
        <xdr:cNvPr id="253" name="衛生費該当値テキスト"/>
        <xdr:cNvSpPr txBox="1"/>
      </xdr:nvSpPr>
      <xdr:spPr>
        <a:xfrm>
          <a:off x="4686300" y="1588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127450</xdr:rowOff>
    </xdr:from>
    <xdr:to>
      <xdr:col>20</xdr:col>
      <xdr:colOff>38100</xdr:colOff>
      <xdr:row>97</xdr:row>
      <xdr:rowOff>57600</xdr:rowOff>
    </xdr:to>
    <xdr:sp macro="" textlink="">
      <xdr:nvSpPr>
        <xdr:cNvPr id="254" name="楕円 253"/>
        <xdr:cNvSpPr/>
      </xdr:nvSpPr>
      <xdr:spPr>
        <a:xfrm>
          <a:off x="3746500" y="1658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74127</xdr:rowOff>
    </xdr:from>
    <xdr:ext cx="534377" cy="259045"/>
    <xdr:sp macro="" textlink="">
      <xdr:nvSpPr>
        <xdr:cNvPr id="255" name="テキスト ボックス 254"/>
        <xdr:cNvSpPr txBox="1"/>
      </xdr:nvSpPr>
      <xdr:spPr>
        <a:xfrm>
          <a:off x="3530111" y="1636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80381</xdr:rowOff>
    </xdr:from>
    <xdr:to>
      <xdr:col>15</xdr:col>
      <xdr:colOff>101600</xdr:colOff>
      <xdr:row>98</xdr:row>
      <xdr:rowOff>10531</xdr:rowOff>
    </xdr:to>
    <xdr:sp macro="" textlink="">
      <xdr:nvSpPr>
        <xdr:cNvPr id="256" name="楕円 255"/>
        <xdr:cNvSpPr/>
      </xdr:nvSpPr>
      <xdr:spPr>
        <a:xfrm>
          <a:off x="2857500" y="1671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1658</xdr:rowOff>
    </xdr:from>
    <xdr:ext cx="534377" cy="259045"/>
    <xdr:sp macro="" textlink="">
      <xdr:nvSpPr>
        <xdr:cNvPr id="257" name="テキスト ボックス 256"/>
        <xdr:cNvSpPr txBox="1"/>
      </xdr:nvSpPr>
      <xdr:spPr>
        <a:xfrm>
          <a:off x="2641111" y="168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77326</xdr:rowOff>
    </xdr:from>
    <xdr:to>
      <xdr:col>10</xdr:col>
      <xdr:colOff>165100</xdr:colOff>
      <xdr:row>98</xdr:row>
      <xdr:rowOff>7476</xdr:rowOff>
    </xdr:to>
    <xdr:sp macro="" textlink="">
      <xdr:nvSpPr>
        <xdr:cNvPr id="258" name="楕円 257"/>
        <xdr:cNvSpPr/>
      </xdr:nvSpPr>
      <xdr:spPr>
        <a:xfrm>
          <a:off x="1968500" y="1670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170053</xdr:rowOff>
    </xdr:from>
    <xdr:ext cx="534377" cy="259045"/>
    <xdr:sp macro="" textlink="">
      <xdr:nvSpPr>
        <xdr:cNvPr id="259" name="テキスト ボックス 258"/>
        <xdr:cNvSpPr txBox="1"/>
      </xdr:nvSpPr>
      <xdr:spPr>
        <a:xfrm>
          <a:off x="1752111" y="1680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89334</xdr:rowOff>
    </xdr:from>
    <xdr:to>
      <xdr:col>6</xdr:col>
      <xdr:colOff>38100</xdr:colOff>
      <xdr:row>98</xdr:row>
      <xdr:rowOff>19484</xdr:rowOff>
    </xdr:to>
    <xdr:sp macro="" textlink="">
      <xdr:nvSpPr>
        <xdr:cNvPr id="260" name="楕円 259"/>
        <xdr:cNvSpPr/>
      </xdr:nvSpPr>
      <xdr:spPr>
        <a:xfrm>
          <a:off x="1079500" y="167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10611</xdr:rowOff>
    </xdr:from>
    <xdr:ext cx="534377" cy="259045"/>
    <xdr:sp macro="" textlink="">
      <xdr:nvSpPr>
        <xdr:cNvPr id="261" name="テキスト ボックス 260"/>
        <xdr:cNvSpPr txBox="1"/>
      </xdr:nvSpPr>
      <xdr:spPr>
        <a:xfrm>
          <a:off x="863111" y="1681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164789</xdr:rowOff>
    </xdr:from>
    <xdr:to>
      <xdr:col>55</xdr:col>
      <xdr:colOff>0</xdr:colOff>
      <xdr:row>37</xdr:row>
      <xdr:rowOff>167018</xdr:rowOff>
    </xdr:to>
    <xdr:cxnSp macro="">
      <xdr:nvCxnSpPr>
        <xdr:cNvPr id="286" name="直線コネクタ 285"/>
        <xdr:cNvCxnSpPr/>
      </xdr:nvCxnSpPr>
      <xdr:spPr>
        <a:xfrm>
          <a:off x="9639300" y="6508439"/>
          <a:ext cx="838200" cy="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164789</xdr:rowOff>
    </xdr:from>
    <xdr:to>
      <xdr:col>50</xdr:col>
      <xdr:colOff>114300</xdr:colOff>
      <xdr:row>37</xdr:row>
      <xdr:rowOff>165474</xdr:rowOff>
    </xdr:to>
    <xdr:cxnSp macro="">
      <xdr:nvCxnSpPr>
        <xdr:cNvPr id="289" name="直線コネクタ 288"/>
        <xdr:cNvCxnSpPr/>
      </xdr:nvCxnSpPr>
      <xdr:spPr>
        <a:xfrm flipV="1">
          <a:off x="8750300" y="6508439"/>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164674</xdr:rowOff>
    </xdr:from>
    <xdr:to>
      <xdr:col>45</xdr:col>
      <xdr:colOff>177800</xdr:colOff>
      <xdr:row>37</xdr:row>
      <xdr:rowOff>165474</xdr:rowOff>
    </xdr:to>
    <xdr:cxnSp macro="">
      <xdr:nvCxnSpPr>
        <xdr:cNvPr id="292" name="直線コネクタ 291"/>
        <xdr:cNvCxnSpPr/>
      </xdr:nvCxnSpPr>
      <xdr:spPr>
        <a:xfrm>
          <a:off x="7861300" y="6508324"/>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157988</xdr:rowOff>
    </xdr:from>
    <xdr:to>
      <xdr:col>41</xdr:col>
      <xdr:colOff>50800</xdr:colOff>
      <xdr:row>37</xdr:row>
      <xdr:rowOff>164674</xdr:rowOff>
    </xdr:to>
    <xdr:cxnSp macro="">
      <xdr:nvCxnSpPr>
        <xdr:cNvPr id="295" name="直線コネクタ 294"/>
        <xdr:cNvCxnSpPr/>
      </xdr:nvCxnSpPr>
      <xdr:spPr>
        <a:xfrm>
          <a:off x="6972300" y="6501638"/>
          <a:ext cx="889000" cy="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116218</xdr:rowOff>
    </xdr:from>
    <xdr:to>
      <xdr:col>55</xdr:col>
      <xdr:colOff>50800</xdr:colOff>
      <xdr:row>38</xdr:row>
      <xdr:rowOff>46368</xdr:rowOff>
    </xdr:to>
    <xdr:sp macro="" textlink="">
      <xdr:nvSpPr>
        <xdr:cNvPr id="305" name="楕円 304"/>
        <xdr:cNvSpPr/>
      </xdr:nvSpPr>
      <xdr:spPr>
        <a:xfrm>
          <a:off x="10426700" y="645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53840</xdr:rowOff>
    </xdr:from>
    <xdr:ext cx="378565" cy="259045"/>
    <xdr:sp macro="" textlink="">
      <xdr:nvSpPr>
        <xdr:cNvPr id="306" name="労働費該当値テキスト"/>
        <xdr:cNvSpPr txBox="1"/>
      </xdr:nvSpPr>
      <xdr:spPr>
        <a:xfrm>
          <a:off x="10528300" y="6397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113989</xdr:rowOff>
    </xdr:from>
    <xdr:to>
      <xdr:col>50</xdr:col>
      <xdr:colOff>165100</xdr:colOff>
      <xdr:row>38</xdr:row>
      <xdr:rowOff>44138</xdr:rowOff>
    </xdr:to>
    <xdr:sp macro="" textlink="">
      <xdr:nvSpPr>
        <xdr:cNvPr id="307" name="楕円 306"/>
        <xdr:cNvSpPr/>
      </xdr:nvSpPr>
      <xdr:spPr>
        <a:xfrm>
          <a:off x="9588500" y="64576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35266</xdr:rowOff>
    </xdr:from>
    <xdr:ext cx="378565" cy="259045"/>
    <xdr:sp macro="" textlink="">
      <xdr:nvSpPr>
        <xdr:cNvPr id="308" name="テキスト ボックス 307"/>
        <xdr:cNvSpPr txBox="1"/>
      </xdr:nvSpPr>
      <xdr:spPr>
        <a:xfrm>
          <a:off x="9450017" y="6550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114675</xdr:rowOff>
    </xdr:from>
    <xdr:to>
      <xdr:col>46</xdr:col>
      <xdr:colOff>38100</xdr:colOff>
      <xdr:row>38</xdr:row>
      <xdr:rowOff>44825</xdr:rowOff>
    </xdr:to>
    <xdr:sp macro="" textlink="">
      <xdr:nvSpPr>
        <xdr:cNvPr id="309" name="楕円 308"/>
        <xdr:cNvSpPr/>
      </xdr:nvSpPr>
      <xdr:spPr>
        <a:xfrm>
          <a:off x="8699500" y="645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35951</xdr:rowOff>
    </xdr:from>
    <xdr:ext cx="378565" cy="259045"/>
    <xdr:sp macro="" textlink="">
      <xdr:nvSpPr>
        <xdr:cNvPr id="310" name="テキスト ボックス 309"/>
        <xdr:cNvSpPr txBox="1"/>
      </xdr:nvSpPr>
      <xdr:spPr>
        <a:xfrm>
          <a:off x="8561017" y="6551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113874</xdr:rowOff>
    </xdr:from>
    <xdr:to>
      <xdr:col>41</xdr:col>
      <xdr:colOff>101600</xdr:colOff>
      <xdr:row>38</xdr:row>
      <xdr:rowOff>44024</xdr:rowOff>
    </xdr:to>
    <xdr:sp macro="" textlink="">
      <xdr:nvSpPr>
        <xdr:cNvPr id="311" name="楕円 310"/>
        <xdr:cNvSpPr/>
      </xdr:nvSpPr>
      <xdr:spPr>
        <a:xfrm>
          <a:off x="7810500" y="645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35151</xdr:rowOff>
    </xdr:from>
    <xdr:ext cx="378565" cy="259045"/>
    <xdr:sp macro="" textlink="">
      <xdr:nvSpPr>
        <xdr:cNvPr id="312" name="テキスト ボックス 311"/>
        <xdr:cNvSpPr txBox="1"/>
      </xdr:nvSpPr>
      <xdr:spPr>
        <a:xfrm>
          <a:off x="7672017" y="6550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3" name="楕円 312"/>
        <xdr:cNvSpPr/>
      </xdr:nvSpPr>
      <xdr:spPr>
        <a:xfrm>
          <a:off x="69215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28465</xdr:rowOff>
    </xdr:from>
    <xdr:ext cx="378565" cy="259045"/>
    <xdr:sp macro="" textlink="">
      <xdr:nvSpPr>
        <xdr:cNvPr id="314" name="テキスト ボックス 313"/>
        <xdr:cNvSpPr txBox="1"/>
      </xdr:nvSpPr>
      <xdr:spPr>
        <a:xfrm>
          <a:off x="6783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79249</xdr:rowOff>
    </xdr:from>
    <xdr:to>
      <xdr:col>55</xdr:col>
      <xdr:colOff>0</xdr:colOff>
      <xdr:row>58</xdr:row>
      <xdr:rowOff>81416</xdr:rowOff>
    </xdr:to>
    <xdr:cxnSp macro="">
      <xdr:nvCxnSpPr>
        <xdr:cNvPr id="341" name="直線コネクタ 340"/>
        <xdr:cNvCxnSpPr/>
      </xdr:nvCxnSpPr>
      <xdr:spPr>
        <a:xfrm>
          <a:off x="9639300" y="10023349"/>
          <a:ext cx="838200" cy="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79249</xdr:rowOff>
    </xdr:from>
    <xdr:to>
      <xdr:col>50</xdr:col>
      <xdr:colOff>114300</xdr:colOff>
      <xdr:row>58</xdr:row>
      <xdr:rowOff>86116</xdr:rowOff>
    </xdr:to>
    <xdr:cxnSp macro="">
      <xdr:nvCxnSpPr>
        <xdr:cNvPr id="344" name="直線コネクタ 343"/>
        <xdr:cNvCxnSpPr/>
      </xdr:nvCxnSpPr>
      <xdr:spPr>
        <a:xfrm flipV="1">
          <a:off x="8750300" y="10023349"/>
          <a:ext cx="889000" cy="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86116</xdr:rowOff>
    </xdr:from>
    <xdr:to>
      <xdr:col>45</xdr:col>
      <xdr:colOff>177800</xdr:colOff>
      <xdr:row>58</xdr:row>
      <xdr:rowOff>87150</xdr:rowOff>
    </xdr:to>
    <xdr:cxnSp macro="">
      <xdr:nvCxnSpPr>
        <xdr:cNvPr id="347" name="直線コネクタ 346"/>
        <xdr:cNvCxnSpPr/>
      </xdr:nvCxnSpPr>
      <xdr:spPr>
        <a:xfrm flipV="1">
          <a:off x="7861300" y="10030216"/>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190</xdr:rowOff>
    </xdr:from>
    <xdr:to>
      <xdr:col>41</xdr:col>
      <xdr:colOff>50800</xdr:colOff>
      <xdr:row>58</xdr:row>
      <xdr:rowOff>87150</xdr:rowOff>
    </xdr:to>
    <xdr:cxnSp macro="">
      <xdr:nvCxnSpPr>
        <xdr:cNvPr id="350" name="直線コネクタ 349"/>
        <xdr:cNvCxnSpPr/>
      </xdr:nvCxnSpPr>
      <xdr:spPr>
        <a:xfrm>
          <a:off x="6972300" y="9944290"/>
          <a:ext cx="889000" cy="8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64063</xdr:rowOff>
    </xdr:from>
    <xdr:ext cx="534377" cy="259045"/>
    <xdr:sp macro="" textlink="">
      <xdr:nvSpPr>
        <xdr:cNvPr id="354" name="テキスト ボックス 353"/>
        <xdr:cNvSpPr txBox="1"/>
      </xdr:nvSpPr>
      <xdr:spPr>
        <a:xfrm>
          <a:off x="6705111" y="100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30616</xdr:rowOff>
    </xdr:from>
    <xdr:to>
      <xdr:col>55</xdr:col>
      <xdr:colOff>50800</xdr:colOff>
      <xdr:row>58</xdr:row>
      <xdr:rowOff>132216</xdr:rowOff>
    </xdr:to>
    <xdr:sp macro="" textlink="">
      <xdr:nvSpPr>
        <xdr:cNvPr id="360" name="楕円 359"/>
        <xdr:cNvSpPr/>
      </xdr:nvSpPr>
      <xdr:spPr>
        <a:xfrm>
          <a:off x="10426700" y="997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122502</xdr:rowOff>
    </xdr:from>
    <xdr:ext cx="469744" cy="259045"/>
    <xdr:sp macro="" textlink="">
      <xdr:nvSpPr>
        <xdr:cNvPr id="361" name="農林水産業費該当値テキスト"/>
        <xdr:cNvSpPr txBox="1"/>
      </xdr:nvSpPr>
      <xdr:spPr>
        <a:xfrm>
          <a:off x="10528300" y="98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28449</xdr:rowOff>
    </xdr:from>
    <xdr:to>
      <xdr:col>50</xdr:col>
      <xdr:colOff>165100</xdr:colOff>
      <xdr:row>58</xdr:row>
      <xdr:rowOff>130049</xdr:rowOff>
    </xdr:to>
    <xdr:sp macro="" textlink="">
      <xdr:nvSpPr>
        <xdr:cNvPr id="362" name="楕円 361"/>
        <xdr:cNvSpPr/>
      </xdr:nvSpPr>
      <xdr:spPr>
        <a:xfrm>
          <a:off x="9588500" y="997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121176</xdr:rowOff>
    </xdr:from>
    <xdr:ext cx="469744" cy="259045"/>
    <xdr:sp macro="" textlink="">
      <xdr:nvSpPr>
        <xdr:cNvPr id="363" name="テキスト ボックス 362"/>
        <xdr:cNvSpPr txBox="1"/>
      </xdr:nvSpPr>
      <xdr:spPr>
        <a:xfrm>
          <a:off x="9404428" y="1006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35316</xdr:rowOff>
    </xdr:from>
    <xdr:to>
      <xdr:col>46</xdr:col>
      <xdr:colOff>38100</xdr:colOff>
      <xdr:row>58</xdr:row>
      <xdr:rowOff>136916</xdr:rowOff>
    </xdr:to>
    <xdr:sp macro="" textlink="">
      <xdr:nvSpPr>
        <xdr:cNvPr id="364" name="楕円 363"/>
        <xdr:cNvSpPr/>
      </xdr:nvSpPr>
      <xdr:spPr>
        <a:xfrm>
          <a:off x="8699500" y="997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128043</xdr:rowOff>
    </xdr:from>
    <xdr:ext cx="469744" cy="259045"/>
    <xdr:sp macro="" textlink="">
      <xdr:nvSpPr>
        <xdr:cNvPr id="365" name="テキスト ボックス 364"/>
        <xdr:cNvSpPr txBox="1"/>
      </xdr:nvSpPr>
      <xdr:spPr>
        <a:xfrm>
          <a:off x="8515428" y="1007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36350</xdr:rowOff>
    </xdr:from>
    <xdr:to>
      <xdr:col>41</xdr:col>
      <xdr:colOff>101600</xdr:colOff>
      <xdr:row>58</xdr:row>
      <xdr:rowOff>137950</xdr:rowOff>
    </xdr:to>
    <xdr:sp macro="" textlink="">
      <xdr:nvSpPr>
        <xdr:cNvPr id="366" name="楕円 365"/>
        <xdr:cNvSpPr/>
      </xdr:nvSpPr>
      <xdr:spPr>
        <a:xfrm>
          <a:off x="7810500" y="998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129077</xdr:rowOff>
    </xdr:from>
    <xdr:ext cx="469744" cy="259045"/>
    <xdr:sp macro="" textlink="">
      <xdr:nvSpPr>
        <xdr:cNvPr id="367" name="テキスト ボックス 366"/>
        <xdr:cNvSpPr txBox="1"/>
      </xdr:nvSpPr>
      <xdr:spPr>
        <a:xfrm>
          <a:off x="7626428" y="1007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120840</xdr:rowOff>
    </xdr:from>
    <xdr:to>
      <xdr:col>36</xdr:col>
      <xdr:colOff>165100</xdr:colOff>
      <xdr:row>58</xdr:row>
      <xdr:rowOff>50990</xdr:rowOff>
    </xdr:to>
    <xdr:sp macro="" textlink="">
      <xdr:nvSpPr>
        <xdr:cNvPr id="368" name="楕円 367"/>
        <xdr:cNvSpPr/>
      </xdr:nvSpPr>
      <xdr:spPr>
        <a:xfrm>
          <a:off x="6921500" y="989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67517</xdr:rowOff>
    </xdr:from>
    <xdr:ext cx="534377" cy="259045"/>
    <xdr:sp macro="" textlink="">
      <xdr:nvSpPr>
        <xdr:cNvPr id="369" name="テキスト ボックス 368"/>
        <xdr:cNvSpPr txBox="1"/>
      </xdr:nvSpPr>
      <xdr:spPr>
        <a:xfrm>
          <a:off x="6705111" y="966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53839</xdr:rowOff>
    </xdr:from>
    <xdr:to>
      <xdr:col>55</xdr:col>
      <xdr:colOff>0</xdr:colOff>
      <xdr:row>78</xdr:row>
      <xdr:rowOff>79989</xdr:rowOff>
    </xdr:to>
    <xdr:cxnSp macro="">
      <xdr:nvCxnSpPr>
        <xdr:cNvPr id="396" name="直線コネクタ 395"/>
        <xdr:cNvCxnSpPr/>
      </xdr:nvCxnSpPr>
      <xdr:spPr>
        <a:xfrm flipV="1">
          <a:off x="9639300" y="13426939"/>
          <a:ext cx="838200" cy="2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79989</xdr:rowOff>
    </xdr:from>
    <xdr:to>
      <xdr:col>50</xdr:col>
      <xdr:colOff>114300</xdr:colOff>
      <xdr:row>78</xdr:row>
      <xdr:rowOff>98529</xdr:rowOff>
    </xdr:to>
    <xdr:cxnSp macro="">
      <xdr:nvCxnSpPr>
        <xdr:cNvPr id="399" name="直線コネクタ 398"/>
        <xdr:cNvCxnSpPr/>
      </xdr:nvCxnSpPr>
      <xdr:spPr>
        <a:xfrm flipV="1">
          <a:off x="8750300" y="13453089"/>
          <a:ext cx="889000" cy="1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98529</xdr:rowOff>
    </xdr:from>
    <xdr:to>
      <xdr:col>45</xdr:col>
      <xdr:colOff>177800</xdr:colOff>
      <xdr:row>78</xdr:row>
      <xdr:rowOff>106621</xdr:rowOff>
    </xdr:to>
    <xdr:cxnSp macro="">
      <xdr:nvCxnSpPr>
        <xdr:cNvPr id="402" name="直線コネクタ 401"/>
        <xdr:cNvCxnSpPr/>
      </xdr:nvCxnSpPr>
      <xdr:spPr>
        <a:xfrm flipV="1">
          <a:off x="7861300" y="13471629"/>
          <a:ext cx="8890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84699</xdr:rowOff>
    </xdr:from>
    <xdr:to>
      <xdr:col>41</xdr:col>
      <xdr:colOff>50800</xdr:colOff>
      <xdr:row>78</xdr:row>
      <xdr:rowOff>106621</xdr:rowOff>
    </xdr:to>
    <xdr:cxnSp macro="">
      <xdr:nvCxnSpPr>
        <xdr:cNvPr id="405" name="直線コネクタ 404"/>
        <xdr:cNvCxnSpPr/>
      </xdr:nvCxnSpPr>
      <xdr:spPr>
        <a:xfrm>
          <a:off x="6972300" y="13457799"/>
          <a:ext cx="889000" cy="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3039</xdr:rowOff>
    </xdr:from>
    <xdr:to>
      <xdr:col>55</xdr:col>
      <xdr:colOff>50800</xdr:colOff>
      <xdr:row>78</xdr:row>
      <xdr:rowOff>104639</xdr:rowOff>
    </xdr:to>
    <xdr:sp macro="" textlink="">
      <xdr:nvSpPr>
        <xdr:cNvPr id="415" name="楕円 414"/>
        <xdr:cNvSpPr/>
      </xdr:nvSpPr>
      <xdr:spPr>
        <a:xfrm>
          <a:off x="10426700" y="13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89416</xdr:rowOff>
    </xdr:from>
    <xdr:ext cx="469744" cy="259045"/>
    <xdr:sp macro="" textlink="">
      <xdr:nvSpPr>
        <xdr:cNvPr id="416" name="商工費該当値テキスト"/>
        <xdr:cNvSpPr txBox="1"/>
      </xdr:nvSpPr>
      <xdr:spPr>
        <a:xfrm>
          <a:off x="10528300" y="1329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29189</xdr:rowOff>
    </xdr:from>
    <xdr:to>
      <xdr:col>50</xdr:col>
      <xdr:colOff>165100</xdr:colOff>
      <xdr:row>78</xdr:row>
      <xdr:rowOff>130789</xdr:rowOff>
    </xdr:to>
    <xdr:sp macro="" textlink="">
      <xdr:nvSpPr>
        <xdr:cNvPr id="417" name="楕円 416"/>
        <xdr:cNvSpPr/>
      </xdr:nvSpPr>
      <xdr:spPr>
        <a:xfrm>
          <a:off x="9588500" y="1340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121916</xdr:rowOff>
    </xdr:from>
    <xdr:ext cx="469744" cy="259045"/>
    <xdr:sp macro="" textlink="">
      <xdr:nvSpPr>
        <xdr:cNvPr id="418" name="テキスト ボックス 417"/>
        <xdr:cNvSpPr txBox="1"/>
      </xdr:nvSpPr>
      <xdr:spPr>
        <a:xfrm>
          <a:off x="9404428" y="1349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47729</xdr:rowOff>
    </xdr:from>
    <xdr:to>
      <xdr:col>46</xdr:col>
      <xdr:colOff>38100</xdr:colOff>
      <xdr:row>78</xdr:row>
      <xdr:rowOff>149329</xdr:rowOff>
    </xdr:to>
    <xdr:sp macro="" textlink="">
      <xdr:nvSpPr>
        <xdr:cNvPr id="419" name="楕円 418"/>
        <xdr:cNvSpPr/>
      </xdr:nvSpPr>
      <xdr:spPr>
        <a:xfrm>
          <a:off x="8699500" y="1342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140456</xdr:rowOff>
    </xdr:from>
    <xdr:ext cx="469744" cy="259045"/>
    <xdr:sp macro="" textlink="">
      <xdr:nvSpPr>
        <xdr:cNvPr id="420" name="テキスト ボックス 419"/>
        <xdr:cNvSpPr txBox="1"/>
      </xdr:nvSpPr>
      <xdr:spPr>
        <a:xfrm>
          <a:off x="8515428" y="1351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55821</xdr:rowOff>
    </xdr:from>
    <xdr:to>
      <xdr:col>41</xdr:col>
      <xdr:colOff>101600</xdr:colOff>
      <xdr:row>78</xdr:row>
      <xdr:rowOff>157421</xdr:rowOff>
    </xdr:to>
    <xdr:sp macro="" textlink="">
      <xdr:nvSpPr>
        <xdr:cNvPr id="421" name="楕円 420"/>
        <xdr:cNvSpPr/>
      </xdr:nvSpPr>
      <xdr:spPr>
        <a:xfrm>
          <a:off x="7810500" y="1342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148548</xdr:rowOff>
    </xdr:from>
    <xdr:ext cx="469744" cy="259045"/>
    <xdr:sp macro="" textlink="">
      <xdr:nvSpPr>
        <xdr:cNvPr id="422" name="テキスト ボックス 421"/>
        <xdr:cNvSpPr txBox="1"/>
      </xdr:nvSpPr>
      <xdr:spPr>
        <a:xfrm>
          <a:off x="7626428" y="1352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33899</xdr:rowOff>
    </xdr:from>
    <xdr:to>
      <xdr:col>36</xdr:col>
      <xdr:colOff>165100</xdr:colOff>
      <xdr:row>78</xdr:row>
      <xdr:rowOff>135499</xdr:rowOff>
    </xdr:to>
    <xdr:sp macro="" textlink="">
      <xdr:nvSpPr>
        <xdr:cNvPr id="423" name="楕円 422"/>
        <xdr:cNvSpPr/>
      </xdr:nvSpPr>
      <xdr:spPr>
        <a:xfrm>
          <a:off x="6921500" y="1340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126626</xdr:rowOff>
    </xdr:from>
    <xdr:ext cx="469744" cy="259045"/>
    <xdr:sp macro="" textlink="">
      <xdr:nvSpPr>
        <xdr:cNvPr id="424" name="テキスト ボックス 423"/>
        <xdr:cNvSpPr txBox="1"/>
      </xdr:nvSpPr>
      <xdr:spPr>
        <a:xfrm>
          <a:off x="6737428" y="1349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81842</xdr:rowOff>
    </xdr:from>
    <xdr:to>
      <xdr:col>55</xdr:col>
      <xdr:colOff>0</xdr:colOff>
      <xdr:row>98</xdr:row>
      <xdr:rowOff>85773</xdr:rowOff>
    </xdr:to>
    <xdr:cxnSp macro="">
      <xdr:nvCxnSpPr>
        <xdr:cNvPr id="453" name="直線コネクタ 452"/>
        <xdr:cNvCxnSpPr/>
      </xdr:nvCxnSpPr>
      <xdr:spPr>
        <a:xfrm>
          <a:off x="9639300" y="16883942"/>
          <a:ext cx="838200" cy="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81842</xdr:rowOff>
    </xdr:from>
    <xdr:to>
      <xdr:col>50</xdr:col>
      <xdr:colOff>114300</xdr:colOff>
      <xdr:row>98</xdr:row>
      <xdr:rowOff>117670</xdr:rowOff>
    </xdr:to>
    <xdr:cxnSp macro="">
      <xdr:nvCxnSpPr>
        <xdr:cNvPr id="456" name="直線コネクタ 455"/>
        <xdr:cNvCxnSpPr/>
      </xdr:nvCxnSpPr>
      <xdr:spPr>
        <a:xfrm flipV="1">
          <a:off x="8750300" y="16883942"/>
          <a:ext cx="889000" cy="3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94692</xdr:rowOff>
    </xdr:from>
    <xdr:to>
      <xdr:col>45</xdr:col>
      <xdr:colOff>177800</xdr:colOff>
      <xdr:row>98</xdr:row>
      <xdr:rowOff>117670</xdr:rowOff>
    </xdr:to>
    <xdr:cxnSp macro="">
      <xdr:nvCxnSpPr>
        <xdr:cNvPr id="459" name="直線コネクタ 458"/>
        <xdr:cNvCxnSpPr/>
      </xdr:nvCxnSpPr>
      <xdr:spPr>
        <a:xfrm>
          <a:off x="7861300" y="16896792"/>
          <a:ext cx="889000" cy="2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94692</xdr:rowOff>
    </xdr:from>
    <xdr:to>
      <xdr:col>41</xdr:col>
      <xdr:colOff>50800</xdr:colOff>
      <xdr:row>98</xdr:row>
      <xdr:rowOff>108085</xdr:rowOff>
    </xdr:to>
    <xdr:cxnSp macro="">
      <xdr:nvCxnSpPr>
        <xdr:cNvPr id="462" name="直線コネクタ 461"/>
        <xdr:cNvCxnSpPr/>
      </xdr:nvCxnSpPr>
      <xdr:spPr>
        <a:xfrm flipV="1">
          <a:off x="6972300" y="16896792"/>
          <a:ext cx="889000" cy="1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34973</xdr:rowOff>
    </xdr:from>
    <xdr:to>
      <xdr:col>55</xdr:col>
      <xdr:colOff>50800</xdr:colOff>
      <xdr:row>98</xdr:row>
      <xdr:rowOff>136573</xdr:rowOff>
    </xdr:to>
    <xdr:sp macro="" textlink="">
      <xdr:nvSpPr>
        <xdr:cNvPr id="472" name="楕円 471"/>
        <xdr:cNvSpPr/>
      </xdr:nvSpPr>
      <xdr:spPr>
        <a:xfrm>
          <a:off x="10426700" y="1683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144270</xdr:rowOff>
    </xdr:from>
    <xdr:ext cx="534377" cy="259045"/>
    <xdr:sp macro="" textlink="">
      <xdr:nvSpPr>
        <xdr:cNvPr id="473" name="土木費該当値テキスト"/>
        <xdr:cNvSpPr txBox="1"/>
      </xdr:nvSpPr>
      <xdr:spPr>
        <a:xfrm>
          <a:off x="10528300" y="167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31042</xdr:rowOff>
    </xdr:from>
    <xdr:to>
      <xdr:col>50</xdr:col>
      <xdr:colOff>165100</xdr:colOff>
      <xdr:row>98</xdr:row>
      <xdr:rowOff>132642</xdr:rowOff>
    </xdr:to>
    <xdr:sp macro="" textlink="">
      <xdr:nvSpPr>
        <xdr:cNvPr id="474" name="楕円 473"/>
        <xdr:cNvSpPr/>
      </xdr:nvSpPr>
      <xdr:spPr>
        <a:xfrm>
          <a:off x="9588500" y="1683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123769</xdr:rowOff>
    </xdr:from>
    <xdr:ext cx="534377" cy="259045"/>
    <xdr:sp macro="" textlink="">
      <xdr:nvSpPr>
        <xdr:cNvPr id="475" name="テキスト ボックス 474"/>
        <xdr:cNvSpPr txBox="1"/>
      </xdr:nvSpPr>
      <xdr:spPr>
        <a:xfrm>
          <a:off x="9372111" y="1692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66870</xdr:rowOff>
    </xdr:from>
    <xdr:to>
      <xdr:col>46</xdr:col>
      <xdr:colOff>38100</xdr:colOff>
      <xdr:row>98</xdr:row>
      <xdr:rowOff>168470</xdr:rowOff>
    </xdr:to>
    <xdr:sp macro="" textlink="">
      <xdr:nvSpPr>
        <xdr:cNvPr id="476" name="楕円 475"/>
        <xdr:cNvSpPr/>
      </xdr:nvSpPr>
      <xdr:spPr>
        <a:xfrm>
          <a:off x="8699500" y="1686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159597</xdr:rowOff>
    </xdr:from>
    <xdr:ext cx="534377" cy="259045"/>
    <xdr:sp macro="" textlink="">
      <xdr:nvSpPr>
        <xdr:cNvPr id="477" name="テキスト ボックス 476"/>
        <xdr:cNvSpPr txBox="1"/>
      </xdr:nvSpPr>
      <xdr:spPr>
        <a:xfrm>
          <a:off x="8483111" y="169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43892</xdr:rowOff>
    </xdr:from>
    <xdr:to>
      <xdr:col>41</xdr:col>
      <xdr:colOff>101600</xdr:colOff>
      <xdr:row>98</xdr:row>
      <xdr:rowOff>145492</xdr:rowOff>
    </xdr:to>
    <xdr:sp macro="" textlink="">
      <xdr:nvSpPr>
        <xdr:cNvPr id="478" name="楕円 477"/>
        <xdr:cNvSpPr/>
      </xdr:nvSpPr>
      <xdr:spPr>
        <a:xfrm>
          <a:off x="7810500" y="168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136619</xdr:rowOff>
    </xdr:from>
    <xdr:ext cx="534377" cy="259045"/>
    <xdr:sp macro="" textlink="">
      <xdr:nvSpPr>
        <xdr:cNvPr id="479" name="テキスト ボックス 478"/>
        <xdr:cNvSpPr txBox="1"/>
      </xdr:nvSpPr>
      <xdr:spPr>
        <a:xfrm>
          <a:off x="7594111" y="1693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57285</xdr:rowOff>
    </xdr:from>
    <xdr:to>
      <xdr:col>36</xdr:col>
      <xdr:colOff>165100</xdr:colOff>
      <xdr:row>98</xdr:row>
      <xdr:rowOff>158885</xdr:rowOff>
    </xdr:to>
    <xdr:sp macro="" textlink="">
      <xdr:nvSpPr>
        <xdr:cNvPr id="480" name="楕円 479"/>
        <xdr:cNvSpPr/>
      </xdr:nvSpPr>
      <xdr:spPr>
        <a:xfrm>
          <a:off x="6921500" y="168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150012</xdr:rowOff>
    </xdr:from>
    <xdr:ext cx="534377" cy="259045"/>
    <xdr:sp macro="" textlink="">
      <xdr:nvSpPr>
        <xdr:cNvPr id="481" name="テキスト ボックス 480"/>
        <xdr:cNvSpPr txBox="1"/>
      </xdr:nvSpPr>
      <xdr:spPr>
        <a:xfrm>
          <a:off x="6705111" y="1695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106599</xdr:rowOff>
    </xdr:from>
    <xdr:to>
      <xdr:col>85</xdr:col>
      <xdr:colOff>127000</xdr:colOff>
      <xdr:row>38</xdr:row>
      <xdr:rowOff>120726</xdr:rowOff>
    </xdr:to>
    <xdr:cxnSp macro="">
      <xdr:nvCxnSpPr>
        <xdr:cNvPr id="509" name="直線コネクタ 508"/>
        <xdr:cNvCxnSpPr/>
      </xdr:nvCxnSpPr>
      <xdr:spPr>
        <a:xfrm flipV="1">
          <a:off x="15481300" y="6621699"/>
          <a:ext cx="838200" cy="1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117160</xdr:rowOff>
    </xdr:from>
    <xdr:to>
      <xdr:col>81</xdr:col>
      <xdr:colOff>50800</xdr:colOff>
      <xdr:row>38</xdr:row>
      <xdr:rowOff>120726</xdr:rowOff>
    </xdr:to>
    <xdr:cxnSp macro="">
      <xdr:nvCxnSpPr>
        <xdr:cNvPr id="512" name="直線コネクタ 511"/>
        <xdr:cNvCxnSpPr/>
      </xdr:nvCxnSpPr>
      <xdr:spPr>
        <a:xfrm>
          <a:off x="14592300" y="6632260"/>
          <a:ext cx="8890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117160</xdr:rowOff>
    </xdr:from>
    <xdr:to>
      <xdr:col>76</xdr:col>
      <xdr:colOff>114300</xdr:colOff>
      <xdr:row>38</xdr:row>
      <xdr:rowOff>127264</xdr:rowOff>
    </xdr:to>
    <xdr:cxnSp macro="">
      <xdr:nvCxnSpPr>
        <xdr:cNvPr id="515" name="直線コネクタ 514"/>
        <xdr:cNvCxnSpPr/>
      </xdr:nvCxnSpPr>
      <xdr:spPr>
        <a:xfrm flipV="1">
          <a:off x="13703300" y="6632260"/>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114280</xdr:rowOff>
    </xdr:from>
    <xdr:to>
      <xdr:col>71</xdr:col>
      <xdr:colOff>177800</xdr:colOff>
      <xdr:row>38</xdr:row>
      <xdr:rowOff>127264</xdr:rowOff>
    </xdr:to>
    <xdr:cxnSp macro="">
      <xdr:nvCxnSpPr>
        <xdr:cNvPr id="518" name="直線コネクタ 517"/>
        <xdr:cNvCxnSpPr/>
      </xdr:nvCxnSpPr>
      <xdr:spPr>
        <a:xfrm>
          <a:off x="12814300" y="6629380"/>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55799</xdr:rowOff>
    </xdr:from>
    <xdr:to>
      <xdr:col>85</xdr:col>
      <xdr:colOff>177800</xdr:colOff>
      <xdr:row>38</xdr:row>
      <xdr:rowOff>157399</xdr:rowOff>
    </xdr:to>
    <xdr:sp macro="" textlink="">
      <xdr:nvSpPr>
        <xdr:cNvPr id="528" name="楕円 527"/>
        <xdr:cNvSpPr/>
      </xdr:nvSpPr>
      <xdr:spPr>
        <a:xfrm>
          <a:off x="16268700" y="657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142176</xdr:rowOff>
    </xdr:from>
    <xdr:ext cx="534377" cy="259045"/>
    <xdr:sp macro="" textlink="">
      <xdr:nvSpPr>
        <xdr:cNvPr id="529" name="消防費該当値テキスト"/>
        <xdr:cNvSpPr txBox="1"/>
      </xdr:nvSpPr>
      <xdr:spPr>
        <a:xfrm>
          <a:off x="16370300" y="64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69926</xdr:rowOff>
    </xdr:from>
    <xdr:to>
      <xdr:col>81</xdr:col>
      <xdr:colOff>101600</xdr:colOff>
      <xdr:row>39</xdr:row>
      <xdr:rowOff>76</xdr:rowOff>
    </xdr:to>
    <xdr:sp macro="" textlink="">
      <xdr:nvSpPr>
        <xdr:cNvPr id="530" name="楕円 529"/>
        <xdr:cNvSpPr/>
      </xdr:nvSpPr>
      <xdr:spPr>
        <a:xfrm>
          <a:off x="15430500" y="658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162653</xdr:rowOff>
    </xdr:from>
    <xdr:ext cx="534377" cy="259045"/>
    <xdr:sp macro="" textlink="">
      <xdr:nvSpPr>
        <xdr:cNvPr id="531" name="テキスト ボックス 530"/>
        <xdr:cNvSpPr txBox="1"/>
      </xdr:nvSpPr>
      <xdr:spPr>
        <a:xfrm>
          <a:off x="15214111" y="667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66360</xdr:rowOff>
    </xdr:from>
    <xdr:to>
      <xdr:col>76</xdr:col>
      <xdr:colOff>165100</xdr:colOff>
      <xdr:row>38</xdr:row>
      <xdr:rowOff>167960</xdr:rowOff>
    </xdr:to>
    <xdr:sp macro="" textlink="">
      <xdr:nvSpPr>
        <xdr:cNvPr id="532" name="楕円 531"/>
        <xdr:cNvSpPr/>
      </xdr:nvSpPr>
      <xdr:spPr>
        <a:xfrm>
          <a:off x="14541500" y="658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159087</xdr:rowOff>
    </xdr:from>
    <xdr:ext cx="534377" cy="259045"/>
    <xdr:sp macro="" textlink="">
      <xdr:nvSpPr>
        <xdr:cNvPr id="533" name="テキスト ボックス 532"/>
        <xdr:cNvSpPr txBox="1"/>
      </xdr:nvSpPr>
      <xdr:spPr>
        <a:xfrm>
          <a:off x="14325111" y="667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76464</xdr:rowOff>
    </xdr:from>
    <xdr:to>
      <xdr:col>72</xdr:col>
      <xdr:colOff>38100</xdr:colOff>
      <xdr:row>39</xdr:row>
      <xdr:rowOff>6614</xdr:rowOff>
    </xdr:to>
    <xdr:sp macro="" textlink="">
      <xdr:nvSpPr>
        <xdr:cNvPr id="534" name="楕円 533"/>
        <xdr:cNvSpPr/>
      </xdr:nvSpPr>
      <xdr:spPr>
        <a:xfrm>
          <a:off x="13652500" y="659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169191</xdr:rowOff>
    </xdr:from>
    <xdr:ext cx="534377" cy="259045"/>
    <xdr:sp macro="" textlink="">
      <xdr:nvSpPr>
        <xdr:cNvPr id="535" name="テキスト ボックス 534"/>
        <xdr:cNvSpPr txBox="1"/>
      </xdr:nvSpPr>
      <xdr:spPr>
        <a:xfrm>
          <a:off x="13436111" y="668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63480</xdr:rowOff>
    </xdr:from>
    <xdr:to>
      <xdr:col>67</xdr:col>
      <xdr:colOff>101600</xdr:colOff>
      <xdr:row>38</xdr:row>
      <xdr:rowOff>165080</xdr:rowOff>
    </xdr:to>
    <xdr:sp macro="" textlink="">
      <xdr:nvSpPr>
        <xdr:cNvPr id="536" name="楕円 535"/>
        <xdr:cNvSpPr/>
      </xdr:nvSpPr>
      <xdr:spPr>
        <a:xfrm>
          <a:off x="12763500" y="657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156207</xdr:rowOff>
    </xdr:from>
    <xdr:ext cx="534377" cy="259045"/>
    <xdr:sp macro="" textlink="">
      <xdr:nvSpPr>
        <xdr:cNvPr id="537" name="テキスト ボックス 536"/>
        <xdr:cNvSpPr txBox="1"/>
      </xdr:nvSpPr>
      <xdr:spPr>
        <a:xfrm>
          <a:off x="12547111" y="66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168294</xdr:rowOff>
    </xdr:from>
    <xdr:to>
      <xdr:col>85</xdr:col>
      <xdr:colOff>127000</xdr:colOff>
      <xdr:row>59</xdr:row>
      <xdr:rowOff>52260</xdr:rowOff>
    </xdr:to>
    <xdr:cxnSp macro="">
      <xdr:nvCxnSpPr>
        <xdr:cNvPr id="567" name="直線コネクタ 566"/>
        <xdr:cNvCxnSpPr/>
      </xdr:nvCxnSpPr>
      <xdr:spPr>
        <a:xfrm flipV="1">
          <a:off x="15481300" y="9769494"/>
          <a:ext cx="838200" cy="39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170825</xdr:rowOff>
    </xdr:from>
    <xdr:ext cx="534377" cy="259045"/>
    <xdr:sp macro="" textlink="">
      <xdr:nvSpPr>
        <xdr:cNvPr id="568" name="教育費平均値テキスト"/>
        <xdr:cNvSpPr txBox="1"/>
      </xdr:nvSpPr>
      <xdr:spPr>
        <a:xfrm>
          <a:off x="16370300" y="9772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119240</xdr:rowOff>
    </xdr:from>
    <xdr:to>
      <xdr:col>81</xdr:col>
      <xdr:colOff>50800</xdr:colOff>
      <xdr:row>59</xdr:row>
      <xdr:rowOff>52260</xdr:rowOff>
    </xdr:to>
    <xdr:cxnSp macro="">
      <xdr:nvCxnSpPr>
        <xdr:cNvPr id="570" name="直線コネクタ 569"/>
        <xdr:cNvCxnSpPr/>
      </xdr:nvCxnSpPr>
      <xdr:spPr>
        <a:xfrm>
          <a:off x="14592300" y="9720440"/>
          <a:ext cx="889000" cy="44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25481</xdr:rowOff>
    </xdr:from>
    <xdr:ext cx="534377" cy="259045"/>
    <xdr:sp macro="" textlink="">
      <xdr:nvSpPr>
        <xdr:cNvPr id="572" name="テキスト ボックス 571"/>
        <xdr:cNvSpPr txBox="1"/>
      </xdr:nvSpPr>
      <xdr:spPr>
        <a:xfrm>
          <a:off x="15214111" y="96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119240</xdr:rowOff>
    </xdr:from>
    <xdr:to>
      <xdr:col>76</xdr:col>
      <xdr:colOff>114300</xdr:colOff>
      <xdr:row>58</xdr:row>
      <xdr:rowOff>110725</xdr:rowOff>
    </xdr:to>
    <xdr:cxnSp macro="">
      <xdr:nvCxnSpPr>
        <xdr:cNvPr id="573" name="直線コネクタ 572"/>
        <xdr:cNvCxnSpPr/>
      </xdr:nvCxnSpPr>
      <xdr:spPr>
        <a:xfrm flipV="1">
          <a:off x="13703300" y="9720440"/>
          <a:ext cx="889000" cy="33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115467</xdr:rowOff>
    </xdr:from>
    <xdr:ext cx="534377" cy="259045"/>
    <xdr:sp macro="" textlink="">
      <xdr:nvSpPr>
        <xdr:cNvPr id="575" name="テキスト ボックス 574"/>
        <xdr:cNvSpPr txBox="1"/>
      </xdr:nvSpPr>
      <xdr:spPr>
        <a:xfrm>
          <a:off x="14325111" y="100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7150</xdr:rowOff>
    </xdr:from>
    <xdr:to>
      <xdr:col>71</xdr:col>
      <xdr:colOff>177800</xdr:colOff>
      <xdr:row>58</xdr:row>
      <xdr:rowOff>110725</xdr:rowOff>
    </xdr:to>
    <xdr:cxnSp macro="">
      <xdr:nvCxnSpPr>
        <xdr:cNvPr id="576" name="直線コネクタ 575"/>
        <xdr:cNvCxnSpPr/>
      </xdr:nvCxnSpPr>
      <xdr:spPr>
        <a:xfrm>
          <a:off x="12814300" y="9608350"/>
          <a:ext cx="889000" cy="44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161669</xdr:rowOff>
    </xdr:from>
    <xdr:ext cx="534377" cy="259045"/>
    <xdr:sp macro="" textlink="">
      <xdr:nvSpPr>
        <xdr:cNvPr id="578" name="テキスト ボックス 577"/>
        <xdr:cNvSpPr txBox="1"/>
      </xdr:nvSpPr>
      <xdr:spPr>
        <a:xfrm>
          <a:off x="13436111" y="9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153985</xdr:rowOff>
    </xdr:from>
    <xdr:ext cx="534377" cy="259045"/>
    <xdr:sp macro="" textlink="">
      <xdr:nvSpPr>
        <xdr:cNvPr id="580" name="テキスト ボックス 579"/>
        <xdr:cNvSpPr txBox="1"/>
      </xdr:nvSpPr>
      <xdr:spPr>
        <a:xfrm>
          <a:off x="12547111" y="100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117494</xdr:rowOff>
    </xdr:from>
    <xdr:to>
      <xdr:col>85</xdr:col>
      <xdr:colOff>177800</xdr:colOff>
      <xdr:row>57</xdr:row>
      <xdr:rowOff>47644</xdr:rowOff>
    </xdr:to>
    <xdr:sp macro="" textlink="">
      <xdr:nvSpPr>
        <xdr:cNvPr id="586" name="楕円 585"/>
        <xdr:cNvSpPr/>
      </xdr:nvSpPr>
      <xdr:spPr>
        <a:xfrm>
          <a:off x="16268700" y="97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140371</xdr:rowOff>
    </xdr:from>
    <xdr:ext cx="534377" cy="259045"/>
    <xdr:sp macro="" textlink="">
      <xdr:nvSpPr>
        <xdr:cNvPr id="587" name="教育費該当値テキスト"/>
        <xdr:cNvSpPr txBox="1"/>
      </xdr:nvSpPr>
      <xdr:spPr>
        <a:xfrm>
          <a:off x="16370300" y="957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1460</xdr:rowOff>
    </xdr:from>
    <xdr:to>
      <xdr:col>81</xdr:col>
      <xdr:colOff>101600</xdr:colOff>
      <xdr:row>59</xdr:row>
      <xdr:rowOff>103060</xdr:rowOff>
    </xdr:to>
    <xdr:sp macro="" textlink="">
      <xdr:nvSpPr>
        <xdr:cNvPr id="588" name="楕円 587"/>
        <xdr:cNvSpPr/>
      </xdr:nvSpPr>
      <xdr:spPr>
        <a:xfrm>
          <a:off x="15430500" y="1011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94187</xdr:rowOff>
    </xdr:from>
    <xdr:ext cx="534377" cy="259045"/>
    <xdr:sp macro="" textlink="">
      <xdr:nvSpPr>
        <xdr:cNvPr id="589" name="テキスト ボックス 588"/>
        <xdr:cNvSpPr txBox="1"/>
      </xdr:nvSpPr>
      <xdr:spPr>
        <a:xfrm>
          <a:off x="15214111" y="102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68440</xdr:rowOff>
    </xdr:from>
    <xdr:to>
      <xdr:col>76</xdr:col>
      <xdr:colOff>165100</xdr:colOff>
      <xdr:row>56</xdr:row>
      <xdr:rowOff>170040</xdr:rowOff>
    </xdr:to>
    <xdr:sp macro="" textlink="">
      <xdr:nvSpPr>
        <xdr:cNvPr id="590" name="楕円 589"/>
        <xdr:cNvSpPr/>
      </xdr:nvSpPr>
      <xdr:spPr>
        <a:xfrm>
          <a:off x="14541500" y="966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15117</xdr:rowOff>
    </xdr:from>
    <xdr:ext cx="534377" cy="259045"/>
    <xdr:sp macro="" textlink="">
      <xdr:nvSpPr>
        <xdr:cNvPr id="591" name="テキスト ボックス 590"/>
        <xdr:cNvSpPr txBox="1"/>
      </xdr:nvSpPr>
      <xdr:spPr>
        <a:xfrm>
          <a:off x="14325111" y="944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59925</xdr:rowOff>
    </xdr:from>
    <xdr:to>
      <xdr:col>72</xdr:col>
      <xdr:colOff>38100</xdr:colOff>
      <xdr:row>58</xdr:row>
      <xdr:rowOff>161525</xdr:rowOff>
    </xdr:to>
    <xdr:sp macro="" textlink="">
      <xdr:nvSpPr>
        <xdr:cNvPr id="592" name="楕円 591"/>
        <xdr:cNvSpPr/>
      </xdr:nvSpPr>
      <xdr:spPr>
        <a:xfrm>
          <a:off x="13652500" y="1000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152652</xdr:rowOff>
    </xdr:from>
    <xdr:ext cx="534377" cy="259045"/>
    <xdr:sp macro="" textlink="">
      <xdr:nvSpPr>
        <xdr:cNvPr id="593" name="テキスト ボックス 592"/>
        <xdr:cNvSpPr txBox="1"/>
      </xdr:nvSpPr>
      <xdr:spPr>
        <a:xfrm>
          <a:off x="13436111" y="100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127800</xdr:rowOff>
    </xdr:from>
    <xdr:to>
      <xdr:col>67</xdr:col>
      <xdr:colOff>101600</xdr:colOff>
      <xdr:row>56</xdr:row>
      <xdr:rowOff>57950</xdr:rowOff>
    </xdr:to>
    <xdr:sp macro="" textlink="">
      <xdr:nvSpPr>
        <xdr:cNvPr id="594" name="楕円 593"/>
        <xdr:cNvSpPr/>
      </xdr:nvSpPr>
      <xdr:spPr>
        <a:xfrm>
          <a:off x="12763500" y="955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74477</xdr:rowOff>
    </xdr:from>
    <xdr:ext cx="534377" cy="259045"/>
    <xdr:sp macro="" textlink="">
      <xdr:nvSpPr>
        <xdr:cNvPr id="595" name="テキスト ボックス 594"/>
        <xdr:cNvSpPr txBox="1"/>
      </xdr:nvSpPr>
      <xdr:spPr>
        <a:xfrm>
          <a:off x="12547111" y="933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4" name="直線コネクタ 62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5" name="災害復旧費平均値テキスト"/>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7" name="直線コネクタ 62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29" name="テキスト ボックス 628"/>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0" name="直線コネクタ 62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2" name="テキスト ボックス 631"/>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3" name="直線コネクタ 63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5" name="テキスト ボックス 634"/>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7" name="テキスト ボックス 636"/>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3" name="楕円 64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249299" cy="259045"/>
    <xdr:sp macro="" textlink="">
      <xdr:nvSpPr>
        <xdr:cNvPr id="644" name="災害復旧費該当値テキスト"/>
        <xdr:cNvSpPr txBox="1"/>
      </xdr:nvSpPr>
      <xdr:spPr>
        <a:xfrm>
          <a:off x="16370300" y="13483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5" name="楕円 64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6" name="テキスト ボックス 64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7" name="楕円 64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8" name="テキスト ボックス 64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9" name="楕円 64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0" name="テキスト ボックス 64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1" name="楕円 65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2" name="テキスト ボックス 65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19247</xdr:rowOff>
    </xdr:from>
    <xdr:to>
      <xdr:col>85</xdr:col>
      <xdr:colOff>127000</xdr:colOff>
      <xdr:row>96</xdr:row>
      <xdr:rowOff>32258</xdr:rowOff>
    </xdr:to>
    <xdr:cxnSp macro="">
      <xdr:nvCxnSpPr>
        <xdr:cNvPr id="681" name="直線コネクタ 680"/>
        <xdr:cNvCxnSpPr/>
      </xdr:nvCxnSpPr>
      <xdr:spPr>
        <a:xfrm flipV="1">
          <a:off x="15481300" y="16478447"/>
          <a:ext cx="838200" cy="1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2" name="公債費平均値テキスト"/>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28487</xdr:rowOff>
    </xdr:from>
    <xdr:to>
      <xdr:col>81</xdr:col>
      <xdr:colOff>50800</xdr:colOff>
      <xdr:row>96</xdr:row>
      <xdr:rowOff>32258</xdr:rowOff>
    </xdr:to>
    <xdr:cxnSp macro="">
      <xdr:nvCxnSpPr>
        <xdr:cNvPr id="684" name="直線コネクタ 683"/>
        <xdr:cNvCxnSpPr/>
      </xdr:nvCxnSpPr>
      <xdr:spPr>
        <a:xfrm>
          <a:off x="14592300" y="16487687"/>
          <a:ext cx="8890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6" name="テキスト ボックス 685"/>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28487</xdr:rowOff>
    </xdr:from>
    <xdr:to>
      <xdr:col>76</xdr:col>
      <xdr:colOff>114300</xdr:colOff>
      <xdr:row>96</xdr:row>
      <xdr:rowOff>33725</xdr:rowOff>
    </xdr:to>
    <xdr:cxnSp macro="">
      <xdr:nvCxnSpPr>
        <xdr:cNvPr id="687" name="直線コネクタ 686"/>
        <xdr:cNvCxnSpPr/>
      </xdr:nvCxnSpPr>
      <xdr:spPr>
        <a:xfrm flipV="1">
          <a:off x="13703300" y="16487687"/>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89" name="テキスト ボックス 688"/>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902</xdr:rowOff>
    </xdr:from>
    <xdr:to>
      <xdr:col>71</xdr:col>
      <xdr:colOff>177800</xdr:colOff>
      <xdr:row>96</xdr:row>
      <xdr:rowOff>33725</xdr:rowOff>
    </xdr:to>
    <xdr:cxnSp macro="">
      <xdr:nvCxnSpPr>
        <xdr:cNvPr id="690" name="直線コネクタ 689"/>
        <xdr:cNvCxnSpPr/>
      </xdr:nvCxnSpPr>
      <xdr:spPr>
        <a:xfrm>
          <a:off x="12814300" y="16460102"/>
          <a:ext cx="889000" cy="3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2" name="テキスト ボックス 691"/>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4" name="テキスト ボックス 693"/>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139897</xdr:rowOff>
    </xdr:from>
    <xdr:to>
      <xdr:col>85</xdr:col>
      <xdr:colOff>177800</xdr:colOff>
      <xdr:row>96</xdr:row>
      <xdr:rowOff>70047</xdr:rowOff>
    </xdr:to>
    <xdr:sp macro="" textlink="">
      <xdr:nvSpPr>
        <xdr:cNvPr id="700" name="楕円 699"/>
        <xdr:cNvSpPr/>
      </xdr:nvSpPr>
      <xdr:spPr>
        <a:xfrm>
          <a:off x="16268700" y="1642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118324</xdr:rowOff>
    </xdr:from>
    <xdr:ext cx="534377" cy="259045"/>
    <xdr:sp macro="" textlink="">
      <xdr:nvSpPr>
        <xdr:cNvPr id="701" name="公債費該当値テキスト"/>
        <xdr:cNvSpPr txBox="1"/>
      </xdr:nvSpPr>
      <xdr:spPr>
        <a:xfrm>
          <a:off x="16370300" y="1640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152908</xdr:rowOff>
    </xdr:from>
    <xdr:to>
      <xdr:col>81</xdr:col>
      <xdr:colOff>101600</xdr:colOff>
      <xdr:row>96</xdr:row>
      <xdr:rowOff>83058</xdr:rowOff>
    </xdr:to>
    <xdr:sp macro="" textlink="">
      <xdr:nvSpPr>
        <xdr:cNvPr id="702" name="楕円 701"/>
        <xdr:cNvSpPr/>
      </xdr:nvSpPr>
      <xdr:spPr>
        <a:xfrm>
          <a:off x="15430500" y="1644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74185</xdr:rowOff>
    </xdr:from>
    <xdr:ext cx="534377" cy="259045"/>
    <xdr:sp macro="" textlink="">
      <xdr:nvSpPr>
        <xdr:cNvPr id="703" name="テキスト ボックス 702"/>
        <xdr:cNvSpPr txBox="1"/>
      </xdr:nvSpPr>
      <xdr:spPr>
        <a:xfrm>
          <a:off x="15214111" y="1653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149137</xdr:rowOff>
    </xdr:from>
    <xdr:to>
      <xdr:col>76</xdr:col>
      <xdr:colOff>165100</xdr:colOff>
      <xdr:row>96</xdr:row>
      <xdr:rowOff>79287</xdr:rowOff>
    </xdr:to>
    <xdr:sp macro="" textlink="">
      <xdr:nvSpPr>
        <xdr:cNvPr id="704" name="楕円 703"/>
        <xdr:cNvSpPr/>
      </xdr:nvSpPr>
      <xdr:spPr>
        <a:xfrm>
          <a:off x="14541500" y="1643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70414</xdr:rowOff>
    </xdr:from>
    <xdr:ext cx="534377" cy="259045"/>
    <xdr:sp macro="" textlink="">
      <xdr:nvSpPr>
        <xdr:cNvPr id="705" name="テキスト ボックス 704"/>
        <xdr:cNvSpPr txBox="1"/>
      </xdr:nvSpPr>
      <xdr:spPr>
        <a:xfrm>
          <a:off x="14325111" y="1652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154375</xdr:rowOff>
    </xdr:from>
    <xdr:to>
      <xdr:col>72</xdr:col>
      <xdr:colOff>38100</xdr:colOff>
      <xdr:row>96</xdr:row>
      <xdr:rowOff>84525</xdr:rowOff>
    </xdr:to>
    <xdr:sp macro="" textlink="">
      <xdr:nvSpPr>
        <xdr:cNvPr id="706" name="楕円 705"/>
        <xdr:cNvSpPr/>
      </xdr:nvSpPr>
      <xdr:spPr>
        <a:xfrm>
          <a:off x="13652500" y="1644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75652</xdr:rowOff>
    </xdr:from>
    <xdr:ext cx="534377" cy="259045"/>
    <xdr:sp macro="" textlink="">
      <xdr:nvSpPr>
        <xdr:cNvPr id="707" name="テキスト ボックス 706"/>
        <xdr:cNvSpPr txBox="1"/>
      </xdr:nvSpPr>
      <xdr:spPr>
        <a:xfrm>
          <a:off x="13436111" y="1653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121552</xdr:rowOff>
    </xdr:from>
    <xdr:to>
      <xdr:col>67</xdr:col>
      <xdr:colOff>101600</xdr:colOff>
      <xdr:row>96</xdr:row>
      <xdr:rowOff>51702</xdr:rowOff>
    </xdr:to>
    <xdr:sp macro="" textlink="">
      <xdr:nvSpPr>
        <xdr:cNvPr id="708" name="楕円 707"/>
        <xdr:cNvSpPr/>
      </xdr:nvSpPr>
      <xdr:spPr>
        <a:xfrm>
          <a:off x="12763500" y="1640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42829</xdr:rowOff>
    </xdr:from>
    <xdr:ext cx="534377" cy="259045"/>
    <xdr:sp macro="" textlink="">
      <xdr:nvSpPr>
        <xdr:cNvPr id="709" name="テキスト ボックス 708"/>
        <xdr:cNvSpPr txBox="1"/>
      </xdr:nvSpPr>
      <xdr:spPr>
        <a:xfrm>
          <a:off x="12547111" y="1650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においては、衛生費および教育費を除き類似団体の平均を下回る状況となっている。その要因としては、衛生費において、新環境施設の整備事業費が増となったことおよび教育費において、守山中学校大規模改造事業等の実施に伴う事業費が増とな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また、民生費においては、類似団体の平均を下回っているものの、継続して増加してきていることから、その動向については注視していく必要がある。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滋賀県守山市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財政調整基金は、近年横ばいで推移しており、利息分として令和２年度に約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百万円積み立て、基金残高は</a:t>
          </a:r>
          <a:r>
            <a:rPr kumimoji="1" lang="en-US" altLang="ja-JP" sz="1400">
              <a:latin typeface="ＭＳ ゴシック" pitchFamily="49" charset="-128"/>
              <a:ea typeface="ＭＳ ゴシック" pitchFamily="49" charset="-128"/>
            </a:rPr>
            <a:t>20.2</a:t>
          </a:r>
          <a:r>
            <a:rPr kumimoji="1" lang="ja-JP" altLang="en-US" sz="1400">
              <a:latin typeface="ＭＳ ゴシック" pitchFamily="49" charset="-128"/>
              <a:ea typeface="ＭＳ ゴシック" pitchFamily="49" charset="-128"/>
            </a:rPr>
            <a:t>億円となった。しかし、標準財政規模が昨年度より増加したことから、比率としては低下した。</a:t>
          </a:r>
        </a:p>
        <a:p>
          <a:r>
            <a:rPr kumimoji="1" lang="ja-JP" altLang="en-US" sz="1400">
              <a:latin typeface="ＭＳ ゴシック" pitchFamily="49" charset="-128"/>
              <a:ea typeface="ＭＳ ゴシック" pitchFamily="49" charset="-128"/>
            </a:rPr>
            <a:t>　また、実質収支は、毎年度約５億円程度確保できるよう財政運営に努めており、今後においても財政改革プログラムに基づき、健全な財政運営の維持に努める。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滋賀県守山市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年度以降、全ての会計において黒字となっている。</a:t>
          </a:r>
        </a:p>
        <a:p>
          <a:r>
            <a:rPr kumimoji="1" lang="ja-JP" altLang="en-US" sz="1400">
              <a:latin typeface="ＭＳ ゴシック" pitchFamily="49" charset="-128"/>
              <a:ea typeface="ＭＳ ゴシック" pitchFamily="49" charset="-128"/>
            </a:rPr>
            <a:t>　今後においても、各会計において赤字とならないよう健全な財政運営に努める。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50" zoomScaleNormal="50"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5"/>
      <c r="DK1" s="185"/>
      <c r="DL1" s="185"/>
      <c r="DM1" s="185"/>
      <c r="DN1" s="185"/>
      <c r="DO1" s="185"/>
    </row>
    <row r="2" spans="1:119" ht="24.75" thickBot="1" x14ac:dyDescent="0.2">
      <c r="A2" s="184"/>
      <c r="B2" s="187" t="s">
        <v>80</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4"/>
      <c r="DK3" s="184"/>
      <c r="DL3" s="184"/>
      <c r="DM3" s="184"/>
      <c r="DN3" s="184"/>
      <c r="DO3" s="184"/>
    </row>
    <row r="4" spans="1:119" ht="18.75" customHeight="1" x14ac:dyDescent="0.15">
      <c r="A4" s="185"/>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47031809</v>
      </c>
      <c r="BO4" s="462"/>
      <c r="BP4" s="462"/>
      <c r="BQ4" s="462"/>
      <c r="BR4" s="462"/>
      <c r="BS4" s="462"/>
      <c r="BT4" s="462"/>
      <c r="BU4" s="463"/>
      <c r="BV4" s="461">
        <v>30089793</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3.4</v>
      </c>
      <c r="CU4" s="646"/>
      <c r="CV4" s="646"/>
      <c r="CW4" s="646"/>
      <c r="CX4" s="646"/>
      <c r="CY4" s="646"/>
      <c r="CZ4" s="646"/>
      <c r="DA4" s="647"/>
      <c r="DB4" s="645">
        <v>4</v>
      </c>
      <c r="DC4" s="646"/>
      <c r="DD4" s="646"/>
      <c r="DE4" s="646"/>
      <c r="DF4" s="646"/>
      <c r="DG4" s="646"/>
      <c r="DH4" s="646"/>
      <c r="DI4" s="647"/>
      <c r="DJ4" s="184"/>
      <c r="DK4" s="184"/>
      <c r="DL4" s="184"/>
      <c r="DM4" s="184"/>
      <c r="DN4" s="184"/>
      <c r="DO4" s="184"/>
    </row>
    <row r="5" spans="1:119" ht="18.75" customHeight="1" x14ac:dyDescent="0.15">
      <c r="A5" s="185"/>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45844227</v>
      </c>
      <c r="BO5" s="467"/>
      <c r="BP5" s="467"/>
      <c r="BQ5" s="467"/>
      <c r="BR5" s="467"/>
      <c r="BS5" s="467"/>
      <c r="BT5" s="467"/>
      <c r="BU5" s="468"/>
      <c r="BV5" s="466">
        <v>28854791</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92.6</v>
      </c>
      <c r="CU5" s="437"/>
      <c r="CV5" s="437"/>
      <c r="CW5" s="437"/>
      <c r="CX5" s="437"/>
      <c r="CY5" s="437"/>
      <c r="CZ5" s="437"/>
      <c r="DA5" s="438"/>
      <c r="DB5" s="436">
        <v>92.4</v>
      </c>
      <c r="DC5" s="437"/>
      <c r="DD5" s="437"/>
      <c r="DE5" s="437"/>
      <c r="DF5" s="437"/>
      <c r="DG5" s="437"/>
      <c r="DH5" s="437"/>
      <c r="DI5" s="438"/>
      <c r="DJ5" s="184"/>
      <c r="DK5" s="184"/>
      <c r="DL5" s="184"/>
      <c r="DM5" s="184"/>
      <c r="DN5" s="184"/>
      <c r="DO5" s="184"/>
    </row>
    <row r="6" spans="1:119" ht="18.75" customHeight="1" x14ac:dyDescent="0.15">
      <c r="A6" s="185"/>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1187582</v>
      </c>
      <c r="BO6" s="467"/>
      <c r="BP6" s="467"/>
      <c r="BQ6" s="467"/>
      <c r="BR6" s="467"/>
      <c r="BS6" s="467"/>
      <c r="BT6" s="467"/>
      <c r="BU6" s="468"/>
      <c r="BV6" s="466">
        <v>1235002</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98.6</v>
      </c>
      <c r="CU6" s="620"/>
      <c r="CV6" s="620"/>
      <c r="CW6" s="620"/>
      <c r="CX6" s="620"/>
      <c r="CY6" s="620"/>
      <c r="CZ6" s="620"/>
      <c r="DA6" s="621"/>
      <c r="DB6" s="619">
        <v>97.8</v>
      </c>
      <c r="DC6" s="620"/>
      <c r="DD6" s="620"/>
      <c r="DE6" s="620"/>
      <c r="DF6" s="620"/>
      <c r="DG6" s="620"/>
      <c r="DH6" s="620"/>
      <c r="DI6" s="621"/>
      <c r="DJ6" s="184"/>
      <c r="DK6" s="184"/>
      <c r="DL6" s="184"/>
      <c r="DM6" s="184"/>
      <c r="DN6" s="184"/>
      <c r="DO6" s="184"/>
    </row>
    <row r="7" spans="1:119" ht="18.75" customHeight="1" x14ac:dyDescent="0.15">
      <c r="A7" s="185"/>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601097</v>
      </c>
      <c r="BO7" s="467"/>
      <c r="BP7" s="467"/>
      <c r="BQ7" s="467"/>
      <c r="BR7" s="467"/>
      <c r="BS7" s="467"/>
      <c r="BT7" s="467"/>
      <c r="BU7" s="468"/>
      <c r="BV7" s="466">
        <v>566756</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17489889</v>
      </c>
      <c r="CU7" s="467"/>
      <c r="CV7" s="467"/>
      <c r="CW7" s="467"/>
      <c r="CX7" s="467"/>
      <c r="CY7" s="467"/>
      <c r="CZ7" s="467"/>
      <c r="DA7" s="468"/>
      <c r="DB7" s="466">
        <v>16595216</v>
      </c>
      <c r="DC7" s="467"/>
      <c r="DD7" s="467"/>
      <c r="DE7" s="467"/>
      <c r="DF7" s="467"/>
      <c r="DG7" s="467"/>
      <c r="DH7" s="467"/>
      <c r="DI7" s="468"/>
      <c r="DJ7" s="184"/>
      <c r="DK7" s="184"/>
      <c r="DL7" s="184"/>
      <c r="DM7" s="184"/>
      <c r="DN7" s="184"/>
      <c r="DO7" s="184"/>
    </row>
    <row r="8" spans="1:119" ht="18.75" customHeight="1" thickBot="1" x14ac:dyDescent="0.2">
      <c r="A8" s="185"/>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586485</v>
      </c>
      <c r="BO8" s="467"/>
      <c r="BP8" s="467"/>
      <c r="BQ8" s="467"/>
      <c r="BR8" s="467"/>
      <c r="BS8" s="467"/>
      <c r="BT8" s="467"/>
      <c r="BU8" s="468"/>
      <c r="BV8" s="466">
        <v>668246</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0.87</v>
      </c>
      <c r="CU8" s="580"/>
      <c r="CV8" s="580"/>
      <c r="CW8" s="580"/>
      <c r="CX8" s="580"/>
      <c r="CY8" s="580"/>
      <c r="CZ8" s="580"/>
      <c r="DA8" s="581"/>
      <c r="DB8" s="579">
        <v>0.87</v>
      </c>
      <c r="DC8" s="580"/>
      <c r="DD8" s="580"/>
      <c r="DE8" s="580"/>
      <c r="DF8" s="580"/>
      <c r="DG8" s="580"/>
      <c r="DH8" s="580"/>
      <c r="DI8" s="581"/>
      <c r="DJ8" s="184"/>
      <c r="DK8" s="184"/>
      <c r="DL8" s="184"/>
      <c r="DM8" s="184"/>
      <c r="DN8" s="184"/>
      <c r="DO8" s="184"/>
    </row>
    <row r="9" spans="1:119" ht="18.75" customHeight="1" thickBot="1" x14ac:dyDescent="0.2">
      <c r="A9" s="185"/>
      <c r="B9" s="608" t="s">
        <v>112</v>
      </c>
      <c r="C9" s="609"/>
      <c r="D9" s="609"/>
      <c r="E9" s="609"/>
      <c r="F9" s="609"/>
      <c r="G9" s="609"/>
      <c r="H9" s="609"/>
      <c r="I9" s="609"/>
      <c r="J9" s="609"/>
      <c r="K9" s="529"/>
      <c r="L9" s="610" t="s">
        <v>113</v>
      </c>
      <c r="M9" s="611"/>
      <c r="N9" s="611"/>
      <c r="O9" s="611"/>
      <c r="P9" s="611"/>
      <c r="Q9" s="612"/>
      <c r="R9" s="613">
        <v>83236</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105</v>
      </c>
      <c r="AV9" s="524"/>
      <c r="AW9" s="524"/>
      <c r="AX9" s="524"/>
      <c r="AY9" s="446" t="s">
        <v>116</v>
      </c>
      <c r="AZ9" s="447"/>
      <c r="BA9" s="447"/>
      <c r="BB9" s="447"/>
      <c r="BC9" s="447"/>
      <c r="BD9" s="447"/>
      <c r="BE9" s="447"/>
      <c r="BF9" s="447"/>
      <c r="BG9" s="447"/>
      <c r="BH9" s="447"/>
      <c r="BI9" s="447"/>
      <c r="BJ9" s="447"/>
      <c r="BK9" s="447"/>
      <c r="BL9" s="447"/>
      <c r="BM9" s="448"/>
      <c r="BN9" s="466">
        <v>-81761</v>
      </c>
      <c r="BO9" s="467"/>
      <c r="BP9" s="467"/>
      <c r="BQ9" s="467"/>
      <c r="BR9" s="467"/>
      <c r="BS9" s="467"/>
      <c r="BT9" s="467"/>
      <c r="BU9" s="468"/>
      <c r="BV9" s="466">
        <v>-225161</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11.7</v>
      </c>
      <c r="CU9" s="437"/>
      <c r="CV9" s="437"/>
      <c r="CW9" s="437"/>
      <c r="CX9" s="437"/>
      <c r="CY9" s="437"/>
      <c r="CZ9" s="437"/>
      <c r="DA9" s="438"/>
      <c r="DB9" s="436">
        <v>11.8</v>
      </c>
      <c r="DC9" s="437"/>
      <c r="DD9" s="437"/>
      <c r="DE9" s="437"/>
      <c r="DF9" s="437"/>
      <c r="DG9" s="437"/>
      <c r="DH9" s="437"/>
      <c r="DI9" s="438"/>
      <c r="DJ9" s="184"/>
      <c r="DK9" s="184"/>
      <c r="DL9" s="184"/>
      <c r="DM9" s="184"/>
      <c r="DN9" s="184"/>
      <c r="DO9" s="184"/>
    </row>
    <row r="10" spans="1:119" ht="18.75" customHeight="1" thickBot="1" x14ac:dyDescent="0.2">
      <c r="A10" s="185"/>
      <c r="B10" s="608"/>
      <c r="C10" s="609"/>
      <c r="D10" s="609"/>
      <c r="E10" s="609"/>
      <c r="F10" s="609"/>
      <c r="G10" s="609"/>
      <c r="H10" s="609"/>
      <c r="I10" s="609"/>
      <c r="J10" s="609"/>
      <c r="K10" s="529"/>
      <c r="L10" s="439" t="s">
        <v>118</v>
      </c>
      <c r="M10" s="440"/>
      <c r="N10" s="440"/>
      <c r="O10" s="440"/>
      <c r="P10" s="440"/>
      <c r="Q10" s="441"/>
      <c r="R10" s="442">
        <v>79859</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2864</v>
      </c>
      <c r="BO10" s="467"/>
      <c r="BP10" s="467"/>
      <c r="BQ10" s="467"/>
      <c r="BR10" s="467"/>
      <c r="BS10" s="467"/>
      <c r="BT10" s="467"/>
      <c r="BU10" s="468"/>
      <c r="BV10" s="466">
        <v>3059</v>
      </c>
      <c r="BW10" s="467"/>
      <c r="BX10" s="467"/>
      <c r="BY10" s="467"/>
      <c r="BZ10" s="467"/>
      <c r="CA10" s="467"/>
      <c r="CB10" s="467"/>
      <c r="CC10" s="468"/>
      <c r="CD10" s="189" t="s">
        <v>122</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101</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4"/>
      <c r="DK11" s="184"/>
      <c r="DL11" s="184"/>
      <c r="DM11" s="184"/>
      <c r="DN11" s="184"/>
      <c r="DO11" s="184"/>
    </row>
    <row r="12" spans="1:119" ht="18.75" customHeight="1" x14ac:dyDescent="0.15">
      <c r="A12" s="185"/>
      <c r="B12" s="582" t="s">
        <v>129</v>
      </c>
      <c r="C12" s="583"/>
      <c r="D12" s="583"/>
      <c r="E12" s="583"/>
      <c r="F12" s="583"/>
      <c r="G12" s="583"/>
      <c r="H12" s="583"/>
      <c r="I12" s="583"/>
      <c r="J12" s="583"/>
      <c r="K12" s="584"/>
      <c r="L12" s="591" t="s">
        <v>130</v>
      </c>
      <c r="M12" s="592"/>
      <c r="N12" s="592"/>
      <c r="O12" s="592"/>
      <c r="P12" s="592"/>
      <c r="Q12" s="593"/>
      <c r="R12" s="594">
        <v>84511</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105</v>
      </c>
      <c r="AV12" s="524"/>
      <c r="AW12" s="524"/>
      <c r="AX12" s="524"/>
      <c r="AY12" s="446" t="s">
        <v>134</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136</v>
      </c>
      <c r="CU12" s="580"/>
      <c r="CV12" s="580"/>
      <c r="CW12" s="580"/>
      <c r="CX12" s="580"/>
      <c r="CY12" s="580"/>
      <c r="CZ12" s="580"/>
      <c r="DA12" s="581"/>
      <c r="DB12" s="579" t="s">
        <v>136</v>
      </c>
      <c r="DC12" s="580"/>
      <c r="DD12" s="580"/>
      <c r="DE12" s="580"/>
      <c r="DF12" s="580"/>
      <c r="DG12" s="580"/>
      <c r="DH12" s="580"/>
      <c r="DI12" s="581"/>
      <c r="DJ12" s="184"/>
      <c r="DK12" s="184"/>
      <c r="DL12" s="184"/>
      <c r="DM12" s="184"/>
      <c r="DN12" s="184"/>
      <c r="DO12" s="184"/>
    </row>
    <row r="13" spans="1:119" ht="18.75" customHeight="1" x14ac:dyDescent="0.15">
      <c r="A13" s="185"/>
      <c r="B13" s="585"/>
      <c r="C13" s="586"/>
      <c r="D13" s="586"/>
      <c r="E13" s="586"/>
      <c r="F13" s="586"/>
      <c r="G13" s="586"/>
      <c r="H13" s="586"/>
      <c r="I13" s="586"/>
      <c r="J13" s="586"/>
      <c r="K13" s="587"/>
      <c r="L13" s="195"/>
      <c r="M13" s="566" t="s">
        <v>137</v>
      </c>
      <c r="N13" s="567"/>
      <c r="O13" s="567"/>
      <c r="P13" s="567"/>
      <c r="Q13" s="568"/>
      <c r="R13" s="569">
        <v>83389</v>
      </c>
      <c r="S13" s="570"/>
      <c r="T13" s="570"/>
      <c r="U13" s="570"/>
      <c r="V13" s="571"/>
      <c r="W13" s="557" t="s">
        <v>138</v>
      </c>
      <c r="X13" s="479"/>
      <c r="Y13" s="479"/>
      <c r="Z13" s="479"/>
      <c r="AA13" s="479"/>
      <c r="AB13" s="480"/>
      <c r="AC13" s="442">
        <v>917</v>
      </c>
      <c r="AD13" s="443"/>
      <c r="AE13" s="443"/>
      <c r="AF13" s="443"/>
      <c r="AG13" s="444"/>
      <c r="AH13" s="442">
        <v>1031</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-78897</v>
      </c>
      <c r="BO13" s="467"/>
      <c r="BP13" s="467"/>
      <c r="BQ13" s="467"/>
      <c r="BR13" s="467"/>
      <c r="BS13" s="467"/>
      <c r="BT13" s="467"/>
      <c r="BU13" s="468"/>
      <c r="BV13" s="466">
        <v>-222102</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4.5</v>
      </c>
      <c r="CU13" s="437"/>
      <c r="CV13" s="437"/>
      <c r="CW13" s="437"/>
      <c r="CX13" s="437"/>
      <c r="CY13" s="437"/>
      <c r="CZ13" s="437"/>
      <c r="DA13" s="438"/>
      <c r="DB13" s="436">
        <v>3.9</v>
      </c>
      <c r="DC13" s="437"/>
      <c r="DD13" s="437"/>
      <c r="DE13" s="437"/>
      <c r="DF13" s="437"/>
      <c r="DG13" s="437"/>
      <c r="DH13" s="437"/>
      <c r="DI13" s="438"/>
      <c r="DJ13" s="184"/>
      <c r="DK13" s="184"/>
      <c r="DL13" s="184"/>
      <c r="DM13" s="184"/>
      <c r="DN13" s="184"/>
      <c r="DO13" s="184"/>
    </row>
    <row r="14" spans="1:119" ht="18.75" customHeight="1" thickBot="1" x14ac:dyDescent="0.2">
      <c r="A14" s="185"/>
      <c r="B14" s="585"/>
      <c r="C14" s="586"/>
      <c r="D14" s="586"/>
      <c r="E14" s="586"/>
      <c r="F14" s="586"/>
      <c r="G14" s="586"/>
      <c r="H14" s="586"/>
      <c r="I14" s="586"/>
      <c r="J14" s="586"/>
      <c r="K14" s="587"/>
      <c r="L14" s="559" t="s">
        <v>143</v>
      </c>
      <c r="M14" s="603"/>
      <c r="N14" s="603"/>
      <c r="O14" s="603"/>
      <c r="P14" s="603"/>
      <c r="Q14" s="604"/>
      <c r="R14" s="569">
        <v>83725</v>
      </c>
      <c r="S14" s="570"/>
      <c r="T14" s="570"/>
      <c r="U14" s="570"/>
      <c r="V14" s="571"/>
      <c r="W14" s="572"/>
      <c r="X14" s="482"/>
      <c r="Y14" s="482"/>
      <c r="Z14" s="482"/>
      <c r="AA14" s="482"/>
      <c r="AB14" s="483"/>
      <c r="AC14" s="562">
        <v>2.4</v>
      </c>
      <c r="AD14" s="563"/>
      <c r="AE14" s="563"/>
      <c r="AF14" s="563"/>
      <c r="AG14" s="564"/>
      <c r="AH14" s="562">
        <v>2.9</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0.2</v>
      </c>
      <c r="CU14" s="574"/>
      <c r="CV14" s="574"/>
      <c r="CW14" s="574"/>
      <c r="CX14" s="574"/>
      <c r="CY14" s="574"/>
      <c r="CZ14" s="574"/>
      <c r="DA14" s="575"/>
      <c r="DB14" s="573" t="s">
        <v>145</v>
      </c>
      <c r="DC14" s="574"/>
      <c r="DD14" s="574"/>
      <c r="DE14" s="574"/>
      <c r="DF14" s="574"/>
      <c r="DG14" s="574"/>
      <c r="DH14" s="574"/>
      <c r="DI14" s="575"/>
      <c r="DJ14" s="184"/>
      <c r="DK14" s="184"/>
      <c r="DL14" s="184"/>
      <c r="DM14" s="184"/>
      <c r="DN14" s="184"/>
      <c r="DO14" s="184"/>
    </row>
    <row r="15" spans="1:119" ht="18.75" customHeight="1" x14ac:dyDescent="0.15">
      <c r="A15" s="185"/>
      <c r="B15" s="585"/>
      <c r="C15" s="586"/>
      <c r="D15" s="586"/>
      <c r="E15" s="586"/>
      <c r="F15" s="586"/>
      <c r="G15" s="586"/>
      <c r="H15" s="586"/>
      <c r="I15" s="586"/>
      <c r="J15" s="586"/>
      <c r="K15" s="587"/>
      <c r="L15" s="195"/>
      <c r="M15" s="566" t="s">
        <v>146</v>
      </c>
      <c r="N15" s="567"/>
      <c r="O15" s="567"/>
      <c r="P15" s="567"/>
      <c r="Q15" s="568"/>
      <c r="R15" s="569">
        <v>82631</v>
      </c>
      <c r="S15" s="570"/>
      <c r="T15" s="570"/>
      <c r="U15" s="570"/>
      <c r="V15" s="571"/>
      <c r="W15" s="557" t="s">
        <v>147</v>
      </c>
      <c r="X15" s="479"/>
      <c r="Y15" s="479"/>
      <c r="Z15" s="479"/>
      <c r="AA15" s="479"/>
      <c r="AB15" s="480"/>
      <c r="AC15" s="442">
        <v>12407</v>
      </c>
      <c r="AD15" s="443"/>
      <c r="AE15" s="443"/>
      <c r="AF15" s="443"/>
      <c r="AG15" s="444"/>
      <c r="AH15" s="442">
        <v>12037</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11367227</v>
      </c>
      <c r="BO15" s="462"/>
      <c r="BP15" s="462"/>
      <c r="BQ15" s="462"/>
      <c r="BR15" s="462"/>
      <c r="BS15" s="462"/>
      <c r="BT15" s="462"/>
      <c r="BU15" s="463"/>
      <c r="BV15" s="461">
        <v>10946690</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33</v>
      </c>
      <c r="AD16" s="563"/>
      <c r="AE16" s="563"/>
      <c r="AF16" s="563"/>
      <c r="AG16" s="564"/>
      <c r="AH16" s="562">
        <v>33.6</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13223012</v>
      </c>
      <c r="BO16" s="467"/>
      <c r="BP16" s="467"/>
      <c r="BQ16" s="467"/>
      <c r="BR16" s="467"/>
      <c r="BS16" s="467"/>
      <c r="BT16" s="467"/>
      <c r="BU16" s="468"/>
      <c r="BV16" s="466">
        <v>12528392</v>
      </c>
      <c r="BW16" s="467"/>
      <c r="BX16" s="467"/>
      <c r="BY16" s="467"/>
      <c r="BZ16" s="467"/>
      <c r="CA16" s="467"/>
      <c r="CB16" s="467"/>
      <c r="CC16" s="468"/>
      <c r="CD16" s="199"/>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4"/>
      <c r="DK16" s="184"/>
      <c r="DL16" s="184"/>
      <c r="DM16" s="184"/>
      <c r="DN16" s="184"/>
      <c r="DO16" s="184"/>
    </row>
    <row r="17" spans="1:119" ht="18.75" customHeight="1" thickBot="1" x14ac:dyDescent="0.2">
      <c r="A17" s="185"/>
      <c r="B17" s="588"/>
      <c r="C17" s="589"/>
      <c r="D17" s="589"/>
      <c r="E17" s="589"/>
      <c r="F17" s="589"/>
      <c r="G17" s="589"/>
      <c r="H17" s="589"/>
      <c r="I17" s="589"/>
      <c r="J17" s="589"/>
      <c r="K17" s="590"/>
      <c r="L17" s="200"/>
      <c r="M17" s="551" t="s">
        <v>153</v>
      </c>
      <c r="N17" s="552"/>
      <c r="O17" s="552"/>
      <c r="P17" s="552"/>
      <c r="Q17" s="553"/>
      <c r="R17" s="554" t="s">
        <v>154</v>
      </c>
      <c r="S17" s="555"/>
      <c r="T17" s="555"/>
      <c r="U17" s="555"/>
      <c r="V17" s="556"/>
      <c r="W17" s="557" t="s">
        <v>155</v>
      </c>
      <c r="X17" s="479"/>
      <c r="Y17" s="479"/>
      <c r="Z17" s="479"/>
      <c r="AA17" s="479"/>
      <c r="AB17" s="480"/>
      <c r="AC17" s="442">
        <v>24269</v>
      </c>
      <c r="AD17" s="443"/>
      <c r="AE17" s="443"/>
      <c r="AF17" s="443"/>
      <c r="AG17" s="444"/>
      <c r="AH17" s="442">
        <v>22742</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14529519</v>
      </c>
      <c r="BO17" s="467"/>
      <c r="BP17" s="467"/>
      <c r="BQ17" s="467"/>
      <c r="BR17" s="467"/>
      <c r="BS17" s="467"/>
      <c r="BT17" s="467"/>
      <c r="BU17" s="468"/>
      <c r="BV17" s="466">
        <v>14073047</v>
      </c>
      <c r="BW17" s="467"/>
      <c r="BX17" s="467"/>
      <c r="BY17" s="467"/>
      <c r="BZ17" s="467"/>
      <c r="CA17" s="467"/>
      <c r="CB17" s="467"/>
      <c r="CC17" s="468"/>
      <c r="CD17" s="199"/>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4"/>
      <c r="DK17" s="184"/>
      <c r="DL17" s="184"/>
      <c r="DM17" s="184"/>
      <c r="DN17" s="184"/>
      <c r="DO17" s="184"/>
    </row>
    <row r="18" spans="1:119" ht="18.75" customHeight="1" thickBot="1" x14ac:dyDescent="0.2">
      <c r="A18" s="185"/>
      <c r="B18" s="528" t="s">
        <v>157</v>
      </c>
      <c r="C18" s="529"/>
      <c r="D18" s="529"/>
      <c r="E18" s="530"/>
      <c r="F18" s="530"/>
      <c r="G18" s="530"/>
      <c r="H18" s="530"/>
      <c r="I18" s="530"/>
      <c r="J18" s="530"/>
      <c r="K18" s="530"/>
      <c r="L18" s="531">
        <v>55.74</v>
      </c>
      <c r="M18" s="531"/>
      <c r="N18" s="531"/>
      <c r="O18" s="531"/>
      <c r="P18" s="531"/>
      <c r="Q18" s="531"/>
      <c r="R18" s="532"/>
      <c r="S18" s="532"/>
      <c r="T18" s="532"/>
      <c r="U18" s="532"/>
      <c r="V18" s="533"/>
      <c r="W18" s="547"/>
      <c r="X18" s="548"/>
      <c r="Y18" s="548"/>
      <c r="Z18" s="548"/>
      <c r="AA18" s="548"/>
      <c r="AB18" s="558"/>
      <c r="AC18" s="430">
        <v>64.599999999999994</v>
      </c>
      <c r="AD18" s="431"/>
      <c r="AE18" s="431"/>
      <c r="AF18" s="431"/>
      <c r="AG18" s="534"/>
      <c r="AH18" s="430">
        <v>63.5</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16251867</v>
      </c>
      <c r="BO18" s="467"/>
      <c r="BP18" s="467"/>
      <c r="BQ18" s="467"/>
      <c r="BR18" s="467"/>
      <c r="BS18" s="467"/>
      <c r="BT18" s="467"/>
      <c r="BU18" s="468"/>
      <c r="BV18" s="466">
        <v>15812753</v>
      </c>
      <c r="BW18" s="467"/>
      <c r="BX18" s="467"/>
      <c r="BY18" s="467"/>
      <c r="BZ18" s="467"/>
      <c r="CA18" s="467"/>
      <c r="CB18" s="467"/>
      <c r="CC18" s="468"/>
      <c r="CD18" s="199"/>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4"/>
      <c r="DK18" s="184"/>
      <c r="DL18" s="184"/>
      <c r="DM18" s="184"/>
      <c r="DN18" s="184"/>
      <c r="DO18" s="184"/>
    </row>
    <row r="19" spans="1:119" ht="18.75" customHeight="1" thickBot="1" x14ac:dyDescent="0.2">
      <c r="A19" s="185"/>
      <c r="B19" s="528" t="s">
        <v>159</v>
      </c>
      <c r="C19" s="529"/>
      <c r="D19" s="529"/>
      <c r="E19" s="530"/>
      <c r="F19" s="530"/>
      <c r="G19" s="530"/>
      <c r="H19" s="530"/>
      <c r="I19" s="530"/>
      <c r="J19" s="530"/>
      <c r="K19" s="530"/>
      <c r="L19" s="536">
        <v>1493</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20149550</v>
      </c>
      <c r="BO19" s="467"/>
      <c r="BP19" s="467"/>
      <c r="BQ19" s="467"/>
      <c r="BR19" s="467"/>
      <c r="BS19" s="467"/>
      <c r="BT19" s="467"/>
      <c r="BU19" s="468"/>
      <c r="BV19" s="466">
        <v>19371808</v>
      </c>
      <c r="BW19" s="467"/>
      <c r="BX19" s="467"/>
      <c r="BY19" s="467"/>
      <c r="BZ19" s="467"/>
      <c r="CA19" s="467"/>
      <c r="CB19" s="467"/>
      <c r="CC19" s="468"/>
      <c r="CD19" s="199"/>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4"/>
      <c r="DK19" s="184"/>
      <c r="DL19" s="184"/>
      <c r="DM19" s="184"/>
      <c r="DN19" s="184"/>
      <c r="DO19" s="184"/>
    </row>
    <row r="20" spans="1:119" ht="18.75" customHeight="1" thickBot="1" x14ac:dyDescent="0.2">
      <c r="A20" s="185"/>
      <c r="B20" s="528" t="s">
        <v>161</v>
      </c>
      <c r="C20" s="529"/>
      <c r="D20" s="529"/>
      <c r="E20" s="530"/>
      <c r="F20" s="530"/>
      <c r="G20" s="530"/>
      <c r="H20" s="530"/>
      <c r="I20" s="530"/>
      <c r="J20" s="530"/>
      <c r="K20" s="530"/>
      <c r="L20" s="536">
        <v>31796</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199"/>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4"/>
      <c r="DK20" s="184"/>
      <c r="DL20" s="184"/>
      <c r="DM20" s="184"/>
      <c r="DN20" s="184"/>
      <c r="DO20" s="184"/>
    </row>
    <row r="21" spans="1:119" ht="18.75" customHeight="1" x14ac:dyDescent="0.15">
      <c r="A21" s="185"/>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199"/>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4"/>
      <c r="DK21" s="184"/>
      <c r="DL21" s="184"/>
      <c r="DM21" s="184"/>
      <c r="DN21" s="184"/>
      <c r="DO21" s="184"/>
    </row>
    <row r="22" spans="1:119" ht="18.75" customHeight="1" thickBot="1" x14ac:dyDescent="0.2">
      <c r="A22" s="185"/>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199"/>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4"/>
      <c r="DK22" s="184"/>
      <c r="DL22" s="184"/>
      <c r="DM22" s="184"/>
      <c r="DN22" s="184"/>
      <c r="DO22" s="184"/>
    </row>
    <row r="23" spans="1:119" ht="18.75" customHeight="1" x14ac:dyDescent="0.15">
      <c r="A23" s="185"/>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32118924</v>
      </c>
      <c r="BO23" s="467"/>
      <c r="BP23" s="467"/>
      <c r="BQ23" s="467"/>
      <c r="BR23" s="467"/>
      <c r="BS23" s="467"/>
      <c r="BT23" s="467"/>
      <c r="BU23" s="468"/>
      <c r="BV23" s="466">
        <v>27684622</v>
      </c>
      <c r="BW23" s="467"/>
      <c r="BX23" s="467"/>
      <c r="BY23" s="467"/>
      <c r="BZ23" s="467"/>
      <c r="CA23" s="467"/>
      <c r="CB23" s="467"/>
      <c r="CC23" s="468"/>
      <c r="CD23" s="199"/>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4"/>
      <c r="DK23" s="184"/>
      <c r="DL23" s="184"/>
      <c r="DM23" s="184"/>
      <c r="DN23" s="184"/>
      <c r="DO23" s="184"/>
    </row>
    <row r="24" spans="1:119" ht="18.75" customHeight="1" thickBot="1" x14ac:dyDescent="0.2">
      <c r="A24" s="185"/>
      <c r="B24" s="498"/>
      <c r="C24" s="499"/>
      <c r="D24" s="500"/>
      <c r="E24" s="439" t="s">
        <v>170</v>
      </c>
      <c r="F24" s="440"/>
      <c r="G24" s="440"/>
      <c r="H24" s="440"/>
      <c r="I24" s="440"/>
      <c r="J24" s="440"/>
      <c r="K24" s="441"/>
      <c r="L24" s="442">
        <v>1</v>
      </c>
      <c r="M24" s="443"/>
      <c r="N24" s="443"/>
      <c r="O24" s="443"/>
      <c r="P24" s="444"/>
      <c r="Q24" s="442">
        <v>8770</v>
      </c>
      <c r="R24" s="443"/>
      <c r="S24" s="443"/>
      <c r="T24" s="443"/>
      <c r="U24" s="443"/>
      <c r="V24" s="444"/>
      <c r="W24" s="508"/>
      <c r="X24" s="499"/>
      <c r="Y24" s="500"/>
      <c r="Z24" s="439" t="s">
        <v>171</v>
      </c>
      <c r="AA24" s="440"/>
      <c r="AB24" s="440"/>
      <c r="AC24" s="440"/>
      <c r="AD24" s="440"/>
      <c r="AE24" s="440"/>
      <c r="AF24" s="440"/>
      <c r="AG24" s="441"/>
      <c r="AH24" s="442">
        <v>430</v>
      </c>
      <c r="AI24" s="443"/>
      <c r="AJ24" s="443"/>
      <c r="AK24" s="443"/>
      <c r="AL24" s="444"/>
      <c r="AM24" s="442">
        <v>1292150</v>
      </c>
      <c r="AN24" s="443"/>
      <c r="AO24" s="443"/>
      <c r="AP24" s="443"/>
      <c r="AQ24" s="443"/>
      <c r="AR24" s="444"/>
      <c r="AS24" s="442">
        <v>3005</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24741269</v>
      </c>
      <c r="BO24" s="467"/>
      <c r="BP24" s="467"/>
      <c r="BQ24" s="467"/>
      <c r="BR24" s="467"/>
      <c r="BS24" s="467"/>
      <c r="BT24" s="467"/>
      <c r="BU24" s="468"/>
      <c r="BV24" s="466">
        <v>22876080</v>
      </c>
      <c r="BW24" s="467"/>
      <c r="BX24" s="467"/>
      <c r="BY24" s="467"/>
      <c r="BZ24" s="467"/>
      <c r="CA24" s="467"/>
      <c r="CB24" s="467"/>
      <c r="CC24" s="468"/>
      <c r="CD24" s="199"/>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4"/>
      <c r="DK24" s="184"/>
      <c r="DL24" s="184"/>
      <c r="DM24" s="184"/>
      <c r="DN24" s="184"/>
      <c r="DO24" s="184"/>
    </row>
    <row r="25" spans="1:119" s="184" customFormat="1" ht="18.75" customHeight="1" x14ac:dyDescent="0.15">
      <c r="A25" s="185"/>
      <c r="B25" s="498"/>
      <c r="C25" s="499"/>
      <c r="D25" s="500"/>
      <c r="E25" s="439" t="s">
        <v>173</v>
      </c>
      <c r="F25" s="440"/>
      <c r="G25" s="440"/>
      <c r="H25" s="440"/>
      <c r="I25" s="440"/>
      <c r="J25" s="440"/>
      <c r="K25" s="441"/>
      <c r="L25" s="442">
        <v>1</v>
      </c>
      <c r="M25" s="443"/>
      <c r="N25" s="443"/>
      <c r="O25" s="443"/>
      <c r="P25" s="444"/>
      <c r="Q25" s="442">
        <v>7470</v>
      </c>
      <c r="R25" s="443"/>
      <c r="S25" s="443"/>
      <c r="T25" s="443"/>
      <c r="U25" s="443"/>
      <c r="V25" s="444"/>
      <c r="W25" s="508"/>
      <c r="X25" s="499"/>
      <c r="Y25" s="500"/>
      <c r="Z25" s="439" t="s">
        <v>174</v>
      </c>
      <c r="AA25" s="440"/>
      <c r="AB25" s="440"/>
      <c r="AC25" s="440"/>
      <c r="AD25" s="440"/>
      <c r="AE25" s="440"/>
      <c r="AF25" s="440"/>
      <c r="AG25" s="441"/>
      <c r="AH25" s="442" t="s">
        <v>136</v>
      </c>
      <c r="AI25" s="443"/>
      <c r="AJ25" s="443"/>
      <c r="AK25" s="443"/>
      <c r="AL25" s="444"/>
      <c r="AM25" s="442" t="s">
        <v>136</v>
      </c>
      <c r="AN25" s="443"/>
      <c r="AO25" s="443"/>
      <c r="AP25" s="443"/>
      <c r="AQ25" s="443"/>
      <c r="AR25" s="444"/>
      <c r="AS25" s="442" t="s">
        <v>136</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28711089</v>
      </c>
      <c r="BO25" s="462"/>
      <c r="BP25" s="462"/>
      <c r="BQ25" s="462"/>
      <c r="BR25" s="462"/>
      <c r="BS25" s="462"/>
      <c r="BT25" s="462"/>
      <c r="BU25" s="463"/>
      <c r="BV25" s="461">
        <v>28584700</v>
      </c>
      <c r="BW25" s="462"/>
      <c r="BX25" s="462"/>
      <c r="BY25" s="462"/>
      <c r="BZ25" s="462"/>
      <c r="CA25" s="462"/>
      <c r="CB25" s="462"/>
      <c r="CC25" s="463"/>
      <c r="CD25" s="199"/>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4" customFormat="1" ht="18.75" customHeight="1" x14ac:dyDescent="0.15">
      <c r="A26" s="185"/>
      <c r="B26" s="498"/>
      <c r="C26" s="499"/>
      <c r="D26" s="500"/>
      <c r="E26" s="439" t="s">
        <v>176</v>
      </c>
      <c r="F26" s="440"/>
      <c r="G26" s="440"/>
      <c r="H26" s="440"/>
      <c r="I26" s="440"/>
      <c r="J26" s="440"/>
      <c r="K26" s="441"/>
      <c r="L26" s="442">
        <v>1</v>
      </c>
      <c r="M26" s="443"/>
      <c r="N26" s="443"/>
      <c r="O26" s="443"/>
      <c r="P26" s="444"/>
      <c r="Q26" s="442">
        <v>6920</v>
      </c>
      <c r="R26" s="443"/>
      <c r="S26" s="443"/>
      <c r="T26" s="443"/>
      <c r="U26" s="443"/>
      <c r="V26" s="444"/>
      <c r="W26" s="508"/>
      <c r="X26" s="499"/>
      <c r="Y26" s="500"/>
      <c r="Z26" s="439" t="s">
        <v>177</v>
      </c>
      <c r="AA26" s="521"/>
      <c r="AB26" s="521"/>
      <c r="AC26" s="521"/>
      <c r="AD26" s="521"/>
      <c r="AE26" s="521"/>
      <c r="AF26" s="521"/>
      <c r="AG26" s="522"/>
      <c r="AH26" s="442">
        <v>2</v>
      </c>
      <c r="AI26" s="443"/>
      <c r="AJ26" s="443"/>
      <c r="AK26" s="443"/>
      <c r="AL26" s="444"/>
      <c r="AM26" s="442" t="s">
        <v>178</v>
      </c>
      <c r="AN26" s="443"/>
      <c r="AO26" s="443"/>
      <c r="AP26" s="443"/>
      <c r="AQ26" s="443"/>
      <c r="AR26" s="444"/>
      <c r="AS26" s="442" t="s">
        <v>178</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136</v>
      </c>
      <c r="BO26" s="467"/>
      <c r="BP26" s="467"/>
      <c r="BQ26" s="467"/>
      <c r="BR26" s="467"/>
      <c r="BS26" s="467"/>
      <c r="BT26" s="467"/>
      <c r="BU26" s="468"/>
      <c r="BV26" s="466" t="s">
        <v>136</v>
      </c>
      <c r="BW26" s="467"/>
      <c r="BX26" s="467"/>
      <c r="BY26" s="467"/>
      <c r="BZ26" s="467"/>
      <c r="CA26" s="467"/>
      <c r="CB26" s="467"/>
      <c r="CC26" s="468"/>
      <c r="CD26" s="199"/>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5"/>
      <c r="B27" s="498"/>
      <c r="C27" s="499"/>
      <c r="D27" s="500"/>
      <c r="E27" s="439" t="s">
        <v>180</v>
      </c>
      <c r="F27" s="440"/>
      <c r="G27" s="440"/>
      <c r="H27" s="440"/>
      <c r="I27" s="440"/>
      <c r="J27" s="440"/>
      <c r="K27" s="441"/>
      <c r="L27" s="442">
        <v>1</v>
      </c>
      <c r="M27" s="443"/>
      <c r="N27" s="443"/>
      <c r="O27" s="443"/>
      <c r="P27" s="444"/>
      <c r="Q27" s="442">
        <v>4920</v>
      </c>
      <c r="R27" s="443"/>
      <c r="S27" s="443"/>
      <c r="T27" s="443"/>
      <c r="U27" s="443"/>
      <c r="V27" s="444"/>
      <c r="W27" s="508"/>
      <c r="X27" s="499"/>
      <c r="Y27" s="500"/>
      <c r="Z27" s="439" t="s">
        <v>181</v>
      </c>
      <c r="AA27" s="440"/>
      <c r="AB27" s="440"/>
      <c r="AC27" s="440"/>
      <c r="AD27" s="440"/>
      <c r="AE27" s="440"/>
      <c r="AF27" s="440"/>
      <c r="AG27" s="441"/>
      <c r="AH27" s="442">
        <v>74</v>
      </c>
      <c r="AI27" s="443"/>
      <c r="AJ27" s="443"/>
      <c r="AK27" s="443"/>
      <c r="AL27" s="444"/>
      <c r="AM27" s="442">
        <v>224325</v>
      </c>
      <c r="AN27" s="443"/>
      <c r="AO27" s="443"/>
      <c r="AP27" s="443"/>
      <c r="AQ27" s="443"/>
      <c r="AR27" s="444"/>
      <c r="AS27" s="442">
        <v>3031</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380562</v>
      </c>
      <c r="BO27" s="470"/>
      <c r="BP27" s="470"/>
      <c r="BQ27" s="470"/>
      <c r="BR27" s="470"/>
      <c r="BS27" s="470"/>
      <c r="BT27" s="470"/>
      <c r="BU27" s="471"/>
      <c r="BV27" s="469">
        <v>380303</v>
      </c>
      <c r="BW27" s="470"/>
      <c r="BX27" s="470"/>
      <c r="BY27" s="470"/>
      <c r="BZ27" s="470"/>
      <c r="CA27" s="470"/>
      <c r="CB27" s="470"/>
      <c r="CC27" s="471"/>
      <c r="CD27" s="201"/>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4"/>
      <c r="DK27" s="184"/>
      <c r="DL27" s="184"/>
      <c r="DM27" s="184"/>
      <c r="DN27" s="184"/>
      <c r="DO27" s="184"/>
    </row>
    <row r="28" spans="1:119" ht="18.75" customHeight="1" x14ac:dyDescent="0.15">
      <c r="A28" s="185"/>
      <c r="B28" s="498"/>
      <c r="C28" s="499"/>
      <c r="D28" s="500"/>
      <c r="E28" s="439" t="s">
        <v>183</v>
      </c>
      <c r="F28" s="440"/>
      <c r="G28" s="440"/>
      <c r="H28" s="440"/>
      <c r="I28" s="440"/>
      <c r="J28" s="440"/>
      <c r="K28" s="441"/>
      <c r="L28" s="442">
        <v>1</v>
      </c>
      <c r="M28" s="443"/>
      <c r="N28" s="443"/>
      <c r="O28" s="443"/>
      <c r="P28" s="444"/>
      <c r="Q28" s="442">
        <v>4220</v>
      </c>
      <c r="R28" s="443"/>
      <c r="S28" s="443"/>
      <c r="T28" s="443"/>
      <c r="U28" s="443"/>
      <c r="V28" s="444"/>
      <c r="W28" s="508"/>
      <c r="X28" s="499"/>
      <c r="Y28" s="500"/>
      <c r="Z28" s="439" t="s">
        <v>184</v>
      </c>
      <c r="AA28" s="440"/>
      <c r="AB28" s="440"/>
      <c r="AC28" s="440"/>
      <c r="AD28" s="440"/>
      <c r="AE28" s="440"/>
      <c r="AF28" s="440"/>
      <c r="AG28" s="441"/>
      <c r="AH28" s="442" t="s">
        <v>136</v>
      </c>
      <c r="AI28" s="443"/>
      <c r="AJ28" s="443"/>
      <c r="AK28" s="443"/>
      <c r="AL28" s="444"/>
      <c r="AM28" s="442" t="s">
        <v>136</v>
      </c>
      <c r="AN28" s="443"/>
      <c r="AO28" s="443"/>
      <c r="AP28" s="443"/>
      <c r="AQ28" s="443"/>
      <c r="AR28" s="444"/>
      <c r="AS28" s="442" t="s">
        <v>136</v>
      </c>
      <c r="AT28" s="443"/>
      <c r="AU28" s="443"/>
      <c r="AV28" s="443"/>
      <c r="AW28" s="443"/>
      <c r="AX28" s="445"/>
      <c r="AY28" s="449" t="s">
        <v>185</v>
      </c>
      <c r="AZ28" s="450"/>
      <c r="BA28" s="450"/>
      <c r="BB28" s="451"/>
      <c r="BC28" s="458" t="s">
        <v>47</v>
      </c>
      <c r="BD28" s="459"/>
      <c r="BE28" s="459"/>
      <c r="BF28" s="459"/>
      <c r="BG28" s="459"/>
      <c r="BH28" s="459"/>
      <c r="BI28" s="459"/>
      <c r="BJ28" s="459"/>
      <c r="BK28" s="459"/>
      <c r="BL28" s="459"/>
      <c r="BM28" s="460"/>
      <c r="BN28" s="461">
        <v>2016606</v>
      </c>
      <c r="BO28" s="462"/>
      <c r="BP28" s="462"/>
      <c r="BQ28" s="462"/>
      <c r="BR28" s="462"/>
      <c r="BS28" s="462"/>
      <c r="BT28" s="462"/>
      <c r="BU28" s="463"/>
      <c r="BV28" s="461">
        <v>2013742</v>
      </c>
      <c r="BW28" s="462"/>
      <c r="BX28" s="462"/>
      <c r="BY28" s="462"/>
      <c r="BZ28" s="462"/>
      <c r="CA28" s="462"/>
      <c r="CB28" s="462"/>
      <c r="CC28" s="463"/>
      <c r="CD28" s="199"/>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4"/>
      <c r="DK28" s="184"/>
      <c r="DL28" s="184"/>
      <c r="DM28" s="184"/>
      <c r="DN28" s="184"/>
      <c r="DO28" s="184"/>
    </row>
    <row r="29" spans="1:119" ht="18.75" customHeight="1" x14ac:dyDescent="0.15">
      <c r="A29" s="185"/>
      <c r="B29" s="498"/>
      <c r="C29" s="499"/>
      <c r="D29" s="500"/>
      <c r="E29" s="439" t="s">
        <v>186</v>
      </c>
      <c r="F29" s="440"/>
      <c r="G29" s="440"/>
      <c r="H29" s="440"/>
      <c r="I29" s="440"/>
      <c r="J29" s="440"/>
      <c r="K29" s="441"/>
      <c r="L29" s="442">
        <v>18</v>
      </c>
      <c r="M29" s="443"/>
      <c r="N29" s="443"/>
      <c r="O29" s="443"/>
      <c r="P29" s="444"/>
      <c r="Q29" s="442">
        <v>3820</v>
      </c>
      <c r="R29" s="443"/>
      <c r="S29" s="443"/>
      <c r="T29" s="443"/>
      <c r="U29" s="443"/>
      <c r="V29" s="444"/>
      <c r="W29" s="509"/>
      <c r="X29" s="510"/>
      <c r="Y29" s="511"/>
      <c r="Z29" s="439" t="s">
        <v>187</v>
      </c>
      <c r="AA29" s="440"/>
      <c r="AB29" s="440"/>
      <c r="AC29" s="440"/>
      <c r="AD29" s="440"/>
      <c r="AE29" s="440"/>
      <c r="AF29" s="440"/>
      <c r="AG29" s="441"/>
      <c r="AH29" s="442">
        <v>504</v>
      </c>
      <c r="AI29" s="443"/>
      <c r="AJ29" s="443"/>
      <c r="AK29" s="443"/>
      <c r="AL29" s="444"/>
      <c r="AM29" s="442">
        <v>1516475</v>
      </c>
      <c r="AN29" s="443"/>
      <c r="AO29" s="443"/>
      <c r="AP29" s="443"/>
      <c r="AQ29" s="443"/>
      <c r="AR29" s="444"/>
      <c r="AS29" s="442">
        <v>3009</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1382722</v>
      </c>
      <c r="BO29" s="467"/>
      <c r="BP29" s="467"/>
      <c r="BQ29" s="467"/>
      <c r="BR29" s="467"/>
      <c r="BS29" s="467"/>
      <c r="BT29" s="467"/>
      <c r="BU29" s="468"/>
      <c r="BV29" s="466">
        <v>1380762</v>
      </c>
      <c r="BW29" s="467"/>
      <c r="BX29" s="467"/>
      <c r="BY29" s="467"/>
      <c r="BZ29" s="467"/>
      <c r="CA29" s="467"/>
      <c r="CB29" s="467"/>
      <c r="CC29" s="468"/>
      <c r="CD29" s="201"/>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4"/>
      <c r="DK29" s="184"/>
      <c r="DL29" s="184"/>
      <c r="DM29" s="184"/>
      <c r="DN29" s="184"/>
      <c r="DO29" s="184"/>
    </row>
    <row r="30" spans="1:119" ht="18.75" customHeight="1" thickBot="1" x14ac:dyDescent="0.2">
      <c r="A30" s="185"/>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103.4</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6577440</v>
      </c>
      <c r="BO30" s="470"/>
      <c r="BP30" s="470"/>
      <c r="BQ30" s="470"/>
      <c r="BR30" s="470"/>
      <c r="BS30" s="470"/>
      <c r="BT30" s="470"/>
      <c r="BU30" s="471"/>
      <c r="BV30" s="469">
        <v>7736279</v>
      </c>
      <c r="BW30" s="470"/>
      <c r="BX30" s="470"/>
      <c r="BY30" s="470"/>
      <c r="BZ30" s="470"/>
      <c r="CA30" s="470"/>
      <c r="CB30" s="470"/>
      <c r="CC30" s="471"/>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190</v>
      </c>
      <c r="D32" s="212"/>
      <c r="E32" s="212"/>
      <c r="F32" s="209"/>
      <c r="G32" s="209"/>
      <c r="H32" s="209"/>
      <c r="I32" s="209"/>
      <c r="J32" s="209"/>
      <c r="K32" s="209"/>
      <c r="L32" s="209"/>
      <c r="M32" s="209"/>
      <c r="N32" s="209"/>
      <c r="O32" s="209"/>
      <c r="P32" s="209"/>
      <c r="Q32" s="209"/>
      <c r="R32" s="209"/>
      <c r="S32" s="209"/>
      <c r="T32" s="209"/>
      <c r="U32" s="209" t="s">
        <v>191</v>
      </c>
      <c r="V32" s="209"/>
      <c r="W32" s="209"/>
      <c r="X32" s="209"/>
      <c r="Y32" s="209"/>
      <c r="Z32" s="209"/>
      <c r="AA32" s="209"/>
      <c r="AB32" s="209"/>
      <c r="AC32" s="209"/>
      <c r="AD32" s="209"/>
      <c r="AE32" s="209"/>
      <c r="AF32" s="209"/>
      <c r="AG32" s="209"/>
      <c r="AH32" s="209"/>
      <c r="AI32" s="209"/>
      <c r="AJ32" s="209"/>
      <c r="AK32" s="209"/>
      <c r="AL32" s="209"/>
      <c r="AM32" s="213" t="s">
        <v>192</v>
      </c>
      <c r="AN32" s="209"/>
      <c r="AO32" s="209"/>
      <c r="AP32" s="209"/>
      <c r="AQ32" s="209"/>
      <c r="AR32" s="209"/>
      <c r="AS32" s="213"/>
      <c r="AT32" s="213"/>
      <c r="AU32" s="213"/>
      <c r="AV32" s="213"/>
      <c r="AW32" s="213"/>
      <c r="AX32" s="213"/>
      <c r="AY32" s="213"/>
      <c r="AZ32" s="213"/>
      <c r="BA32" s="213"/>
      <c r="BB32" s="209"/>
      <c r="BC32" s="213"/>
      <c r="BD32" s="209"/>
      <c r="BE32" s="213" t="s">
        <v>193</v>
      </c>
      <c r="BF32" s="209"/>
      <c r="BG32" s="209"/>
      <c r="BH32" s="209"/>
      <c r="BI32" s="209"/>
      <c r="BJ32" s="213"/>
      <c r="BK32" s="213"/>
      <c r="BL32" s="213"/>
      <c r="BM32" s="213"/>
      <c r="BN32" s="213"/>
      <c r="BO32" s="213"/>
      <c r="BP32" s="213"/>
      <c r="BQ32" s="213"/>
      <c r="BR32" s="209"/>
      <c r="BS32" s="209"/>
      <c r="BT32" s="209"/>
      <c r="BU32" s="209"/>
      <c r="BV32" s="209"/>
      <c r="BW32" s="209" t="s">
        <v>194</v>
      </c>
      <c r="BX32" s="209"/>
      <c r="BY32" s="209"/>
      <c r="BZ32" s="209"/>
      <c r="CA32" s="209"/>
      <c r="CB32" s="213"/>
      <c r="CC32" s="213"/>
      <c r="CD32" s="213"/>
      <c r="CE32" s="213"/>
      <c r="CF32" s="213"/>
      <c r="CG32" s="213"/>
      <c r="CH32" s="213"/>
      <c r="CI32" s="213"/>
      <c r="CJ32" s="213"/>
      <c r="CK32" s="213"/>
      <c r="CL32" s="213"/>
      <c r="CM32" s="213"/>
      <c r="CN32" s="213"/>
      <c r="CO32" s="213" t="s">
        <v>195</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29" t="s">
        <v>196</v>
      </c>
      <c r="D33" s="429"/>
      <c r="E33" s="428" t="s">
        <v>197</v>
      </c>
      <c r="F33" s="428"/>
      <c r="G33" s="428"/>
      <c r="H33" s="428"/>
      <c r="I33" s="428"/>
      <c r="J33" s="428"/>
      <c r="K33" s="428"/>
      <c r="L33" s="428"/>
      <c r="M33" s="428"/>
      <c r="N33" s="428"/>
      <c r="O33" s="428"/>
      <c r="P33" s="428"/>
      <c r="Q33" s="428"/>
      <c r="R33" s="428"/>
      <c r="S33" s="428"/>
      <c r="T33" s="214"/>
      <c r="U33" s="429" t="s">
        <v>196</v>
      </c>
      <c r="V33" s="429"/>
      <c r="W33" s="428" t="s">
        <v>197</v>
      </c>
      <c r="X33" s="428"/>
      <c r="Y33" s="428"/>
      <c r="Z33" s="428"/>
      <c r="AA33" s="428"/>
      <c r="AB33" s="428"/>
      <c r="AC33" s="428"/>
      <c r="AD33" s="428"/>
      <c r="AE33" s="428"/>
      <c r="AF33" s="428"/>
      <c r="AG33" s="428"/>
      <c r="AH33" s="428"/>
      <c r="AI33" s="428"/>
      <c r="AJ33" s="428"/>
      <c r="AK33" s="428"/>
      <c r="AL33" s="214"/>
      <c r="AM33" s="429" t="s">
        <v>196</v>
      </c>
      <c r="AN33" s="429"/>
      <c r="AO33" s="428" t="s">
        <v>197</v>
      </c>
      <c r="AP33" s="428"/>
      <c r="AQ33" s="428"/>
      <c r="AR33" s="428"/>
      <c r="AS33" s="428"/>
      <c r="AT33" s="428"/>
      <c r="AU33" s="428"/>
      <c r="AV33" s="428"/>
      <c r="AW33" s="428"/>
      <c r="AX33" s="428"/>
      <c r="AY33" s="428"/>
      <c r="AZ33" s="428"/>
      <c r="BA33" s="428"/>
      <c r="BB33" s="428"/>
      <c r="BC33" s="428"/>
      <c r="BD33" s="215"/>
      <c r="BE33" s="428" t="s">
        <v>198</v>
      </c>
      <c r="BF33" s="428"/>
      <c r="BG33" s="428" t="s">
        <v>199</v>
      </c>
      <c r="BH33" s="428"/>
      <c r="BI33" s="428"/>
      <c r="BJ33" s="428"/>
      <c r="BK33" s="428"/>
      <c r="BL33" s="428"/>
      <c r="BM33" s="428"/>
      <c r="BN33" s="428"/>
      <c r="BO33" s="428"/>
      <c r="BP33" s="428"/>
      <c r="BQ33" s="428"/>
      <c r="BR33" s="428"/>
      <c r="BS33" s="428"/>
      <c r="BT33" s="428"/>
      <c r="BU33" s="428"/>
      <c r="BV33" s="215"/>
      <c r="BW33" s="429" t="s">
        <v>198</v>
      </c>
      <c r="BX33" s="429"/>
      <c r="BY33" s="428" t="s">
        <v>200</v>
      </c>
      <c r="BZ33" s="428"/>
      <c r="CA33" s="428"/>
      <c r="CB33" s="428"/>
      <c r="CC33" s="428"/>
      <c r="CD33" s="428"/>
      <c r="CE33" s="428"/>
      <c r="CF33" s="428"/>
      <c r="CG33" s="428"/>
      <c r="CH33" s="428"/>
      <c r="CI33" s="428"/>
      <c r="CJ33" s="428"/>
      <c r="CK33" s="428"/>
      <c r="CL33" s="428"/>
      <c r="CM33" s="428"/>
      <c r="CN33" s="214"/>
      <c r="CO33" s="429" t="s">
        <v>196</v>
      </c>
      <c r="CP33" s="429"/>
      <c r="CQ33" s="428" t="s">
        <v>201</v>
      </c>
      <c r="CR33" s="428"/>
      <c r="CS33" s="428"/>
      <c r="CT33" s="428"/>
      <c r="CU33" s="428"/>
      <c r="CV33" s="428"/>
      <c r="CW33" s="428"/>
      <c r="CX33" s="428"/>
      <c r="CY33" s="428"/>
      <c r="CZ33" s="428"/>
      <c r="DA33" s="428"/>
      <c r="DB33" s="428"/>
      <c r="DC33" s="428"/>
      <c r="DD33" s="428"/>
      <c r="DE33" s="428"/>
      <c r="DF33" s="214"/>
      <c r="DG33" s="427" t="s">
        <v>202</v>
      </c>
      <c r="DH33" s="427"/>
      <c r="DI33" s="216"/>
      <c r="DJ33" s="184"/>
      <c r="DK33" s="184"/>
      <c r="DL33" s="184"/>
      <c r="DM33" s="184"/>
      <c r="DN33" s="184"/>
      <c r="DO33" s="184"/>
    </row>
    <row r="34" spans="1:119" ht="32.25" customHeight="1" x14ac:dyDescent="0.15">
      <c r="A34" s="185"/>
      <c r="B34" s="211"/>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2"/>
      <c r="U34" s="425">
        <f>IF(W34="","",MAX(C34:D43)+1)</f>
        <v>4</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2"/>
      <c r="AM34" s="425">
        <f>IF(AO34="","",MAX(C34:D43,U34:V43)+1)</f>
        <v>8</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2"/>
      <c r="BE34" s="425">
        <f>IF(BG34="","",MAX(C34:D43,U34:V43,AM34:AN43)+1)</f>
        <v>11</v>
      </c>
      <c r="BF34" s="425"/>
      <c r="BG34" s="424" t="str">
        <f>IF('各会計、関係団体の財政状況及び健全化判断比率'!B35="","",'各会計、関係団体の財政状況及び健全化判断比率'!B35)</f>
        <v>農業集落排水事業特別会計</v>
      </c>
      <c r="BH34" s="424"/>
      <c r="BI34" s="424"/>
      <c r="BJ34" s="424"/>
      <c r="BK34" s="424"/>
      <c r="BL34" s="424"/>
      <c r="BM34" s="424"/>
      <c r="BN34" s="424"/>
      <c r="BO34" s="424"/>
      <c r="BP34" s="424"/>
      <c r="BQ34" s="424"/>
      <c r="BR34" s="424"/>
      <c r="BS34" s="424"/>
      <c r="BT34" s="424"/>
      <c r="BU34" s="424"/>
      <c r="BV34" s="212"/>
      <c r="BW34" s="425">
        <f>IF(BY34="","",MAX(C34:D43,U34:V43,AM34:AN43,BE34:BF43)+1)</f>
        <v>12</v>
      </c>
      <c r="BX34" s="425"/>
      <c r="BY34" s="424" t="str">
        <f>IF('各会計、関係団体の財政状況及び健全化判断比率'!B68="","",'各会計、関係団体の財政状況及び健全化判断比率'!B68)</f>
        <v>湖南広域行政組合</v>
      </c>
      <c r="BZ34" s="424"/>
      <c r="CA34" s="424"/>
      <c r="CB34" s="424"/>
      <c r="CC34" s="424"/>
      <c r="CD34" s="424"/>
      <c r="CE34" s="424"/>
      <c r="CF34" s="424"/>
      <c r="CG34" s="424"/>
      <c r="CH34" s="424"/>
      <c r="CI34" s="424"/>
      <c r="CJ34" s="424"/>
      <c r="CK34" s="424"/>
      <c r="CL34" s="424"/>
      <c r="CM34" s="424"/>
      <c r="CN34" s="212"/>
      <c r="CO34" s="425">
        <f>IF(CQ34="","",MAX(C34:D43,U34:V43,AM34:AN43,BE34:BF43,BW34:BX43)+1)</f>
        <v>17</v>
      </c>
      <c r="CP34" s="425"/>
      <c r="CQ34" s="424" t="str">
        <f>IF('各会計、関係団体の財政状況及び健全化判断比率'!BS7="","",'各会計、関係団体の財政状況及び健全化判断比率'!BS7)</f>
        <v>守山市土地開発公社</v>
      </c>
      <c r="CR34" s="424"/>
      <c r="CS34" s="424"/>
      <c r="CT34" s="424"/>
      <c r="CU34" s="424"/>
      <c r="CV34" s="424"/>
      <c r="CW34" s="424"/>
      <c r="CX34" s="424"/>
      <c r="CY34" s="424"/>
      <c r="CZ34" s="424"/>
      <c r="DA34" s="424"/>
      <c r="DB34" s="424"/>
      <c r="DC34" s="424"/>
      <c r="DD34" s="424"/>
      <c r="DE34" s="424"/>
      <c r="DF34" s="209"/>
      <c r="DG34" s="426" t="str">
        <f>IF('各会計、関係団体の財政状況及び健全化判断比率'!BR7="","",'各会計、関係団体の財政状況及び健全化判断比率'!BR7)</f>
        <v/>
      </c>
      <c r="DH34" s="426"/>
      <c r="DI34" s="216"/>
      <c r="DJ34" s="184"/>
      <c r="DK34" s="184"/>
      <c r="DL34" s="184"/>
      <c r="DM34" s="184"/>
      <c r="DN34" s="184"/>
      <c r="DO34" s="184"/>
    </row>
    <row r="35" spans="1:119" ht="32.25" customHeight="1" x14ac:dyDescent="0.15">
      <c r="A35" s="185"/>
      <c r="B35" s="211"/>
      <c r="C35" s="425">
        <f>IF(E35="","",C34+1)</f>
        <v>2</v>
      </c>
      <c r="D35" s="425"/>
      <c r="E35" s="424" t="str">
        <f>IF('各会計、関係団体の財政状況及び健全化判断比率'!B8="","",'各会計、関係団体の財政状況及び健全化判断比率'!B8)</f>
        <v>土地取得特別会計</v>
      </c>
      <c r="F35" s="424"/>
      <c r="G35" s="424"/>
      <c r="H35" s="424"/>
      <c r="I35" s="424"/>
      <c r="J35" s="424"/>
      <c r="K35" s="424"/>
      <c r="L35" s="424"/>
      <c r="M35" s="424"/>
      <c r="N35" s="424"/>
      <c r="O35" s="424"/>
      <c r="P35" s="424"/>
      <c r="Q35" s="424"/>
      <c r="R35" s="424"/>
      <c r="S35" s="424"/>
      <c r="T35" s="212"/>
      <c r="U35" s="425">
        <f>IF(W35="","",U34+1)</f>
        <v>5</v>
      </c>
      <c r="V35" s="425"/>
      <c r="W35" s="424" t="str">
        <f>IF('各会計、関係団体の財政状況及び健全化判断比率'!B29="","",'各会計、関係団体の財政状況及び健全化判断比率'!B29)</f>
        <v>介護保険特別会計(介護保険事業)</v>
      </c>
      <c r="X35" s="424"/>
      <c r="Y35" s="424"/>
      <c r="Z35" s="424"/>
      <c r="AA35" s="424"/>
      <c r="AB35" s="424"/>
      <c r="AC35" s="424"/>
      <c r="AD35" s="424"/>
      <c r="AE35" s="424"/>
      <c r="AF35" s="424"/>
      <c r="AG35" s="424"/>
      <c r="AH35" s="424"/>
      <c r="AI35" s="424"/>
      <c r="AJ35" s="424"/>
      <c r="AK35" s="424"/>
      <c r="AL35" s="212"/>
      <c r="AM35" s="425">
        <f t="shared" ref="AM35:AM43" si="0">IF(AO35="","",AM34+1)</f>
        <v>9</v>
      </c>
      <c r="AN35" s="425"/>
      <c r="AO35" s="424" t="str">
        <f>IF('各会計、関係団体の財政状況及び健全化判断比率'!B33="","",'各会計、関係団体の財政状況及び健全化判断比率'!B33)</f>
        <v>下水道事業会計</v>
      </c>
      <c r="AP35" s="424"/>
      <c r="AQ35" s="424"/>
      <c r="AR35" s="424"/>
      <c r="AS35" s="424"/>
      <c r="AT35" s="424"/>
      <c r="AU35" s="424"/>
      <c r="AV35" s="424"/>
      <c r="AW35" s="424"/>
      <c r="AX35" s="424"/>
      <c r="AY35" s="424"/>
      <c r="AZ35" s="424"/>
      <c r="BA35" s="424"/>
      <c r="BB35" s="424"/>
      <c r="BC35" s="424"/>
      <c r="BD35" s="212"/>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2"/>
      <c r="BW35" s="425">
        <f t="shared" ref="BW35:BW43" si="2">IF(BY35="","",BW34+1)</f>
        <v>13</v>
      </c>
      <c r="BX35" s="425"/>
      <c r="BY35" s="424" t="str">
        <f>IF('各会計、関係団体の財政状況及び健全化判断比率'!B69="","",'各会計、関係団体の財政状況及び健全化判断比率'!B69)</f>
        <v>滋賀県後期高齢者医療広域連合（一般会計）</v>
      </c>
      <c r="BZ35" s="424"/>
      <c r="CA35" s="424"/>
      <c r="CB35" s="424"/>
      <c r="CC35" s="424"/>
      <c r="CD35" s="424"/>
      <c r="CE35" s="424"/>
      <c r="CF35" s="424"/>
      <c r="CG35" s="424"/>
      <c r="CH35" s="424"/>
      <c r="CI35" s="424"/>
      <c r="CJ35" s="424"/>
      <c r="CK35" s="424"/>
      <c r="CL35" s="424"/>
      <c r="CM35" s="424"/>
      <c r="CN35" s="212"/>
      <c r="CO35" s="425">
        <f t="shared" ref="CO35:CO43" si="3">IF(CQ35="","",CO34+1)</f>
        <v>18</v>
      </c>
      <c r="CP35" s="425"/>
      <c r="CQ35" s="424" t="str">
        <f>IF('各会計、関係団体の財政状況及び健全化判断比率'!BS8="","",'各会計、関係団体の財政状況及び健全化判断比率'!BS8)</f>
        <v>守山市文化体育振興事業団</v>
      </c>
      <c r="CR35" s="424"/>
      <c r="CS35" s="424"/>
      <c r="CT35" s="424"/>
      <c r="CU35" s="424"/>
      <c r="CV35" s="424"/>
      <c r="CW35" s="424"/>
      <c r="CX35" s="424"/>
      <c r="CY35" s="424"/>
      <c r="CZ35" s="424"/>
      <c r="DA35" s="424"/>
      <c r="DB35" s="424"/>
      <c r="DC35" s="424"/>
      <c r="DD35" s="424"/>
      <c r="DE35" s="424"/>
      <c r="DF35" s="209"/>
      <c r="DG35" s="426" t="str">
        <f>IF('各会計、関係団体の財政状況及び健全化判断比率'!BR8="","",'各会計、関係団体の財政状況及び健全化判断比率'!BR8)</f>
        <v/>
      </c>
      <c r="DH35" s="426"/>
      <c r="DI35" s="216"/>
      <c r="DJ35" s="184"/>
      <c r="DK35" s="184"/>
      <c r="DL35" s="184"/>
      <c r="DM35" s="184"/>
      <c r="DN35" s="184"/>
      <c r="DO35" s="184"/>
    </row>
    <row r="36" spans="1:119" ht="32.25" customHeight="1" x14ac:dyDescent="0.15">
      <c r="A36" s="185"/>
      <c r="B36" s="211"/>
      <c r="C36" s="425">
        <f>IF(E36="","",C35+1)</f>
        <v>3</v>
      </c>
      <c r="D36" s="425"/>
      <c r="E36" s="424" t="str">
        <f>IF('各会計、関係団体の財政状況及び健全化判断比率'!B9="","",'各会計、関係団体の財政状況及び健全化判断比率'!B9)</f>
        <v>育英奨学事業特別会計</v>
      </c>
      <c r="F36" s="424"/>
      <c r="G36" s="424"/>
      <c r="H36" s="424"/>
      <c r="I36" s="424"/>
      <c r="J36" s="424"/>
      <c r="K36" s="424"/>
      <c r="L36" s="424"/>
      <c r="M36" s="424"/>
      <c r="N36" s="424"/>
      <c r="O36" s="424"/>
      <c r="P36" s="424"/>
      <c r="Q36" s="424"/>
      <c r="R36" s="424"/>
      <c r="S36" s="424"/>
      <c r="T36" s="212"/>
      <c r="U36" s="425">
        <f t="shared" ref="U36:U43" si="4">IF(W36="","",U35+1)</f>
        <v>6</v>
      </c>
      <c r="V36" s="425"/>
      <c r="W36" s="424" t="str">
        <f>IF('各会計、関係団体の財政状況及び健全化判断比率'!B30="","",'各会計、関係団体の財政状況及び健全化判断比率'!B30)</f>
        <v>介護保険特別会計(介護サービス事業)</v>
      </c>
      <c r="X36" s="424"/>
      <c r="Y36" s="424"/>
      <c r="Z36" s="424"/>
      <c r="AA36" s="424"/>
      <c r="AB36" s="424"/>
      <c r="AC36" s="424"/>
      <c r="AD36" s="424"/>
      <c r="AE36" s="424"/>
      <c r="AF36" s="424"/>
      <c r="AG36" s="424"/>
      <c r="AH36" s="424"/>
      <c r="AI36" s="424"/>
      <c r="AJ36" s="424"/>
      <c r="AK36" s="424"/>
      <c r="AL36" s="212"/>
      <c r="AM36" s="425">
        <f t="shared" si="0"/>
        <v>10</v>
      </c>
      <c r="AN36" s="425"/>
      <c r="AO36" s="424" t="str">
        <f>IF('各会計、関係団体の財政状況及び健全化判断比率'!B34="","",'各会計、関係団体の財政状況及び健全化判断比率'!B34)</f>
        <v>病院事業会計</v>
      </c>
      <c r="AP36" s="424"/>
      <c r="AQ36" s="424"/>
      <c r="AR36" s="424"/>
      <c r="AS36" s="424"/>
      <c r="AT36" s="424"/>
      <c r="AU36" s="424"/>
      <c r="AV36" s="424"/>
      <c r="AW36" s="424"/>
      <c r="AX36" s="424"/>
      <c r="AY36" s="424"/>
      <c r="AZ36" s="424"/>
      <c r="BA36" s="424"/>
      <c r="BB36" s="424"/>
      <c r="BC36" s="424"/>
      <c r="BD36" s="212"/>
      <c r="BE36" s="425" t="str">
        <f t="shared" si="1"/>
        <v/>
      </c>
      <c r="BF36" s="425"/>
      <c r="BG36" s="424"/>
      <c r="BH36" s="424"/>
      <c r="BI36" s="424"/>
      <c r="BJ36" s="424"/>
      <c r="BK36" s="424"/>
      <c r="BL36" s="424"/>
      <c r="BM36" s="424"/>
      <c r="BN36" s="424"/>
      <c r="BO36" s="424"/>
      <c r="BP36" s="424"/>
      <c r="BQ36" s="424"/>
      <c r="BR36" s="424"/>
      <c r="BS36" s="424"/>
      <c r="BT36" s="424"/>
      <c r="BU36" s="424"/>
      <c r="BV36" s="212"/>
      <c r="BW36" s="425">
        <f t="shared" si="2"/>
        <v>14</v>
      </c>
      <c r="BX36" s="425"/>
      <c r="BY36" s="424" t="str">
        <f>IF('各会計、関係団体の財政状況及び健全化判断比率'!B70="","",'各会計、関係団体の財政状況及び健全化判断比率'!B70)</f>
        <v>滋賀県後期高齢者医療広域組合（後期高齢者医療特別会計）</v>
      </c>
      <c r="BZ36" s="424"/>
      <c r="CA36" s="424"/>
      <c r="CB36" s="424"/>
      <c r="CC36" s="424"/>
      <c r="CD36" s="424"/>
      <c r="CE36" s="424"/>
      <c r="CF36" s="424"/>
      <c r="CG36" s="424"/>
      <c r="CH36" s="424"/>
      <c r="CI36" s="424"/>
      <c r="CJ36" s="424"/>
      <c r="CK36" s="424"/>
      <c r="CL36" s="424"/>
      <c r="CM36" s="424"/>
      <c r="CN36" s="212"/>
      <c r="CO36" s="425">
        <f t="shared" si="3"/>
        <v>19</v>
      </c>
      <c r="CP36" s="425"/>
      <c r="CQ36" s="424" t="str">
        <f>IF('各会計、関係団体の財政状況及び健全化判断比率'!BS9="","",'各会計、関係団体の財政状況及び健全化判断比率'!BS9)</f>
        <v>守山野洲市民交流プラザ</v>
      </c>
      <c r="CR36" s="424"/>
      <c r="CS36" s="424"/>
      <c r="CT36" s="424"/>
      <c r="CU36" s="424"/>
      <c r="CV36" s="424"/>
      <c r="CW36" s="424"/>
      <c r="CX36" s="424"/>
      <c r="CY36" s="424"/>
      <c r="CZ36" s="424"/>
      <c r="DA36" s="424"/>
      <c r="DB36" s="424"/>
      <c r="DC36" s="424"/>
      <c r="DD36" s="424"/>
      <c r="DE36" s="424"/>
      <c r="DF36" s="209"/>
      <c r="DG36" s="426" t="str">
        <f>IF('各会計、関係団体の財政状況及び健全化判断比率'!BR9="","",'各会計、関係団体の財政状況及び健全化判断比率'!BR9)</f>
        <v/>
      </c>
      <c r="DH36" s="426"/>
      <c r="DI36" s="216"/>
      <c r="DJ36" s="184"/>
      <c r="DK36" s="184"/>
      <c r="DL36" s="184"/>
      <c r="DM36" s="184"/>
      <c r="DN36" s="184"/>
      <c r="DO36" s="184"/>
    </row>
    <row r="37" spans="1:119" ht="32.25" customHeight="1" x14ac:dyDescent="0.15">
      <c r="A37" s="185"/>
      <c r="B37" s="211"/>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2"/>
      <c r="U37" s="425">
        <f t="shared" si="4"/>
        <v>7</v>
      </c>
      <c r="V37" s="425"/>
      <c r="W37" s="424" t="str">
        <f>IF('各会計、関係団体の財政状況及び健全化判断比率'!B31="","",'各会計、関係団体の財政状況及び健全化判断比率'!B31)</f>
        <v>後期高齢者医療事業特別会計</v>
      </c>
      <c r="X37" s="424"/>
      <c r="Y37" s="424"/>
      <c r="Z37" s="424"/>
      <c r="AA37" s="424"/>
      <c r="AB37" s="424"/>
      <c r="AC37" s="424"/>
      <c r="AD37" s="424"/>
      <c r="AE37" s="424"/>
      <c r="AF37" s="424"/>
      <c r="AG37" s="424"/>
      <c r="AH37" s="424"/>
      <c r="AI37" s="424"/>
      <c r="AJ37" s="424"/>
      <c r="AK37" s="424"/>
      <c r="AL37" s="212"/>
      <c r="AM37" s="425" t="str">
        <f t="shared" si="0"/>
        <v/>
      </c>
      <c r="AN37" s="425"/>
      <c r="AO37" s="424"/>
      <c r="AP37" s="424"/>
      <c r="AQ37" s="424"/>
      <c r="AR37" s="424"/>
      <c r="AS37" s="424"/>
      <c r="AT37" s="424"/>
      <c r="AU37" s="424"/>
      <c r="AV37" s="424"/>
      <c r="AW37" s="424"/>
      <c r="AX37" s="424"/>
      <c r="AY37" s="424"/>
      <c r="AZ37" s="424"/>
      <c r="BA37" s="424"/>
      <c r="BB37" s="424"/>
      <c r="BC37" s="424"/>
      <c r="BD37" s="212"/>
      <c r="BE37" s="425" t="str">
        <f t="shared" si="1"/>
        <v/>
      </c>
      <c r="BF37" s="425"/>
      <c r="BG37" s="424"/>
      <c r="BH37" s="424"/>
      <c r="BI37" s="424"/>
      <c r="BJ37" s="424"/>
      <c r="BK37" s="424"/>
      <c r="BL37" s="424"/>
      <c r="BM37" s="424"/>
      <c r="BN37" s="424"/>
      <c r="BO37" s="424"/>
      <c r="BP37" s="424"/>
      <c r="BQ37" s="424"/>
      <c r="BR37" s="424"/>
      <c r="BS37" s="424"/>
      <c r="BT37" s="424"/>
      <c r="BU37" s="424"/>
      <c r="BV37" s="212"/>
      <c r="BW37" s="425">
        <f t="shared" si="2"/>
        <v>15</v>
      </c>
      <c r="BX37" s="425"/>
      <c r="BY37" s="424" t="str">
        <f>IF('各会計、関係団体の財政状況及び健全化判断比率'!B71="","",'各会計、関係団体の財政状況及び健全化判断比率'!B71)</f>
        <v>守山野洲行政事務組合</v>
      </c>
      <c r="BZ37" s="424"/>
      <c r="CA37" s="424"/>
      <c r="CB37" s="424"/>
      <c r="CC37" s="424"/>
      <c r="CD37" s="424"/>
      <c r="CE37" s="424"/>
      <c r="CF37" s="424"/>
      <c r="CG37" s="424"/>
      <c r="CH37" s="424"/>
      <c r="CI37" s="424"/>
      <c r="CJ37" s="424"/>
      <c r="CK37" s="424"/>
      <c r="CL37" s="424"/>
      <c r="CM37" s="424"/>
      <c r="CN37" s="212"/>
      <c r="CO37" s="425">
        <f t="shared" si="3"/>
        <v>20</v>
      </c>
      <c r="CP37" s="425"/>
      <c r="CQ37" s="424" t="str">
        <f>IF('各会計、関係団体の財政状況及び健全化判断比率'!BS10="","",'各会計、関係団体の財政状況及び健全化判断比率'!BS10)</f>
        <v>守山野洲勤労福祉サービスセンター</v>
      </c>
      <c r="CR37" s="424"/>
      <c r="CS37" s="424"/>
      <c r="CT37" s="424"/>
      <c r="CU37" s="424"/>
      <c r="CV37" s="424"/>
      <c r="CW37" s="424"/>
      <c r="CX37" s="424"/>
      <c r="CY37" s="424"/>
      <c r="CZ37" s="424"/>
      <c r="DA37" s="424"/>
      <c r="DB37" s="424"/>
      <c r="DC37" s="424"/>
      <c r="DD37" s="424"/>
      <c r="DE37" s="424"/>
      <c r="DF37" s="209"/>
      <c r="DG37" s="426" t="str">
        <f>IF('各会計、関係団体の財政状況及び健全化判断比率'!BR10="","",'各会計、関係団体の財政状況及び健全化判断比率'!BR10)</f>
        <v/>
      </c>
      <c r="DH37" s="426"/>
      <c r="DI37" s="216"/>
      <c r="DJ37" s="184"/>
      <c r="DK37" s="184"/>
      <c r="DL37" s="184"/>
      <c r="DM37" s="184"/>
      <c r="DN37" s="184"/>
      <c r="DO37" s="184"/>
    </row>
    <row r="38" spans="1:119" ht="32.25" customHeight="1" x14ac:dyDescent="0.15">
      <c r="A38" s="185"/>
      <c r="B38" s="211"/>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2"/>
      <c r="U38" s="425" t="str">
        <f t="shared" si="4"/>
        <v/>
      </c>
      <c r="V38" s="425"/>
      <c r="W38" s="424"/>
      <c r="X38" s="424"/>
      <c r="Y38" s="424"/>
      <c r="Z38" s="424"/>
      <c r="AA38" s="424"/>
      <c r="AB38" s="424"/>
      <c r="AC38" s="424"/>
      <c r="AD38" s="424"/>
      <c r="AE38" s="424"/>
      <c r="AF38" s="424"/>
      <c r="AG38" s="424"/>
      <c r="AH38" s="424"/>
      <c r="AI38" s="424"/>
      <c r="AJ38" s="424"/>
      <c r="AK38" s="424"/>
      <c r="AL38" s="212"/>
      <c r="AM38" s="425" t="str">
        <f t="shared" si="0"/>
        <v/>
      </c>
      <c r="AN38" s="425"/>
      <c r="AO38" s="424"/>
      <c r="AP38" s="424"/>
      <c r="AQ38" s="424"/>
      <c r="AR38" s="424"/>
      <c r="AS38" s="424"/>
      <c r="AT38" s="424"/>
      <c r="AU38" s="424"/>
      <c r="AV38" s="424"/>
      <c r="AW38" s="424"/>
      <c r="AX38" s="424"/>
      <c r="AY38" s="424"/>
      <c r="AZ38" s="424"/>
      <c r="BA38" s="424"/>
      <c r="BB38" s="424"/>
      <c r="BC38" s="424"/>
      <c r="BD38" s="212"/>
      <c r="BE38" s="425" t="str">
        <f t="shared" si="1"/>
        <v/>
      </c>
      <c r="BF38" s="425"/>
      <c r="BG38" s="424"/>
      <c r="BH38" s="424"/>
      <c r="BI38" s="424"/>
      <c r="BJ38" s="424"/>
      <c r="BK38" s="424"/>
      <c r="BL38" s="424"/>
      <c r="BM38" s="424"/>
      <c r="BN38" s="424"/>
      <c r="BO38" s="424"/>
      <c r="BP38" s="424"/>
      <c r="BQ38" s="424"/>
      <c r="BR38" s="424"/>
      <c r="BS38" s="424"/>
      <c r="BT38" s="424"/>
      <c r="BU38" s="424"/>
      <c r="BV38" s="212"/>
      <c r="BW38" s="425">
        <f t="shared" si="2"/>
        <v>16</v>
      </c>
      <c r="BX38" s="425"/>
      <c r="BY38" s="424" t="str">
        <f>IF('各会計、関係団体の財政状況及び健全化判断比率'!B72="","",'各会計、関係団体の財政状況及び健全化判断比率'!B72)</f>
        <v>滋賀県市町村職員研修センター</v>
      </c>
      <c r="BZ38" s="424"/>
      <c r="CA38" s="424"/>
      <c r="CB38" s="424"/>
      <c r="CC38" s="424"/>
      <c r="CD38" s="424"/>
      <c r="CE38" s="424"/>
      <c r="CF38" s="424"/>
      <c r="CG38" s="424"/>
      <c r="CH38" s="424"/>
      <c r="CI38" s="424"/>
      <c r="CJ38" s="424"/>
      <c r="CK38" s="424"/>
      <c r="CL38" s="424"/>
      <c r="CM38" s="424"/>
      <c r="CN38" s="212"/>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09"/>
      <c r="DG38" s="426" t="str">
        <f>IF('各会計、関係団体の財政状況及び健全化判断比率'!BR11="","",'各会計、関係団体の財政状況及び健全化判断比率'!BR11)</f>
        <v/>
      </c>
      <c r="DH38" s="426"/>
      <c r="DI38" s="216"/>
      <c r="DJ38" s="184"/>
      <c r="DK38" s="184"/>
      <c r="DL38" s="184"/>
      <c r="DM38" s="184"/>
      <c r="DN38" s="184"/>
      <c r="DO38" s="184"/>
    </row>
    <row r="39" spans="1:119" ht="32.25" customHeight="1" x14ac:dyDescent="0.15">
      <c r="A39" s="185"/>
      <c r="B39" s="211"/>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2"/>
      <c r="U39" s="425" t="str">
        <f t="shared" si="4"/>
        <v/>
      </c>
      <c r="V39" s="425"/>
      <c r="W39" s="424"/>
      <c r="X39" s="424"/>
      <c r="Y39" s="424"/>
      <c r="Z39" s="424"/>
      <c r="AA39" s="424"/>
      <c r="AB39" s="424"/>
      <c r="AC39" s="424"/>
      <c r="AD39" s="424"/>
      <c r="AE39" s="424"/>
      <c r="AF39" s="424"/>
      <c r="AG39" s="424"/>
      <c r="AH39" s="424"/>
      <c r="AI39" s="424"/>
      <c r="AJ39" s="424"/>
      <c r="AK39" s="424"/>
      <c r="AL39" s="212"/>
      <c r="AM39" s="425" t="str">
        <f t="shared" si="0"/>
        <v/>
      </c>
      <c r="AN39" s="425"/>
      <c r="AO39" s="424"/>
      <c r="AP39" s="424"/>
      <c r="AQ39" s="424"/>
      <c r="AR39" s="424"/>
      <c r="AS39" s="424"/>
      <c r="AT39" s="424"/>
      <c r="AU39" s="424"/>
      <c r="AV39" s="424"/>
      <c r="AW39" s="424"/>
      <c r="AX39" s="424"/>
      <c r="AY39" s="424"/>
      <c r="AZ39" s="424"/>
      <c r="BA39" s="424"/>
      <c r="BB39" s="424"/>
      <c r="BC39" s="424"/>
      <c r="BD39" s="212"/>
      <c r="BE39" s="425" t="str">
        <f t="shared" si="1"/>
        <v/>
      </c>
      <c r="BF39" s="425"/>
      <c r="BG39" s="424"/>
      <c r="BH39" s="424"/>
      <c r="BI39" s="424"/>
      <c r="BJ39" s="424"/>
      <c r="BK39" s="424"/>
      <c r="BL39" s="424"/>
      <c r="BM39" s="424"/>
      <c r="BN39" s="424"/>
      <c r="BO39" s="424"/>
      <c r="BP39" s="424"/>
      <c r="BQ39" s="424"/>
      <c r="BR39" s="424"/>
      <c r="BS39" s="424"/>
      <c r="BT39" s="424"/>
      <c r="BU39" s="424"/>
      <c r="BV39" s="212"/>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2"/>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09"/>
      <c r="DG39" s="426" t="str">
        <f>IF('各会計、関係団体の財政状況及び健全化判断比率'!BR12="","",'各会計、関係団体の財政状況及び健全化判断比率'!BR12)</f>
        <v/>
      </c>
      <c r="DH39" s="426"/>
      <c r="DI39" s="216"/>
      <c r="DJ39" s="184"/>
      <c r="DK39" s="184"/>
      <c r="DL39" s="184"/>
      <c r="DM39" s="184"/>
      <c r="DN39" s="184"/>
      <c r="DO39" s="184"/>
    </row>
    <row r="40" spans="1:119" ht="32.25" customHeight="1" x14ac:dyDescent="0.15">
      <c r="A40" s="185"/>
      <c r="B40" s="211"/>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2"/>
      <c r="U40" s="425" t="str">
        <f t="shared" si="4"/>
        <v/>
      </c>
      <c r="V40" s="425"/>
      <c r="W40" s="424"/>
      <c r="X40" s="424"/>
      <c r="Y40" s="424"/>
      <c r="Z40" s="424"/>
      <c r="AA40" s="424"/>
      <c r="AB40" s="424"/>
      <c r="AC40" s="424"/>
      <c r="AD40" s="424"/>
      <c r="AE40" s="424"/>
      <c r="AF40" s="424"/>
      <c r="AG40" s="424"/>
      <c r="AH40" s="424"/>
      <c r="AI40" s="424"/>
      <c r="AJ40" s="424"/>
      <c r="AK40" s="424"/>
      <c r="AL40" s="212"/>
      <c r="AM40" s="425" t="str">
        <f t="shared" si="0"/>
        <v/>
      </c>
      <c r="AN40" s="425"/>
      <c r="AO40" s="424"/>
      <c r="AP40" s="424"/>
      <c r="AQ40" s="424"/>
      <c r="AR40" s="424"/>
      <c r="AS40" s="424"/>
      <c r="AT40" s="424"/>
      <c r="AU40" s="424"/>
      <c r="AV40" s="424"/>
      <c r="AW40" s="424"/>
      <c r="AX40" s="424"/>
      <c r="AY40" s="424"/>
      <c r="AZ40" s="424"/>
      <c r="BA40" s="424"/>
      <c r="BB40" s="424"/>
      <c r="BC40" s="424"/>
      <c r="BD40" s="212"/>
      <c r="BE40" s="425" t="str">
        <f t="shared" si="1"/>
        <v/>
      </c>
      <c r="BF40" s="425"/>
      <c r="BG40" s="424"/>
      <c r="BH40" s="424"/>
      <c r="BI40" s="424"/>
      <c r="BJ40" s="424"/>
      <c r="BK40" s="424"/>
      <c r="BL40" s="424"/>
      <c r="BM40" s="424"/>
      <c r="BN40" s="424"/>
      <c r="BO40" s="424"/>
      <c r="BP40" s="424"/>
      <c r="BQ40" s="424"/>
      <c r="BR40" s="424"/>
      <c r="BS40" s="424"/>
      <c r="BT40" s="424"/>
      <c r="BU40" s="424"/>
      <c r="BV40" s="212"/>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2"/>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09"/>
      <c r="DG40" s="426" t="str">
        <f>IF('各会計、関係団体の財政状況及び健全化判断比率'!BR13="","",'各会計、関係団体の財政状況及び健全化判断比率'!BR13)</f>
        <v/>
      </c>
      <c r="DH40" s="426"/>
      <c r="DI40" s="216"/>
      <c r="DJ40" s="184"/>
      <c r="DK40" s="184"/>
      <c r="DL40" s="184"/>
      <c r="DM40" s="184"/>
      <c r="DN40" s="184"/>
      <c r="DO40" s="184"/>
    </row>
    <row r="41" spans="1:119" ht="32.25" customHeight="1" x14ac:dyDescent="0.15">
      <c r="A41" s="185"/>
      <c r="B41" s="211"/>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2"/>
      <c r="U41" s="425" t="str">
        <f t="shared" si="4"/>
        <v/>
      </c>
      <c r="V41" s="425"/>
      <c r="W41" s="424"/>
      <c r="X41" s="424"/>
      <c r="Y41" s="424"/>
      <c r="Z41" s="424"/>
      <c r="AA41" s="424"/>
      <c r="AB41" s="424"/>
      <c r="AC41" s="424"/>
      <c r="AD41" s="424"/>
      <c r="AE41" s="424"/>
      <c r="AF41" s="424"/>
      <c r="AG41" s="424"/>
      <c r="AH41" s="424"/>
      <c r="AI41" s="424"/>
      <c r="AJ41" s="424"/>
      <c r="AK41" s="424"/>
      <c r="AL41" s="212"/>
      <c r="AM41" s="425" t="str">
        <f t="shared" si="0"/>
        <v/>
      </c>
      <c r="AN41" s="425"/>
      <c r="AO41" s="424"/>
      <c r="AP41" s="424"/>
      <c r="AQ41" s="424"/>
      <c r="AR41" s="424"/>
      <c r="AS41" s="424"/>
      <c r="AT41" s="424"/>
      <c r="AU41" s="424"/>
      <c r="AV41" s="424"/>
      <c r="AW41" s="424"/>
      <c r="AX41" s="424"/>
      <c r="AY41" s="424"/>
      <c r="AZ41" s="424"/>
      <c r="BA41" s="424"/>
      <c r="BB41" s="424"/>
      <c r="BC41" s="424"/>
      <c r="BD41" s="212"/>
      <c r="BE41" s="425" t="str">
        <f t="shared" si="1"/>
        <v/>
      </c>
      <c r="BF41" s="425"/>
      <c r="BG41" s="424"/>
      <c r="BH41" s="424"/>
      <c r="BI41" s="424"/>
      <c r="BJ41" s="424"/>
      <c r="BK41" s="424"/>
      <c r="BL41" s="424"/>
      <c r="BM41" s="424"/>
      <c r="BN41" s="424"/>
      <c r="BO41" s="424"/>
      <c r="BP41" s="424"/>
      <c r="BQ41" s="424"/>
      <c r="BR41" s="424"/>
      <c r="BS41" s="424"/>
      <c r="BT41" s="424"/>
      <c r="BU41" s="424"/>
      <c r="BV41" s="212"/>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2"/>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09"/>
      <c r="DG41" s="426" t="str">
        <f>IF('各会計、関係団体の財政状況及び健全化判断比率'!BR14="","",'各会計、関係団体の財政状況及び健全化判断比率'!BR14)</f>
        <v/>
      </c>
      <c r="DH41" s="426"/>
      <c r="DI41" s="216"/>
      <c r="DJ41" s="184"/>
      <c r="DK41" s="184"/>
      <c r="DL41" s="184"/>
      <c r="DM41" s="184"/>
      <c r="DN41" s="184"/>
      <c r="DO41" s="184"/>
    </row>
    <row r="42" spans="1:119" ht="32.25" customHeight="1" x14ac:dyDescent="0.15">
      <c r="A42" s="184"/>
      <c r="B42" s="211"/>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2"/>
      <c r="U42" s="425" t="str">
        <f t="shared" si="4"/>
        <v/>
      </c>
      <c r="V42" s="425"/>
      <c r="W42" s="424"/>
      <c r="X42" s="424"/>
      <c r="Y42" s="424"/>
      <c r="Z42" s="424"/>
      <c r="AA42" s="424"/>
      <c r="AB42" s="424"/>
      <c r="AC42" s="424"/>
      <c r="AD42" s="424"/>
      <c r="AE42" s="424"/>
      <c r="AF42" s="424"/>
      <c r="AG42" s="424"/>
      <c r="AH42" s="424"/>
      <c r="AI42" s="424"/>
      <c r="AJ42" s="424"/>
      <c r="AK42" s="424"/>
      <c r="AL42" s="212"/>
      <c r="AM42" s="425" t="str">
        <f t="shared" si="0"/>
        <v/>
      </c>
      <c r="AN42" s="425"/>
      <c r="AO42" s="424"/>
      <c r="AP42" s="424"/>
      <c r="AQ42" s="424"/>
      <c r="AR42" s="424"/>
      <c r="AS42" s="424"/>
      <c r="AT42" s="424"/>
      <c r="AU42" s="424"/>
      <c r="AV42" s="424"/>
      <c r="AW42" s="424"/>
      <c r="AX42" s="424"/>
      <c r="AY42" s="424"/>
      <c r="AZ42" s="424"/>
      <c r="BA42" s="424"/>
      <c r="BB42" s="424"/>
      <c r="BC42" s="424"/>
      <c r="BD42" s="212"/>
      <c r="BE42" s="425" t="str">
        <f t="shared" si="1"/>
        <v/>
      </c>
      <c r="BF42" s="425"/>
      <c r="BG42" s="424"/>
      <c r="BH42" s="424"/>
      <c r="BI42" s="424"/>
      <c r="BJ42" s="424"/>
      <c r="BK42" s="424"/>
      <c r="BL42" s="424"/>
      <c r="BM42" s="424"/>
      <c r="BN42" s="424"/>
      <c r="BO42" s="424"/>
      <c r="BP42" s="424"/>
      <c r="BQ42" s="424"/>
      <c r="BR42" s="424"/>
      <c r="BS42" s="424"/>
      <c r="BT42" s="424"/>
      <c r="BU42" s="424"/>
      <c r="BV42" s="212"/>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2"/>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09"/>
      <c r="DG42" s="426" t="str">
        <f>IF('各会計、関係団体の財政状況及び健全化判断比率'!BR15="","",'各会計、関係団体の財政状況及び健全化判断比率'!BR15)</f>
        <v/>
      </c>
      <c r="DH42" s="426"/>
      <c r="DI42" s="216"/>
      <c r="DJ42" s="184"/>
      <c r="DK42" s="184"/>
      <c r="DL42" s="184"/>
      <c r="DM42" s="184"/>
      <c r="DN42" s="184"/>
      <c r="DO42" s="184"/>
    </row>
    <row r="43" spans="1:119" ht="32.25" customHeight="1" x14ac:dyDescent="0.15">
      <c r="A43" s="184"/>
      <c r="B43" s="211"/>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2"/>
      <c r="U43" s="425" t="str">
        <f t="shared" si="4"/>
        <v/>
      </c>
      <c r="V43" s="425"/>
      <c r="W43" s="424"/>
      <c r="X43" s="424"/>
      <c r="Y43" s="424"/>
      <c r="Z43" s="424"/>
      <c r="AA43" s="424"/>
      <c r="AB43" s="424"/>
      <c r="AC43" s="424"/>
      <c r="AD43" s="424"/>
      <c r="AE43" s="424"/>
      <c r="AF43" s="424"/>
      <c r="AG43" s="424"/>
      <c r="AH43" s="424"/>
      <c r="AI43" s="424"/>
      <c r="AJ43" s="424"/>
      <c r="AK43" s="424"/>
      <c r="AL43" s="212"/>
      <c r="AM43" s="425" t="str">
        <f t="shared" si="0"/>
        <v/>
      </c>
      <c r="AN43" s="425"/>
      <c r="AO43" s="424"/>
      <c r="AP43" s="424"/>
      <c r="AQ43" s="424"/>
      <c r="AR43" s="424"/>
      <c r="AS43" s="424"/>
      <c r="AT43" s="424"/>
      <c r="AU43" s="424"/>
      <c r="AV43" s="424"/>
      <c r="AW43" s="424"/>
      <c r="AX43" s="424"/>
      <c r="AY43" s="424"/>
      <c r="AZ43" s="424"/>
      <c r="BA43" s="424"/>
      <c r="BB43" s="424"/>
      <c r="BC43" s="424"/>
      <c r="BD43" s="212"/>
      <c r="BE43" s="425" t="str">
        <f t="shared" si="1"/>
        <v/>
      </c>
      <c r="BF43" s="425"/>
      <c r="BG43" s="424"/>
      <c r="BH43" s="424"/>
      <c r="BI43" s="424"/>
      <c r="BJ43" s="424"/>
      <c r="BK43" s="424"/>
      <c r="BL43" s="424"/>
      <c r="BM43" s="424"/>
      <c r="BN43" s="424"/>
      <c r="BO43" s="424"/>
      <c r="BP43" s="424"/>
      <c r="BQ43" s="424"/>
      <c r="BR43" s="424"/>
      <c r="BS43" s="424"/>
      <c r="BT43" s="424"/>
      <c r="BU43" s="424"/>
      <c r="BV43" s="212"/>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2"/>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09"/>
      <c r="DG43" s="426" t="str">
        <f>IF('各会計、関係団体の財政状況及び健全化判断比率'!BR16="","",'各会計、関係団体の財政状況及び健全化判断比率'!BR16)</f>
        <v/>
      </c>
      <c r="DH43" s="426"/>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203</v>
      </c>
      <c r="C46" s="184"/>
      <c r="D46" s="184"/>
      <c r="E46" s="184" t="s">
        <v>204</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205</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206</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207</v>
      </c>
    </row>
    <row r="50" spans="5:5" x14ac:dyDescent="0.15">
      <c r="E50" s="186" t="s">
        <v>208</v>
      </c>
    </row>
    <row r="51" spans="5:5" x14ac:dyDescent="0.15">
      <c r="E51" s="186" t="s">
        <v>209</v>
      </c>
    </row>
    <row r="52" spans="5:5" x14ac:dyDescent="0.15">
      <c r="E52" s="186" t="s">
        <v>210</v>
      </c>
    </row>
    <row r="53" spans="5:5" x14ac:dyDescent="0.15"/>
    <row r="54" spans="5:5" x14ac:dyDescent="0.15"/>
    <row r="55" spans="5:5" x14ac:dyDescent="0.15"/>
    <row r="56" spans="5:5" x14ac:dyDescent="0.15"/>
  </sheetData>
  <sheetProtection algorithmName="SHA-512" hashValue="aZeASw/Nfynge3u7/2A+0oYgcmPcfi9uvN8LEYkEF3k8pnX2GXs8FAK6eelV60qcaDQ89+bXQsvg+8Buh1Vwtg==" saltValue="BkXuiQgCBlGlRjsCOn9za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3" zoomScaleSheetLayoutView="100" workbookViewId="0">
      <selection activeCell="AZ74" sqref="AZ7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8" t="s">
        <v>568</v>
      </c>
      <c r="D34" s="1248"/>
      <c r="E34" s="1249"/>
      <c r="F34" s="32">
        <v>7.61</v>
      </c>
      <c r="G34" s="33">
        <v>7</v>
      </c>
      <c r="H34" s="33">
        <v>7.05</v>
      </c>
      <c r="I34" s="33">
        <v>7.09</v>
      </c>
      <c r="J34" s="34">
        <v>5.45</v>
      </c>
      <c r="K34" s="22"/>
      <c r="L34" s="22"/>
      <c r="M34" s="22"/>
      <c r="N34" s="22"/>
      <c r="O34" s="22"/>
      <c r="P34" s="22"/>
    </row>
    <row r="35" spans="1:16" ht="39" customHeight="1" x14ac:dyDescent="0.15">
      <c r="A35" s="22"/>
      <c r="B35" s="35"/>
      <c r="C35" s="1242" t="s">
        <v>569</v>
      </c>
      <c r="D35" s="1243"/>
      <c r="E35" s="1244"/>
      <c r="F35" s="36">
        <v>3.04</v>
      </c>
      <c r="G35" s="37">
        <v>3.61</v>
      </c>
      <c r="H35" s="37">
        <v>5.41</v>
      </c>
      <c r="I35" s="37">
        <v>4.0199999999999996</v>
      </c>
      <c r="J35" s="38">
        <v>3.35</v>
      </c>
      <c r="K35" s="22"/>
      <c r="L35" s="22"/>
      <c r="M35" s="22"/>
      <c r="N35" s="22"/>
      <c r="O35" s="22"/>
      <c r="P35" s="22"/>
    </row>
    <row r="36" spans="1:16" ht="39" customHeight="1" x14ac:dyDescent="0.15">
      <c r="A36" s="22"/>
      <c r="B36" s="35"/>
      <c r="C36" s="1242" t="s">
        <v>570</v>
      </c>
      <c r="D36" s="1243"/>
      <c r="E36" s="1244"/>
      <c r="F36" s="36">
        <v>0.23</v>
      </c>
      <c r="G36" s="37">
        <v>0.44</v>
      </c>
      <c r="H36" s="37">
        <v>0.67</v>
      </c>
      <c r="I36" s="37">
        <v>0.96</v>
      </c>
      <c r="J36" s="38">
        <v>1.41</v>
      </c>
      <c r="K36" s="22"/>
      <c r="L36" s="22"/>
      <c r="M36" s="22"/>
      <c r="N36" s="22"/>
      <c r="O36" s="22"/>
      <c r="P36" s="22"/>
    </row>
    <row r="37" spans="1:16" ht="39" customHeight="1" x14ac:dyDescent="0.15">
      <c r="A37" s="22"/>
      <c r="B37" s="35"/>
      <c r="C37" s="1242" t="s">
        <v>571</v>
      </c>
      <c r="D37" s="1243"/>
      <c r="E37" s="1244"/>
      <c r="F37" s="36">
        <v>0.95</v>
      </c>
      <c r="G37" s="37">
        <v>0.72</v>
      </c>
      <c r="H37" s="37">
        <v>0.78</v>
      </c>
      <c r="I37" s="37">
        <v>0.65</v>
      </c>
      <c r="J37" s="38">
        <v>0.49</v>
      </c>
      <c r="K37" s="22"/>
      <c r="L37" s="22"/>
      <c r="M37" s="22"/>
      <c r="N37" s="22"/>
      <c r="O37" s="22"/>
      <c r="P37" s="22"/>
    </row>
    <row r="38" spans="1:16" ht="39" customHeight="1" x14ac:dyDescent="0.15">
      <c r="A38" s="22"/>
      <c r="B38" s="35"/>
      <c r="C38" s="1242" t="s">
        <v>572</v>
      </c>
      <c r="D38" s="1243"/>
      <c r="E38" s="1244"/>
      <c r="F38" s="36">
        <v>0.45</v>
      </c>
      <c r="G38" s="37">
        <v>1.1599999999999999</v>
      </c>
      <c r="H38" s="37">
        <v>0.47</v>
      </c>
      <c r="I38" s="37">
        <v>0</v>
      </c>
      <c r="J38" s="38">
        <v>0.03</v>
      </c>
      <c r="K38" s="22"/>
      <c r="L38" s="22"/>
      <c r="M38" s="22"/>
      <c r="N38" s="22"/>
      <c r="O38" s="22"/>
      <c r="P38" s="22"/>
    </row>
    <row r="39" spans="1:16" ht="39" customHeight="1" x14ac:dyDescent="0.15">
      <c r="A39" s="22"/>
      <c r="B39" s="35"/>
      <c r="C39" s="1242" t="s">
        <v>573</v>
      </c>
      <c r="D39" s="1243"/>
      <c r="E39" s="1244"/>
      <c r="F39" s="36">
        <v>0.03</v>
      </c>
      <c r="G39" s="37">
        <v>0.03</v>
      </c>
      <c r="H39" s="37">
        <v>0.03</v>
      </c>
      <c r="I39" s="37">
        <v>0.03</v>
      </c>
      <c r="J39" s="38">
        <v>0.02</v>
      </c>
      <c r="K39" s="22"/>
      <c r="L39" s="22"/>
      <c r="M39" s="22"/>
      <c r="N39" s="22"/>
      <c r="O39" s="22"/>
      <c r="P39" s="22"/>
    </row>
    <row r="40" spans="1:16" ht="39" customHeight="1" x14ac:dyDescent="0.15">
      <c r="A40" s="22"/>
      <c r="B40" s="35"/>
      <c r="C40" s="1242" t="s">
        <v>574</v>
      </c>
      <c r="D40" s="1243"/>
      <c r="E40" s="1244"/>
      <c r="F40" s="36">
        <v>0.02</v>
      </c>
      <c r="G40" s="37">
        <v>0.04</v>
      </c>
      <c r="H40" s="37">
        <v>0.02</v>
      </c>
      <c r="I40" s="37">
        <v>0.02</v>
      </c>
      <c r="J40" s="38">
        <v>0.02</v>
      </c>
      <c r="K40" s="22"/>
      <c r="L40" s="22"/>
      <c r="M40" s="22"/>
      <c r="N40" s="22"/>
      <c r="O40" s="22"/>
      <c r="P40" s="22"/>
    </row>
    <row r="41" spans="1:16" ht="39" customHeight="1" x14ac:dyDescent="0.15">
      <c r="A41" s="22"/>
      <c r="B41" s="35"/>
      <c r="C41" s="1242" t="s">
        <v>575</v>
      </c>
      <c r="D41" s="1243"/>
      <c r="E41" s="1244"/>
      <c r="F41" s="36">
        <v>0</v>
      </c>
      <c r="G41" s="37">
        <v>0</v>
      </c>
      <c r="H41" s="37">
        <v>0</v>
      </c>
      <c r="I41" s="37">
        <v>0.01</v>
      </c>
      <c r="J41" s="38">
        <v>0</v>
      </c>
      <c r="K41" s="22"/>
      <c r="L41" s="22"/>
      <c r="M41" s="22"/>
      <c r="N41" s="22"/>
      <c r="O41" s="22"/>
      <c r="P41" s="22"/>
    </row>
    <row r="42" spans="1:16" ht="39" customHeight="1" x14ac:dyDescent="0.15">
      <c r="A42" s="22"/>
      <c r="B42" s="39"/>
      <c r="C42" s="1242" t="s">
        <v>576</v>
      </c>
      <c r="D42" s="1243"/>
      <c r="E42" s="1244"/>
      <c r="F42" s="36" t="s">
        <v>519</v>
      </c>
      <c r="G42" s="37" t="s">
        <v>519</v>
      </c>
      <c r="H42" s="37" t="s">
        <v>519</v>
      </c>
      <c r="I42" s="37" t="s">
        <v>519</v>
      </c>
      <c r="J42" s="38" t="s">
        <v>519</v>
      </c>
      <c r="K42" s="22"/>
      <c r="L42" s="22"/>
      <c r="M42" s="22"/>
      <c r="N42" s="22"/>
      <c r="O42" s="22"/>
      <c r="P42" s="22"/>
    </row>
    <row r="43" spans="1:16" ht="39" customHeight="1" thickBot="1" x14ac:dyDescent="0.2">
      <c r="A43" s="22"/>
      <c r="B43" s="40"/>
      <c r="C43" s="1245" t="s">
        <v>577</v>
      </c>
      <c r="D43" s="1246"/>
      <c r="E43" s="1247"/>
      <c r="F43" s="41">
        <v>1.88</v>
      </c>
      <c r="G43" s="42">
        <v>0</v>
      </c>
      <c r="H43" s="42">
        <v>0.01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wCSncIxxvMh8UjVD5YL9cXCsjUOWtlp3vzxKZPU88DzqD2/cwPgVYPq5cqfRSopMBdIlLmJ1WXvBqASkBD93w==" saltValue="enAHtLiKDtAFeTVz1VGa4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54" zoomScale="85" zoomScaleNormal="85" zoomScaleSheetLayoutView="55" workbookViewId="0">
      <selection activeCell="AZ74" sqref="AZ7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2393</v>
      </c>
      <c r="L45" s="60">
        <v>2280</v>
      </c>
      <c r="M45" s="60">
        <v>2315</v>
      </c>
      <c r="N45" s="60">
        <v>2314</v>
      </c>
      <c r="O45" s="61">
        <v>2394</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519</v>
      </c>
      <c r="L46" s="64" t="s">
        <v>519</v>
      </c>
      <c r="M46" s="64" t="s">
        <v>519</v>
      </c>
      <c r="N46" s="64" t="s">
        <v>519</v>
      </c>
      <c r="O46" s="65" t="s">
        <v>519</v>
      </c>
      <c r="P46" s="48"/>
      <c r="Q46" s="48"/>
      <c r="R46" s="48"/>
      <c r="S46" s="48"/>
      <c r="T46" s="48"/>
      <c r="U46" s="48"/>
    </row>
    <row r="47" spans="1:21" ht="30.75" customHeight="1" x14ac:dyDescent="0.15">
      <c r="A47" s="48"/>
      <c r="B47" s="1270"/>
      <c r="C47" s="1271"/>
      <c r="D47" s="62"/>
      <c r="E47" s="1252" t="s">
        <v>14</v>
      </c>
      <c r="F47" s="1252"/>
      <c r="G47" s="1252"/>
      <c r="H47" s="1252"/>
      <c r="I47" s="1252"/>
      <c r="J47" s="1253"/>
      <c r="K47" s="63">
        <v>7</v>
      </c>
      <c r="L47" s="64">
        <v>7</v>
      </c>
      <c r="M47" s="64">
        <v>7</v>
      </c>
      <c r="N47" s="64">
        <v>7</v>
      </c>
      <c r="O47" s="65">
        <v>7</v>
      </c>
      <c r="P47" s="48"/>
      <c r="Q47" s="48"/>
      <c r="R47" s="48"/>
      <c r="S47" s="48"/>
      <c r="T47" s="48"/>
      <c r="U47" s="48"/>
    </row>
    <row r="48" spans="1:21" ht="30.75" customHeight="1" x14ac:dyDescent="0.15">
      <c r="A48" s="48"/>
      <c r="B48" s="1270"/>
      <c r="C48" s="1271"/>
      <c r="D48" s="62"/>
      <c r="E48" s="1252" t="s">
        <v>15</v>
      </c>
      <c r="F48" s="1252"/>
      <c r="G48" s="1252"/>
      <c r="H48" s="1252"/>
      <c r="I48" s="1252"/>
      <c r="J48" s="1253"/>
      <c r="K48" s="63">
        <v>784</v>
      </c>
      <c r="L48" s="64">
        <v>749</v>
      </c>
      <c r="M48" s="64">
        <v>915</v>
      </c>
      <c r="N48" s="64">
        <v>905</v>
      </c>
      <c r="O48" s="65">
        <v>954</v>
      </c>
      <c r="P48" s="48"/>
      <c r="Q48" s="48"/>
      <c r="R48" s="48"/>
      <c r="S48" s="48"/>
      <c r="T48" s="48"/>
      <c r="U48" s="48"/>
    </row>
    <row r="49" spans="1:21" ht="30.75" customHeight="1" x14ac:dyDescent="0.15">
      <c r="A49" s="48"/>
      <c r="B49" s="1270"/>
      <c r="C49" s="1271"/>
      <c r="D49" s="62"/>
      <c r="E49" s="1252" t="s">
        <v>16</v>
      </c>
      <c r="F49" s="1252"/>
      <c r="G49" s="1252"/>
      <c r="H49" s="1252"/>
      <c r="I49" s="1252"/>
      <c r="J49" s="1253"/>
      <c r="K49" s="63">
        <v>155</v>
      </c>
      <c r="L49" s="64">
        <v>103</v>
      </c>
      <c r="M49" s="64">
        <v>90</v>
      </c>
      <c r="N49" s="64">
        <v>85</v>
      </c>
      <c r="O49" s="65">
        <v>92</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519</v>
      </c>
      <c r="L50" s="64" t="s">
        <v>519</v>
      </c>
      <c r="M50" s="64" t="s">
        <v>519</v>
      </c>
      <c r="N50" s="64" t="s">
        <v>519</v>
      </c>
      <c r="O50" s="65" t="s">
        <v>519</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519</v>
      </c>
      <c r="L51" s="64" t="s">
        <v>519</v>
      </c>
      <c r="M51" s="64" t="s">
        <v>519</v>
      </c>
      <c r="N51" s="64" t="s">
        <v>519</v>
      </c>
      <c r="O51" s="65" t="s">
        <v>519</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2740</v>
      </c>
      <c r="L52" s="64">
        <v>2719</v>
      </c>
      <c r="M52" s="64">
        <v>2695</v>
      </c>
      <c r="N52" s="64">
        <v>2677</v>
      </c>
      <c r="O52" s="65">
        <v>2692</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599</v>
      </c>
      <c r="L53" s="69">
        <v>420</v>
      </c>
      <c r="M53" s="69">
        <v>632</v>
      </c>
      <c r="N53" s="69">
        <v>634</v>
      </c>
      <c r="O53" s="70">
        <v>755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58" t="s">
        <v>25</v>
      </c>
      <c r="C57" s="1259"/>
      <c r="D57" s="1262" t="s">
        <v>26</v>
      </c>
      <c r="E57" s="1263"/>
      <c r="F57" s="1263"/>
      <c r="G57" s="1263"/>
      <c r="H57" s="1263"/>
      <c r="I57" s="1263"/>
      <c r="J57" s="1264"/>
      <c r="K57" s="83">
        <v>1371</v>
      </c>
      <c r="L57" s="83">
        <v>1374</v>
      </c>
      <c r="M57" s="83">
        <v>1376</v>
      </c>
      <c r="N57" s="84">
        <v>1379</v>
      </c>
      <c r="O57" s="84">
        <v>1381</v>
      </c>
    </row>
    <row r="58" spans="1:21" ht="31.5" customHeight="1" thickBot="1" x14ac:dyDescent="0.2">
      <c r="B58" s="1260"/>
      <c r="C58" s="1261"/>
      <c r="D58" s="1265" t="s">
        <v>27</v>
      </c>
      <c r="E58" s="1266"/>
      <c r="F58" s="1266"/>
      <c r="G58" s="1266"/>
      <c r="H58" s="1266"/>
      <c r="I58" s="1266"/>
      <c r="J58" s="1267"/>
      <c r="K58" s="85">
        <v>60</v>
      </c>
      <c r="L58" s="85">
        <v>67</v>
      </c>
      <c r="M58" s="85">
        <v>73</v>
      </c>
      <c r="N58" s="86">
        <v>80</v>
      </c>
      <c r="O58" s="86">
        <v>87</v>
      </c>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pKWLypQT4s4rPtqlOK3pFjr9jZmYtqUHTP2iz7E9D3NJmqJ0BLRTk8sUsB3JtL9dL6/q7CRJ31de3TJy7/U0Q==" saltValue="BSIN+Fm+le08avciYhaAP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AZ74" sqref="AZ74"/>
    </sheetView>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560</v>
      </c>
      <c r="J40" s="98" t="s">
        <v>561</v>
      </c>
      <c r="K40" s="98" t="s">
        <v>562</v>
      </c>
      <c r="L40" s="98" t="s">
        <v>563</v>
      </c>
      <c r="M40" s="99" t="s">
        <v>564</v>
      </c>
    </row>
    <row r="41" spans="2:13" ht="27.75" customHeight="1" x14ac:dyDescent="0.15">
      <c r="B41" s="1288" t="s">
        <v>30</v>
      </c>
      <c r="C41" s="1289"/>
      <c r="D41" s="100"/>
      <c r="E41" s="1290" t="s">
        <v>31</v>
      </c>
      <c r="F41" s="1290"/>
      <c r="G41" s="1290"/>
      <c r="H41" s="1291"/>
      <c r="I41" s="101">
        <v>25780</v>
      </c>
      <c r="J41" s="102">
        <v>26163</v>
      </c>
      <c r="K41" s="102">
        <v>27006</v>
      </c>
      <c r="L41" s="102">
        <v>27685</v>
      </c>
      <c r="M41" s="103">
        <v>32119</v>
      </c>
    </row>
    <row r="42" spans="2:13" ht="27.75" customHeight="1" x14ac:dyDescent="0.15">
      <c r="B42" s="1278"/>
      <c r="C42" s="1279"/>
      <c r="D42" s="104"/>
      <c r="E42" s="1282" t="s">
        <v>32</v>
      </c>
      <c r="F42" s="1282"/>
      <c r="G42" s="1282"/>
      <c r="H42" s="1283"/>
      <c r="I42" s="105">
        <v>460</v>
      </c>
      <c r="J42" s="106">
        <v>603</v>
      </c>
      <c r="K42" s="106">
        <v>724</v>
      </c>
      <c r="L42" s="106">
        <v>565</v>
      </c>
      <c r="M42" s="107">
        <v>574</v>
      </c>
    </row>
    <row r="43" spans="2:13" ht="27.75" customHeight="1" x14ac:dyDescent="0.15">
      <c r="B43" s="1278"/>
      <c r="C43" s="1279"/>
      <c r="D43" s="104"/>
      <c r="E43" s="1282" t="s">
        <v>33</v>
      </c>
      <c r="F43" s="1282"/>
      <c r="G43" s="1282"/>
      <c r="H43" s="1283"/>
      <c r="I43" s="105">
        <v>9303</v>
      </c>
      <c r="J43" s="106">
        <v>9106</v>
      </c>
      <c r="K43" s="106">
        <v>7567</v>
      </c>
      <c r="L43" s="106">
        <v>7402</v>
      </c>
      <c r="M43" s="107">
        <v>7098</v>
      </c>
    </row>
    <row r="44" spans="2:13" ht="27.75" customHeight="1" x14ac:dyDescent="0.15">
      <c r="B44" s="1278"/>
      <c r="C44" s="1279"/>
      <c r="D44" s="104"/>
      <c r="E44" s="1282" t="s">
        <v>34</v>
      </c>
      <c r="F44" s="1282"/>
      <c r="G44" s="1282"/>
      <c r="H44" s="1283"/>
      <c r="I44" s="105">
        <v>822</v>
      </c>
      <c r="J44" s="106">
        <v>770</v>
      </c>
      <c r="K44" s="106">
        <v>763</v>
      </c>
      <c r="L44" s="106">
        <v>730</v>
      </c>
      <c r="M44" s="107">
        <v>687</v>
      </c>
    </row>
    <row r="45" spans="2:13" ht="27.75" customHeight="1" x14ac:dyDescent="0.15">
      <c r="B45" s="1278"/>
      <c r="C45" s="1279"/>
      <c r="D45" s="104"/>
      <c r="E45" s="1282" t="s">
        <v>35</v>
      </c>
      <c r="F45" s="1282"/>
      <c r="G45" s="1282"/>
      <c r="H45" s="1283"/>
      <c r="I45" s="105">
        <v>2525</v>
      </c>
      <c r="J45" s="106">
        <v>2459</v>
      </c>
      <c r="K45" s="106">
        <v>2477</v>
      </c>
      <c r="L45" s="106">
        <v>2317</v>
      </c>
      <c r="M45" s="107">
        <v>2448</v>
      </c>
    </row>
    <row r="46" spans="2:13" ht="27.75" customHeight="1" x14ac:dyDescent="0.15">
      <c r="B46" s="1278"/>
      <c r="C46" s="1279"/>
      <c r="D46" s="108"/>
      <c r="E46" s="1282" t="s">
        <v>36</v>
      </c>
      <c r="F46" s="1282"/>
      <c r="G46" s="1282"/>
      <c r="H46" s="1283"/>
      <c r="I46" s="105">
        <v>1279</v>
      </c>
      <c r="J46" s="106">
        <v>1285</v>
      </c>
      <c r="K46" s="106">
        <v>1072</v>
      </c>
      <c r="L46" s="106">
        <v>1035</v>
      </c>
      <c r="M46" s="107">
        <v>1007</v>
      </c>
    </row>
    <row r="47" spans="2:13" ht="27.75" customHeight="1" x14ac:dyDescent="0.15">
      <c r="B47" s="1278"/>
      <c r="C47" s="1279"/>
      <c r="D47" s="109"/>
      <c r="E47" s="1292" t="s">
        <v>37</v>
      </c>
      <c r="F47" s="1293"/>
      <c r="G47" s="1293"/>
      <c r="H47" s="1294"/>
      <c r="I47" s="105" t="s">
        <v>519</v>
      </c>
      <c r="J47" s="106" t="s">
        <v>519</v>
      </c>
      <c r="K47" s="106" t="s">
        <v>519</v>
      </c>
      <c r="L47" s="106" t="s">
        <v>519</v>
      </c>
      <c r="M47" s="107" t="s">
        <v>519</v>
      </c>
    </row>
    <row r="48" spans="2:13" ht="27.75" customHeight="1" x14ac:dyDescent="0.15">
      <c r="B48" s="1278"/>
      <c r="C48" s="1279"/>
      <c r="D48" s="104"/>
      <c r="E48" s="1282" t="s">
        <v>38</v>
      </c>
      <c r="F48" s="1282"/>
      <c r="G48" s="1282"/>
      <c r="H48" s="1283"/>
      <c r="I48" s="105" t="s">
        <v>519</v>
      </c>
      <c r="J48" s="106" t="s">
        <v>519</v>
      </c>
      <c r="K48" s="106" t="s">
        <v>519</v>
      </c>
      <c r="L48" s="106" t="s">
        <v>519</v>
      </c>
      <c r="M48" s="107" t="s">
        <v>519</v>
      </c>
    </row>
    <row r="49" spans="2:13" ht="27.75" customHeight="1" x14ac:dyDescent="0.15">
      <c r="B49" s="1280"/>
      <c r="C49" s="1281"/>
      <c r="D49" s="104"/>
      <c r="E49" s="1282" t="s">
        <v>39</v>
      </c>
      <c r="F49" s="1282"/>
      <c r="G49" s="1282"/>
      <c r="H49" s="1283"/>
      <c r="I49" s="105" t="s">
        <v>519</v>
      </c>
      <c r="J49" s="106" t="s">
        <v>519</v>
      </c>
      <c r="K49" s="106" t="s">
        <v>519</v>
      </c>
      <c r="L49" s="106" t="s">
        <v>519</v>
      </c>
      <c r="M49" s="107" t="s">
        <v>519</v>
      </c>
    </row>
    <row r="50" spans="2:13" ht="27.75" customHeight="1" x14ac:dyDescent="0.15">
      <c r="B50" s="1276" t="s">
        <v>40</v>
      </c>
      <c r="C50" s="1277"/>
      <c r="D50" s="110"/>
      <c r="E50" s="1282" t="s">
        <v>41</v>
      </c>
      <c r="F50" s="1282"/>
      <c r="G50" s="1282"/>
      <c r="H50" s="1283"/>
      <c r="I50" s="105">
        <v>11055</v>
      </c>
      <c r="J50" s="106">
        <v>11948</v>
      </c>
      <c r="K50" s="106">
        <v>12909</v>
      </c>
      <c r="L50" s="106">
        <v>12310</v>
      </c>
      <c r="M50" s="107">
        <v>11308</v>
      </c>
    </row>
    <row r="51" spans="2:13" ht="27.75" customHeight="1" x14ac:dyDescent="0.15">
      <c r="B51" s="1278"/>
      <c r="C51" s="1279"/>
      <c r="D51" s="104"/>
      <c r="E51" s="1282" t="s">
        <v>42</v>
      </c>
      <c r="F51" s="1282"/>
      <c r="G51" s="1282"/>
      <c r="H51" s="1283"/>
      <c r="I51" s="105">
        <v>5566</v>
      </c>
      <c r="J51" s="106">
        <v>4908</v>
      </c>
      <c r="K51" s="106">
        <v>4516</v>
      </c>
      <c r="L51" s="106">
        <v>4478</v>
      </c>
      <c r="M51" s="107">
        <v>4274</v>
      </c>
    </row>
    <row r="52" spans="2:13" ht="27.75" customHeight="1" x14ac:dyDescent="0.15">
      <c r="B52" s="1280"/>
      <c r="C52" s="1281"/>
      <c r="D52" s="104"/>
      <c r="E52" s="1282" t="s">
        <v>43</v>
      </c>
      <c r="F52" s="1282"/>
      <c r="G52" s="1282"/>
      <c r="H52" s="1283"/>
      <c r="I52" s="105">
        <v>27818</v>
      </c>
      <c r="J52" s="106">
        <v>27229</v>
      </c>
      <c r="K52" s="106">
        <v>26752</v>
      </c>
      <c r="L52" s="106">
        <v>26957</v>
      </c>
      <c r="M52" s="107">
        <v>28313</v>
      </c>
    </row>
    <row r="53" spans="2:13" ht="27.75" customHeight="1" thickBot="1" x14ac:dyDescent="0.2">
      <c r="B53" s="1284" t="s">
        <v>21</v>
      </c>
      <c r="C53" s="1285"/>
      <c r="D53" s="111"/>
      <c r="E53" s="1286" t="s">
        <v>44</v>
      </c>
      <c r="F53" s="1286"/>
      <c r="G53" s="1286"/>
      <c r="H53" s="1287"/>
      <c r="I53" s="112">
        <v>-4270</v>
      </c>
      <c r="J53" s="113">
        <v>-3700</v>
      </c>
      <c r="K53" s="113">
        <v>-4567</v>
      </c>
      <c r="L53" s="113">
        <v>-4011</v>
      </c>
      <c r="M53" s="114">
        <v>40</v>
      </c>
    </row>
    <row r="54" spans="2:13" ht="27.75" customHeight="1" x14ac:dyDescent="0.15">
      <c r="B54" s="115" t="s">
        <v>45</v>
      </c>
      <c r="C54" s="116"/>
      <c r="D54" s="116"/>
      <c r="E54" s="117"/>
      <c r="F54" s="117"/>
      <c r="G54" s="117"/>
      <c r="H54" s="117"/>
      <c r="I54" s="118"/>
      <c r="J54" s="118"/>
      <c r="K54" s="118"/>
      <c r="L54" s="118"/>
      <c r="M54" s="118"/>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2LlOUjFgex/t+mIg8nb7jJUixXDp8nZ4C9LjF9e9JtJl9cPs5k2ZL4Ycv41I0bZ56u34jW9LwalLqi+W8ydw==" saltValue="YHEQXJSCWgcdiABJjLSxP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D28" zoomScale="55" zoomScaleNormal="55" zoomScaleSheetLayoutView="100" workbookViewId="0">
      <selection activeCell="AZ74" sqref="AZ7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9" t="s">
        <v>46</v>
      </c>
    </row>
    <row r="54" spans="2:8" ht="29.25" customHeight="1" thickBot="1" x14ac:dyDescent="0.25">
      <c r="B54" s="120" t="s">
        <v>1</v>
      </c>
      <c r="C54" s="121"/>
      <c r="D54" s="121"/>
      <c r="E54" s="122" t="s">
        <v>2</v>
      </c>
      <c r="F54" s="123" t="s">
        <v>562</v>
      </c>
      <c r="G54" s="123" t="s">
        <v>563</v>
      </c>
      <c r="H54" s="124" t="s">
        <v>564</v>
      </c>
    </row>
    <row r="55" spans="2:8" ht="52.5" customHeight="1" x14ac:dyDescent="0.15">
      <c r="B55" s="125"/>
      <c r="C55" s="1303" t="s">
        <v>47</v>
      </c>
      <c r="D55" s="1303"/>
      <c r="E55" s="1304"/>
      <c r="F55" s="126">
        <v>2011</v>
      </c>
      <c r="G55" s="126">
        <v>2014</v>
      </c>
      <c r="H55" s="127">
        <v>2017</v>
      </c>
    </row>
    <row r="56" spans="2:8" ht="52.5" customHeight="1" x14ac:dyDescent="0.15">
      <c r="B56" s="128"/>
      <c r="C56" s="1305" t="s">
        <v>48</v>
      </c>
      <c r="D56" s="1305"/>
      <c r="E56" s="1306"/>
      <c r="F56" s="129">
        <v>1379</v>
      </c>
      <c r="G56" s="129">
        <v>1381</v>
      </c>
      <c r="H56" s="130">
        <v>1383</v>
      </c>
    </row>
    <row r="57" spans="2:8" ht="53.25" customHeight="1" x14ac:dyDescent="0.15">
      <c r="B57" s="128"/>
      <c r="C57" s="1307" t="s">
        <v>49</v>
      </c>
      <c r="D57" s="1307"/>
      <c r="E57" s="1308"/>
      <c r="F57" s="131">
        <v>7959</v>
      </c>
      <c r="G57" s="131">
        <v>7736</v>
      </c>
      <c r="H57" s="132">
        <v>6577</v>
      </c>
    </row>
    <row r="58" spans="2:8" ht="45.75" customHeight="1" x14ac:dyDescent="0.15">
      <c r="B58" s="133"/>
      <c r="C58" s="1295" t="s">
        <v>594</v>
      </c>
      <c r="D58" s="1296"/>
      <c r="E58" s="1297"/>
      <c r="F58" s="134">
        <v>6903</v>
      </c>
      <c r="G58" s="134">
        <v>6671</v>
      </c>
      <c r="H58" s="135">
        <v>5422</v>
      </c>
    </row>
    <row r="59" spans="2:8" ht="45.75" customHeight="1" x14ac:dyDescent="0.15">
      <c r="B59" s="133"/>
      <c r="C59" s="1295" t="s">
        <v>595</v>
      </c>
      <c r="D59" s="1296"/>
      <c r="E59" s="1297"/>
      <c r="F59" s="134">
        <v>461</v>
      </c>
      <c r="G59" s="134">
        <v>461</v>
      </c>
      <c r="H59" s="135">
        <v>462</v>
      </c>
    </row>
    <row r="60" spans="2:8" ht="45.75" customHeight="1" x14ac:dyDescent="0.15">
      <c r="B60" s="133"/>
      <c r="C60" s="1295" t="s">
        <v>596</v>
      </c>
      <c r="D60" s="1296"/>
      <c r="E60" s="1297"/>
      <c r="F60" s="134">
        <v>428</v>
      </c>
      <c r="G60" s="134">
        <v>428</v>
      </c>
      <c r="H60" s="135">
        <v>425</v>
      </c>
    </row>
    <row r="61" spans="2:8" ht="45.75" customHeight="1" x14ac:dyDescent="0.15">
      <c r="B61" s="133"/>
      <c r="C61" s="1295" t="s">
        <v>597</v>
      </c>
      <c r="D61" s="1296"/>
      <c r="E61" s="1297"/>
      <c r="F61" s="134">
        <v>77</v>
      </c>
      <c r="G61" s="134">
        <v>76</v>
      </c>
      <c r="H61" s="135">
        <v>167</v>
      </c>
    </row>
    <row r="62" spans="2:8" ht="45.75" customHeight="1" thickBot="1" x14ac:dyDescent="0.2">
      <c r="B62" s="136"/>
      <c r="C62" s="1298" t="s">
        <v>598</v>
      </c>
      <c r="D62" s="1299"/>
      <c r="E62" s="1300"/>
      <c r="F62" s="137">
        <v>45</v>
      </c>
      <c r="G62" s="137">
        <v>46</v>
      </c>
      <c r="H62" s="138">
        <v>46</v>
      </c>
    </row>
    <row r="63" spans="2:8" ht="52.5" customHeight="1" thickBot="1" x14ac:dyDescent="0.2">
      <c r="B63" s="139"/>
      <c r="C63" s="1301" t="s">
        <v>50</v>
      </c>
      <c r="D63" s="1301"/>
      <c r="E63" s="1302"/>
      <c r="F63" s="140">
        <v>11349</v>
      </c>
      <c r="G63" s="140">
        <v>11131</v>
      </c>
      <c r="H63" s="141">
        <v>9977</v>
      </c>
    </row>
    <row r="64" spans="2:8" ht="15" customHeight="1" x14ac:dyDescent="0.15"/>
  </sheetData>
  <sheetProtection algorithmName="SHA-512" hashValue="j7UBefWcwb8QNQp6bEADgdTHeUoqOhQ8UgdPhDrm/XCa4mF4J/lZtonsNikb5SDQq+pq2IBiyN9iVB3bLZ6SHQ==" saltValue="CA/WO4WAnFzj42BUbLRR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23" zoomScale="70" zoomScaleNormal="70" zoomScaleSheetLayoutView="55" workbookViewId="0">
      <selection activeCell="CM38" sqref="CM38"/>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0"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1"/>
      <c r="DG10" s="291"/>
      <c r="DH10" s="291"/>
      <c r="DI10" s="291"/>
      <c r="DJ10" s="291"/>
      <c r="DK10" s="291"/>
      <c r="DL10" s="291"/>
      <c r="DM10" s="291"/>
      <c r="DN10" s="291"/>
      <c r="DO10" s="291"/>
      <c r="DP10" s="291"/>
      <c r="DQ10" s="291"/>
      <c r="DR10" s="291"/>
      <c r="DS10" s="291"/>
      <c r="DT10" s="291"/>
      <c r="DU10" s="291"/>
      <c r="DV10" s="291"/>
      <c r="DW10" s="291"/>
      <c r="EM10" s="290" t="s">
        <v>600</v>
      </c>
    </row>
    <row r="11" spans="1:143" s="290"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1"/>
      <c r="DG12" s="291"/>
      <c r="DH12" s="291"/>
      <c r="DI12" s="291"/>
      <c r="DJ12" s="291"/>
      <c r="DK12" s="291"/>
      <c r="DL12" s="291"/>
      <c r="DM12" s="291"/>
      <c r="DN12" s="291"/>
      <c r="DO12" s="291"/>
      <c r="DP12" s="291"/>
      <c r="DQ12" s="291"/>
      <c r="DR12" s="291"/>
      <c r="DS12" s="291"/>
      <c r="DT12" s="291"/>
      <c r="DU12" s="291"/>
      <c r="DV12" s="291"/>
      <c r="DW12" s="291"/>
      <c r="EM12" s="290" t="s">
        <v>600</v>
      </c>
    </row>
    <row r="13" spans="1:143" s="290"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610</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603</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560</v>
      </c>
      <c r="BQ50" s="1315"/>
      <c r="BR50" s="1315"/>
      <c r="BS50" s="1315"/>
      <c r="BT50" s="1315"/>
      <c r="BU50" s="1315"/>
      <c r="BV50" s="1315"/>
      <c r="BW50" s="1315"/>
      <c r="BX50" s="1315" t="s">
        <v>561</v>
      </c>
      <c r="BY50" s="1315"/>
      <c r="BZ50" s="1315"/>
      <c r="CA50" s="1315"/>
      <c r="CB50" s="1315"/>
      <c r="CC50" s="1315"/>
      <c r="CD50" s="1315"/>
      <c r="CE50" s="1315"/>
      <c r="CF50" s="1315" t="s">
        <v>562</v>
      </c>
      <c r="CG50" s="1315"/>
      <c r="CH50" s="1315"/>
      <c r="CI50" s="1315"/>
      <c r="CJ50" s="1315"/>
      <c r="CK50" s="1315"/>
      <c r="CL50" s="1315"/>
      <c r="CM50" s="1315"/>
      <c r="CN50" s="1315" t="s">
        <v>563</v>
      </c>
      <c r="CO50" s="1315"/>
      <c r="CP50" s="1315"/>
      <c r="CQ50" s="1315"/>
      <c r="CR50" s="1315"/>
      <c r="CS50" s="1315"/>
      <c r="CT50" s="1315"/>
      <c r="CU50" s="1315"/>
      <c r="CV50" s="1315" t="s">
        <v>564</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604</v>
      </c>
      <c r="AO51" s="1314"/>
      <c r="AP51" s="1314"/>
      <c r="AQ51" s="1314"/>
      <c r="AR51" s="1314"/>
      <c r="AS51" s="1314"/>
      <c r="AT51" s="1314"/>
      <c r="AU51" s="1314"/>
      <c r="AV51" s="1314"/>
      <c r="AW51" s="1314"/>
      <c r="AX51" s="1314"/>
      <c r="AY51" s="1314"/>
      <c r="AZ51" s="1314"/>
      <c r="BA51" s="1314"/>
      <c r="BB51" s="1314" t="s">
        <v>605</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v>0.2</v>
      </c>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606</v>
      </c>
      <c r="BC53" s="1314"/>
      <c r="BD53" s="1314"/>
      <c r="BE53" s="1314"/>
      <c r="BF53" s="1314"/>
      <c r="BG53" s="1314"/>
      <c r="BH53" s="1314"/>
      <c r="BI53" s="1314"/>
      <c r="BJ53" s="1314"/>
      <c r="BK53" s="1314"/>
      <c r="BL53" s="1314"/>
      <c r="BM53" s="1314"/>
      <c r="BN53" s="1314"/>
      <c r="BO53" s="1314"/>
      <c r="BP53" s="1311">
        <v>56</v>
      </c>
      <c r="BQ53" s="1311"/>
      <c r="BR53" s="1311"/>
      <c r="BS53" s="1311"/>
      <c r="BT53" s="1311"/>
      <c r="BU53" s="1311"/>
      <c r="BV53" s="1311"/>
      <c r="BW53" s="1311"/>
      <c r="BX53" s="1311">
        <v>57.1</v>
      </c>
      <c r="BY53" s="1311"/>
      <c r="BZ53" s="1311"/>
      <c r="CA53" s="1311"/>
      <c r="CB53" s="1311"/>
      <c r="CC53" s="1311"/>
      <c r="CD53" s="1311"/>
      <c r="CE53" s="1311"/>
      <c r="CF53" s="1311">
        <v>56.7</v>
      </c>
      <c r="CG53" s="1311"/>
      <c r="CH53" s="1311"/>
      <c r="CI53" s="1311"/>
      <c r="CJ53" s="1311"/>
      <c r="CK53" s="1311"/>
      <c r="CL53" s="1311"/>
      <c r="CM53" s="1311"/>
      <c r="CN53" s="1311">
        <v>58.7</v>
      </c>
      <c r="CO53" s="1311"/>
      <c r="CP53" s="1311"/>
      <c r="CQ53" s="1311"/>
      <c r="CR53" s="1311"/>
      <c r="CS53" s="1311"/>
      <c r="CT53" s="1311"/>
      <c r="CU53" s="1311"/>
      <c r="CV53" s="1311">
        <v>59.8</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607</v>
      </c>
      <c r="AO55" s="1315"/>
      <c r="AP55" s="1315"/>
      <c r="AQ55" s="1315"/>
      <c r="AR55" s="1315"/>
      <c r="AS55" s="1315"/>
      <c r="AT55" s="1315"/>
      <c r="AU55" s="1315"/>
      <c r="AV55" s="1315"/>
      <c r="AW55" s="1315"/>
      <c r="AX55" s="1315"/>
      <c r="AY55" s="1315"/>
      <c r="AZ55" s="1315"/>
      <c r="BA55" s="1315"/>
      <c r="BB55" s="1314" t="s">
        <v>605</v>
      </c>
      <c r="BC55" s="1314"/>
      <c r="BD55" s="1314"/>
      <c r="BE55" s="1314"/>
      <c r="BF55" s="1314"/>
      <c r="BG55" s="1314"/>
      <c r="BH55" s="1314"/>
      <c r="BI55" s="1314"/>
      <c r="BJ55" s="1314"/>
      <c r="BK55" s="1314"/>
      <c r="BL55" s="1314"/>
      <c r="BM55" s="1314"/>
      <c r="BN55" s="1314"/>
      <c r="BO55" s="1314"/>
      <c r="BP55" s="1311">
        <v>33.1</v>
      </c>
      <c r="BQ55" s="1311"/>
      <c r="BR55" s="1311"/>
      <c r="BS55" s="1311"/>
      <c r="BT55" s="1311"/>
      <c r="BU55" s="1311"/>
      <c r="BV55" s="1311"/>
      <c r="BW55" s="1311"/>
      <c r="BX55" s="1311">
        <v>31.3</v>
      </c>
      <c r="BY55" s="1311"/>
      <c r="BZ55" s="1311"/>
      <c r="CA55" s="1311"/>
      <c r="CB55" s="1311"/>
      <c r="CC55" s="1311"/>
      <c r="CD55" s="1311"/>
      <c r="CE55" s="1311"/>
      <c r="CF55" s="1311">
        <v>25.3</v>
      </c>
      <c r="CG55" s="1311"/>
      <c r="CH55" s="1311"/>
      <c r="CI55" s="1311"/>
      <c r="CJ55" s="1311"/>
      <c r="CK55" s="1311"/>
      <c r="CL55" s="1311"/>
      <c r="CM55" s="1311"/>
      <c r="CN55" s="1311">
        <v>25.5</v>
      </c>
      <c r="CO55" s="1311"/>
      <c r="CP55" s="1311"/>
      <c r="CQ55" s="1311"/>
      <c r="CR55" s="1311"/>
      <c r="CS55" s="1311"/>
      <c r="CT55" s="1311"/>
      <c r="CU55" s="1311"/>
      <c r="CV55" s="1311">
        <v>25.1</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606</v>
      </c>
      <c r="BC57" s="1314"/>
      <c r="BD57" s="1314"/>
      <c r="BE57" s="1314"/>
      <c r="BF57" s="1314"/>
      <c r="BG57" s="1314"/>
      <c r="BH57" s="1314"/>
      <c r="BI57" s="1314"/>
      <c r="BJ57" s="1314"/>
      <c r="BK57" s="1314"/>
      <c r="BL57" s="1314"/>
      <c r="BM57" s="1314"/>
      <c r="BN57" s="1314"/>
      <c r="BO57" s="1314"/>
      <c r="BP57" s="1311">
        <v>57.2</v>
      </c>
      <c r="BQ57" s="1311"/>
      <c r="BR57" s="1311"/>
      <c r="BS57" s="1311"/>
      <c r="BT57" s="1311"/>
      <c r="BU57" s="1311"/>
      <c r="BV57" s="1311"/>
      <c r="BW57" s="1311"/>
      <c r="BX57" s="1311">
        <v>58.5</v>
      </c>
      <c r="BY57" s="1311"/>
      <c r="BZ57" s="1311"/>
      <c r="CA57" s="1311"/>
      <c r="CB57" s="1311"/>
      <c r="CC57" s="1311"/>
      <c r="CD57" s="1311"/>
      <c r="CE57" s="1311"/>
      <c r="CF57" s="1311">
        <v>59.8</v>
      </c>
      <c r="CG57" s="1311"/>
      <c r="CH57" s="1311"/>
      <c r="CI57" s="1311"/>
      <c r="CJ57" s="1311"/>
      <c r="CK57" s="1311"/>
      <c r="CL57" s="1311"/>
      <c r="CM57" s="1311"/>
      <c r="CN57" s="1311">
        <v>61.1</v>
      </c>
      <c r="CO57" s="1311"/>
      <c r="CP57" s="1311"/>
      <c r="CQ57" s="1311"/>
      <c r="CR57" s="1311"/>
      <c r="CS57" s="1311"/>
      <c r="CT57" s="1311"/>
      <c r="CU57" s="1311"/>
      <c r="CV57" s="1311">
        <v>61</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608</v>
      </c>
    </row>
    <row r="64" spans="1:109" x14ac:dyDescent="0.15">
      <c r="B64" s="395"/>
      <c r="G64" s="402"/>
      <c r="I64" s="415"/>
      <c r="J64" s="415"/>
      <c r="K64" s="415"/>
      <c r="L64" s="415"/>
      <c r="M64" s="415"/>
      <c r="N64" s="416"/>
      <c r="AM64" s="402"/>
      <c r="AN64" s="402" t="s">
        <v>602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611</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603</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560</v>
      </c>
      <c r="BQ72" s="1315"/>
      <c r="BR72" s="1315"/>
      <c r="BS72" s="1315"/>
      <c r="BT72" s="1315"/>
      <c r="BU72" s="1315"/>
      <c r="BV72" s="1315"/>
      <c r="BW72" s="1315"/>
      <c r="BX72" s="1315" t="s">
        <v>561</v>
      </c>
      <c r="BY72" s="1315"/>
      <c r="BZ72" s="1315"/>
      <c r="CA72" s="1315"/>
      <c r="CB72" s="1315"/>
      <c r="CC72" s="1315"/>
      <c r="CD72" s="1315"/>
      <c r="CE72" s="1315"/>
      <c r="CF72" s="1315" t="s">
        <v>562</v>
      </c>
      <c r="CG72" s="1315"/>
      <c r="CH72" s="1315"/>
      <c r="CI72" s="1315"/>
      <c r="CJ72" s="1315"/>
      <c r="CK72" s="1315"/>
      <c r="CL72" s="1315"/>
      <c r="CM72" s="1315"/>
      <c r="CN72" s="1315" t="s">
        <v>563</v>
      </c>
      <c r="CO72" s="1315"/>
      <c r="CP72" s="1315"/>
      <c r="CQ72" s="1315"/>
      <c r="CR72" s="1315"/>
      <c r="CS72" s="1315"/>
      <c r="CT72" s="1315"/>
      <c r="CU72" s="1315"/>
      <c r="CV72" s="1315" t="s">
        <v>564</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604</v>
      </c>
      <c r="AO73" s="1314"/>
      <c r="AP73" s="1314"/>
      <c r="AQ73" s="1314"/>
      <c r="AR73" s="1314"/>
      <c r="AS73" s="1314"/>
      <c r="AT73" s="1314"/>
      <c r="AU73" s="1314"/>
      <c r="AV73" s="1314"/>
      <c r="AW73" s="1314"/>
      <c r="AX73" s="1314"/>
      <c r="AY73" s="1314"/>
      <c r="AZ73" s="1314"/>
      <c r="BA73" s="1314"/>
      <c r="BB73" s="1314" t="s">
        <v>605</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v>0.2</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609</v>
      </c>
      <c r="BC75" s="1314"/>
      <c r="BD75" s="1314"/>
      <c r="BE75" s="1314"/>
      <c r="BF75" s="1314"/>
      <c r="BG75" s="1314"/>
      <c r="BH75" s="1314"/>
      <c r="BI75" s="1314"/>
      <c r="BJ75" s="1314"/>
      <c r="BK75" s="1314"/>
      <c r="BL75" s="1314"/>
      <c r="BM75" s="1314"/>
      <c r="BN75" s="1314"/>
      <c r="BO75" s="1314"/>
      <c r="BP75" s="1311">
        <v>5.2</v>
      </c>
      <c r="BQ75" s="1311"/>
      <c r="BR75" s="1311"/>
      <c r="BS75" s="1311"/>
      <c r="BT75" s="1311"/>
      <c r="BU75" s="1311"/>
      <c r="BV75" s="1311"/>
      <c r="BW75" s="1311"/>
      <c r="BX75" s="1311">
        <v>4.4000000000000004</v>
      </c>
      <c r="BY75" s="1311"/>
      <c r="BZ75" s="1311"/>
      <c r="CA75" s="1311"/>
      <c r="CB75" s="1311"/>
      <c r="CC75" s="1311"/>
      <c r="CD75" s="1311"/>
      <c r="CE75" s="1311"/>
      <c r="CF75" s="1311">
        <v>3.9</v>
      </c>
      <c r="CG75" s="1311"/>
      <c r="CH75" s="1311"/>
      <c r="CI75" s="1311"/>
      <c r="CJ75" s="1311"/>
      <c r="CK75" s="1311"/>
      <c r="CL75" s="1311"/>
      <c r="CM75" s="1311"/>
      <c r="CN75" s="1311">
        <v>3.9</v>
      </c>
      <c r="CO75" s="1311"/>
      <c r="CP75" s="1311"/>
      <c r="CQ75" s="1311"/>
      <c r="CR75" s="1311"/>
      <c r="CS75" s="1311"/>
      <c r="CT75" s="1311"/>
      <c r="CU75" s="1311"/>
      <c r="CV75" s="1311">
        <v>4.5</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607</v>
      </c>
      <c r="AO77" s="1315"/>
      <c r="AP77" s="1315"/>
      <c r="AQ77" s="1315"/>
      <c r="AR77" s="1315"/>
      <c r="AS77" s="1315"/>
      <c r="AT77" s="1315"/>
      <c r="AU77" s="1315"/>
      <c r="AV77" s="1315"/>
      <c r="AW77" s="1315"/>
      <c r="AX77" s="1315"/>
      <c r="AY77" s="1315"/>
      <c r="AZ77" s="1315"/>
      <c r="BA77" s="1315"/>
      <c r="BB77" s="1314" t="s">
        <v>605</v>
      </c>
      <c r="BC77" s="1314"/>
      <c r="BD77" s="1314"/>
      <c r="BE77" s="1314"/>
      <c r="BF77" s="1314"/>
      <c r="BG77" s="1314"/>
      <c r="BH77" s="1314"/>
      <c r="BI77" s="1314"/>
      <c r="BJ77" s="1314"/>
      <c r="BK77" s="1314"/>
      <c r="BL77" s="1314"/>
      <c r="BM77" s="1314"/>
      <c r="BN77" s="1314"/>
      <c r="BO77" s="1314"/>
      <c r="BP77" s="1311">
        <v>33.1</v>
      </c>
      <c r="BQ77" s="1311"/>
      <c r="BR77" s="1311"/>
      <c r="BS77" s="1311"/>
      <c r="BT77" s="1311"/>
      <c r="BU77" s="1311"/>
      <c r="BV77" s="1311"/>
      <c r="BW77" s="1311"/>
      <c r="BX77" s="1311">
        <v>31.3</v>
      </c>
      <c r="BY77" s="1311"/>
      <c r="BZ77" s="1311"/>
      <c r="CA77" s="1311"/>
      <c r="CB77" s="1311"/>
      <c r="CC77" s="1311"/>
      <c r="CD77" s="1311"/>
      <c r="CE77" s="1311"/>
      <c r="CF77" s="1311">
        <v>25.3</v>
      </c>
      <c r="CG77" s="1311"/>
      <c r="CH77" s="1311"/>
      <c r="CI77" s="1311"/>
      <c r="CJ77" s="1311"/>
      <c r="CK77" s="1311"/>
      <c r="CL77" s="1311"/>
      <c r="CM77" s="1311"/>
      <c r="CN77" s="1311">
        <v>25.5</v>
      </c>
      <c r="CO77" s="1311"/>
      <c r="CP77" s="1311"/>
      <c r="CQ77" s="1311"/>
      <c r="CR77" s="1311"/>
      <c r="CS77" s="1311"/>
      <c r="CT77" s="1311"/>
      <c r="CU77" s="1311"/>
      <c r="CV77" s="1311">
        <v>25.1</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609</v>
      </c>
      <c r="BC79" s="1314"/>
      <c r="BD79" s="1314"/>
      <c r="BE79" s="1314"/>
      <c r="BF79" s="1314"/>
      <c r="BG79" s="1314"/>
      <c r="BH79" s="1314"/>
      <c r="BI79" s="1314"/>
      <c r="BJ79" s="1314"/>
      <c r="BK79" s="1314"/>
      <c r="BL79" s="1314"/>
      <c r="BM79" s="1314"/>
      <c r="BN79" s="1314"/>
      <c r="BO79" s="1314"/>
      <c r="BP79" s="1311">
        <v>7.5</v>
      </c>
      <c r="BQ79" s="1311"/>
      <c r="BR79" s="1311"/>
      <c r="BS79" s="1311"/>
      <c r="BT79" s="1311"/>
      <c r="BU79" s="1311"/>
      <c r="BV79" s="1311"/>
      <c r="BW79" s="1311"/>
      <c r="BX79" s="1311">
        <v>7.2</v>
      </c>
      <c r="BY79" s="1311"/>
      <c r="BZ79" s="1311"/>
      <c r="CA79" s="1311"/>
      <c r="CB79" s="1311"/>
      <c r="CC79" s="1311"/>
      <c r="CD79" s="1311"/>
      <c r="CE79" s="1311"/>
      <c r="CF79" s="1311">
        <v>6.9</v>
      </c>
      <c r="CG79" s="1311"/>
      <c r="CH79" s="1311"/>
      <c r="CI79" s="1311"/>
      <c r="CJ79" s="1311"/>
      <c r="CK79" s="1311"/>
      <c r="CL79" s="1311"/>
      <c r="CM79" s="1311"/>
      <c r="CN79" s="1311">
        <v>6.6</v>
      </c>
      <c r="CO79" s="1311"/>
      <c r="CP79" s="1311"/>
      <c r="CQ79" s="1311"/>
      <c r="CR79" s="1311"/>
      <c r="CS79" s="1311"/>
      <c r="CT79" s="1311"/>
      <c r="CU79" s="1311"/>
      <c r="CV79" s="1311">
        <v>6.4</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gZP2ijrMVIeJF8eGBZldAJn91ylkh61HFpETS9cMmvNBGKjjIKkDjnB5Kj8rybZZL34/Sj3FTzpfKu4nuk2/Dw==" saltValue="SHDwdW+4gVd7J8t9FR7wF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22" zoomScale="70" zoomScaleNormal="70" zoomScaleSheetLayoutView="70" workbookViewId="0">
      <selection activeCell="AF112" sqref="AF11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1:34"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x14ac:dyDescent="0.15">
      <c r="S2" s="290"/>
      <c r="AH2" s="290"/>
    </row>
    <row r="3" spans="1: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1:34" x14ac:dyDescent="0.15"/>
    <row r="5" spans="1:34" x14ac:dyDescent="0.15"/>
    <row r="6" spans="1:34" x14ac:dyDescent="0.15"/>
    <row r="7" spans="1:34" x14ac:dyDescent="0.15"/>
    <row r="8" spans="1:34" x14ac:dyDescent="0.15"/>
    <row r="9" spans="1:34" x14ac:dyDescent="0.15">
      <c r="AH9" s="29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507</v>
      </c>
    </row>
  </sheetData>
  <sheetProtection algorithmName="SHA-512" hashValue="eg/yEwy3IVDFsAzksLDYLwVZeaQ09JS3UhOBL2D6ALeNf8+Hsd5q1wf2KShhil5g64RVTO+pqqMz/JpJPqOHEQ==" saltValue="oaXCxSI4+wzxb8Pg3iQNog==" spinCount="100000" sheet="1" objects="1" scenarios="1"/>
  <dataConsolidate/>
  <phoneticPr fontId="2"/>
  <printOptions horizontalCentered="1" verticalCentered="1"/>
  <pageMargins left="0" right="0" top="0.19685039370078741" bottom="0" header="0.39370078740157483" footer="0"/>
  <pageSetup paperSize="8"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37" zoomScale="70" zoomScaleNormal="70" zoomScaleSheetLayoutView="55" workbookViewId="0">
      <selection activeCell="AN70" sqref="AN7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507</v>
      </c>
    </row>
  </sheetData>
  <sheetProtection algorithmName="SHA-512" hashValue="VqaX50491+BcntMY2NEA2oBq55CdMvxA1t4F3IpfZEMn95bMF7bC1YreVOvsZPP+bL5TPECWcECfhbiKXTbGjw==" saltValue="Bc0HlRbIhifuFjxdYDS/sQ==" spinCount="100000" sheet="1" objects="1" scenarios="1"/>
  <dataConsolidate/>
  <phoneticPr fontId="2"/>
  <printOptions horizontalCentered="1" verticalCentered="1"/>
  <pageMargins left="0" right="0" top="0.19685039370078741" bottom="0" header="0.39370078740157483" footer="0"/>
  <pageSetup paperSize="8" scale="51"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51</v>
      </c>
      <c r="E2" s="153"/>
      <c r="F2" s="154" t="s">
        <v>557</v>
      </c>
      <c r="G2" s="155"/>
      <c r="H2" s="156"/>
    </row>
    <row r="3" spans="1:8" x14ac:dyDescent="0.15">
      <c r="A3" s="152" t="s">
        <v>550</v>
      </c>
      <c r="B3" s="157"/>
      <c r="C3" s="158"/>
      <c r="D3" s="159">
        <v>67982</v>
      </c>
      <c r="E3" s="160"/>
      <c r="F3" s="161">
        <v>57295</v>
      </c>
      <c r="G3" s="162"/>
      <c r="H3" s="163"/>
    </row>
    <row r="4" spans="1:8" x14ac:dyDescent="0.15">
      <c r="A4" s="164"/>
      <c r="B4" s="165"/>
      <c r="C4" s="166"/>
      <c r="D4" s="167">
        <v>22574</v>
      </c>
      <c r="E4" s="168"/>
      <c r="F4" s="169">
        <v>32771</v>
      </c>
      <c r="G4" s="170"/>
      <c r="H4" s="171"/>
    </row>
    <row r="5" spans="1:8" x14ac:dyDescent="0.15">
      <c r="A5" s="152" t="s">
        <v>552</v>
      </c>
      <c r="B5" s="157"/>
      <c r="C5" s="158"/>
      <c r="D5" s="159">
        <v>39356</v>
      </c>
      <c r="E5" s="160"/>
      <c r="F5" s="161">
        <v>54110</v>
      </c>
      <c r="G5" s="162"/>
      <c r="H5" s="163"/>
    </row>
    <row r="6" spans="1:8" x14ac:dyDescent="0.15">
      <c r="A6" s="164"/>
      <c r="B6" s="165"/>
      <c r="C6" s="166"/>
      <c r="D6" s="167">
        <v>16149</v>
      </c>
      <c r="E6" s="168"/>
      <c r="F6" s="169">
        <v>30620</v>
      </c>
      <c r="G6" s="170"/>
      <c r="H6" s="171"/>
    </row>
    <row r="7" spans="1:8" x14ac:dyDescent="0.15">
      <c r="A7" s="152" t="s">
        <v>553</v>
      </c>
      <c r="B7" s="157"/>
      <c r="C7" s="158"/>
      <c r="D7" s="159">
        <v>54037</v>
      </c>
      <c r="E7" s="160"/>
      <c r="F7" s="161">
        <v>54684</v>
      </c>
      <c r="G7" s="162"/>
      <c r="H7" s="163"/>
    </row>
    <row r="8" spans="1:8" x14ac:dyDescent="0.15">
      <c r="A8" s="164"/>
      <c r="B8" s="165"/>
      <c r="C8" s="166"/>
      <c r="D8" s="167">
        <v>19220</v>
      </c>
      <c r="E8" s="168"/>
      <c r="F8" s="169">
        <v>32829</v>
      </c>
      <c r="G8" s="170"/>
      <c r="H8" s="171"/>
    </row>
    <row r="9" spans="1:8" x14ac:dyDescent="0.15">
      <c r="A9" s="152" t="s">
        <v>554</v>
      </c>
      <c r="B9" s="157"/>
      <c r="C9" s="158"/>
      <c r="D9" s="159">
        <v>60467</v>
      </c>
      <c r="E9" s="160"/>
      <c r="F9" s="161">
        <v>62383</v>
      </c>
      <c r="G9" s="162"/>
      <c r="H9" s="163"/>
    </row>
    <row r="10" spans="1:8" x14ac:dyDescent="0.15">
      <c r="A10" s="164"/>
      <c r="B10" s="165"/>
      <c r="C10" s="166"/>
      <c r="D10" s="167">
        <v>26637</v>
      </c>
      <c r="E10" s="168"/>
      <c r="F10" s="169">
        <v>35325</v>
      </c>
      <c r="G10" s="170"/>
      <c r="H10" s="171"/>
    </row>
    <row r="11" spans="1:8" x14ac:dyDescent="0.15">
      <c r="A11" s="152" t="s">
        <v>555</v>
      </c>
      <c r="B11" s="157"/>
      <c r="C11" s="158"/>
      <c r="D11" s="159">
        <v>141445</v>
      </c>
      <c r="E11" s="160"/>
      <c r="F11" s="161">
        <v>63812</v>
      </c>
      <c r="G11" s="162"/>
      <c r="H11" s="163"/>
    </row>
    <row r="12" spans="1:8" x14ac:dyDescent="0.15">
      <c r="A12" s="164"/>
      <c r="B12" s="165"/>
      <c r="C12" s="172"/>
      <c r="D12" s="167">
        <v>34198</v>
      </c>
      <c r="E12" s="168"/>
      <c r="F12" s="169">
        <v>33848</v>
      </c>
      <c r="G12" s="170"/>
      <c r="H12" s="171"/>
    </row>
    <row r="13" spans="1:8" x14ac:dyDescent="0.15">
      <c r="A13" s="152"/>
      <c r="B13" s="157"/>
      <c r="C13" s="173"/>
      <c r="D13" s="174">
        <v>72657</v>
      </c>
      <c r="E13" s="175"/>
      <c r="F13" s="176">
        <v>58457</v>
      </c>
      <c r="G13" s="177"/>
      <c r="H13" s="163"/>
    </row>
    <row r="14" spans="1:8" x14ac:dyDescent="0.15">
      <c r="A14" s="164"/>
      <c r="B14" s="165"/>
      <c r="C14" s="166"/>
      <c r="D14" s="167">
        <v>23756</v>
      </c>
      <c r="E14" s="168"/>
      <c r="F14" s="169">
        <v>33079</v>
      </c>
      <c r="G14" s="170"/>
      <c r="H14" s="171"/>
    </row>
    <row r="17" spans="1:11" x14ac:dyDescent="0.15">
      <c r="A17" s="148" t="s">
        <v>52</v>
      </c>
    </row>
    <row r="18" spans="1:11" x14ac:dyDescent="0.15">
      <c r="A18" s="178"/>
      <c r="B18" s="178" t="str">
        <f>実質収支比率等に係る経年分析!F$46</f>
        <v>H28</v>
      </c>
      <c r="C18" s="178" t="str">
        <f>実質収支比率等に係る経年分析!G$46</f>
        <v>H29</v>
      </c>
      <c r="D18" s="178" t="str">
        <f>実質収支比率等に係る経年分析!H$46</f>
        <v>H30</v>
      </c>
      <c r="E18" s="178" t="str">
        <f>実質収支比率等に係る経年分析!I$46</f>
        <v>R01</v>
      </c>
      <c r="F18" s="178" t="str">
        <f>実質収支比率等に係る経年分析!J$46</f>
        <v>R02</v>
      </c>
    </row>
    <row r="19" spans="1:11" x14ac:dyDescent="0.15">
      <c r="A19" s="178" t="s">
        <v>53</v>
      </c>
      <c r="B19" s="178">
        <f>ROUND(VALUE(SUBSTITUTE(実質収支比率等に係る経年分析!F$48,"▲","-")),2)</f>
        <v>3.04</v>
      </c>
      <c r="C19" s="178">
        <f>ROUND(VALUE(SUBSTITUTE(実質収支比率等に係る経年分析!G$48,"▲","-")),2)</f>
        <v>3.61</v>
      </c>
      <c r="D19" s="178">
        <f>ROUND(VALUE(SUBSTITUTE(実質収支比率等に係る経年分析!H$48,"▲","-")),2)</f>
        <v>5.41</v>
      </c>
      <c r="E19" s="178">
        <f>ROUND(VALUE(SUBSTITUTE(実質収支比率等に係る経年分析!I$48,"▲","-")),2)</f>
        <v>4.03</v>
      </c>
      <c r="F19" s="178">
        <f>ROUND(VALUE(SUBSTITUTE(実質収支比率等に係る経年分析!J$48,"▲","-")),2)</f>
        <v>3.35</v>
      </c>
    </row>
    <row r="20" spans="1:11" x14ac:dyDescent="0.15">
      <c r="A20" s="178" t="s">
        <v>54</v>
      </c>
      <c r="B20" s="178">
        <f>ROUND(VALUE(SUBSTITUTE(実質収支比率等に係る経年分析!F$47,"▲","-")),2)</f>
        <v>12.4</v>
      </c>
      <c r="C20" s="178">
        <f>ROUND(VALUE(SUBSTITUTE(実質収支比率等に係る経年分析!G$47,"▲","-")),2)</f>
        <v>12.31</v>
      </c>
      <c r="D20" s="178">
        <f>ROUND(VALUE(SUBSTITUTE(実質収支比率等に係る経年分析!H$47,"▲","-")),2)</f>
        <v>12.18</v>
      </c>
      <c r="E20" s="178">
        <f>ROUND(VALUE(SUBSTITUTE(実質収支比率等に係る経年分析!I$47,"▲","-")),2)</f>
        <v>12.13</v>
      </c>
      <c r="F20" s="178">
        <f>ROUND(VALUE(SUBSTITUTE(実質収支比率等に係る経年分析!J$47,"▲","-")),2)</f>
        <v>11.53</v>
      </c>
    </row>
    <row r="21" spans="1:11" x14ac:dyDescent="0.15">
      <c r="A21" s="178" t="s">
        <v>55</v>
      </c>
      <c r="B21" s="178">
        <f>IF(ISNUMBER(VALUE(SUBSTITUTE(実質収支比率等に係る経年分析!F$49,"▲","-"))),ROUND(VALUE(SUBSTITUTE(実質収支比率等に係る経年分析!F$49,"▲","-")),2),NA())</f>
        <v>-0.63</v>
      </c>
      <c r="C21" s="178">
        <f>IF(ISNUMBER(VALUE(SUBSTITUTE(実質収支比率等に係る経年分析!G$49,"▲","-"))),ROUND(VALUE(SUBSTITUTE(実質収支比率等に係る経年分析!G$49,"▲","-")),2),NA())</f>
        <v>0.62</v>
      </c>
      <c r="D21" s="178">
        <f>IF(ISNUMBER(VALUE(SUBSTITUTE(実質収支比率等に係る経年分析!H$49,"▲","-"))),ROUND(VALUE(SUBSTITUTE(実質収支比率等に係る経年分析!H$49,"▲","-")),2),NA())</f>
        <v>1.86</v>
      </c>
      <c r="E21" s="178">
        <f>IF(ISNUMBER(VALUE(SUBSTITUTE(実質収支比率等に係る経年分析!I$49,"▲","-"))),ROUND(VALUE(SUBSTITUTE(実質収支比率等に係る経年分析!I$49,"▲","-")),2),NA())</f>
        <v>-1.34</v>
      </c>
      <c r="F21" s="178">
        <f>IF(ISNUMBER(VALUE(SUBSTITUTE(実質収支比率等に係る経年分析!J$49,"▲","-"))),ROUND(VALUE(SUBSTITUTE(実質収支比率等に係る経年分析!J$49,"▲","-")),2),NA())</f>
        <v>-0.45</v>
      </c>
    </row>
    <row r="24" spans="1:11" x14ac:dyDescent="0.15">
      <c r="A24" s="148" t="s">
        <v>56</v>
      </c>
    </row>
    <row r="25" spans="1:11" x14ac:dyDescent="0.15">
      <c r="A25" s="179"/>
      <c r="B25" s="179" t="str">
        <f>連結実質赤字比率に係る赤字・黒字の構成分析!F$33</f>
        <v>H28</v>
      </c>
      <c r="C25" s="179"/>
      <c r="D25" s="179" t="str">
        <f>連結実質赤字比率に係る赤字・黒字の構成分析!G$33</f>
        <v>H29</v>
      </c>
      <c r="E25" s="179"/>
      <c r="F25" s="179" t="str">
        <f>連結実質赤字比率に係る赤字・黒字の構成分析!H$33</f>
        <v>H30</v>
      </c>
      <c r="G25" s="179"/>
      <c r="H25" s="179" t="str">
        <f>連結実質赤字比率に係る赤字・黒字の構成分析!I$33</f>
        <v>R01</v>
      </c>
      <c r="I25" s="179"/>
      <c r="J25" s="179" t="str">
        <f>連結実質赤字比率に係る赤字・黒字の構成分析!J$33</f>
        <v>R02</v>
      </c>
      <c r="K25" s="179"/>
    </row>
    <row r="26" spans="1:11" x14ac:dyDescent="0.15">
      <c r="A26" s="179"/>
      <c r="B26" s="179" t="s">
        <v>57</v>
      </c>
      <c r="C26" s="179" t="s">
        <v>58</v>
      </c>
      <c r="D26" s="179" t="s">
        <v>57</v>
      </c>
      <c r="E26" s="179" t="s">
        <v>58</v>
      </c>
      <c r="F26" s="179" t="s">
        <v>57</v>
      </c>
      <c r="G26" s="179" t="s">
        <v>58</v>
      </c>
      <c r="H26" s="179" t="s">
        <v>57</v>
      </c>
      <c r="I26" s="179" t="s">
        <v>58</v>
      </c>
      <c r="J26" s="179" t="s">
        <v>57</v>
      </c>
      <c r="K26" s="179" t="s">
        <v>58</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1.88</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v>
      </c>
      <c r="F27" s="179" t="e">
        <f>IF(ROUND(VALUE(SUBSTITUTE(連結実質赤字比率に係る赤字・黒字の構成分析!H$43,"▲", "-")), 2) &lt; 0, ABS(ROUND(VALUE(SUBSTITUTE(連結実質赤字比率に係る赤字・黒字の構成分析!H$43,"▲", "-")), 2)), NA())</f>
        <v>#N/A</v>
      </c>
      <c r="G27" s="179">
        <f>IF(ROUND(VALUE(SUBSTITUTE(連結実質赤字比率に係る赤字・黒字の構成分析!H$43,"▲", "-")), 2) &gt;= 0, ABS(ROUND(VALUE(SUBSTITUTE(連結実質赤字比率に係る赤字・黒字の構成分析!H$43,"▲", "-")), 2)), NA())</f>
        <v>0.01</v>
      </c>
      <c r="H27" s="179" t="e">
        <f>IF(ROUND(VALUE(SUBSTITUTE(連結実質赤字比率に係る赤字・黒字の構成分析!I$43,"▲", "-")), 2) &lt; 0, ABS(ROUND(VALUE(SUBSTITUTE(連結実質赤字比率に係る赤字・黒字の構成分析!I$43,"▲", "-")), 2)), NA())</f>
        <v>#N/A</v>
      </c>
      <c r="I27" s="179">
        <f>IF(ROUND(VALUE(SUBSTITUTE(連結実質赤字比率に係る赤字・黒字の構成分析!I$43,"▲", "-")), 2) &gt;= 0, ABS(ROUND(VALUE(SUBSTITUTE(連結実質赤字比率に係る赤字・黒字の構成分析!I$43,"▲", "-")), 2)), NA())</f>
        <v>0</v>
      </c>
      <c r="J27" s="179" t="e">
        <f>IF(ROUND(VALUE(SUBSTITUTE(連結実質赤字比率に係る赤字・黒字の構成分析!J$43,"▲", "-")), 2) &lt; 0, ABS(ROUND(VALUE(SUBSTITUTE(連結実質赤字比率に係る赤字・黒字の構成分析!J$43,"▲", "-")), 2)), NA())</f>
        <v>#N/A</v>
      </c>
      <c r="K27" s="179">
        <f>IF(ROUND(VALUE(SUBSTITUTE(連結実質赤字比率に係る赤字・黒字の構成分析!J$43,"▲", "-")), 2) &gt;= 0, ABS(ROUND(VALUE(SUBSTITUTE(連結実質赤字比率に係る赤字・黒字の構成分析!J$43,"▲", "-")), 2)), NA())</f>
        <v>0</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str">
        <f>IF(連結実質赤字比率に係る赤字・黒字の構成分析!C$41="",NA(),連結実質赤字比率に係る赤字・黒字の構成分析!C$41)</f>
        <v>農業集落排水事業特別会計</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0</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0</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0</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0.01</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v>
      </c>
    </row>
    <row r="30" spans="1:11" x14ac:dyDescent="0.15">
      <c r="A30" s="179" t="str">
        <f>IF(連結実質赤字比率に係る赤字・黒字の構成分析!C$40="",NA(),連結実質赤字比率に係る赤字・黒字の構成分析!C$40)</f>
        <v>育英奨学事業特別会計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0.02</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0.04</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0.02</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0.02</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0.02</v>
      </c>
    </row>
    <row r="31" spans="1:11" x14ac:dyDescent="0.15">
      <c r="A31" s="179" t="str">
        <f>IF(連結実質赤字比率に係る赤字・黒字の構成分析!C$39="",NA(),連結実質赤字比率に係る赤字・黒字の構成分析!C$39)</f>
        <v>土地取得特別会計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0.03</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0.03</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0.03</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0.03</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0.02</v>
      </c>
    </row>
    <row r="32" spans="1:11" x14ac:dyDescent="0.15">
      <c r="A32" s="179" t="str">
        <f>IF(連結実質赤字比率に係る赤字・黒字の構成分析!C$38="",NA(),連結実質赤字比率に係る赤字・黒字の構成分析!C$38)</f>
        <v>国民健康保険特別会計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0.45</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1.1599999999999999</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0.47</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0.03</v>
      </c>
    </row>
    <row r="33" spans="1:16" x14ac:dyDescent="0.15">
      <c r="A33" s="179" t="str">
        <f>IF(連結実質赤字比率に係る赤字・黒字の構成分析!C$37="",NA(),連結実質赤字比率に係る赤字・黒字の構成分析!C$37)</f>
        <v>介護保険特別会計(介護保険事業)</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0.95</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0.72</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0.78</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0.65</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0.49</v>
      </c>
    </row>
    <row r="34" spans="1:16" x14ac:dyDescent="0.15">
      <c r="A34" s="179" t="str">
        <f>IF(連結実質赤字比率に係る赤字・黒字の構成分析!C$36="",NA(),連結実質赤字比率に係る赤字・黒字の構成分析!C$36)</f>
        <v>下水道事業会計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0.23</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0.44</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0.67</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0.96</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1.41</v>
      </c>
    </row>
    <row r="35" spans="1:16" x14ac:dyDescent="0.15">
      <c r="A35" s="179" t="str">
        <f>IF(連結実質赤字比率に係る赤字・黒字の構成分析!C$35="",NA(),連結実質赤字比率に係る赤字・黒字の構成分析!C$35)</f>
        <v>一般会計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3.04</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3.61</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5.41</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4.0199999999999996</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3.35</v>
      </c>
    </row>
    <row r="36" spans="1:16" x14ac:dyDescent="0.15">
      <c r="A36" s="179" t="str">
        <f>IF(連結実質赤字比率に係る赤字・黒字の構成分析!C$34="",NA(),連結実質赤字比率に係る赤字・黒字の構成分析!C$34)</f>
        <v>水道事業会計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7.61</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7</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7.05</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7.09</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5.45</v>
      </c>
    </row>
    <row r="39" spans="1:16" x14ac:dyDescent="0.15">
      <c r="A39" s="148" t="s">
        <v>59</v>
      </c>
    </row>
    <row r="40" spans="1:16" x14ac:dyDescent="0.15">
      <c r="A40" s="180"/>
      <c r="B40" s="180" t="str">
        <f>'実質公債費比率（分子）の構造'!K$44</f>
        <v>H28</v>
      </c>
      <c r="C40" s="180"/>
      <c r="D40" s="180"/>
      <c r="E40" s="180" t="str">
        <f>'実質公債費比率（分子）の構造'!L$44</f>
        <v>H29</v>
      </c>
      <c r="F40" s="180"/>
      <c r="G40" s="180"/>
      <c r="H40" s="180" t="str">
        <f>'実質公債費比率（分子）の構造'!M$44</f>
        <v>H30</v>
      </c>
      <c r="I40" s="180"/>
      <c r="J40" s="180"/>
      <c r="K40" s="180" t="str">
        <f>'実質公債費比率（分子）の構造'!N$44</f>
        <v>R01</v>
      </c>
      <c r="L40" s="180"/>
      <c r="M40" s="180"/>
      <c r="N40" s="180" t="str">
        <f>'実質公債費比率（分子）の構造'!O$44</f>
        <v>R02</v>
      </c>
      <c r="O40" s="180"/>
      <c r="P40" s="180"/>
    </row>
    <row r="41" spans="1:16" x14ac:dyDescent="0.15">
      <c r="A41" s="180"/>
      <c r="B41" s="180" t="s">
        <v>60</v>
      </c>
      <c r="C41" s="180"/>
      <c r="D41" s="180" t="s">
        <v>61</v>
      </c>
      <c r="E41" s="180" t="s">
        <v>60</v>
      </c>
      <c r="F41" s="180"/>
      <c r="G41" s="180" t="s">
        <v>61</v>
      </c>
      <c r="H41" s="180" t="s">
        <v>60</v>
      </c>
      <c r="I41" s="180"/>
      <c r="J41" s="180" t="s">
        <v>61</v>
      </c>
      <c r="K41" s="180" t="s">
        <v>60</v>
      </c>
      <c r="L41" s="180"/>
      <c r="M41" s="180" t="s">
        <v>61</v>
      </c>
      <c r="N41" s="180" t="s">
        <v>60</v>
      </c>
      <c r="O41" s="180"/>
      <c r="P41" s="180" t="s">
        <v>61</v>
      </c>
    </row>
    <row r="42" spans="1:16" x14ac:dyDescent="0.15">
      <c r="A42" s="180" t="s">
        <v>62</v>
      </c>
      <c r="B42" s="180"/>
      <c r="C42" s="180"/>
      <c r="D42" s="180">
        <f>'実質公債費比率（分子）の構造'!K$52</f>
        <v>2740</v>
      </c>
      <c r="E42" s="180"/>
      <c r="F42" s="180"/>
      <c r="G42" s="180">
        <f>'実質公債費比率（分子）の構造'!L$52</f>
        <v>2719</v>
      </c>
      <c r="H42" s="180"/>
      <c r="I42" s="180"/>
      <c r="J42" s="180">
        <f>'実質公債費比率（分子）の構造'!M$52</f>
        <v>2695</v>
      </c>
      <c r="K42" s="180"/>
      <c r="L42" s="180"/>
      <c r="M42" s="180">
        <f>'実質公債費比率（分子）の構造'!N$52</f>
        <v>2677</v>
      </c>
      <c r="N42" s="180"/>
      <c r="O42" s="180"/>
      <c r="P42" s="180">
        <f>'実質公債費比率（分子）の構造'!O$52</f>
        <v>2692</v>
      </c>
    </row>
    <row r="43" spans="1:16" x14ac:dyDescent="0.15">
      <c r="A43" s="180" t="s">
        <v>63</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64</v>
      </c>
      <c r="B44" s="180" t="str">
        <f>'実質公債費比率（分子）の構造'!K$50</f>
        <v>-</v>
      </c>
      <c r="C44" s="180"/>
      <c r="D44" s="180"/>
      <c r="E44" s="180" t="str">
        <f>'実質公債費比率（分子）の構造'!L$50</f>
        <v>-</v>
      </c>
      <c r="F44" s="180"/>
      <c r="G44" s="180"/>
      <c r="H44" s="180" t="str">
        <f>'実質公債費比率（分子）の構造'!M$50</f>
        <v>-</v>
      </c>
      <c r="I44" s="180"/>
      <c r="J44" s="180"/>
      <c r="K44" s="180" t="str">
        <f>'実質公債費比率（分子）の構造'!N$50</f>
        <v>-</v>
      </c>
      <c r="L44" s="180"/>
      <c r="M44" s="180"/>
      <c r="N44" s="180" t="str">
        <f>'実質公債費比率（分子）の構造'!O$50</f>
        <v>-</v>
      </c>
      <c r="O44" s="180"/>
      <c r="P44" s="180"/>
    </row>
    <row r="45" spans="1:16" x14ac:dyDescent="0.15">
      <c r="A45" s="180" t="s">
        <v>65</v>
      </c>
      <c r="B45" s="180">
        <f>'実質公債費比率（分子）の構造'!K$49</f>
        <v>155</v>
      </c>
      <c r="C45" s="180"/>
      <c r="D45" s="180"/>
      <c r="E45" s="180">
        <f>'実質公債費比率（分子）の構造'!L$49</f>
        <v>103</v>
      </c>
      <c r="F45" s="180"/>
      <c r="G45" s="180"/>
      <c r="H45" s="180">
        <f>'実質公債費比率（分子）の構造'!M$49</f>
        <v>90</v>
      </c>
      <c r="I45" s="180"/>
      <c r="J45" s="180"/>
      <c r="K45" s="180">
        <f>'実質公債費比率（分子）の構造'!N$49</f>
        <v>85</v>
      </c>
      <c r="L45" s="180"/>
      <c r="M45" s="180"/>
      <c r="N45" s="180">
        <f>'実質公債費比率（分子）の構造'!O$49</f>
        <v>92</v>
      </c>
      <c r="O45" s="180"/>
      <c r="P45" s="180"/>
    </row>
    <row r="46" spans="1:16" x14ac:dyDescent="0.15">
      <c r="A46" s="180" t="s">
        <v>66</v>
      </c>
      <c r="B46" s="180">
        <f>'実質公債費比率（分子）の構造'!K$48</f>
        <v>784</v>
      </c>
      <c r="C46" s="180"/>
      <c r="D46" s="180"/>
      <c r="E46" s="180">
        <f>'実質公債費比率（分子）の構造'!L$48</f>
        <v>749</v>
      </c>
      <c r="F46" s="180"/>
      <c r="G46" s="180"/>
      <c r="H46" s="180">
        <f>'実質公債費比率（分子）の構造'!M$48</f>
        <v>915</v>
      </c>
      <c r="I46" s="180"/>
      <c r="J46" s="180"/>
      <c r="K46" s="180">
        <f>'実質公債費比率（分子）の構造'!N$48</f>
        <v>905</v>
      </c>
      <c r="L46" s="180"/>
      <c r="M46" s="180"/>
      <c r="N46" s="180">
        <f>'実質公債費比率（分子）の構造'!O$48</f>
        <v>954</v>
      </c>
      <c r="O46" s="180"/>
      <c r="P46" s="180"/>
    </row>
    <row r="47" spans="1:16" x14ac:dyDescent="0.15">
      <c r="A47" s="180" t="s">
        <v>67</v>
      </c>
      <c r="B47" s="180">
        <f>'実質公債費比率（分子）の構造'!K$47</f>
        <v>7</v>
      </c>
      <c r="C47" s="180"/>
      <c r="D47" s="180"/>
      <c r="E47" s="180">
        <f>'実質公債費比率（分子）の構造'!L$47</f>
        <v>7</v>
      </c>
      <c r="F47" s="180"/>
      <c r="G47" s="180"/>
      <c r="H47" s="180">
        <f>'実質公債費比率（分子）の構造'!M$47</f>
        <v>7</v>
      </c>
      <c r="I47" s="180"/>
      <c r="J47" s="180"/>
      <c r="K47" s="180">
        <f>'実質公債費比率（分子）の構造'!N$47</f>
        <v>7</v>
      </c>
      <c r="L47" s="180"/>
      <c r="M47" s="180"/>
      <c r="N47" s="180">
        <f>'実質公債費比率（分子）の構造'!O$47</f>
        <v>7</v>
      </c>
      <c r="O47" s="180"/>
      <c r="P47" s="180"/>
    </row>
    <row r="48" spans="1:16" x14ac:dyDescent="0.15">
      <c r="A48" s="180" t="s">
        <v>68</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69</v>
      </c>
      <c r="B49" s="180">
        <f>'実質公債費比率（分子）の構造'!K$45</f>
        <v>2393</v>
      </c>
      <c r="C49" s="180"/>
      <c r="D49" s="180"/>
      <c r="E49" s="180">
        <f>'実質公債費比率（分子）の構造'!L$45</f>
        <v>2280</v>
      </c>
      <c r="F49" s="180"/>
      <c r="G49" s="180"/>
      <c r="H49" s="180">
        <f>'実質公債費比率（分子）の構造'!M$45</f>
        <v>2315</v>
      </c>
      <c r="I49" s="180"/>
      <c r="J49" s="180"/>
      <c r="K49" s="180">
        <f>'実質公債費比率（分子）の構造'!N$45</f>
        <v>2314</v>
      </c>
      <c r="L49" s="180"/>
      <c r="M49" s="180"/>
      <c r="N49" s="180">
        <f>'実質公債費比率（分子）の構造'!O$45</f>
        <v>2394</v>
      </c>
      <c r="O49" s="180"/>
      <c r="P49" s="180"/>
    </row>
    <row r="50" spans="1:16" x14ac:dyDescent="0.15">
      <c r="A50" s="180" t="s">
        <v>70</v>
      </c>
      <c r="B50" s="180" t="e">
        <f>NA()</f>
        <v>#N/A</v>
      </c>
      <c r="C50" s="180">
        <f>IF(ISNUMBER('実質公債費比率（分子）の構造'!K$53),'実質公債費比率（分子）の構造'!K$53,NA())</f>
        <v>599</v>
      </c>
      <c r="D50" s="180" t="e">
        <f>NA()</f>
        <v>#N/A</v>
      </c>
      <c r="E50" s="180" t="e">
        <f>NA()</f>
        <v>#N/A</v>
      </c>
      <c r="F50" s="180">
        <f>IF(ISNUMBER('実質公債費比率（分子）の構造'!L$53),'実質公債費比率（分子）の構造'!L$53,NA())</f>
        <v>420</v>
      </c>
      <c r="G50" s="180" t="e">
        <f>NA()</f>
        <v>#N/A</v>
      </c>
      <c r="H50" s="180" t="e">
        <f>NA()</f>
        <v>#N/A</v>
      </c>
      <c r="I50" s="180">
        <f>IF(ISNUMBER('実質公債費比率（分子）の構造'!M$53),'実質公債費比率（分子）の構造'!M$53,NA())</f>
        <v>632</v>
      </c>
      <c r="J50" s="180" t="e">
        <f>NA()</f>
        <v>#N/A</v>
      </c>
      <c r="K50" s="180" t="e">
        <f>NA()</f>
        <v>#N/A</v>
      </c>
      <c r="L50" s="180">
        <f>IF(ISNUMBER('実質公債費比率（分子）の構造'!N$53),'実質公債費比率（分子）の構造'!N$53,NA())</f>
        <v>634</v>
      </c>
      <c r="M50" s="180" t="e">
        <f>NA()</f>
        <v>#N/A</v>
      </c>
      <c r="N50" s="180" t="e">
        <f>NA()</f>
        <v>#N/A</v>
      </c>
      <c r="O50" s="180">
        <f>IF(ISNUMBER('実質公債費比率（分子）の構造'!O$53),'実質公債費比率（分子）の構造'!O$53,NA())</f>
        <v>755</v>
      </c>
      <c r="P50" s="180" t="e">
        <f>NA()</f>
        <v>#N/A</v>
      </c>
    </row>
    <row r="53" spans="1:16" x14ac:dyDescent="0.15">
      <c r="A53" s="148" t="s">
        <v>71</v>
      </c>
    </row>
    <row r="54" spans="1:16" x14ac:dyDescent="0.15">
      <c r="A54" s="179"/>
      <c r="B54" s="179" t="str">
        <f>'将来負担比率（分子）の構造'!I$40</f>
        <v>H28</v>
      </c>
      <c r="C54" s="179"/>
      <c r="D54" s="179"/>
      <c r="E54" s="179" t="str">
        <f>'将来負担比率（分子）の構造'!J$40</f>
        <v>H29</v>
      </c>
      <c r="F54" s="179"/>
      <c r="G54" s="179"/>
      <c r="H54" s="179" t="str">
        <f>'将来負担比率（分子）の構造'!K$40</f>
        <v>H30</v>
      </c>
      <c r="I54" s="179"/>
      <c r="J54" s="179"/>
      <c r="K54" s="179" t="str">
        <f>'将来負担比率（分子）の構造'!L$40</f>
        <v>R01</v>
      </c>
      <c r="L54" s="179"/>
      <c r="M54" s="179"/>
      <c r="N54" s="179" t="str">
        <f>'将来負担比率（分子）の構造'!M$40</f>
        <v>R02</v>
      </c>
      <c r="O54" s="179"/>
      <c r="P54" s="179"/>
    </row>
    <row r="55" spans="1:16" x14ac:dyDescent="0.15">
      <c r="A55" s="179"/>
      <c r="B55" s="179" t="s">
        <v>72</v>
      </c>
      <c r="C55" s="179"/>
      <c r="D55" s="179" t="s">
        <v>73</v>
      </c>
      <c r="E55" s="179" t="s">
        <v>72</v>
      </c>
      <c r="F55" s="179"/>
      <c r="G55" s="179" t="s">
        <v>73</v>
      </c>
      <c r="H55" s="179" t="s">
        <v>72</v>
      </c>
      <c r="I55" s="179"/>
      <c r="J55" s="179" t="s">
        <v>73</v>
      </c>
      <c r="K55" s="179" t="s">
        <v>72</v>
      </c>
      <c r="L55" s="179"/>
      <c r="M55" s="179" t="s">
        <v>73</v>
      </c>
      <c r="N55" s="179" t="s">
        <v>72</v>
      </c>
      <c r="O55" s="179"/>
      <c r="P55" s="179" t="s">
        <v>73</v>
      </c>
    </row>
    <row r="56" spans="1:16" x14ac:dyDescent="0.15">
      <c r="A56" s="179" t="s">
        <v>43</v>
      </c>
      <c r="B56" s="179"/>
      <c r="C56" s="179"/>
      <c r="D56" s="179">
        <f>'将来負担比率（分子）の構造'!I$52</f>
        <v>27818</v>
      </c>
      <c r="E56" s="179"/>
      <c r="F56" s="179"/>
      <c r="G56" s="179">
        <f>'将来負担比率（分子）の構造'!J$52</f>
        <v>27229</v>
      </c>
      <c r="H56" s="179"/>
      <c r="I56" s="179"/>
      <c r="J56" s="179">
        <f>'将来負担比率（分子）の構造'!K$52</f>
        <v>26752</v>
      </c>
      <c r="K56" s="179"/>
      <c r="L56" s="179"/>
      <c r="M56" s="179">
        <f>'将来負担比率（分子）の構造'!L$52</f>
        <v>26957</v>
      </c>
      <c r="N56" s="179"/>
      <c r="O56" s="179"/>
      <c r="P56" s="179">
        <f>'将来負担比率（分子）の構造'!M$52</f>
        <v>28313</v>
      </c>
    </row>
    <row r="57" spans="1:16" x14ac:dyDescent="0.15">
      <c r="A57" s="179" t="s">
        <v>42</v>
      </c>
      <c r="B57" s="179"/>
      <c r="C57" s="179"/>
      <c r="D57" s="179">
        <f>'将来負担比率（分子）の構造'!I$51</f>
        <v>5566</v>
      </c>
      <c r="E57" s="179"/>
      <c r="F57" s="179"/>
      <c r="G57" s="179">
        <f>'将来負担比率（分子）の構造'!J$51</f>
        <v>4908</v>
      </c>
      <c r="H57" s="179"/>
      <c r="I57" s="179"/>
      <c r="J57" s="179">
        <f>'将来負担比率（分子）の構造'!K$51</f>
        <v>4516</v>
      </c>
      <c r="K57" s="179"/>
      <c r="L57" s="179"/>
      <c r="M57" s="179">
        <f>'将来負担比率（分子）の構造'!L$51</f>
        <v>4478</v>
      </c>
      <c r="N57" s="179"/>
      <c r="O57" s="179"/>
      <c r="P57" s="179">
        <f>'将来負担比率（分子）の構造'!M$51</f>
        <v>4274</v>
      </c>
    </row>
    <row r="58" spans="1:16" x14ac:dyDescent="0.15">
      <c r="A58" s="179" t="s">
        <v>41</v>
      </c>
      <c r="B58" s="179"/>
      <c r="C58" s="179"/>
      <c r="D58" s="179">
        <f>'将来負担比率（分子）の構造'!I$50</f>
        <v>11055</v>
      </c>
      <c r="E58" s="179"/>
      <c r="F58" s="179"/>
      <c r="G58" s="179">
        <f>'将来負担比率（分子）の構造'!J$50</f>
        <v>11948</v>
      </c>
      <c r="H58" s="179"/>
      <c r="I58" s="179"/>
      <c r="J58" s="179">
        <f>'将来負担比率（分子）の構造'!K$50</f>
        <v>12909</v>
      </c>
      <c r="K58" s="179"/>
      <c r="L58" s="179"/>
      <c r="M58" s="179">
        <f>'将来負担比率（分子）の構造'!L$50</f>
        <v>12310</v>
      </c>
      <c r="N58" s="179"/>
      <c r="O58" s="179"/>
      <c r="P58" s="179">
        <f>'将来負担比率（分子）の構造'!M$50</f>
        <v>11308</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f>'将来負担比率（分子）の構造'!I$46</f>
        <v>1279</v>
      </c>
      <c r="C61" s="179"/>
      <c r="D61" s="179"/>
      <c r="E61" s="179">
        <f>'将来負担比率（分子）の構造'!J$46</f>
        <v>1285</v>
      </c>
      <c r="F61" s="179"/>
      <c r="G61" s="179"/>
      <c r="H61" s="179">
        <f>'将来負担比率（分子）の構造'!K$46</f>
        <v>1072</v>
      </c>
      <c r="I61" s="179"/>
      <c r="J61" s="179"/>
      <c r="K61" s="179">
        <f>'将来負担比率（分子）の構造'!L$46</f>
        <v>1035</v>
      </c>
      <c r="L61" s="179"/>
      <c r="M61" s="179"/>
      <c r="N61" s="179">
        <f>'将来負担比率（分子）の構造'!M$46</f>
        <v>1007</v>
      </c>
      <c r="O61" s="179"/>
      <c r="P61" s="179"/>
    </row>
    <row r="62" spans="1:16" x14ac:dyDescent="0.15">
      <c r="A62" s="179" t="s">
        <v>35</v>
      </c>
      <c r="B62" s="179">
        <f>'将来負担比率（分子）の構造'!I$45</f>
        <v>2525</v>
      </c>
      <c r="C62" s="179"/>
      <c r="D62" s="179"/>
      <c r="E62" s="179">
        <f>'将来負担比率（分子）の構造'!J$45</f>
        <v>2459</v>
      </c>
      <c r="F62" s="179"/>
      <c r="G62" s="179"/>
      <c r="H62" s="179">
        <f>'将来負担比率（分子）の構造'!K$45</f>
        <v>2477</v>
      </c>
      <c r="I62" s="179"/>
      <c r="J62" s="179"/>
      <c r="K62" s="179">
        <f>'将来負担比率（分子）の構造'!L$45</f>
        <v>2317</v>
      </c>
      <c r="L62" s="179"/>
      <c r="M62" s="179"/>
      <c r="N62" s="179">
        <f>'将来負担比率（分子）の構造'!M$45</f>
        <v>2448</v>
      </c>
      <c r="O62" s="179"/>
      <c r="P62" s="179"/>
    </row>
    <row r="63" spans="1:16" x14ac:dyDescent="0.15">
      <c r="A63" s="179" t="s">
        <v>34</v>
      </c>
      <c r="B63" s="179">
        <f>'将来負担比率（分子）の構造'!I$44</f>
        <v>822</v>
      </c>
      <c r="C63" s="179"/>
      <c r="D63" s="179"/>
      <c r="E63" s="179">
        <f>'将来負担比率（分子）の構造'!J$44</f>
        <v>770</v>
      </c>
      <c r="F63" s="179"/>
      <c r="G63" s="179"/>
      <c r="H63" s="179">
        <f>'将来負担比率（分子）の構造'!K$44</f>
        <v>763</v>
      </c>
      <c r="I63" s="179"/>
      <c r="J63" s="179"/>
      <c r="K63" s="179">
        <f>'将来負担比率（分子）の構造'!L$44</f>
        <v>730</v>
      </c>
      <c r="L63" s="179"/>
      <c r="M63" s="179"/>
      <c r="N63" s="179">
        <f>'将来負担比率（分子）の構造'!M$44</f>
        <v>687</v>
      </c>
      <c r="O63" s="179"/>
      <c r="P63" s="179"/>
    </row>
    <row r="64" spans="1:16" x14ac:dyDescent="0.15">
      <c r="A64" s="179" t="s">
        <v>33</v>
      </c>
      <c r="B64" s="179">
        <f>'将来負担比率（分子）の構造'!I$43</f>
        <v>9303</v>
      </c>
      <c r="C64" s="179"/>
      <c r="D64" s="179"/>
      <c r="E64" s="179">
        <f>'将来負担比率（分子）の構造'!J$43</f>
        <v>9106</v>
      </c>
      <c r="F64" s="179"/>
      <c r="G64" s="179"/>
      <c r="H64" s="179">
        <f>'将来負担比率（分子）の構造'!K$43</f>
        <v>7567</v>
      </c>
      <c r="I64" s="179"/>
      <c r="J64" s="179"/>
      <c r="K64" s="179">
        <f>'将来負担比率（分子）の構造'!L$43</f>
        <v>7402</v>
      </c>
      <c r="L64" s="179"/>
      <c r="M64" s="179"/>
      <c r="N64" s="179">
        <f>'将来負担比率（分子）の構造'!M$43</f>
        <v>7098</v>
      </c>
      <c r="O64" s="179"/>
      <c r="P64" s="179"/>
    </row>
    <row r="65" spans="1:16" x14ac:dyDescent="0.15">
      <c r="A65" s="179" t="s">
        <v>32</v>
      </c>
      <c r="B65" s="179">
        <f>'将来負担比率（分子）の構造'!I$42</f>
        <v>460</v>
      </c>
      <c r="C65" s="179"/>
      <c r="D65" s="179"/>
      <c r="E65" s="179">
        <f>'将来負担比率（分子）の構造'!J$42</f>
        <v>603</v>
      </c>
      <c r="F65" s="179"/>
      <c r="G65" s="179"/>
      <c r="H65" s="179">
        <f>'将来負担比率（分子）の構造'!K$42</f>
        <v>724</v>
      </c>
      <c r="I65" s="179"/>
      <c r="J65" s="179"/>
      <c r="K65" s="179">
        <f>'将来負担比率（分子）の構造'!L$42</f>
        <v>565</v>
      </c>
      <c r="L65" s="179"/>
      <c r="M65" s="179"/>
      <c r="N65" s="179">
        <f>'将来負担比率（分子）の構造'!M$42</f>
        <v>574</v>
      </c>
      <c r="O65" s="179"/>
      <c r="P65" s="179"/>
    </row>
    <row r="66" spans="1:16" x14ac:dyDescent="0.15">
      <c r="A66" s="179" t="s">
        <v>31</v>
      </c>
      <c r="B66" s="179">
        <f>'将来負担比率（分子）の構造'!I$41</f>
        <v>25780</v>
      </c>
      <c r="C66" s="179"/>
      <c r="D66" s="179"/>
      <c r="E66" s="179">
        <f>'将来負担比率（分子）の構造'!J$41</f>
        <v>26163</v>
      </c>
      <c r="F66" s="179"/>
      <c r="G66" s="179"/>
      <c r="H66" s="179">
        <f>'将来負担比率（分子）の構造'!K$41</f>
        <v>27006</v>
      </c>
      <c r="I66" s="179"/>
      <c r="J66" s="179"/>
      <c r="K66" s="179">
        <f>'将来負担比率（分子）の構造'!L$41</f>
        <v>27685</v>
      </c>
      <c r="L66" s="179"/>
      <c r="M66" s="179"/>
      <c r="N66" s="179">
        <f>'将来負担比率（分子）の構造'!M$41</f>
        <v>32119</v>
      </c>
      <c r="O66" s="179"/>
      <c r="P66" s="179"/>
    </row>
    <row r="67" spans="1:16" x14ac:dyDescent="0.15">
      <c r="A67" s="179" t="s">
        <v>74</v>
      </c>
      <c r="B67" s="179" t="e">
        <f>NA()</f>
        <v>#N/A</v>
      </c>
      <c r="C67" s="179">
        <f>IF(ISNUMBER('将来負担比率（分子）の構造'!I$53), IF('将来負担比率（分子）の構造'!I$53 &lt; 0, 0, '将来負担比率（分子）の構造'!I$53), NA())</f>
        <v>0</v>
      </c>
      <c r="D67" s="179" t="e">
        <f>NA()</f>
        <v>#N/A</v>
      </c>
      <c r="E67" s="179" t="e">
        <f>NA()</f>
        <v>#N/A</v>
      </c>
      <c r="F67" s="179">
        <f>IF(ISNUMBER('将来負担比率（分子）の構造'!J$53), IF('将来負担比率（分子）の構造'!J$53 &lt; 0, 0, '将来負担比率（分子）の構造'!J$53), NA())</f>
        <v>0</v>
      </c>
      <c r="G67" s="179" t="e">
        <f>NA()</f>
        <v>#N/A</v>
      </c>
      <c r="H67" s="179" t="e">
        <f>NA()</f>
        <v>#N/A</v>
      </c>
      <c r="I67" s="179">
        <f>IF(ISNUMBER('将来負担比率（分子）の構造'!K$53), IF('将来負担比率（分子）の構造'!K$53 &lt; 0, 0, '将来負担比率（分子）の構造'!K$53), NA())</f>
        <v>0</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40</v>
      </c>
      <c r="P67" s="179" t="e">
        <f>NA()</f>
        <v>#N/A</v>
      </c>
    </row>
    <row r="70" spans="1:16" x14ac:dyDescent="0.15">
      <c r="A70" s="181" t="s">
        <v>75</v>
      </c>
      <c r="B70" s="181"/>
      <c r="C70" s="181"/>
      <c r="D70" s="181"/>
      <c r="E70" s="181"/>
      <c r="F70" s="181"/>
    </row>
    <row r="71" spans="1:16" x14ac:dyDescent="0.15">
      <c r="A71" s="182"/>
      <c r="B71" s="182" t="str">
        <f>基金残高に係る経年分析!F54</f>
        <v>H30</v>
      </c>
      <c r="C71" s="182" t="str">
        <f>基金残高に係る経年分析!G54</f>
        <v>R01</v>
      </c>
      <c r="D71" s="182" t="str">
        <f>基金残高に係る経年分析!H54</f>
        <v>R02</v>
      </c>
    </row>
    <row r="72" spans="1:16" x14ac:dyDescent="0.15">
      <c r="A72" s="182" t="s">
        <v>76</v>
      </c>
      <c r="B72" s="183">
        <f>基金残高に係る経年分析!F55</f>
        <v>2011</v>
      </c>
      <c r="C72" s="183">
        <f>基金残高に係る経年分析!G55</f>
        <v>2014</v>
      </c>
      <c r="D72" s="183">
        <f>基金残高に係る経年分析!H55</f>
        <v>2017</v>
      </c>
    </row>
    <row r="73" spans="1:16" x14ac:dyDescent="0.15">
      <c r="A73" s="182" t="s">
        <v>77</v>
      </c>
      <c r="B73" s="183">
        <f>基金残高に係る経年分析!F56</f>
        <v>1379</v>
      </c>
      <c r="C73" s="183">
        <f>基金残高に係る経年分析!G56</f>
        <v>1381</v>
      </c>
      <c r="D73" s="183">
        <f>基金残高に係る経年分析!H56</f>
        <v>1383</v>
      </c>
    </row>
    <row r="74" spans="1:16" x14ac:dyDescent="0.15">
      <c r="A74" s="182" t="s">
        <v>78</v>
      </c>
      <c r="B74" s="183">
        <f>基金残高に係る経年分析!F57</f>
        <v>7959</v>
      </c>
      <c r="C74" s="183">
        <f>基金残高に係る経年分析!G57</f>
        <v>7736</v>
      </c>
      <c r="D74" s="183">
        <f>基金残高に係る経年分析!H57</f>
        <v>6577</v>
      </c>
    </row>
  </sheetData>
  <sheetProtection algorithmName="SHA-512" hashValue="QoTFym0wfMZuFg6cA2tq/QWhoJfcKNKs0x3V69whKdvEbsGTE+8Zi59SR8q7w9GNeytEeUKqTp5ob26kP5b9og==" saltValue="WDWBRw96PZEi11XJQlPL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G1" workbookViewId="0"/>
  </sheetViews>
  <sheetFormatPr defaultColWidth="0" defaultRowHeight="11.25" customHeight="1" zeroHeight="1" x14ac:dyDescent="0.15"/>
  <cols>
    <col min="1" max="95" width="1.625" style="224" customWidth="1"/>
    <col min="96" max="133" width="1.625" style="241"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797" t="s">
        <v>211</v>
      </c>
      <c r="DI1" s="798"/>
      <c r="DJ1" s="798"/>
      <c r="DK1" s="798"/>
      <c r="DL1" s="798"/>
      <c r="DM1" s="798"/>
      <c r="DN1" s="799"/>
      <c r="DO1" s="224"/>
      <c r="DP1" s="797" t="s">
        <v>212</v>
      </c>
      <c r="DQ1" s="798"/>
      <c r="DR1" s="798"/>
      <c r="DS1" s="798"/>
      <c r="DT1" s="798"/>
      <c r="DU1" s="798"/>
      <c r="DV1" s="798"/>
      <c r="DW1" s="798"/>
      <c r="DX1" s="798"/>
      <c r="DY1" s="798"/>
      <c r="DZ1" s="798"/>
      <c r="EA1" s="798"/>
      <c r="EB1" s="798"/>
      <c r="EC1" s="799"/>
      <c r="ED1" s="222"/>
      <c r="EE1" s="222"/>
      <c r="EF1" s="222"/>
      <c r="EG1" s="222"/>
      <c r="EH1" s="222"/>
      <c r="EI1" s="222"/>
      <c r="EJ1" s="222"/>
      <c r="EK1" s="222"/>
      <c r="EL1" s="222"/>
      <c r="EM1" s="222"/>
    </row>
    <row r="2" spans="2:143" ht="22.5" customHeight="1" x14ac:dyDescent="0.15">
      <c r="B2" s="225" t="s">
        <v>213</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28" customFormat="1" ht="11.25" customHeight="1" x14ac:dyDescent="0.15">
      <c r="B5" s="744" t="s">
        <v>224</v>
      </c>
      <c r="C5" s="745"/>
      <c r="D5" s="745"/>
      <c r="E5" s="745"/>
      <c r="F5" s="745"/>
      <c r="G5" s="745"/>
      <c r="H5" s="745"/>
      <c r="I5" s="745"/>
      <c r="J5" s="745"/>
      <c r="K5" s="745"/>
      <c r="L5" s="745"/>
      <c r="M5" s="745"/>
      <c r="N5" s="745"/>
      <c r="O5" s="745"/>
      <c r="P5" s="745"/>
      <c r="Q5" s="746"/>
      <c r="R5" s="733">
        <v>12923314</v>
      </c>
      <c r="S5" s="734"/>
      <c r="T5" s="734"/>
      <c r="U5" s="734"/>
      <c r="V5" s="734"/>
      <c r="W5" s="734"/>
      <c r="X5" s="734"/>
      <c r="Y5" s="777"/>
      <c r="Z5" s="795">
        <v>27.5</v>
      </c>
      <c r="AA5" s="795"/>
      <c r="AB5" s="795"/>
      <c r="AC5" s="795"/>
      <c r="AD5" s="796">
        <v>12305038</v>
      </c>
      <c r="AE5" s="796"/>
      <c r="AF5" s="796"/>
      <c r="AG5" s="796"/>
      <c r="AH5" s="796"/>
      <c r="AI5" s="796"/>
      <c r="AJ5" s="796"/>
      <c r="AK5" s="796"/>
      <c r="AL5" s="778">
        <v>74.7</v>
      </c>
      <c r="AM5" s="749"/>
      <c r="AN5" s="749"/>
      <c r="AO5" s="779"/>
      <c r="AP5" s="744" t="s">
        <v>225</v>
      </c>
      <c r="AQ5" s="745"/>
      <c r="AR5" s="745"/>
      <c r="AS5" s="745"/>
      <c r="AT5" s="745"/>
      <c r="AU5" s="745"/>
      <c r="AV5" s="745"/>
      <c r="AW5" s="745"/>
      <c r="AX5" s="745"/>
      <c r="AY5" s="745"/>
      <c r="AZ5" s="745"/>
      <c r="BA5" s="745"/>
      <c r="BB5" s="745"/>
      <c r="BC5" s="745"/>
      <c r="BD5" s="745"/>
      <c r="BE5" s="745"/>
      <c r="BF5" s="746"/>
      <c r="BG5" s="678">
        <v>12297953</v>
      </c>
      <c r="BH5" s="679"/>
      <c r="BI5" s="679"/>
      <c r="BJ5" s="679"/>
      <c r="BK5" s="679"/>
      <c r="BL5" s="679"/>
      <c r="BM5" s="679"/>
      <c r="BN5" s="680"/>
      <c r="BO5" s="711">
        <v>95.2</v>
      </c>
      <c r="BP5" s="711"/>
      <c r="BQ5" s="711"/>
      <c r="BR5" s="711"/>
      <c r="BS5" s="712">
        <v>181218</v>
      </c>
      <c r="BT5" s="712"/>
      <c r="BU5" s="712"/>
      <c r="BV5" s="712"/>
      <c r="BW5" s="712"/>
      <c r="BX5" s="712"/>
      <c r="BY5" s="712"/>
      <c r="BZ5" s="712"/>
      <c r="CA5" s="712"/>
      <c r="CB5" s="775"/>
      <c r="CD5" s="782" t="s">
        <v>220</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218</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x14ac:dyDescent="0.15">
      <c r="B6" s="675" t="s">
        <v>229</v>
      </c>
      <c r="C6" s="676"/>
      <c r="D6" s="676"/>
      <c r="E6" s="676"/>
      <c r="F6" s="676"/>
      <c r="G6" s="676"/>
      <c r="H6" s="676"/>
      <c r="I6" s="676"/>
      <c r="J6" s="676"/>
      <c r="K6" s="676"/>
      <c r="L6" s="676"/>
      <c r="M6" s="676"/>
      <c r="N6" s="676"/>
      <c r="O6" s="676"/>
      <c r="P6" s="676"/>
      <c r="Q6" s="677"/>
      <c r="R6" s="678">
        <v>201603</v>
      </c>
      <c r="S6" s="679"/>
      <c r="T6" s="679"/>
      <c r="U6" s="679"/>
      <c r="V6" s="679"/>
      <c r="W6" s="679"/>
      <c r="X6" s="679"/>
      <c r="Y6" s="680"/>
      <c r="Z6" s="711">
        <v>0.4</v>
      </c>
      <c r="AA6" s="711"/>
      <c r="AB6" s="711"/>
      <c r="AC6" s="711"/>
      <c r="AD6" s="712">
        <v>201603</v>
      </c>
      <c r="AE6" s="712"/>
      <c r="AF6" s="712"/>
      <c r="AG6" s="712"/>
      <c r="AH6" s="712"/>
      <c r="AI6" s="712"/>
      <c r="AJ6" s="712"/>
      <c r="AK6" s="712"/>
      <c r="AL6" s="681">
        <v>1.2</v>
      </c>
      <c r="AM6" s="682"/>
      <c r="AN6" s="682"/>
      <c r="AO6" s="713"/>
      <c r="AP6" s="675" t="s">
        <v>230</v>
      </c>
      <c r="AQ6" s="676"/>
      <c r="AR6" s="676"/>
      <c r="AS6" s="676"/>
      <c r="AT6" s="676"/>
      <c r="AU6" s="676"/>
      <c r="AV6" s="676"/>
      <c r="AW6" s="676"/>
      <c r="AX6" s="676"/>
      <c r="AY6" s="676"/>
      <c r="AZ6" s="676"/>
      <c r="BA6" s="676"/>
      <c r="BB6" s="676"/>
      <c r="BC6" s="676"/>
      <c r="BD6" s="676"/>
      <c r="BE6" s="676"/>
      <c r="BF6" s="677"/>
      <c r="BG6" s="678">
        <v>12297953</v>
      </c>
      <c r="BH6" s="679"/>
      <c r="BI6" s="679"/>
      <c r="BJ6" s="679"/>
      <c r="BK6" s="679"/>
      <c r="BL6" s="679"/>
      <c r="BM6" s="679"/>
      <c r="BN6" s="680"/>
      <c r="BO6" s="711">
        <v>95.2</v>
      </c>
      <c r="BP6" s="711"/>
      <c r="BQ6" s="711"/>
      <c r="BR6" s="711"/>
      <c r="BS6" s="712">
        <v>181218</v>
      </c>
      <c r="BT6" s="712"/>
      <c r="BU6" s="712"/>
      <c r="BV6" s="712"/>
      <c r="BW6" s="712"/>
      <c r="BX6" s="712"/>
      <c r="BY6" s="712"/>
      <c r="BZ6" s="712"/>
      <c r="CA6" s="712"/>
      <c r="CB6" s="775"/>
      <c r="CD6" s="736" t="s">
        <v>231</v>
      </c>
      <c r="CE6" s="737"/>
      <c r="CF6" s="737"/>
      <c r="CG6" s="737"/>
      <c r="CH6" s="737"/>
      <c r="CI6" s="737"/>
      <c r="CJ6" s="737"/>
      <c r="CK6" s="737"/>
      <c r="CL6" s="737"/>
      <c r="CM6" s="737"/>
      <c r="CN6" s="737"/>
      <c r="CO6" s="737"/>
      <c r="CP6" s="737"/>
      <c r="CQ6" s="738"/>
      <c r="CR6" s="678">
        <v>225618</v>
      </c>
      <c r="CS6" s="679"/>
      <c r="CT6" s="679"/>
      <c r="CU6" s="679"/>
      <c r="CV6" s="679"/>
      <c r="CW6" s="679"/>
      <c r="CX6" s="679"/>
      <c r="CY6" s="680"/>
      <c r="CZ6" s="778">
        <v>0.5</v>
      </c>
      <c r="DA6" s="749"/>
      <c r="DB6" s="749"/>
      <c r="DC6" s="781"/>
      <c r="DD6" s="684" t="s">
        <v>232</v>
      </c>
      <c r="DE6" s="679"/>
      <c r="DF6" s="679"/>
      <c r="DG6" s="679"/>
      <c r="DH6" s="679"/>
      <c r="DI6" s="679"/>
      <c r="DJ6" s="679"/>
      <c r="DK6" s="679"/>
      <c r="DL6" s="679"/>
      <c r="DM6" s="679"/>
      <c r="DN6" s="679"/>
      <c r="DO6" s="679"/>
      <c r="DP6" s="680"/>
      <c r="DQ6" s="684">
        <v>225274</v>
      </c>
      <c r="DR6" s="679"/>
      <c r="DS6" s="679"/>
      <c r="DT6" s="679"/>
      <c r="DU6" s="679"/>
      <c r="DV6" s="679"/>
      <c r="DW6" s="679"/>
      <c r="DX6" s="679"/>
      <c r="DY6" s="679"/>
      <c r="DZ6" s="679"/>
      <c r="EA6" s="679"/>
      <c r="EB6" s="679"/>
      <c r="EC6" s="725"/>
    </row>
    <row r="7" spans="2:143" ht="11.25" customHeight="1" x14ac:dyDescent="0.15">
      <c r="B7" s="675" t="s">
        <v>233</v>
      </c>
      <c r="C7" s="676"/>
      <c r="D7" s="676"/>
      <c r="E7" s="676"/>
      <c r="F7" s="676"/>
      <c r="G7" s="676"/>
      <c r="H7" s="676"/>
      <c r="I7" s="676"/>
      <c r="J7" s="676"/>
      <c r="K7" s="676"/>
      <c r="L7" s="676"/>
      <c r="M7" s="676"/>
      <c r="N7" s="676"/>
      <c r="O7" s="676"/>
      <c r="P7" s="676"/>
      <c r="Q7" s="677"/>
      <c r="R7" s="678">
        <v>14165</v>
      </c>
      <c r="S7" s="679"/>
      <c r="T7" s="679"/>
      <c r="U7" s="679"/>
      <c r="V7" s="679"/>
      <c r="W7" s="679"/>
      <c r="X7" s="679"/>
      <c r="Y7" s="680"/>
      <c r="Z7" s="711">
        <v>0</v>
      </c>
      <c r="AA7" s="711"/>
      <c r="AB7" s="711"/>
      <c r="AC7" s="711"/>
      <c r="AD7" s="712">
        <v>14165</v>
      </c>
      <c r="AE7" s="712"/>
      <c r="AF7" s="712"/>
      <c r="AG7" s="712"/>
      <c r="AH7" s="712"/>
      <c r="AI7" s="712"/>
      <c r="AJ7" s="712"/>
      <c r="AK7" s="712"/>
      <c r="AL7" s="681">
        <v>0.1</v>
      </c>
      <c r="AM7" s="682"/>
      <c r="AN7" s="682"/>
      <c r="AO7" s="713"/>
      <c r="AP7" s="675" t="s">
        <v>234</v>
      </c>
      <c r="AQ7" s="676"/>
      <c r="AR7" s="676"/>
      <c r="AS7" s="676"/>
      <c r="AT7" s="676"/>
      <c r="AU7" s="676"/>
      <c r="AV7" s="676"/>
      <c r="AW7" s="676"/>
      <c r="AX7" s="676"/>
      <c r="AY7" s="676"/>
      <c r="AZ7" s="676"/>
      <c r="BA7" s="676"/>
      <c r="BB7" s="676"/>
      <c r="BC7" s="676"/>
      <c r="BD7" s="676"/>
      <c r="BE7" s="676"/>
      <c r="BF7" s="677"/>
      <c r="BG7" s="678">
        <v>6053887</v>
      </c>
      <c r="BH7" s="679"/>
      <c r="BI7" s="679"/>
      <c r="BJ7" s="679"/>
      <c r="BK7" s="679"/>
      <c r="BL7" s="679"/>
      <c r="BM7" s="679"/>
      <c r="BN7" s="680"/>
      <c r="BO7" s="711">
        <v>46.8</v>
      </c>
      <c r="BP7" s="711"/>
      <c r="BQ7" s="711"/>
      <c r="BR7" s="711"/>
      <c r="BS7" s="712">
        <v>181218</v>
      </c>
      <c r="BT7" s="712"/>
      <c r="BU7" s="712"/>
      <c r="BV7" s="712"/>
      <c r="BW7" s="712"/>
      <c r="BX7" s="712"/>
      <c r="BY7" s="712"/>
      <c r="BZ7" s="712"/>
      <c r="CA7" s="712"/>
      <c r="CB7" s="775"/>
      <c r="CD7" s="717" t="s">
        <v>235</v>
      </c>
      <c r="CE7" s="718"/>
      <c r="CF7" s="718"/>
      <c r="CG7" s="718"/>
      <c r="CH7" s="718"/>
      <c r="CI7" s="718"/>
      <c r="CJ7" s="718"/>
      <c r="CK7" s="718"/>
      <c r="CL7" s="718"/>
      <c r="CM7" s="718"/>
      <c r="CN7" s="718"/>
      <c r="CO7" s="718"/>
      <c r="CP7" s="718"/>
      <c r="CQ7" s="719"/>
      <c r="CR7" s="678">
        <v>11324300</v>
      </c>
      <c r="CS7" s="679"/>
      <c r="CT7" s="679"/>
      <c r="CU7" s="679"/>
      <c r="CV7" s="679"/>
      <c r="CW7" s="679"/>
      <c r="CX7" s="679"/>
      <c r="CY7" s="680"/>
      <c r="CZ7" s="711">
        <v>24.7</v>
      </c>
      <c r="DA7" s="711"/>
      <c r="DB7" s="711"/>
      <c r="DC7" s="711"/>
      <c r="DD7" s="684">
        <v>41227</v>
      </c>
      <c r="DE7" s="679"/>
      <c r="DF7" s="679"/>
      <c r="DG7" s="679"/>
      <c r="DH7" s="679"/>
      <c r="DI7" s="679"/>
      <c r="DJ7" s="679"/>
      <c r="DK7" s="679"/>
      <c r="DL7" s="679"/>
      <c r="DM7" s="679"/>
      <c r="DN7" s="679"/>
      <c r="DO7" s="679"/>
      <c r="DP7" s="680"/>
      <c r="DQ7" s="684">
        <v>2365516</v>
      </c>
      <c r="DR7" s="679"/>
      <c r="DS7" s="679"/>
      <c r="DT7" s="679"/>
      <c r="DU7" s="679"/>
      <c r="DV7" s="679"/>
      <c r="DW7" s="679"/>
      <c r="DX7" s="679"/>
      <c r="DY7" s="679"/>
      <c r="DZ7" s="679"/>
      <c r="EA7" s="679"/>
      <c r="EB7" s="679"/>
      <c r="EC7" s="725"/>
    </row>
    <row r="8" spans="2:143" ht="11.25" customHeight="1" x14ac:dyDescent="0.15">
      <c r="B8" s="675" t="s">
        <v>236</v>
      </c>
      <c r="C8" s="676"/>
      <c r="D8" s="676"/>
      <c r="E8" s="676"/>
      <c r="F8" s="676"/>
      <c r="G8" s="676"/>
      <c r="H8" s="676"/>
      <c r="I8" s="676"/>
      <c r="J8" s="676"/>
      <c r="K8" s="676"/>
      <c r="L8" s="676"/>
      <c r="M8" s="676"/>
      <c r="N8" s="676"/>
      <c r="O8" s="676"/>
      <c r="P8" s="676"/>
      <c r="Q8" s="677"/>
      <c r="R8" s="678">
        <v>52396</v>
      </c>
      <c r="S8" s="679"/>
      <c r="T8" s="679"/>
      <c r="U8" s="679"/>
      <c r="V8" s="679"/>
      <c r="W8" s="679"/>
      <c r="X8" s="679"/>
      <c r="Y8" s="680"/>
      <c r="Z8" s="711">
        <v>0.1</v>
      </c>
      <c r="AA8" s="711"/>
      <c r="AB8" s="711"/>
      <c r="AC8" s="711"/>
      <c r="AD8" s="712">
        <v>52396</v>
      </c>
      <c r="AE8" s="712"/>
      <c r="AF8" s="712"/>
      <c r="AG8" s="712"/>
      <c r="AH8" s="712"/>
      <c r="AI8" s="712"/>
      <c r="AJ8" s="712"/>
      <c r="AK8" s="712"/>
      <c r="AL8" s="681">
        <v>0.3</v>
      </c>
      <c r="AM8" s="682"/>
      <c r="AN8" s="682"/>
      <c r="AO8" s="713"/>
      <c r="AP8" s="675" t="s">
        <v>237</v>
      </c>
      <c r="AQ8" s="676"/>
      <c r="AR8" s="676"/>
      <c r="AS8" s="676"/>
      <c r="AT8" s="676"/>
      <c r="AU8" s="676"/>
      <c r="AV8" s="676"/>
      <c r="AW8" s="676"/>
      <c r="AX8" s="676"/>
      <c r="AY8" s="676"/>
      <c r="AZ8" s="676"/>
      <c r="BA8" s="676"/>
      <c r="BB8" s="676"/>
      <c r="BC8" s="676"/>
      <c r="BD8" s="676"/>
      <c r="BE8" s="676"/>
      <c r="BF8" s="677"/>
      <c r="BG8" s="678">
        <v>150975</v>
      </c>
      <c r="BH8" s="679"/>
      <c r="BI8" s="679"/>
      <c r="BJ8" s="679"/>
      <c r="BK8" s="679"/>
      <c r="BL8" s="679"/>
      <c r="BM8" s="679"/>
      <c r="BN8" s="680"/>
      <c r="BO8" s="711">
        <v>1.2</v>
      </c>
      <c r="BP8" s="711"/>
      <c r="BQ8" s="711"/>
      <c r="BR8" s="711"/>
      <c r="BS8" s="684" t="s">
        <v>128</v>
      </c>
      <c r="BT8" s="679"/>
      <c r="BU8" s="679"/>
      <c r="BV8" s="679"/>
      <c r="BW8" s="679"/>
      <c r="BX8" s="679"/>
      <c r="BY8" s="679"/>
      <c r="BZ8" s="679"/>
      <c r="CA8" s="679"/>
      <c r="CB8" s="725"/>
      <c r="CD8" s="717" t="s">
        <v>238</v>
      </c>
      <c r="CE8" s="718"/>
      <c r="CF8" s="718"/>
      <c r="CG8" s="718"/>
      <c r="CH8" s="718"/>
      <c r="CI8" s="718"/>
      <c r="CJ8" s="718"/>
      <c r="CK8" s="718"/>
      <c r="CL8" s="718"/>
      <c r="CM8" s="718"/>
      <c r="CN8" s="718"/>
      <c r="CO8" s="718"/>
      <c r="CP8" s="718"/>
      <c r="CQ8" s="719"/>
      <c r="CR8" s="678">
        <v>11707310</v>
      </c>
      <c r="CS8" s="679"/>
      <c r="CT8" s="679"/>
      <c r="CU8" s="679"/>
      <c r="CV8" s="679"/>
      <c r="CW8" s="679"/>
      <c r="CX8" s="679"/>
      <c r="CY8" s="680"/>
      <c r="CZ8" s="711">
        <v>25.5</v>
      </c>
      <c r="DA8" s="711"/>
      <c r="DB8" s="711"/>
      <c r="DC8" s="711"/>
      <c r="DD8" s="684">
        <v>170514</v>
      </c>
      <c r="DE8" s="679"/>
      <c r="DF8" s="679"/>
      <c r="DG8" s="679"/>
      <c r="DH8" s="679"/>
      <c r="DI8" s="679"/>
      <c r="DJ8" s="679"/>
      <c r="DK8" s="679"/>
      <c r="DL8" s="679"/>
      <c r="DM8" s="679"/>
      <c r="DN8" s="679"/>
      <c r="DO8" s="679"/>
      <c r="DP8" s="680"/>
      <c r="DQ8" s="684">
        <v>5687964</v>
      </c>
      <c r="DR8" s="679"/>
      <c r="DS8" s="679"/>
      <c r="DT8" s="679"/>
      <c r="DU8" s="679"/>
      <c r="DV8" s="679"/>
      <c r="DW8" s="679"/>
      <c r="DX8" s="679"/>
      <c r="DY8" s="679"/>
      <c r="DZ8" s="679"/>
      <c r="EA8" s="679"/>
      <c r="EB8" s="679"/>
      <c r="EC8" s="725"/>
    </row>
    <row r="9" spans="2:143" ht="11.25" customHeight="1" x14ac:dyDescent="0.15">
      <c r="B9" s="675" t="s">
        <v>239</v>
      </c>
      <c r="C9" s="676"/>
      <c r="D9" s="676"/>
      <c r="E9" s="676"/>
      <c r="F9" s="676"/>
      <c r="G9" s="676"/>
      <c r="H9" s="676"/>
      <c r="I9" s="676"/>
      <c r="J9" s="676"/>
      <c r="K9" s="676"/>
      <c r="L9" s="676"/>
      <c r="M9" s="676"/>
      <c r="N9" s="676"/>
      <c r="O9" s="676"/>
      <c r="P9" s="676"/>
      <c r="Q9" s="677"/>
      <c r="R9" s="678">
        <v>67449</v>
      </c>
      <c r="S9" s="679"/>
      <c r="T9" s="679"/>
      <c r="U9" s="679"/>
      <c r="V9" s="679"/>
      <c r="W9" s="679"/>
      <c r="X9" s="679"/>
      <c r="Y9" s="680"/>
      <c r="Z9" s="711">
        <v>0.1</v>
      </c>
      <c r="AA9" s="711"/>
      <c r="AB9" s="711"/>
      <c r="AC9" s="711"/>
      <c r="AD9" s="712">
        <v>67449</v>
      </c>
      <c r="AE9" s="712"/>
      <c r="AF9" s="712"/>
      <c r="AG9" s="712"/>
      <c r="AH9" s="712"/>
      <c r="AI9" s="712"/>
      <c r="AJ9" s="712"/>
      <c r="AK9" s="712"/>
      <c r="AL9" s="681">
        <v>0.4</v>
      </c>
      <c r="AM9" s="682"/>
      <c r="AN9" s="682"/>
      <c r="AO9" s="713"/>
      <c r="AP9" s="675" t="s">
        <v>240</v>
      </c>
      <c r="AQ9" s="676"/>
      <c r="AR9" s="676"/>
      <c r="AS9" s="676"/>
      <c r="AT9" s="676"/>
      <c r="AU9" s="676"/>
      <c r="AV9" s="676"/>
      <c r="AW9" s="676"/>
      <c r="AX9" s="676"/>
      <c r="AY9" s="676"/>
      <c r="AZ9" s="676"/>
      <c r="BA9" s="676"/>
      <c r="BB9" s="676"/>
      <c r="BC9" s="676"/>
      <c r="BD9" s="676"/>
      <c r="BE9" s="676"/>
      <c r="BF9" s="677"/>
      <c r="BG9" s="678">
        <v>4956202</v>
      </c>
      <c r="BH9" s="679"/>
      <c r="BI9" s="679"/>
      <c r="BJ9" s="679"/>
      <c r="BK9" s="679"/>
      <c r="BL9" s="679"/>
      <c r="BM9" s="679"/>
      <c r="BN9" s="680"/>
      <c r="BO9" s="711">
        <v>38.4</v>
      </c>
      <c r="BP9" s="711"/>
      <c r="BQ9" s="711"/>
      <c r="BR9" s="711"/>
      <c r="BS9" s="684" t="s">
        <v>136</v>
      </c>
      <c r="BT9" s="679"/>
      <c r="BU9" s="679"/>
      <c r="BV9" s="679"/>
      <c r="BW9" s="679"/>
      <c r="BX9" s="679"/>
      <c r="BY9" s="679"/>
      <c r="BZ9" s="679"/>
      <c r="CA9" s="679"/>
      <c r="CB9" s="725"/>
      <c r="CD9" s="717" t="s">
        <v>241</v>
      </c>
      <c r="CE9" s="718"/>
      <c r="CF9" s="718"/>
      <c r="CG9" s="718"/>
      <c r="CH9" s="718"/>
      <c r="CI9" s="718"/>
      <c r="CJ9" s="718"/>
      <c r="CK9" s="718"/>
      <c r="CL9" s="718"/>
      <c r="CM9" s="718"/>
      <c r="CN9" s="718"/>
      <c r="CO9" s="718"/>
      <c r="CP9" s="718"/>
      <c r="CQ9" s="719"/>
      <c r="CR9" s="678">
        <v>10387679</v>
      </c>
      <c r="CS9" s="679"/>
      <c r="CT9" s="679"/>
      <c r="CU9" s="679"/>
      <c r="CV9" s="679"/>
      <c r="CW9" s="679"/>
      <c r="CX9" s="679"/>
      <c r="CY9" s="680"/>
      <c r="CZ9" s="711">
        <v>22.7</v>
      </c>
      <c r="DA9" s="711"/>
      <c r="DB9" s="711"/>
      <c r="DC9" s="711"/>
      <c r="DD9" s="684">
        <v>7415413</v>
      </c>
      <c r="DE9" s="679"/>
      <c r="DF9" s="679"/>
      <c r="DG9" s="679"/>
      <c r="DH9" s="679"/>
      <c r="DI9" s="679"/>
      <c r="DJ9" s="679"/>
      <c r="DK9" s="679"/>
      <c r="DL9" s="679"/>
      <c r="DM9" s="679"/>
      <c r="DN9" s="679"/>
      <c r="DO9" s="679"/>
      <c r="DP9" s="680"/>
      <c r="DQ9" s="684">
        <v>2704769</v>
      </c>
      <c r="DR9" s="679"/>
      <c r="DS9" s="679"/>
      <c r="DT9" s="679"/>
      <c r="DU9" s="679"/>
      <c r="DV9" s="679"/>
      <c r="DW9" s="679"/>
      <c r="DX9" s="679"/>
      <c r="DY9" s="679"/>
      <c r="DZ9" s="679"/>
      <c r="EA9" s="679"/>
      <c r="EB9" s="679"/>
      <c r="EC9" s="725"/>
    </row>
    <row r="10" spans="2:143" ht="11.25" customHeight="1" x14ac:dyDescent="0.15">
      <c r="B10" s="675" t="s">
        <v>242</v>
      </c>
      <c r="C10" s="676"/>
      <c r="D10" s="676"/>
      <c r="E10" s="676"/>
      <c r="F10" s="676"/>
      <c r="G10" s="676"/>
      <c r="H10" s="676"/>
      <c r="I10" s="676"/>
      <c r="J10" s="676"/>
      <c r="K10" s="676"/>
      <c r="L10" s="676"/>
      <c r="M10" s="676"/>
      <c r="N10" s="676"/>
      <c r="O10" s="676"/>
      <c r="P10" s="676"/>
      <c r="Q10" s="677"/>
      <c r="R10" s="678" t="s">
        <v>232</v>
      </c>
      <c r="S10" s="679"/>
      <c r="T10" s="679"/>
      <c r="U10" s="679"/>
      <c r="V10" s="679"/>
      <c r="W10" s="679"/>
      <c r="X10" s="679"/>
      <c r="Y10" s="680"/>
      <c r="Z10" s="711" t="s">
        <v>136</v>
      </c>
      <c r="AA10" s="711"/>
      <c r="AB10" s="711"/>
      <c r="AC10" s="711"/>
      <c r="AD10" s="712" t="s">
        <v>232</v>
      </c>
      <c r="AE10" s="712"/>
      <c r="AF10" s="712"/>
      <c r="AG10" s="712"/>
      <c r="AH10" s="712"/>
      <c r="AI10" s="712"/>
      <c r="AJ10" s="712"/>
      <c r="AK10" s="712"/>
      <c r="AL10" s="681" t="s">
        <v>128</v>
      </c>
      <c r="AM10" s="682"/>
      <c r="AN10" s="682"/>
      <c r="AO10" s="713"/>
      <c r="AP10" s="675" t="s">
        <v>243</v>
      </c>
      <c r="AQ10" s="676"/>
      <c r="AR10" s="676"/>
      <c r="AS10" s="676"/>
      <c r="AT10" s="676"/>
      <c r="AU10" s="676"/>
      <c r="AV10" s="676"/>
      <c r="AW10" s="676"/>
      <c r="AX10" s="676"/>
      <c r="AY10" s="676"/>
      <c r="AZ10" s="676"/>
      <c r="BA10" s="676"/>
      <c r="BB10" s="676"/>
      <c r="BC10" s="676"/>
      <c r="BD10" s="676"/>
      <c r="BE10" s="676"/>
      <c r="BF10" s="677"/>
      <c r="BG10" s="678">
        <v>221263</v>
      </c>
      <c r="BH10" s="679"/>
      <c r="BI10" s="679"/>
      <c r="BJ10" s="679"/>
      <c r="BK10" s="679"/>
      <c r="BL10" s="679"/>
      <c r="BM10" s="679"/>
      <c r="BN10" s="680"/>
      <c r="BO10" s="711">
        <v>1.7</v>
      </c>
      <c r="BP10" s="711"/>
      <c r="BQ10" s="711"/>
      <c r="BR10" s="711"/>
      <c r="BS10" s="684" t="s">
        <v>128</v>
      </c>
      <c r="BT10" s="679"/>
      <c r="BU10" s="679"/>
      <c r="BV10" s="679"/>
      <c r="BW10" s="679"/>
      <c r="BX10" s="679"/>
      <c r="BY10" s="679"/>
      <c r="BZ10" s="679"/>
      <c r="CA10" s="679"/>
      <c r="CB10" s="725"/>
      <c r="CD10" s="717" t="s">
        <v>244</v>
      </c>
      <c r="CE10" s="718"/>
      <c r="CF10" s="718"/>
      <c r="CG10" s="718"/>
      <c r="CH10" s="718"/>
      <c r="CI10" s="718"/>
      <c r="CJ10" s="718"/>
      <c r="CK10" s="718"/>
      <c r="CL10" s="718"/>
      <c r="CM10" s="718"/>
      <c r="CN10" s="718"/>
      <c r="CO10" s="718"/>
      <c r="CP10" s="718"/>
      <c r="CQ10" s="719"/>
      <c r="CR10" s="678">
        <v>44090</v>
      </c>
      <c r="CS10" s="679"/>
      <c r="CT10" s="679"/>
      <c r="CU10" s="679"/>
      <c r="CV10" s="679"/>
      <c r="CW10" s="679"/>
      <c r="CX10" s="679"/>
      <c r="CY10" s="680"/>
      <c r="CZ10" s="711">
        <v>0.1</v>
      </c>
      <c r="DA10" s="711"/>
      <c r="DB10" s="711"/>
      <c r="DC10" s="711"/>
      <c r="DD10" s="684" t="s">
        <v>128</v>
      </c>
      <c r="DE10" s="679"/>
      <c r="DF10" s="679"/>
      <c r="DG10" s="679"/>
      <c r="DH10" s="679"/>
      <c r="DI10" s="679"/>
      <c r="DJ10" s="679"/>
      <c r="DK10" s="679"/>
      <c r="DL10" s="679"/>
      <c r="DM10" s="679"/>
      <c r="DN10" s="679"/>
      <c r="DO10" s="679"/>
      <c r="DP10" s="680"/>
      <c r="DQ10" s="684">
        <v>43439</v>
      </c>
      <c r="DR10" s="679"/>
      <c r="DS10" s="679"/>
      <c r="DT10" s="679"/>
      <c r="DU10" s="679"/>
      <c r="DV10" s="679"/>
      <c r="DW10" s="679"/>
      <c r="DX10" s="679"/>
      <c r="DY10" s="679"/>
      <c r="DZ10" s="679"/>
      <c r="EA10" s="679"/>
      <c r="EB10" s="679"/>
      <c r="EC10" s="725"/>
    </row>
    <row r="11" spans="2:143" ht="11.25" customHeight="1" x14ac:dyDescent="0.15">
      <c r="B11" s="675" t="s">
        <v>245</v>
      </c>
      <c r="C11" s="676"/>
      <c r="D11" s="676"/>
      <c r="E11" s="676"/>
      <c r="F11" s="676"/>
      <c r="G11" s="676"/>
      <c r="H11" s="676"/>
      <c r="I11" s="676"/>
      <c r="J11" s="676"/>
      <c r="K11" s="676"/>
      <c r="L11" s="676"/>
      <c r="M11" s="676"/>
      <c r="N11" s="676"/>
      <c r="O11" s="676"/>
      <c r="P11" s="676"/>
      <c r="Q11" s="677"/>
      <c r="R11" s="678">
        <v>1594119</v>
      </c>
      <c r="S11" s="679"/>
      <c r="T11" s="679"/>
      <c r="U11" s="679"/>
      <c r="V11" s="679"/>
      <c r="W11" s="679"/>
      <c r="X11" s="679"/>
      <c r="Y11" s="680"/>
      <c r="Z11" s="681">
        <v>3.4</v>
      </c>
      <c r="AA11" s="682"/>
      <c r="AB11" s="682"/>
      <c r="AC11" s="683"/>
      <c r="AD11" s="684">
        <v>1594119</v>
      </c>
      <c r="AE11" s="679"/>
      <c r="AF11" s="679"/>
      <c r="AG11" s="679"/>
      <c r="AH11" s="679"/>
      <c r="AI11" s="679"/>
      <c r="AJ11" s="679"/>
      <c r="AK11" s="680"/>
      <c r="AL11" s="681">
        <v>9.6999999999999993</v>
      </c>
      <c r="AM11" s="682"/>
      <c r="AN11" s="682"/>
      <c r="AO11" s="713"/>
      <c r="AP11" s="675" t="s">
        <v>246</v>
      </c>
      <c r="AQ11" s="676"/>
      <c r="AR11" s="676"/>
      <c r="AS11" s="676"/>
      <c r="AT11" s="676"/>
      <c r="AU11" s="676"/>
      <c r="AV11" s="676"/>
      <c r="AW11" s="676"/>
      <c r="AX11" s="676"/>
      <c r="AY11" s="676"/>
      <c r="AZ11" s="676"/>
      <c r="BA11" s="676"/>
      <c r="BB11" s="676"/>
      <c r="BC11" s="676"/>
      <c r="BD11" s="676"/>
      <c r="BE11" s="676"/>
      <c r="BF11" s="677"/>
      <c r="BG11" s="678">
        <v>725447</v>
      </c>
      <c r="BH11" s="679"/>
      <c r="BI11" s="679"/>
      <c r="BJ11" s="679"/>
      <c r="BK11" s="679"/>
      <c r="BL11" s="679"/>
      <c r="BM11" s="679"/>
      <c r="BN11" s="680"/>
      <c r="BO11" s="711">
        <v>5.6</v>
      </c>
      <c r="BP11" s="711"/>
      <c r="BQ11" s="711"/>
      <c r="BR11" s="711"/>
      <c r="BS11" s="684">
        <v>181218</v>
      </c>
      <c r="BT11" s="679"/>
      <c r="BU11" s="679"/>
      <c r="BV11" s="679"/>
      <c r="BW11" s="679"/>
      <c r="BX11" s="679"/>
      <c r="BY11" s="679"/>
      <c r="BZ11" s="679"/>
      <c r="CA11" s="679"/>
      <c r="CB11" s="725"/>
      <c r="CD11" s="717" t="s">
        <v>247</v>
      </c>
      <c r="CE11" s="718"/>
      <c r="CF11" s="718"/>
      <c r="CG11" s="718"/>
      <c r="CH11" s="718"/>
      <c r="CI11" s="718"/>
      <c r="CJ11" s="718"/>
      <c r="CK11" s="718"/>
      <c r="CL11" s="718"/>
      <c r="CM11" s="718"/>
      <c r="CN11" s="718"/>
      <c r="CO11" s="718"/>
      <c r="CP11" s="718"/>
      <c r="CQ11" s="719"/>
      <c r="CR11" s="678">
        <v>538639</v>
      </c>
      <c r="CS11" s="679"/>
      <c r="CT11" s="679"/>
      <c r="CU11" s="679"/>
      <c r="CV11" s="679"/>
      <c r="CW11" s="679"/>
      <c r="CX11" s="679"/>
      <c r="CY11" s="680"/>
      <c r="CZ11" s="711">
        <v>1.2</v>
      </c>
      <c r="DA11" s="711"/>
      <c r="DB11" s="711"/>
      <c r="DC11" s="711"/>
      <c r="DD11" s="684">
        <v>74256</v>
      </c>
      <c r="DE11" s="679"/>
      <c r="DF11" s="679"/>
      <c r="DG11" s="679"/>
      <c r="DH11" s="679"/>
      <c r="DI11" s="679"/>
      <c r="DJ11" s="679"/>
      <c r="DK11" s="679"/>
      <c r="DL11" s="679"/>
      <c r="DM11" s="679"/>
      <c r="DN11" s="679"/>
      <c r="DO11" s="679"/>
      <c r="DP11" s="680"/>
      <c r="DQ11" s="684">
        <v>391067</v>
      </c>
      <c r="DR11" s="679"/>
      <c r="DS11" s="679"/>
      <c r="DT11" s="679"/>
      <c r="DU11" s="679"/>
      <c r="DV11" s="679"/>
      <c r="DW11" s="679"/>
      <c r="DX11" s="679"/>
      <c r="DY11" s="679"/>
      <c r="DZ11" s="679"/>
      <c r="EA11" s="679"/>
      <c r="EB11" s="679"/>
      <c r="EC11" s="725"/>
    </row>
    <row r="12" spans="2:143" ht="11.25" customHeight="1" x14ac:dyDescent="0.15">
      <c r="B12" s="675" t="s">
        <v>248</v>
      </c>
      <c r="C12" s="676"/>
      <c r="D12" s="676"/>
      <c r="E12" s="676"/>
      <c r="F12" s="676"/>
      <c r="G12" s="676"/>
      <c r="H12" s="676"/>
      <c r="I12" s="676"/>
      <c r="J12" s="676"/>
      <c r="K12" s="676"/>
      <c r="L12" s="676"/>
      <c r="M12" s="676"/>
      <c r="N12" s="676"/>
      <c r="O12" s="676"/>
      <c r="P12" s="676"/>
      <c r="Q12" s="677"/>
      <c r="R12" s="678">
        <v>12809</v>
      </c>
      <c r="S12" s="679"/>
      <c r="T12" s="679"/>
      <c r="U12" s="679"/>
      <c r="V12" s="679"/>
      <c r="W12" s="679"/>
      <c r="X12" s="679"/>
      <c r="Y12" s="680"/>
      <c r="Z12" s="711">
        <v>0</v>
      </c>
      <c r="AA12" s="711"/>
      <c r="AB12" s="711"/>
      <c r="AC12" s="711"/>
      <c r="AD12" s="712">
        <v>12809</v>
      </c>
      <c r="AE12" s="712"/>
      <c r="AF12" s="712"/>
      <c r="AG12" s="712"/>
      <c r="AH12" s="712"/>
      <c r="AI12" s="712"/>
      <c r="AJ12" s="712"/>
      <c r="AK12" s="712"/>
      <c r="AL12" s="681">
        <v>0.1</v>
      </c>
      <c r="AM12" s="682"/>
      <c r="AN12" s="682"/>
      <c r="AO12" s="713"/>
      <c r="AP12" s="675" t="s">
        <v>249</v>
      </c>
      <c r="AQ12" s="676"/>
      <c r="AR12" s="676"/>
      <c r="AS12" s="676"/>
      <c r="AT12" s="676"/>
      <c r="AU12" s="676"/>
      <c r="AV12" s="676"/>
      <c r="AW12" s="676"/>
      <c r="AX12" s="676"/>
      <c r="AY12" s="676"/>
      <c r="AZ12" s="676"/>
      <c r="BA12" s="676"/>
      <c r="BB12" s="676"/>
      <c r="BC12" s="676"/>
      <c r="BD12" s="676"/>
      <c r="BE12" s="676"/>
      <c r="BF12" s="677"/>
      <c r="BG12" s="678">
        <v>5610356</v>
      </c>
      <c r="BH12" s="679"/>
      <c r="BI12" s="679"/>
      <c r="BJ12" s="679"/>
      <c r="BK12" s="679"/>
      <c r="BL12" s="679"/>
      <c r="BM12" s="679"/>
      <c r="BN12" s="680"/>
      <c r="BO12" s="711">
        <v>43.4</v>
      </c>
      <c r="BP12" s="711"/>
      <c r="BQ12" s="711"/>
      <c r="BR12" s="711"/>
      <c r="BS12" s="684" t="s">
        <v>136</v>
      </c>
      <c r="BT12" s="679"/>
      <c r="BU12" s="679"/>
      <c r="BV12" s="679"/>
      <c r="BW12" s="679"/>
      <c r="BX12" s="679"/>
      <c r="BY12" s="679"/>
      <c r="BZ12" s="679"/>
      <c r="CA12" s="679"/>
      <c r="CB12" s="725"/>
      <c r="CD12" s="717" t="s">
        <v>250</v>
      </c>
      <c r="CE12" s="718"/>
      <c r="CF12" s="718"/>
      <c r="CG12" s="718"/>
      <c r="CH12" s="718"/>
      <c r="CI12" s="718"/>
      <c r="CJ12" s="718"/>
      <c r="CK12" s="718"/>
      <c r="CL12" s="718"/>
      <c r="CM12" s="718"/>
      <c r="CN12" s="718"/>
      <c r="CO12" s="718"/>
      <c r="CP12" s="718"/>
      <c r="CQ12" s="719"/>
      <c r="CR12" s="678">
        <v>317436</v>
      </c>
      <c r="CS12" s="679"/>
      <c r="CT12" s="679"/>
      <c r="CU12" s="679"/>
      <c r="CV12" s="679"/>
      <c r="CW12" s="679"/>
      <c r="CX12" s="679"/>
      <c r="CY12" s="680"/>
      <c r="CZ12" s="711">
        <v>0.7</v>
      </c>
      <c r="DA12" s="711"/>
      <c r="DB12" s="711"/>
      <c r="DC12" s="711"/>
      <c r="DD12" s="684">
        <v>17638</v>
      </c>
      <c r="DE12" s="679"/>
      <c r="DF12" s="679"/>
      <c r="DG12" s="679"/>
      <c r="DH12" s="679"/>
      <c r="DI12" s="679"/>
      <c r="DJ12" s="679"/>
      <c r="DK12" s="679"/>
      <c r="DL12" s="679"/>
      <c r="DM12" s="679"/>
      <c r="DN12" s="679"/>
      <c r="DO12" s="679"/>
      <c r="DP12" s="680"/>
      <c r="DQ12" s="684">
        <v>280504</v>
      </c>
      <c r="DR12" s="679"/>
      <c r="DS12" s="679"/>
      <c r="DT12" s="679"/>
      <c r="DU12" s="679"/>
      <c r="DV12" s="679"/>
      <c r="DW12" s="679"/>
      <c r="DX12" s="679"/>
      <c r="DY12" s="679"/>
      <c r="DZ12" s="679"/>
      <c r="EA12" s="679"/>
      <c r="EB12" s="679"/>
      <c r="EC12" s="725"/>
    </row>
    <row r="13" spans="2:143" ht="11.25" customHeight="1" x14ac:dyDescent="0.15">
      <c r="B13" s="675" t="s">
        <v>251</v>
      </c>
      <c r="C13" s="676"/>
      <c r="D13" s="676"/>
      <c r="E13" s="676"/>
      <c r="F13" s="676"/>
      <c r="G13" s="676"/>
      <c r="H13" s="676"/>
      <c r="I13" s="676"/>
      <c r="J13" s="676"/>
      <c r="K13" s="676"/>
      <c r="L13" s="676"/>
      <c r="M13" s="676"/>
      <c r="N13" s="676"/>
      <c r="O13" s="676"/>
      <c r="P13" s="676"/>
      <c r="Q13" s="677"/>
      <c r="R13" s="678" t="s">
        <v>252</v>
      </c>
      <c r="S13" s="679"/>
      <c r="T13" s="679"/>
      <c r="U13" s="679"/>
      <c r="V13" s="679"/>
      <c r="W13" s="679"/>
      <c r="X13" s="679"/>
      <c r="Y13" s="680"/>
      <c r="Z13" s="711" t="s">
        <v>128</v>
      </c>
      <c r="AA13" s="711"/>
      <c r="AB13" s="711"/>
      <c r="AC13" s="711"/>
      <c r="AD13" s="712" t="s">
        <v>128</v>
      </c>
      <c r="AE13" s="712"/>
      <c r="AF13" s="712"/>
      <c r="AG13" s="712"/>
      <c r="AH13" s="712"/>
      <c r="AI13" s="712"/>
      <c r="AJ13" s="712"/>
      <c r="AK13" s="712"/>
      <c r="AL13" s="681" t="s">
        <v>128</v>
      </c>
      <c r="AM13" s="682"/>
      <c r="AN13" s="682"/>
      <c r="AO13" s="713"/>
      <c r="AP13" s="675" t="s">
        <v>253</v>
      </c>
      <c r="AQ13" s="676"/>
      <c r="AR13" s="676"/>
      <c r="AS13" s="676"/>
      <c r="AT13" s="676"/>
      <c r="AU13" s="676"/>
      <c r="AV13" s="676"/>
      <c r="AW13" s="676"/>
      <c r="AX13" s="676"/>
      <c r="AY13" s="676"/>
      <c r="AZ13" s="676"/>
      <c r="BA13" s="676"/>
      <c r="BB13" s="676"/>
      <c r="BC13" s="676"/>
      <c r="BD13" s="676"/>
      <c r="BE13" s="676"/>
      <c r="BF13" s="677"/>
      <c r="BG13" s="678">
        <v>5602747</v>
      </c>
      <c r="BH13" s="679"/>
      <c r="BI13" s="679"/>
      <c r="BJ13" s="679"/>
      <c r="BK13" s="679"/>
      <c r="BL13" s="679"/>
      <c r="BM13" s="679"/>
      <c r="BN13" s="680"/>
      <c r="BO13" s="711">
        <v>43.4</v>
      </c>
      <c r="BP13" s="711"/>
      <c r="BQ13" s="711"/>
      <c r="BR13" s="711"/>
      <c r="BS13" s="684" t="s">
        <v>136</v>
      </c>
      <c r="BT13" s="679"/>
      <c r="BU13" s="679"/>
      <c r="BV13" s="679"/>
      <c r="BW13" s="679"/>
      <c r="BX13" s="679"/>
      <c r="BY13" s="679"/>
      <c r="BZ13" s="679"/>
      <c r="CA13" s="679"/>
      <c r="CB13" s="725"/>
      <c r="CD13" s="717" t="s">
        <v>254</v>
      </c>
      <c r="CE13" s="718"/>
      <c r="CF13" s="718"/>
      <c r="CG13" s="718"/>
      <c r="CH13" s="718"/>
      <c r="CI13" s="718"/>
      <c r="CJ13" s="718"/>
      <c r="CK13" s="718"/>
      <c r="CL13" s="718"/>
      <c r="CM13" s="718"/>
      <c r="CN13" s="718"/>
      <c r="CO13" s="718"/>
      <c r="CP13" s="718"/>
      <c r="CQ13" s="719"/>
      <c r="CR13" s="678">
        <v>2886384</v>
      </c>
      <c r="CS13" s="679"/>
      <c r="CT13" s="679"/>
      <c r="CU13" s="679"/>
      <c r="CV13" s="679"/>
      <c r="CW13" s="679"/>
      <c r="CX13" s="679"/>
      <c r="CY13" s="680"/>
      <c r="CZ13" s="711">
        <v>6.3</v>
      </c>
      <c r="DA13" s="711"/>
      <c r="DB13" s="711"/>
      <c r="DC13" s="711"/>
      <c r="DD13" s="684">
        <v>1869326</v>
      </c>
      <c r="DE13" s="679"/>
      <c r="DF13" s="679"/>
      <c r="DG13" s="679"/>
      <c r="DH13" s="679"/>
      <c r="DI13" s="679"/>
      <c r="DJ13" s="679"/>
      <c r="DK13" s="679"/>
      <c r="DL13" s="679"/>
      <c r="DM13" s="679"/>
      <c r="DN13" s="679"/>
      <c r="DO13" s="679"/>
      <c r="DP13" s="680"/>
      <c r="DQ13" s="684">
        <v>1259589</v>
      </c>
      <c r="DR13" s="679"/>
      <c r="DS13" s="679"/>
      <c r="DT13" s="679"/>
      <c r="DU13" s="679"/>
      <c r="DV13" s="679"/>
      <c r="DW13" s="679"/>
      <c r="DX13" s="679"/>
      <c r="DY13" s="679"/>
      <c r="DZ13" s="679"/>
      <c r="EA13" s="679"/>
      <c r="EB13" s="679"/>
      <c r="EC13" s="725"/>
    </row>
    <row r="14" spans="2:143" ht="11.25" customHeight="1" x14ac:dyDescent="0.15">
      <c r="B14" s="675" t="s">
        <v>255</v>
      </c>
      <c r="C14" s="676"/>
      <c r="D14" s="676"/>
      <c r="E14" s="676"/>
      <c r="F14" s="676"/>
      <c r="G14" s="676"/>
      <c r="H14" s="676"/>
      <c r="I14" s="676"/>
      <c r="J14" s="676"/>
      <c r="K14" s="676"/>
      <c r="L14" s="676"/>
      <c r="M14" s="676"/>
      <c r="N14" s="676"/>
      <c r="O14" s="676"/>
      <c r="P14" s="676"/>
      <c r="Q14" s="677"/>
      <c r="R14" s="678" t="s">
        <v>128</v>
      </c>
      <c r="S14" s="679"/>
      <c r="T14" s="679"/>
      <c r="U14" s="679"/>
      <c r="V14" s="679"/>
      <c r="W14" s="679"/>
      <c r="X14" s="679"/>
      <c r="Y14" s="680"/>
      <c r="Z14" s="711" t="s">
        <v>128</v>
      </c>
      <c r="AA14" s="711"/>
      <c r="AB14" s="711"/>
      <c r="AC14" s="711"/>
      <c r="AD14" s="712" t="s">
        <v>136</v>
      </c>
      <c r="AE14" s="712"/>
      <c r="AF14" s="712"/>
      <c r="AG14" s="712"/>
      <c r="AH14" s="712"/>
      <c r="AI14" s="712"/>
      <c r="AJ14" s="712"/>
      <c r="AK14" s="712"/>
      <c r="AL14" s="681" t="s">
        <v>128</v>
      </c>
      <c r="AM14" s="682"/>
      <c r="AN14" s="682"/>
      <c r="AO14" s="713"/>
      <c r="AP14" s="675" t="s">
        <v>256</v>
      </c>
      <c r="AQ14" s="676"/>
      <c r="AR14" s="676"/>
      <c r="AS14" s="676"/>
      <c r="AT14" s="676"/>
      <c r="AU14" s="676"/>
      <c r="AV14" s="676"/>
      <c r="AW14" s="676"/>
      <c r="AX14" s="676"/>
      <c r="AY14" s="676"/>
      <c r="AZ14" s="676"/>
      <c r="BA14" s="676"/>
      <c r="BB14" s="676"/>
      <c r="BC14" s="676"/>
      <c r="BD14" s="676"/>
      <c r="BE14" s="676"/>
      <c r="BF14" s="677"/>
      <c r="BG14" s="678">
        <v>219156</v>
      </c>
      <c r="BH14" s="679"/>
      <c r="BI14" s="679"/>
      <c r="BJ14" s="679"/>
      <c r="BK14" s="679"/>
      <c r="BL14" s="679"/>
      <c r="BM14" s="679"/>
      <c r="BN14" s="680"/>
      <c r="BO14" s="711">
        <v>1.7</v>
      </c>
      <c r="BP14" s="711"/>
      <c r="BQ14" s="711"/>
      <c r="BR14" s="711"/>
      <c r="BS14" s="684" t="s">
        <v>128</v>
      </c>
      <c r="BT14" s="679"/>
      <c r="BU14" s="679"/>
      <c r="BV14" s="679"/>
      <c r="BW14" s="679"/>
      <c r="BX14" s="679"/>
      <c r="BY14" s="679"/>
      <c r="BZ14" s="679"/>
      <c r="CA14" s="679"/>
      <c r="CB14" s="725"/>
      <c r="CD14" s="717" t="s">
        <v>257</v>
      </c>
      <c r="CE14" s="718"/>
      <c r="CF14" s="718"/>
      <c r="CG14" s="718"/>
      <c r="CH14" s="718"/>
      <c r="CI14" s="718"/>
      <c r="CJ14" s="718"/>
      <c r="CK14" s="718"/>
      <c r="CL14" s="718"/>
      <c r="CM14" s="718"/>
      <c r="CN14" s="718"/>
      <c r="CO14" s="718"/>
      <c r="CP14" s="718"/>
      <c r="CQ14" s="719"/>
      <c r="CR14" s="678">
        <v>906270</v>
      </c>
      <c r="CS14" s="679"/>
      <c r="CT14" s="679"/>
      <c r="CU14" s="679"/>
      <c r="CV14" s="679"/>
      <c r="CW14" s="679"/>
      <c r="CX14" s="679"/>
      <c r="CY14" s="680"/>
      <c r="CZ14" s="711">
        <v>2</v>
      </c>
      <c r="DA14" s="711"/>
      <c r="DB14" s="711"/>
      <c r="DC14" s="711"/>
      <c r="DD14" s="684">
        <v>44314</v>
      </c>
      <c r="DE14" s="679"/>
      <c r="DF14" s="679"/>
      <c r="DG14" s="679"/>
      <c r="DH14" s="679"/>
      <c r="DI14" s="679"/>
      <c r="DJ14" s="679"/>
      <c r="DK14" s="679"/>
      <c r="DL14" s="679"/>
      <c r="DM14" s="679"/>
      <c r="DN14" s="679"/>
      <c r="DO14" s="679"/>
      <c r="DP14" s="680"/>
      <c r="DQ14" s="684">
        <v>873405</v>
      </c>
      <c r="DR14" s="679"/>
      <c r="DS14" s="679"/>
      <c r="DT14" s="679"/>
      <c r="DU14" s="679"/>
      <c r="DV14" s="679"/>
      <c r="DW14" s="679"/>
      <c r="DX14" s="679"/>
      <c r="DY14" s="679"/>
      <c r="DZ14" s="679"/>
      <c r="EA14" s="679"/>
      <c r="EB14" s="679"/>
      <c r="EC14" s="725"/>
    </row>
    <row r="15" spans="2:143" ht="11.25" customHeight="1" x14ac:dyDescent="0.15">
      <c r="B15" s="675" t="s">
        <v>258</v>
      </c>
      <c r="C15" s="676"/>
      <c r="D15" s="676"/>
      <c r="E15" s="676"/>
      <c r="F15" s="676"/>
      <c r="G15" s="676"/>
      <c r="H15" s="676"/>
      <c r="I15" s="676"/>
      <c r="J15" s="676"/>
      <c r="K15" s="676"/>
      <c r="L15" s="676"/>
      <c r="M15" s="676"/>
      <c r="N15" s="676"/>
      <c r="O15" s="676"/>
      <c r="P15" s="676"/>
      <c r="Q15" s="677"/>
      <c r="R15" s="678" t="s">
        <v>136</v>
      </c>
      <c r="S15" s="679"/>
      <c r="T15" s="679"/>
      <c r="U15" s="679"/>
      <c r="V15" s="679"/>
      <c r="W15" s="679"/>
      <c r="X15" s="679"/>
      <c r="Y15" s="680"/>
      <c r="Z15" s="711" t="s">
        <v>136</v>
      </c>
      <c r="AA15" s="711"/>
      <c r="AB15" s="711"/>
      <c r="AC15" s="711"/>
      <c r="AD15" s="712" t="s">
        <v>128</v>
      </c>
      <c r="AE15" s="712"/>
      <c r="AF15" s="712"/>
      <c r="AG15" s="712"/>
      <c r="AH15" s="712"/>
      <c r="AI15" s="712"/>
      <c r="AJ15" s="712"/>
      <c r="AK15" s="712"/>
      <c r="AL15" s="681" t="s">
        <v>128</v>
      </c>
      <c r="AM15" s="682"/>
      <c r="AN15" s="682"/>
      <c r="AO15" s="713"/>
      <c r="AP15" s="675" t="s">
        <v>259</v>
      </c>
      <c r="AQ15" s="676"/>
      <c r="AR15" s="676"/>
      <c r="AS15" s="676"/>
      <c r="AT15" s="676"/>
      <c r="AU15" s="676"/>
      <c r="AV15" s="676"/>
      <c r="AW15" s="676"/>
      <c r="AX15" s="676"/>
      <c r="AY15" s="676"/>
      <c r="AZ15" s="676"/>
      <c r="BA15" s="676"/>
      <c r="BB15" s="676"/>
      <c r="BC15" s="676"/>
      <c r="BD15" s="676"/>
      <c r="BE15" s="676"/>
      <c r="BF15" s="677"/>
      <c r="BG15" s="678">
        <v>414554</v>
      </c>
      <c r="BH15" s="679"/>
      <c r="BI15" s="679"/>
      <c r="BJ15" s="679"/>
      <c r="BK15" s="679"/>
      <c r="BL15" s="679"/>
      <c r="BM15" s="679"/>
      <c r="BN15" s="680"/>
      <c r="BO15" s="711">
        <v>3.2</v>
      </c>
      <c r="BP15" s="711"/>
      <c r="BQ15" s="711"/>
      <c r="BR15" s="711"/>
      <c r="BS15" s="684" t="s">
        <v>128</v>
      </c>
      <c r="BT15" s="679"/>
      <c r="BU15" s="679"/>
      <c r="BV15" s="679"/>
      <c r="BW15" s="679"/>
      <c r="BX15" s="679"/>
      <c r="BY15" s="679"/>
      <c r="BZ15" s="679"/>
      <c r="CA15" s="679"/>
      <c r="CB15" s="725"/>
      <c r="CD15" s="717" t="s">
        <v>260</v>
      </c>
      <c r="CE15" s="718"/>
      <c r="CF15" s="718"/>
      <c r="CG15" s="718"/>
      <c r="CH15" s="718"/>
      <c r="CI15" s="718"/>
      <c r="CJ15" s="718"/>
      <c r="CK15" s="718"/>
      <c r="CL15" s="718"/>
      <c r="CM15" s="718"/>
      <c r="CN15" s="718"/>
      <c r="CO15" s="718"/>
      <c r="CP15" s="718"/>
      <c r="CQ15" s="719"/>
      <c r="CR15" s="678">
        <v>5112872</v>
      </c>
      <c r="CS15" s="679"/>
      <c r="CT15" s="679"/>
      <c r="CU15" s="679"/>
      <c r="CV15" s="679"/>
      <c r="CW15" s="679"/>
      <c r="CX15" s="679"/>
      <c r="CY15" s="680"/>
      <c r="CZ15" s="711">
        <v>11.2</v>
      </c>
      <c r="DA15" s="711"/>
      <c r="DB15" s="711"/>
      <c r="DC15" s="711"/>
      <c r="DD15" s="684">
        <v>2320976</v>
      </c>
      <c r="DE15" s="679"/>
      <c r="DF15" s="679"/>
      <c r="DG15" s="679"/>
      <c r="DH15" s="679"/>
      <c r="DI15" s="679"/>
      <c r="DJ15" s="679"/>
      <c r="DK15" s="679"/>
      <c r="DL15" s="679"/>
      <c r="DM15" s="679"/>
      <c r="DN15" s="679"/>
      <c r="DO15" s="679"/>
      <c r="DP15" s="680"/>
      <c r="DQ15" s="684">
        <v>2773868</v>
      </c>
      <c r="DR15" s="679"/>
      <c r="DS15" s="679"/>
      <c r="DT15" s="679"/>
      <c r="DU15" s="679"/>
      <c r="DV15" s="679"/>
      <c r="DW15" s="679"/>
      <c r="DX15" s="679"/>
      <c r="DY15" s="679"/>
      <c r="DZ15" s="679"/>
      <c r="EA15" s="679"/>
      <c r="EB15" s="679"/>
      <c r="EC15" s="725"/>
    </row>
    <row r="16" spans="2:143" ht="11.25" customHeight="1" x14ac:dyDescent="0.15">
      <c r="B16" s="675" t="s">
        <v>261</v>
      </c>
      <c r="C16" s="676"/>
      <c r="D16" s="676"/>
      <c r="E16" s="676"/>
      <c r="F16" s="676"/>
      <c r="G16" s="676"/>
      <c r="H16" s="676"/>
      <c r="I16" s="676"/>
      <c r="J16" s="676"/>
      <c r="K16" s="676"/>
      <c r="L16" s="676"/>
      <c r="M16" s="676"/>
      <c r="N16" s="676"/>
      <c r="O16" s="676"/>
      <c r="P16" s="676"/>
      <c r="Q16" s="677"/>
      <c r="R16" s="678">
        <v>23951</v>
      </c>
      <c r="S16" s="679"/>
      <c r="T16" s="679"/>
      <c r="U16" s="679"/>
      <c r="V16" s="679"/>
      <c r="W16" s="679"/>
      <c r="X16" s="679"/>
      <c r="Y16" s="680"/>
      <c r="Z16" s="711">
        <v>0.1</v>
      </c>
      <c r="AA16" s="711"/>
      <c r="AB16" s="711"/>
      <c r="AC16" s="711"/>
      <c r="AD16" s="712">
        <v>23951</v>
      </c>
      <c r="AE16" s="712"/>
      <c r="AF16" s="712"/>
      <c r="AG16" s="712"/>
      <c r="AH16" s="712"/>
      <c r="AI16" s="712"/>
      <c r="AJ16" s="712"/>
      <c r="AK16" s="712"/>
      <c r="AL16" s="681">
        <v>0.1</v>
      </c>
      <c r="AM16" s="682"/>
      <c r="AN16" s="682"/>
      <c r="AO16" s="713"/>
      <c r="AP16" s="675" t="s">
        <v>262</v>
      </c>
      <c r="AQ16" s="676"/>
      <c r="AR16" s="676"/>
      <c r="AS16" s="676"/>
      <c r="AT16" s="676"/>
      <c r="AU16" s="676"/>
      <c r="AV16" s="676"/>
      <c r="AW16" s="676"/>
      <c r="AX16" s="676"/>
      <c r="AY16" s="676"/>
      <c r="AZ16" s="676"/>
      <c r="BA16" s="676"/>
      <c r="BB16" s="676"/>
      <c r="BC16" s="676"/>
      <c r="BD16" s="676"/>
      <c r="BE16" s="676"/>
      <c r="BF16" s="677"/>
      <c r="BG16" s="678" t="s">
        <v>252</v>
      </c>
      <c r="BH16" s="679"/>
      <c r="BI16" s="679"/>
      <c r="BJ16" s="679"/>
      <c r="BK16" s="679"/>
      <c r="BL16" s="679"/>
      <c r="BM16" s="679"/>
      <c r="BN16" s="680"/>
      <c r="BO16" s="711" t="s">
        <v>232</v>
      </c>
      <c r="BP16" s="711"/>
      <c r="BQ16" s="711"/>
      <c r="BR16" s="711"/>
      <c r="BS16" s="684" t="s">
        <v>136</v>
      </c>
      <c r="BT16" s="679"/>
      <c r="BU16" s="679"/>
      <c r="BV16" s="679"/>
      <c r="BW16" s="679"/>
      <c r="BX16" s="679"/>
      <c r="BY16" s="679"/>
      <c r="BZ16" s="679"/>
      <c r="CA16" s="679"/>
      <c r="CB16" s="725"/>
      <c r="CD16" s="717" t="s">
        <v>263</v>
      </c>
      <c r="CE16" s="718"/>
      <c r="CF16" s="718"/>
      <c r="CG16" s="718"/>
      <c r="CH16" s="718"/>
      <c r="CI16" s="718"/>
      <c r="CJ16" s="718"/>
      <c r="CK16" s="718"/>
      <c r="CL16" s="718"/>
      <c r="CM16" s="718"/>
      <c r="CN16" s="718"/>
      <c r="CO16" s="718"/>
      <c r="CP16" s="718"/>
      <c r="CQ16" s="719"/>
      <c r="CR16" s="678" t="s">
        <v>128</v>
      </c>
      <c r="CS16" s="679"/>
      <c r="CT16" s="679"/>
      <c r="CU16" s="679"/>
      <c r="CV16" s="679"/>
      <c r="CW16" s="679"/>
      <c r="CX16" s="679"/>
      <c r="CY16" s="680"/>
      <c r="CZ16" s="711" t="s">
        <v>252</v>
      </c>
      <c r="DA16" s="711"/>
      <c r="DB16" s="711"/>
      <c r="DC16" s="711"/>
      <c r="DD16" s="684" t="s">
        <v>128</v>
      </c>
      <c r="DE16" s="679"/>
      <c r="DF16" s="679"/>
      <c r="DG16" s="679"/>
      <c r="DH16" s="679"/>
      <c r="DI16" s="679"/>
      <c r="DJ16" s="679"/>
      <c r="DK16" s="679"/>
      <c r="DL16" s="679"/>
      <c r="DM16" s="679"/>
      <c r="DN16" s="679"/>
      <c r="DO16" s="679"/>
      <c r="DP16" s="680"/>
      <c r="DQ16" s="684" t="s">
        <v>128</v>
      </c>
      <c r="DR16" s="679"/>
      <c r="DS16" s="679"/>
      <c r="DT16" s="679"/>
      <c r="DU16" s="679"/>
      <c r="DV16" s="679"/>
      <c r="DW16" s="679"/>
      <c r="DX16" s="679"/>
      <c r="DY16" s="679"/>
      <c r="DZ16" s="679"/>
      <c r="EA16" s="679"/>
      <c r="EB16" s="679"/>
      <c r="EC16" s="725"/>
    </row>
    <row r="17" spans="2:133" ht="11.25" customHeight="1" x14ac:dyDescent="0.15">
      <c r="B17" s="675" t="s">
        <v>264</v>
      </c>
      <c r="C17" s="676"/>
      <c r="D17" s="676"/>
      <c r="E17" s="676"/>
      <c r="F17" s="676"/>
      <c r="G17" s="676"/>
      <c r="H17" s="676"/>
      <c r="I17" s="676"/>
      <c r="J17" s="676"/>
      <c r="K17" s="676"/>
      <c r="L17" s="676"/>
      <c r="M17" s="676"/>
      <c r="N17" s="676"/>
      <c r="O17" s="676"/>
      <c r="P17" s="676"/>
      <c r="Q17" s="677"/>
      <c r="R17" s="678">
        <v>114961</v>
      </c>
      <c r="S17" s="679"/>
      <c r="T17" s="679"/>
      <c r="U17" s="679"/>
      <c r="V17" s="679"/>
      <c r="W17" s="679"/>
      <c r="X17" s="679"/>
      <c r="Y17" s="680"/>
      <c r="Z17" s="711">
        <v>0.2</v>
      </c>
      <c r="AA17" s="711"/>
      <c r="AB17" s="711"/>
      <c r="AC17" s="711"/>
      <c r="AD17" s="712">
        <v>114961</v>
      </c>
      <c r="AE17" s="712"/>
      <c r="AF17" s="712"/>
      <c r="AG17" s="712"/>
      <c r="AH17" s="712"/>
      <c r="AI17" s="712"/>
      <c r="AJ17" s="712"/>
      <c r="AK17" s="712"/>
      <c r="AL17" s="681">
        <v>0.7</v>
      </c>
      <c r="AM17" s="682"/>
      <c r="AN17" s="682"/>
      <c r="AO17" s="713"/>
      <c r="AP17" s="675" t="s">
        <v>265</v>
      </c>
      <c r="AQ17" s="676"/>
      <c r="AR17" s="676"/>
      <c r="AS17" s="676"/>
      <c r="AT17" s="676"/>
      <c r="AU17" s="676"/>
      <c r="AV17" s="676"/>
      <c r="AW17" s="676"/>
      <c r="AX17" s="676"/>
      <c r="AY17" s="676"/>
      <c r="AZ17" s="676"/>
      <c r="BA17" s="676"/>
      <c r="BB17" s="676"/>
      <c r="BC17" s="676"/>
      <c r="BD17" s="676"/>
      <c r="BE17" s="676"/>
      <c r="BF17" s="677"/>
      <c r="BG17" s="678" t="s">
        <v>232</v>
      </c>
      <c r="BH17" s="679"/>
      <c r="BI17" s="679"/>
      <c r="BJ17" s="679"/>
      <c r="BK17" s="679"/>
      <c r="BL17" s="679"/>
      <c r="BM17" s="679"/>
      <c r="BN17" s="680"/>
      <c r="BO17" s="711" t="s">
        <v>136</v>
      </c>
      <c r="BP17" s="711"/>
      <c r="BQ17" s="711"/>
      <c r="BR17" s="711"/>
      <c r="BS17" s="684" t="s">
        <v>128</v>
      </c>
      <c r="BT17" s="679"/>
      <c r="BU17" s="679"/>
      <c r="BV17" s="679"/>
      <c r="BW17" s="679"/>
      <c r="BX17" s="679"/>
      <c r="BY17" s="679"/>
      <c r="BZ17" s="679"/>
      <c r="CA17" s="679"/>
      <c r="CB17" s="725"/>
      <c r="CD17" s="717" t="s">
        <v>266</v>
      </c>
      <c r="CE17" s="718"/>
      <c r="CF17" s="718"/>
      <c r="CG17" s="718"/>
      <c r="CH17" s="718"/>
      <c r="CI17" s="718"/>
      <c r="CJ17" s="718"/>
      <c r="CK17" s="718"/>
      <c r="CL17" s="718"/>
      <c r="CM17" s="718"/>
      <c r="CN17" s="718"/>
      <c r="CO17" s="718"/>
      <c r="CP17" s="718"/>
      <c r="CQ17" s="719"/>
      <c r="CR17" s="678">
        <v>2393629</v>
      </c>
      <c r="CS17" s="679"/>
      <c r="CT17" s="679"/>
      <c r="CU17" s="679"/>
      <c r="CV17" s="679"/>
      <c r="CW17" s="679"/>
      <c r="CX17" s="679"/>
      <c r="CY17" s="680"/>
      <c r="CZ17" s="711">
        <v>5.2</v>
      </c>
      <c r="DA17" s="711"/>
      <c r="DB17" s="711"/>
      <c r="DC17" s="711"/>
      <c r="DD17" s="684" t="s">
        <v>128</v>
      </c>
      <c r="DE17" s="679"/>
      <c r="DF17" s="679"/>
      <c r="DG17" s="679"/>
      <c r="DH17" s="679"/>
      <c r="DI17" s="679"/>
      <c r="DJ17" s="679"/>
      <c r="DK17" s="679"/>
      <c r="DL17" s="679"/>
      <c r="DM17" s="679"/>
      <c r="DN17" s="679"/>
      <c r="DO17" s="679"/>
      <c r="DP17" s="680"/>
      <c r="DQ17" s="684">
        <v>2356573</v>
      </c>
      <c r="DR17" s="679"/>
      <c r="DS17" s="679"/>
      <c r="DT17" s="679"/>
      <c r="DU17" s="679"/>
      <c r="DV17" s="679"/>
      <c r="DW17" s="679"/>
      <c r="DX17" s="679"/>
      <c r="DY17" s="679"/>
      <c r="DZ17" s="679"/>
      <c r="EA17" s="679"/>
      <c r="EB17" s="679"/>
      <c r="EC17" s="725"/>
    </row>
    <row r="18" spans="2:133" ht="11.25" customHeight="1" x14ac:dyDescent="0.15">
      <c r="B18" s="675" t="s">
        <v>267</v>
      </c>
      <c r="C18" s="676"/>
      <c r="D18" s="676"/>
      <c r="E18" s="676"/>
      <c r="F18" s="676"/>
      <c r="G18" s="676"/>
      <c r="H18" s="676"/>
      <c r="I18" s="676"/>
      <c r="J18" s="676"/>
      <c r="K18" s="676"/>
      <c r="L18" s="676"/>
      <c r="M18" s="676"/>
      <c r="N18" s="676"/>
      <c r="O18" s="676"/>
      <c r="P18" s="676"/>
      <c r="Q18" s="677"/>
      <c r="R18" s="678">
        <v>125556</v>
      </c>
      <c r="S18" s="679"/>
      <c r="T18" s="679"/>
      <c r="U18" s="679"/>
      <c r="V18" s="679"/>
      <c r="W18" s="679"/>
      <c r="X18" s="679"/>
      <c r="Y18" s="680"/>
      <c r="Z18" s="711">
        <v>0.3</v>
      </c>
      <c r="AA18" s="711"/>
      <c r="AB18" s="711"/>
      <c r="AC18" s="711"/>
      <c r="AD18" s="712">
        <v>125556</v>
      </c>
      <c r="AE18" s="712"/>
      <c r="AF18" s="712"/>
      <c r="AG18" s="712"/>
      <c r="AH18" s="712"/>
      <c r="AI18" s="712"/>
      <c r="AJ18" s="712"/>
      <c r="AK18" s="712"/>
      <c r="AL18" s="681">
        <v>0.8</v>
      </c>
      <c r="AM18" s="682"/>
      <c r="AN18" s="682"/>
      <c r="AO18" s="713"/>
      <c r="AP18" s="675" t="s">
        <v>268</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711" t="s">
        <v>252</v>
      </c>
      <c r="BP18" s="711"/>
      <c r="BQ18" s="711"/>
      <c r="BR18" s="711"/>
      <c r="BS18" s="684" t="s">
        <v>136</v>
      </c>
      <c r="BT18" s="679"/>
      <c r="BU18" s="679"/>
      <c r="BV18" s="679"/>
      <c r="BW18" s="679"/>
      <c r="BX18" s="679"/>
      <c r="BY18" s="679"/>
      <c r="BZ18" s="679"/>
      <c r="CA18" s="679"/>
      <c r="CB18" s="725"/>
      <c r="CD18" s="717" t="s">
        <v>269</v>
      </c>
      <c r="CE18" s="718"/>
      <c r="CF18" s="718"/>
      <c r="CG18" s="718"/>
      <c r="CH18" s="718"/>
      <c r="CI18" s="718"/>
      <c r="CJ18" s="718"/>
      <c r="CK18" s="718"/>
      <c r="CL18" s="718"/>
      <c r="CM18" s="718"/>
      <c r="CN18" s="718"/>
      <c r="CO18" s="718"/>
      <c r="CP18" s="718"/>
      <c r="CQ18" s="719"/>
      <c r="CR18" s="678" t="s">
        <v>128</v>
      </c>
      <c r="CS18" s="679"/>
      <c r="CT18" s="679"/>
      <c r="CU18" s="679"/>
      <c r="CV18" s="679"/>
      <c r="CW18" s="679"/>
      <c r="CX18" s="679"/>
      <c r="CY18" s="680"/>
      <c r="CZ18" s="711" t="s">
        <v>128</v>
      </c>
      <c r="DA18" s="711"/>
      <c r="DB18" s="711"/>
      <c r="DC18" s="711"/>
      <c r="DD18" s="684" t="s">
        <v>128</v>
      </c>
      <c r="DE18" s="679"/>
      <c r="DF18" s="679"/>
      <c r="DG18" s="679"/>
      <c r="DH18" s="679"/>
      <c r="DI18" s="679"/>
      <c r="DJ18" s="679"/>
      <c r="DK18" s="679"/>
      <c r="DL18" s="679"/>
      <c r="DM18" s="679"/>
      <c r="DN18" s="679"/>
      <c r="DO18" s="679"/>
      <c r="DP18" s="680"/>
      <c r="DQ18" s="684" t="s">
        <v>128</v>
      </c>
      <c r="DR18" s="679"/>
      <c r="DS18" s="679"/>
      <c r="DT18" s="679"/>
      <c r="DU18" s="679"/>
      <c r="DV18" s="679"/>
      <c r="DW18" s="679"/>
      <c r="DX18" s="679"/>
      <c r="DY18" s="679"/>
      <c r="DZ18" s="679"/>
      <c r="EA18" s="679"/>
      <c r="EB18" s="679"/>
      <c r="EC18" s="725"/>
    </row>
    <row r="19" spans="2:133" ht="11.25" customHeight="1" x14ac:dyDescent="0.15">
      <c r="B19" s="675" t="s">
        <v>270</v>
      </c>
      <c r="C19" s="676"/>
      <c r="D19" s="676"/>
      <c r="E19" s="676"/>
      <c r="F19" s="676"/>
      <c r="G19" s="676"/>
      <c r="H19" s="676"/>
      <c r="I19" s="676"/>
      <c r="J19" s="676"/>
      <c r="K19" s="676"/>
      <c r="L19" s="676"/>
      <c r="M19" s="676"/>
      <c r="N19" s="676"/>
      <c r="O19" s="676"/>
      <c r="P19" s="676"/>
      <c r="Q19" s="677"/>
      <c r="R19" s="678">
        <v>107538</v>
      </c>
      <c r="S19" s="679"/>
      <c r="T19" s="679"/>
      <c r="U19" s="679"/>
      <c r="V19" s="679"/>
      <c r="W19" s="679"/>
      <c r="X19" s="679"/>
      <c r="Y19" s="680"/>
      <c r="Z19" s="711">
        <v>0.2</v>
      </c>
      <c r="AA19" s="711"/>
      <c r="AB19" s="711"/>
      <c r="AC19" s="711"/>
      <c r="AD19" s="712">
        <v>107538</v>
      </c>
      <c r="AE19" s="712"/>
      <c r="AF19" s="712"/>
      <c r="AG19" s="712"/>
      <c r="AH19" s="712"/>
      <c r="AI19" s="712"/>
      <c r="AJ19" s="712"/>
      <c r="AK19" s="712"/>
      <c r="AL19" s="681">
        <v>0.7</v>
      </c>
      <c r="AM19" s="682"/>
      <c r="AN19" s="682"/>
      <c r="AO19" s="713"/>
      <c r="AP19" s="675" t="s">
        <v>271</v>
      </c>
      <c r="AQ19" s="676"/>
      <c r="AR19" s="676"/>
      <c r="AS19" s="676"/>
      <c r="AT19" s="676"/>
      <c r="AU19" s="676"/>
      <c r="AV19" s="676"/>
      <c r="AW19" s="676"/>
      <c r="AX19" s="676"/>
      <c r="AY19" s="676"/>
      <c r="AZ19" s="676"/>
      <c r="BA19" s="676"/>
      <c r="BB19" s="676"/>
      <c r="BC19" s="676"/>
      <c r="BD19" s="676"/>
      <c r="BE19" s="676"/>
      <c r="BF19" s="677"/>
      <c r="BG19" s="678">
        <v>625361</v>
      </c>
      <c r="BH19" s="679"/>
      <c r="BI19" s="679"/>
      <c r="BJ19" s="679"/>
      <c r="BK19" s="679"/>
      <c r="BL19" s="679"/>
      <c r="BM19" s="679"/>
      <c r="BN19" s="680"/>
      <c r="BO19" s="711">
        <v>4.8</v>
      </c>
      <c r="BP19" s="711"/>
      <c r="BQ19" s="711"/>
      <c r="BR19" s="711"/>
      <c r="BS19" s="684" t="s">
        <v>252</v>
      </c>
      <c r="BT19" s="679"/>
      <c r="BU19" s="679"/>
      <c r="BV19" s="679"/>
      <c r="BW19" s="679"/>
      <c r="BX19" s="679"/>
      <c r="BY19" s="679"/>
      <c r="BZ19" s="679"/>
      <c r="CA19" s="679"/>
      <c r="CB19" s="725"/>
      <c r="CD19" s="717" t="s">
        <v>272</v>
      </c>
      <c r="CE19" s="718"/>
      <c r="CF19" s="718"/>
      <c r="CG19" s="718"/>
      <c r="CH19" s="718"/>
      <c r="CI19" s="718"/>
      <c r="CJ19" s="718"/>
      <c r="CK19" s="718"/>
      <c r="CL19" s="718"/>
      <c r="CM19" s="718"/>
      <c r="CN19" s="718"/>
      <c r="CO19" s="718"/>
      <c r="CP19" s="718"/>
      <c r="CQ19" s="719"/>
      <c r="CR19" s="678" t="s">
        <v>128</v>
      </c>
      <c r="CS19" s="679"/>
      <c r="CT19" s="679"/>
      <c r="CU19" s="679"/>
      <c r="CV19" s="679"/>
      <c r="CW19" s="679"/>
      <c r="CX19" s="679"/>
      <c r="CY19" s="680"/>
      <c r="CZ19" s="711" t="s">
        <v>252</v>
      </c>
      <c r="DA19" s="711"/>
      <c r="DB19" s="711"/>
      <c r="DC19" s="711"/>
      <c r="DD19" s="684" t="s">
        <v>128</v>
      </c>
      <c r="DE19" s="679"/>
      <c r="DF19" s="679"/>
      <c r="DG19" s="679"/>
      <c r="DH19" s="679"/>
      <c r="DI19" s="679"/>
      <c r="DJ19" s="679"/>
      <c r="DK19" s="679"/>
      <c r="DL19" s="679"/>
      <c r="DM19" s="679"/>
      <c r="DN19" s="679"/>
      <c r="DO19" s="679"/>
      <c r="DP19" s="680"/>
      <c r="DQ19" s="684" t="s">
        <v>232</v>
      </c>
      <c r="DR19" s="679"/>
      <c r="DS19" s="679"/>
      <c r="DT19" s="679"/>
      <c r="DU19" s="679"/>
      <c r="DV19" s="679"/>
      <c r="DW19" s="679"/>
      <c r="DX19" s="679"/>
      <c r="DY19" s="679"/>
      <c r="DZ19" s="679"/>
      <c r="EA19" s="679"/>
      <c r="EB19" s="679"/>
      <c r="EC19" s="725"/>
    </row>
    <row r="20" spans="2:133" ht="11.25" customHeight="1" x14ac:dyDescent="0.15">
      <c r="B20" s="675" t="s">
        <v>273</v>
      </c>
      <c r="C20" s="676"/>
      <c r="D20" s="676"/>
      <c r="E20" s="676"/>
      <c r="F20" s="676"/>
      <c r="G20" s="676"/>
      <c r="H20" s="676"/>
      <c r="I20" s="676"/>
      <c r="J20" s="676"/>
      <c r="K20" s="676"/>
      <c r="L20" s="676"/>
      <c r="M20" s="676"/>
      <c r="N20" s="676"/>
      <c r="O20" s="676"/>
      <c r="P20" s="676"/>
      <c r="Q20" s="677"/>
      <c r="R20" s="678">
        <v>11784</v>
      </c>
      <c r="S20" s="679"/>
      <c r="T20" s="679"/>
      <c r="U20" s="679"/>
      <c r="V20" s="679"/>
      <c r="W20" s="679"/>
      <c r="X20" s="679"/>
      <c r="Y20" s="680"/>
      <c r="Z20" s="711">
        <v>0</v>
      </c>
      <c r="AA20" s="711"/>
      <c r="AB20" s="711"/>
      <c r="AC20" s="711"/>
      <c r="AD20" s="712">
        <v>11784</v>
      </c>
      <c r="AE20" s="712"/>
      <c r="AF20" s="712"/>
      <c r="AG20" s="712"/>
      <c r="AH20" s="712"/>
      <c r="AI20" s="712"/>
      <c r="AJ20" s="712"/>
      <c r="AK20" s="712"/>
      <c r="AL20" s="681">
        <v>0.1</v>
      </c>
      <c r="AM20" s="682"/>
      <c r="AN20" s="682"/>
      <c r="AO20" s="713"/>
      <c r="AP20" s="675" t="s">
        <v>274</v>
      </c>
      <c r="AQ20" s="676"/>
      <c r="AR20" s="676"/>
      <c r="AS20" s="676"/>
      <c r="AT20" s="676"/>
      <c r="AU20" s="676"/>
      <c r="AV20" s="676"/>
      <c r="AW20" s="676"/>
      <c r="AX20" s="676"/>
      <c r="AY20" s="676"/>
      <c r="AZ20" s="676"/>
      <c r="BA20" s="676"/>
      <c r="BB20" s="676"/>
      <c r="BC20" s="676"/>
      <c r="BD20" s="676"/>
      <c r="BE20" s="676"/>
      <c r="BF20" s="677"/>
      <c r="BG20" s="678">
        <v>625361</v>
      </c>
      <c r="BH20" s="679"/>
      <c r="BI20" s="679"/>
      <c r="BJ20" s="679"/>
      <c r="BK20" s="679"/>
      <c r="BL20" s="679"/>
      <c r="BM20" s="679"/>
      <c r="BN20" s="680"/>
      <c r="BO20" s="711">
        <v>4.8</v>
      </c>
      <c r="BP20" s="711"/>
      <c r="BQ20" s="711"/>
      <c r="BR20" s="711"/>
      <c r="BS20" s="684" t="s">
        <v>136</v>
      </c>
      <c r="BT20" s="679"/>
      <c r="BU20" s="679"/>
      <c r="BV20" s="679"/>
      <c r="BW20" s="679"/>
      <c r="BX20" s="679"/>
      <c r="BY20" s="679"/>
      <c r="BZ20" s="679"/>
      <c r="CA20" s="679"/>
      <c r="CB20" s="725"/>
      <c r="CD20" s="717" t="s">
        <v>275</v>
      </c>
      <c r="CE20" s="718"/>
      <c r="CF20" s="718"/>
      <c r="CG20" s="718"/>
      <c r="CH20" s="718"/>
      <c r="CI20" s="718"/>
      <c r="CJ20" s="718"/>
      <c r="CK20" s="718"/>
      <c r="CL20" s="718"/>
      <c r="CM20" s="718"/>
      <c r="CN20" s="718"/>
      <c r="CO20" s="718"/>
      <c r="CP20" s="718"/>
      <c r="CQ20" s="719"/>
      <c r="CR20" s="678">
        <v>45844227</v>
      </c>
      <c r="CS20" s="679"/>
      <c r="CT20" s="679"/>
      <c r="CU20" s="679"/>
      <c r="CV20" s="679"/>
      <c r="CW20" s="679"/>
      <c r="CX20" s="679"/>
      <c r="CY20" s="680"/>
      <c r="CZ20" s="711">
        <v>100</v>
      </c>
      <c r="DA20" s="711"/>
      <c r="DB20" s="711"/>
      <c r="DC20" s="711"/>
      <c r="DD20" s="684">
        <v>11953664</v>
      </c>
      <c r="DE20" s="679"/>
      <c r="DF20" s="679"/>
      <c r="DG20" s="679"/>
      <c r="DH20" s="679"/>
      <c r="DI20" s="679"/>
      <c r="DJ20" s="679"/>
      <c r="DK20" s="679"/>
      <c r="DL20" s="679"/>
      <c r="DM20" s="679"/>
      <c r="DN20" s="679"/>
      <c r="DO20" s="679"/>
      <c r="DP20" s="680"/>
      <c r="DQ20" s="684">
        <v>18961968</v>
      </c>
      <c r="DR20" s="679"/>
      <c r="DS20" s="679"/>
      <c r="DT20" s="679"/>
      <c r="DU20" s="679"/>
      <c r="DV20" s="679"/>
      <c r="DW20" s="679"/>
      <c r="DX20" s="679"/>
      <c r="DY20" s="679"/>
      <c r="DZ20" s="679"/>
      <c r="EA20" s="679"/>
      <c r="EB20" s="679"/>
      <c r="EC20" s="725"/>
    </row>
    <row r="21" spans="2:133" ht="11.25" customHeight="1" x14ac:dyDescent="0.15">
      <c r="B21" s="675" t="s">
        <v>276</v>
      </c>
      <c r="C21" s="676"/>
      <c r="D21" s="676"/>
      <c r="E21" s="676"/>
      <c r="F21" s="676"/>
      <c r="G21" s="676"/>
      <c r="H21" s="676"/>
      <c r="I21" s="676"/>
      <c r="J21" s="676"/>
      <c r="K21" s="676"/>
      <c r="L21" s="676"/>
      <c r="M21" s="676"/>
      <c r="N21" s="676"/>
      <c r="O21" s="676"/>
      <c r="P21" s="676"/>
      <c r="Q21" s="677"/>
      <c r="R21" s="678">
        <v>6234</v>
      </c>
      <c r="S21" s="679"/>
      <c r="T21" s="679"/>
      <c r="U21" s="679"/>
      <c r="V21" s="679"/>
      <c r="W21" s="679"/>
      <c r="X21" s="679"/>
      <c r="Y21" s="680"/>
      <c r="Z21" s="711">
        <v>0</v>
      </c>
      <c r="AA21" s="711"/>
      <c r="AB21" s="711"/>
      <c r="AC21" s="711"/>
      <c r="AD21" s="712">
        <v>6234</v>
      </c>
      <c r="AE21" s="712"/>
      <c r="AF21" s="712"/>
      <c r="AG21" s="712"/>
      <c r="AH21" s="712"/>
      <c r="AI21" s="712"/>
      <c r="AJ21" s="712"/>
      <c r="AK21" s="712"/>
      <c r="AL21" s="681">
        <v>0</v>
      </c>
      <c r="AM21" s="682"/>
      <c r="AN21" s="682"/>
      <c r="AO21" s="713"/>
      <c r="AP21" s="772" t="s">
        <v>277</v>
      </c>
      <c r="AQ21" s="780"/>
      <c r="AR21" s="780"/>
      <c r="AS21" s="780"/>
      <c r="AT21" s="780"/>
      <c r="AU21" s="780"/>
      <c r="AV21" s="780"/>
      <c r="AW21" s="780"/>
      <c r="AX21" s="780"/>
      <c r="AY21" s="780"/>
      <c r="AZ21" s="780"/>
      <c r="BA21" s="780"/>
      <c r="BB21" s="780"/>
      <c r="BC21" s="780"/>
      <c r="BD21" s="780"/>
      <c r="BE21" s="780"/>
      <c r="BF21" s="774"/>
      <c r="BG21" s="678">
        <v>7085</v>
      </c>
      <c r="BH21" s="679"/>
      <c r="BI21" s="679"/>
      <c r="BJ21" s="679"/>
      <c r="BK21" s="679"/>
      <c r="BL21" s="679"/>
      <c r="BM21" s="679"/>
      <c r="BN21" s="680"/>
      <c r="BO21" s="711">
        <v>0.1</v>
      </c>
      <c r="BP21" s="711"/>
      <c r="BQ21" s="711"/>
      <c r="BR21" s="711"/>
      <c r="BS21" s="684" t="s">
        <v>136</v>
      </c>
      <c r="BT21" s="679"/>
      <c r="BU21" s="679"/>
      <c r="BV21" s="679"/>
      <c r="BW21" s="679"/>
      <c r="BX21" s="679"/>
      <c r="BY21" s="679"/>
      <c r="BZ21" s="679"/>
      <c r="CA21" s="679"/>
      <c r="CB21" s="725"/>
      <c r="CD21" s="785"/>
      <c r="CE21" s="708"/>
      <c r="CF21" s="708"/>
      <c r="CG21" s="708"/>
      <c r="CH21" s="708"/>
      <c r="CI21" s="708"/>
      <c r="CJ21" s="708"/>
      <c r="CK21" s="708"/>
      <c r="CL21" s="708"/>
      <c r="CM21" s="708"/>
      <c r="CN21" s="708"/>
      <c r="CO21" s="708"/>
      <c r="CP21" s="708"/>
      <c r="CQ21" s="70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278</v>
      </c>
      <c r="C22" s="676"/>
      <c r="D22" s="676"/>
      <c r="E22" s="676"/>
      <c r="F22" s="676"/>
      <c r="G22" s="676"/>
      <c r="H22" s="676"/>
      <c r="I22" s="676"/>
      <c r="J22" s="676"/>
      <c r="K22" s="676"/>
      <c r="L22" s="676"/>
      <c r="M22" s="676"/>
      <c r="N22" s="676"/>
      <c r="O22" s="676"/>
      <c r="P22" s="676"/>
      <c r="Q22" s="677"/>
      <c r="R22" s="678">
        <v>2388748</v>
      </c>
      <c r="S22" s="679"/>
      <c r="T22" s="679"/>
      <c r="U22" s="679"/>
      <c r="V22" s="679"/>
      <c r="W22" s="679"/>
      <c r="X22" s="679"/>
      <c r="Y22" s="680"/>
      <c r="Z22" s="711">
        <v>5.0999999999999996</v>
      </c>
      <c r="AA22" s="711"/>
      <c r="AB22" s="711"/>
      <c r="AC22" s="711"/>
      <c r="AD22" s="712">
        <v>1894758</v>
      </c>
      <c r="AE22" s="712"/>
      <c r="AF22" s="712"/>
      <c r="AG22" s="712"/>
      <c r="AH22" s="712"/>
      <c r="AI22" s="712"/>
      <c r="AJ22" s="712"/>
      <c r="AK22" s="712"/>
      <c r="AL22" s="681">
        <v>11.5</v>
      </c>
      <c r="AM22" s="682"/>
      <c r="AN22" s="682"/>
      <c r="AO22" s="713"/>
      <c r="AP22" s="772" t="s">
        <v>279</v>
      </c>
      <c r="AQ22" s="780"/>
      <c r="AR22" s="780"/>
      <c r="AS22" s="780"/>
      <c r="AT22" s="780"/>
      <c r="AU22" s="780"/>
      <c r="AV22" s="780"/>
      <c r="AW22" s="780"/>
      <c r="AX22" s="780"/>
      <c r="AY22" s="780"/>
      <c r="AZ22" s="780"/>
      <c r="BA22" s="780"/>
      <c r="BB22" s="780"/>
      <c r="BC22" s="780"/>
      <c r="BD22" s="780"/>
      <c r="BE22" s="780"/>
      <c r="BF22" s="774"/>
      <c r="BG22" s="678" t="s">
        <v>128</v>
      </c>
      <c r="BH22" s="679"/>
      <c r="BI22" s="679"/>
      <c r="BJ22" s="679"/>
      <c r="BK22" s="679"/>
      <c r="BL22" s="679"/>
      <c r="BM22" s="679"/>
      <c r="BN22" s="680"/>
      <c r="BO22" s="711" t="s">
        <v>252</v>
      </c>
      <c r="BP22" s="711"/>
      <c r="BQ22" s="711"/>
      <c r="BR22" s="711"/>
      <c r="BS22" s="684" t="s">
        <v>252</v>
      </c>
      <c r="BT22" s="679"/>
      <c r="BU22" s="679"/>
      <c r="BV22" s="679"/>
      <c r="BW22" s="679"/>
      <c r="BX22" s="679"/>
      <c r="BY22" s="679"/>
      <c r="BZ22" s="679"/>
      <c r="CA22" s="679"/>
      <c r="CB22" s="725"/>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281</v>
      </c>
      <c r="C23" s="676"/>
      <c r="D23" s="676"/>
      <c r="E23" s="676"/>
      <c r="F23" s="676"/>
      <c r="G23" s="676"/>
      <c r="H23" s="676"/>
      <c r="I23" s="676"/>
      <c r="J23" s="676"/>
      <c r="K23" s="676"/>
      <c r="L23" s="676"/>
      <c r="M23" s="676"/>
      <c r="N23" s="676"/>
      <c r="O23" s="676"/>
      <c r="P23" s="676"/>
      <c r="Q23" s="677"/>
      <c r="R23" s="678">
        <v>1894758</v>
      </c>
      <c r="S23" s="679"/>
      <c r="T23" s="679"/>
      <c r="U23" s="679"/>
      <c r="V23" s="679"/>
      <c r="W23" s="679"/>
      <c r="X23" s="679"/>
      <c r="Y23" s="680"/>
      <c r="Z23" s="711">
        <v>4</v>
      </c>
      <c r="AA23" s="711"/>
      <c r="AB23" s="711"/>
      <c r="AC23" s="711"/>
      <c r="AD23" s="712">
        <v>1894758</v>
      </c>
      <c r="AE23" s="712"/>
      <c r="AF23" s="712"/>
      <c r="AG23" s="712"/>
      <c r="AH23" s="712"/>
      <c r="AI23" s="712"/>
      <c r="AJ23" s="712"/>
      <c r="AK23" s="712"/>
      <c r="AL23" s="681">
        <v>11.5</v>
      </c>
      <c r="AM23" s="682"/>
      <c r="AN23" s="682"/>
      <c r="AO23" s="713"/>
      <c r="AP23" s="772" t="s">
        <v>282</v>
      </c>
      <c r="AQ23" s="780"/>
      <c r="AR23" s="780"/>
      <c r="AS23" s="780"/>
      <c r="AT23" s="780"/>
      <c r="AU23" s="780"/>
      <c r="AV23" s="780"/>
      <c r="AW23" s="780"/>
      <c r="AX23" s="780"/>
      <c r="AY23" s="780"/>
      <c r="AZ23" s="780"/>
      <c r="BA23" s="780"/>
      <c r="BB23" s="780"/>
      <c r="BC23" s="780"/>
      <c r="BD23" s="780"/>
      <c r="BE23" s="780"/>
      <c r="BF23" s="774"/>
      <c r="BG23" s="678">
        <v>618276</v>
      </c>
      <c r="BH23" s="679"/>
      <c r="BI23" s="679"/>
      <c r="BJ23" s="679"/>
      <c r="BK23" s="679"/>
      <c r="BL23" s="679"/>
      <c r="BM23" s="679"/>
      <c r="BN23" s="680"/>
      <c r="BO23" s="711">
        <v>4.8</v>
      </c>
      <c r="BP23" s="711"/>
      <c r="BQ23" s="711"/>
      <c r="BR23" s="711"/>
      <c r="BS23" s="684" t="s">
        <v>128</v>
      </c>
      <c r="BT23" s="679"/>
      <c r="BU23" s="679"/>
      <c r="BV23" s="679"/>
      <c r="BW23" s="679"/>
      <c r="BX23" s="679"/>
      <c r="BY23" s="679"/>
      <c r="BZ23" s="679"/>
      <c r="CA23" s="679"/>
      <c r="CB23" s="725"/>
      <c r="CD23" s="782" t="s">
        <v>220</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x14ac:dyDescent="0.15">
      <c r="B24" s="675" t="s">
        <v>288</v>
      </c>
      <c r="C24" s="676"/>
      <c r="D24" s="676"/>
      <c r="E24" s="676"/>
      <c r="F24" s="676"/>
      <c r="G24" s="676"/>
      <c r="H24" s="676"/>
      <c r="I24" s="676"/>
      <c r="J24" s="676"/>
      <c r="K24" s="676"/>
      <c r="L24" s="676"/>
      <c r="M24" s="676"/>
      <c r="N24" s="676"/>
      <c r="O24" s="676"/>
      <c r="P24" s="676"/>
      <c r="Q24" s="677"/>
      <c r="R24" s="678">
        <v>493990</v>
      </c>
      <c r="S24" s="679"/>
      <c r="T24" s="679"/>
      <c r="U24" s="679"/>
      <c r="V24" s="679"/>
      <c r="W24" s="679"/>
      <c r="X24" s="679"/>
      <c r="Y24" s="680"/>
      <c r="Z24" s="711">
        <v>1.1000000000000001</v>
      </c>
      <c r="AA24" s="711"/>
      <c r="AB24" s="711"/>
      <c r="AC24" s="711"/>
      <c r="AD24" s="712" t="s">
        <v>232</v>
      </c>
      <c r="AE24" s="712"/>
      <c r="AF24" s="712"/>
      <c r="AG24" s="712"/>
      <c r="AH24" s="712"/>
      <c r="AI24" s="712"/>
      <c r="AJ24" s="712"/>
      <c r="AK24" s="712"/>
      <c r="AL24" s="681" t="s">
        <v>128</v>
      </c>
      <c r="AM24" s="682"/>
      <c r="AN24" s="682"/>
      <c r="AO24" s="713"/>
      <c r="AP24" s="772" t="s">
        <v>289</v>
      </c>
      <c r="AQ24" s="780"/>
      <c r="AR24" s="780"/>
      <c r="AS24" s="780"/>
      <c r="AT24" s="780"/>
      <c r="AU24" s="780"/>
      <c r="AV24" s="780"/>
      <c r="AW24" s="780"/>
      <c r="AX24" s="780"/>
      <c r="AY24" s="780"/>
      <c r="AZ24" s="780"/>
      <c r="BA24" s="780"/>
      <c r="BB24" s="780"/>
      <c r="BC24" s="780"/>
      <c r="BD24" s="780"/>
      <c r="BE24" s="780"/>
      <c r="BF24" s="774"/>
      <c r="BG24" s="678" t="s">
        <v>252</v>
      </c>
      <c r="BH24" s="679"/>
      <c r="BI24" s="679"/>
      <c r="BJ24" s="679"/>
      <c r="BK24" s="679"/>
      <c r="BL24" s="679"/>
      <c r="BM24" s="679"/>
      <c r="BN24" s="680"/>
      <c r="BO24" s="711" t="s">
        <v>128</v>
      </c>
      <c r="BP24" s="711"/>
      <c r="BQ24" s="711"/>
      <c r="BR24" s="711"/>
      <c r="BS24" s="684" t="s">
        <v>252</v>
      </c>
      <c r="BT24" s="679"/>
      <c r="BU24" s="679"/>
      <c r="BV24" s="679"/>
      <c r="BW24" s="679"/>
      <c r="BX24" s="679"/>
      <c r="BY24" s="679"/>
      <c r="BZ24" s="679"/>
      <c r="CA24" s="679"/>
      <c r="CB24" s="725"/>
      <c r="CD24" s="736" t="s">
        <v>290</v>
      </c>
      <c r="CE24" s="737"/>
      <c r="CF24" s="737"/>
      <c r="CG24" s="737"/>
      <c r="CH24" s="737"/>
      <c r="CI24" s="737"/>
      <c r="CJ24" s="737"/>
      <c r="CK24" s="737"/>
      <c r="CL24" s="737"/>
      <c r="CM24" s="737"/>
      <c r="CN24" s="737"/>
      <c r="CO24" s="737"/>
      <c r="CP24" s="737"/>
      <c r="CQ24" s="738"/>
      <c r="CR24" s="733">
        <v>15255330</v>
      </c>
      <c r="CS24" s="734"/>
      <c r="CT24" s="734"/>
      <c r="CU24" s="734"/>
      <c r="CV24" s="734"/>
      <c r="CW24" s="734"/>
      <c r="CX24" s="734"/>
      <c r="CY24" s="777"/>
      <c r="CZ24" s="778">
        <v>33.299999999999997</v>
      </c>
      <c r="DA24" s="749"/>
      <c r="DB24" s="749"/>
      <c r="DC24" s="781"/>
      <c r="DD24" s="776">
        <v>9448169</v>
      </c>
      <c r="DE24" s="734"/>
      <c r="DF24" s="734"/>
      <c r="DG24" s="734"/>
      <c r="DH24" s="734"/>
      <c r="DI24" s="734"/>
      <c r="DJ24" s="734"/>
      <c r="DK24" s="777"/>
      <c r="DL24" s="776">
        <v>9385357</v>
      </c>
      <c r="DM24" s="734"/>
      <c r="DN24" s="734"/>
      <c r="DO24" s="734"/>
      <c r="DP24" s="734"/>
      <c r="DQ24" s="734"/>
      <c r="DR24" s="734"/>
      <c r="DS24" s="734"/>
      <c r="DT24" s="734"/>
      <c r="DU24" s="734"/>
      <c r="DV24" s="777"/>
      <c r="DW24" s="778">
        <v>53.5</v>
      </c>
      <c r="DX24" s="749"/>
      <c r="DY24" s="749"/>
      <c r="DZ24" s="749"/>
      <c r="EA24" s="749"/>
      <c r="EB24" s="749"/>
      <c r="EC24" s="779"/>
    </row>
    <row r="25" spans="2:133" ht="11.25" customHeight="1" x14ac:dyDescent="0.15">
      <c r="B25" s="675" t="s">
        <v>291</v>
      </c>
      <c r="C25" s="676"/>
      <c r="D25" s="676"/>
      <c r="E25" s="676"/>
      <c r="F25" s="676"/>
      <c r="G25" s="676"/>
      <c r="H25" s="676"/>
      <c r="I25" s="676"/>
      <c r="J25" s="676"/>
      <c r="K25" s="676"/>
      <c r="L25" s="676"/>
      <c r="M25" s="676"/>
      <c r="N25" s="676"/>
      <c r="O25" s="676"/>
      <c r="P25" s="676"/>
      <c r="Q25" s="677"/>
      <c r="R25" s="678" t="s">
        <v>128</v>
      </c>
      <c r="S25" s="679"/>
      <c r="T25" s="679"/>
      <c r="U25" s="679"/>
      <c r="V25" s="679"/>
      <c r="W25" s="679"/>
      <c r="X25" s="679"/>
      <c r="Y25" s="680"/>
      <c r="Z25" s="711" t="s">
        <v>128</v>
      </c>
      <c r="AA25" s="711"/>
      <c r="AB25" s="711"/>
      <c r="AC25" s="711"/>
      <c r="AD25" s="712" t="s">
        <v>252</v>
      </c>
      <c r="AE25" s="712"/>
      <c r="AF25" s="712"/>
      <c r="AG25" s="712"/>
      <c r="AH25" s="712"/>
      <c r="AI25" s="712"/>
      <c r="AJ25" s="712"/>
      <c r="AK25" s="712"/>
      <c r="AL25" s="681" t="s">
        <v>128</v>
      </c>
      <c r="AM25" s="682"/>
      <c r="AN25" s="682"/>
      <c r="AO25" s="713"/>
      <c r="AP25" s="772" t="s">
        <v>292</v>
      </c>
      <c r="AQ25" s="780"/>
      <c r="AR25" s="780"/>
      <c r="AS25" s="780"/>
      <c r="AT25" s="780"/>
      <c r="AU25" s="780"/>
      <c r="AV25" s="780"/>
      <c r="AW25" s="780"/>
      <c r="AX25" s="780"/>
      <c r="AY25" s="780"/>
      <c r="AZ25" s="780"/>
      <c r="BA25" s="780"/>
      <c r="BB25" s="780"/>
      <c r="BC25" s="780"/>
      <c r="BD25" s="780"/>
      <c r="BE25" s="780"/>
      <c r="BF25" s="774"/>
      <c r="BG25" s="678" t="s">
        <v>136</v>
      </c>
      <c r="BH25" s="679"/>
      <c r="BI25" s="679"/>
      <c r="BJ25" s="679"/>
      <c r="BK25" s="679"/>
      <c r="BL25" s="679"/>
      <c r="BM25" s="679"/>
      <c r="BN25" s="680"/>
      <c r="BO25" s="711" t="s">
        <v>128</v>
      </c>
      <c r="BP25" s="711"/>
      <c r="BQ25" s="711"/>
      <c r="BR25" s="711"/>
      <c r="BS25" s="684" t="s">
        <v>128</v>
      </c>
      <c r="BT25" s="679"/>
      <c r="BU25" s="679"/>
      <c r="BV25" s="679"/>
      <c r="BW25" s="679"/>
      <c r="BX25" s="679"/>
      <c r="BY25" s="679"/>
      <c r="BZ25" s="679"/>
      <c r="CA25" s="679"/>
      <c r="CB25" s="725"/>
      <c r="CD25" s="717" t="s">
        <v>293</v>
      </c>
      <c r="CE25" s="718"/>
      <c r="CF25" s="718"/>
      <c r="CG25" s="718"/>
      <c r="CH25" s="718"/>
      <c r="CI25" s="718"/>
      <c r="CJ25" s="718"/>
      <c r="CK25" s="718"/>
      <c r="CL25" s="718"/>
      <c r="CM25" s="718"/>
      <c r="CN25" s="718"/>
      <c r="CO25" s="718"/>
      <c r="CP25" s="718"/>
      <c r="CQ25" s="719"/>
      <c r="CR25" s="678">
        <v>5106399</v>
      </c>
      <c r="CS25" s="697"/>
      <c r="CT25" s="697"/>
      <c r="CU25" s="697"/>
      <c r="CV25" s="697"/>
      <c r="CW25" s="697"/>
      <c r="CX25" s="697"/>
      <c r="CY25" s="698"/>
      <c r="CZ25" s="681">
        <v>11.1</v>
      </c>
      <c r="DA25" s="699"/>
      <c r="DB25" s="699"/>
      <c r="DC25" s="700"/>
      <c r="DD25" s="684">
        <v>4686039</v>
      </c>
      <c r="DE25" s="697"/>
      <c r="DF25" s="697"/>
      <c r="DG25" s="697"/>
      <c r="DH25" s="697"/>
      <c r="DI25" s="697"/>
      <c r="DJ25" s="697"/>
      <c r="DK25" s="698"/>
      <c r="DL25" s="684">
        <v>4645909</v>
      </c>
      <c r="DM25" s="697"/>
      <c r="DN25" s="697"/>
      <c r="DO25" s="697"/>
      <c r="DP25" s="697"/>
      <c r="DQ25" s="697"/>
      <c r="DR25" s="697"/>
      <c r="DS25" s="697"/>
      <c r="DT25" s="697"/>
      <c r="DU25" s="697"/>
      <c r="DV25" s="698"/>
      <c r="DW25" s="681">
        <v>26.5</v>
      </c>
      <c r="DX25" s="699"/>
      <c r="DY25" s="699"/>
      <c r="DZ25" s="699"/>
      <c r="EA25" s="699"/>
      <c r="EB25" s="699"/>
      <c r="EC25" s="720"/>
    </row>
    <row r="26" spans="2:133" ht="11.25" customHeight="1" x14ac:dyDescent="0.15">
      <c r="B26" s="675" t="s">
        <v>294</v>
      </c>
      <c r="C26" s="676"/>
      <c r="D26" s="676"/>
      <c r="E26" s="676"/>
      <c r="F26" s="676"/>
      <c r="G26" s="676"/>
      <c r="H26" s="676"/>
      <c r="I26" s="676"/>
      <c r="J26" s="676"/>
      <c r="K26" s="676"/>
      <c r="L26" s="676"/>
      <c r="M26" s="676"/>
      <c r="N26" s="676"/>
      <c r="O26" s="676"/>
      <c r="P26" s="676"/>
      <c r="Q26" s="677"/>
      <c r="R26" s="678">
        <v>17519071</v>
      </c>
      <c r="S26" s="679"/>
      <c r="T26" s="679"/>
      <c r="U26" s="679"/>
      <c r="V26" s="679"/>
      <c r="W26" s="679"/>
      <c r="X26" s="679"/>
      <c r="Y26" s="680"/>
      <c r="Z26" s="711">
        <v>37.200000000000003</v>
      </c>
      <c r="AA26" s="711"/>
      <c r="AB26" s="711"/>
      <c r="AC26" s="711"/>
      <c r="AD26" s="712">
        <v>16406805</v>
      </c>
      <c r="AE26" s="712"/>
      <c r="AF26" s="712"/>
      <c r="AG26" s="712"/>
      <c r="AH26" s="712"/>
      <c r="AI26" s="712"/>
      <c r="AJ26" s="712"/>
      <c r="AK26" s="712"/>
      <c r="AL26" s="681">
        <v>99.6</v>
      </c>
      <c r="AM26" s="682"/>
      <c r="AN26" s="682"/>
      <c r="AO26" s="713"/>
      <c r="AP26" s="772" t="s">
        <v>295</v>
      </c>
      <c r="AQ26" s="773"/>
      <c r="AR26" s="773"/>
      <c r="AS26" s="773"/>
      <c r="AT26" s="773"/>
      <c r="AU26" s="773"/>
      <c r="AV26" s="773"/>
      <c r="AW26" s="773"/>
      <c r="AX26" s="773"/>
      <c r="AY26" s="773"/>
      <c r="AZ26" s="773"/>
      <c r="BA26" s="773"/>
      <c r="BB26" s="773"/>
      <c r="BC26" s="773"/>
      <c r="BD26" s="773"/>
      <c r="BE26" s="773"/>
      <c r="BF26" s="774"/>
      <c r="BG26" s="678" t="s">
        <v>128</v>
      </c>
      <c r="BH26" s="679"/>
      <c r="BI26" s="679"/>
      <c r="BJ26" s="679"/>
      <c r="BK26" s="679"/>
      <c r="BL26" s="679"/>
      <c r="BM26" s="679"/>
      <c r="BN26" s="680"/>
      <c r="BO26" s="711" t="s">
        <v>252</v>
      </c>
      <c r="BP26" s="711"/>
      <c r="BQ26" s="711"/>
      <c r="BR26" s="711"/>
      <c r="BS26" s="684" t="s">
        <v>128</v>
      </c>
      <c r="BT26" s="679"/>
      <c r="BU26" s="679"/>
      <c r="BV26" s="679"/>
      <c r="BW26" s="679"/>
      <c r="BX26" s="679"/>
      <c r="BY26" s="679"/>
      <c r="BZ26" s="679"/>
      <c r="CA26" s="679"/>
      <c r="CB26" s="725"/>
      <c r="CD26" s="717" t="s">
        <v>296</v>
      </c>
      <c r="CE26" s="718"/>
      <c r="CF26" s="718"/>
      <c r="CG26" s="718"/>
      <c r="CH26" s="718"/>
      <c r="CI26" s="718"/>
      <c r="CJ26" s="718"/>
      <c r="CK26" s="718"/>
      <c r="CL26" s="718"/>
      <c r="CM26" s="718"/>
      <c r="CN26" s="718"/>
      <c r="CO26" s="718"/>
      <c r="CP26" s="718"/>
      <c r="CQ26" s="719"/>
      <c r="CR26" s="678">
        <v>3382739</v>
      </c>
      <c r="CS26" s="679"/>
      <c r="CT26" s="679"/>
      <c r="CU26" s="679"/>
      <c r="CV26" s="679"/>
      <c r="CW26" s="679"/>
      <c r="CX26" s="679"/>
      <c r="CY26" s="680"/>
      <c r="CZ26" s="681">
        <v>7.4</v>
      </c>
      <c r="DA26" s="699"/>
      <c r="DB26" s="699"/>
      <c r="DC26" s="700"/>
      <c r="DD26" s="684">
        <v>3092949</v>
      </c>
      <c r="DE26" s="679"/>
      <c r="DF26" s="679"/>
      <c r="DG26" s="679"/>
      <c r="DH26" s="679"/>
      <c r="DI26" s="679"/>
      <c r="DJ26" s="679"/>
      <c r="DK26" s="680"/>
      <c r="DL26" s="684" t="s">
        <v>128</v>
      </c>
      <c r="DM26" s="679"/>
      <c r="DN26" s="679"/>
      <c r="DO26" s="679"/>
      <c r="DP26" s="679"/>
      <c r="DQ26" s="679"/>
      <c r="DR26" s="679"/>
      <c r="DS26" s="679"/>
      <c r="DT26" s="679"/>
      <c r="DU26" s="679"/>
      <c r="DV26" s="680"/>
      <c r="DW26" s="681" t="s">
        <v>128</v>
      </c>
      <c r="DX26" s="699"/>
      <c r="DY26" s="699"/>
      <c r="DZ26" s="699"/>
      <c r="EA26" s="699"/>
      <c r="EB26" s="699"/>
      <c r="EC26" s="720"/>
    </row>
    <row r="27" spans="2:133" ht="11.25" customHeight="1" x14ac:dyDescent="0.15">
      <c r="B27" s="675" t="s">
        <v>297</v>
      </c>
      <c r="C27" s="676"/>
      <c r="D27" s="676"/>
      <c r="E27" s="676"/>
      <c r="F27" s="676"/>
      <c r="G27" s="676"/>
      <c r="H27" s="676"/>
      <c r="I27" s="676"/>
      <c r="J27" s="676"/>
      <c r="K27" s="676"/>
      <c r="L27" s="676"/>
      <c r="M27" s="676"/>
      <c r="N27" s="676"/>
      <c r="O27" s="676"/>
      <c r="P27" s="676"/>
      <c r="Q27" s="677"/>
      <c r="R27" s="678">
        <v>9268</v>
      </c>
      <c r="S27" s="679"/>
      <c r="T27" s="679"/>
      <c r="U27" s="679"/>
      <c r="V27" s="679"/>
      <c r="W27" s="679"/>
      <c r="X27" s="679"/>
      <c r="Y27" s="680"/>
      <c r="Z27" s="711">
        <v>0</v>
      </c>
      <c r="AA27" s="711"/>
      <c r="AB27" s="711"/>
      <c r="AC27" s="711"/>
      <c r="AD27" s="712">
        <v>9268</v>
      </c>
      <c r="AE27" s="712"/>
      <c r="AF27" s="712"/>
      <c r="AG27" s="712"/>
      <c r="AH27" s="712"/>
      <c r="AI27" s="712"/>
      <c r="AJ27" s="712"/>
      <c r="AK27" s="712"/>
      <c r="AL27" s="681">
        <v>0.1</v>
      </c>
      <c r="AM27" s="682"/>
      <c r="AN27" s="682"/>
      <c r="AO27" s="713"/>
      <c r="AP27" s="675" t="s">
        <v>298</v>
      </c>
      <c r="AQ27" s="676"/>
      <c r="AR27" s="676"/>
      <c r="AS27" s="676"/>
      <c r="AT27" s="676"/>
      <c r="AU27" s="676"/>
      <c r="AV27" s="676"/>
      <c r="AW27" s="676"/>
      <c r="AX27" s="676"/>
      <c r="AY27" s="676"/>
      <c r="AZ27" s="676"/>
      <c r="BA27" s="676"/>
      <c r="BB27" s="676"/>
      <c r="BC27" s="676"/>
      <c r="BD27" s="676"/>
      <c r="BE27" s="676"/>
      <c r="BF27" s="677"/>
      <c r="BG27" s="678">
        <v>12923314</v>
      </c>
      <c r="BH27" s="679"/>
      <c r="BI27" s="679"/>
      <c r="BJ27" s="679"/>
      <c r="BK27" s="679"/>
      <c r="BL27" s="679"/>
      <c r="BM27" s="679"/>
      <c r="BN27" s="680"/>
      <c r="BO27" s="711">
        <v>100</v>
      </c>
      <c r="BP27" s="711"/>
      <c r="BQ27" s="711"/>
      <c r="BR27" s="711"/>
      <c r="BS27" s="684">
        <v>181218</v>
      </c>
      <c r="BT27" s="679"/>
      <c r="BU27" s="679"/>
      <c r="BV27" s="679"/>
      <c r="BW27" s="679"/>
      <c r="BX27" s="679"/>
      <c r="BY27" s="679"/>
      <c r="BZ27" s="679"/>
      <c r="CA27" s="679"/>
      <c r="CB27" s="725"/>
      <c r="CD27" s="717" t="s">
        <v>299</v>
      </c>
      <c r="CE27" s="718"/>
      <c r="CF27" s="718"/>
      <c r="CG27" s="718"/>
      <c r="CH27" s="718"/>
      <c r="CI27" s="718"/>
      <c r="CJ27" s="718"/>
      <c r="CK27" s="718"/>
      <c r="CL27" s="718"/>
      <c r="CM27" s="718"/>
      <c r="CN27" s="718"/>
      <c r="CO27" s="718"/>
      <c r="CP27" s="718"/>
      <c r="CQ27" s="719"/>
      <c r="CR27" s="678">
        <v>7755302</v>
      </c>
      <c r="CS27" s="697"/>
      <c r="CT27" s="697"/>
      <c r="CU27" s="697"/>
      <c r="CV27" s="697"/>
      <c r="CW27" s="697"/>
      <c r="CX27" s="697"/>
      <c r="CY27" s="698"/>
      <c r="CZ27" s="681">
        <v>16.899999999999999</v>
      </c>
      <c r="DA27" s="699"/>
      <c r="DB27" s="699"/>
      <c r="DC27" s="700"/>
      <c r="DD27" s="684">
        <v>2405557</v>
      </c>
      <c r="DE27" s="697"/>
      <c r="DF27" s="697"/>
      <c r="DG27" s="697"/>
      <c r="DH27" s="697"/>
      <c r="DI27" s="697"/>
      <c r="DJ27" s="697"/>
      <c r="DK27" s="698"/>
      <c r="DL27" s="684">
        <v>2382875</v>
      </c>
      <c r="DM27" s="697"/>
      <c r="DN27" s="697"/>
      <c r="DO27" s="697"/>
      <c r="DP27" s="697"/>
      <c r="DQ27" s="697"/>
      <c r="DR27" s="697"/>
      <c r="DS27" s="697"/>
      <c r="DT27" s="697"/>
      <c r="DU27" s="697"/>
      <c r="DV27" s="698"/>
      <c r="DW27" s="681">
        <v>13.6</v>
      </c>
      <c r="DX27" s="699"/>
      <c r="DY27" s="699"/>
      <c r="DZ27" s="699"/>
      <c r="EA27" s="699"/>
      <c r="EB27" s="699"/>
      <c r="EC27" s="720"/>
    </row>
    <row r="28" spans="2:133" ht="11.25" customHeight="1" x14ac:dyDescent="0.15">
      <c r="B28" s="675" t="s">
        <v>300</v>
      </c>
      <c r="C28" s="676"/>
      <c r="D28" s="676"/>
      <c r="E28" s="676"/>
      <c r="F28" s="676"/>
      <c r="G28" s="676"/>
      <c r="H28" s="676"/>
      <c r="I28" s="676"/>
      <c r="J28" s="676"/>
      <c r="K28" s="676"/>
      <c r="L28" s="676"/>
      <c r="M28" s="676"/>
      <c r="N28" s="676"/>
      <c r="O28" s="676"/>
      <c r="P28" s="676"/>
      <c r="Q28" s="677"/>
      <c r="R28" s="678">
        <v>298320</v>
      </c>
      <c r="S28" s="679"/>
      <c r="T28" s="679"/>
      <c r="U28" s="679"/>
      <c r="V28" s="679"/>
      <c r="W28" s="679"/>
      <c r="X28" s="679"/>
      <c r="Y28" s="680"/>
      <c r="Z28" s="711">
        <v>0.6</v>
      </c>
      <c r="AA28" s="711"/>
      <c r="AB28" s="711"/>
      <c r="AC28" s="711"/>
      <c r="AD28" s="712" t="s">
        <v>128</v>
      </c>
      <c r="AE28" s="712"/>
      <c r="AF28" s="712"/>
      <c r="AG28" s="712"/>
      <c r="AH28" s="712"/>
      <c r="AI28" s="712"/>
      <c r="AJ28" s="712"/>
      <c r="AK28" s="712"/>
      <c r="AL28" s="681" t="s">
        <v>128</v>
      </c>
      <c r="AM28" s="682"/>
      <c r="AN28" s="682"/>
      <c r="AO28" s="713"/>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1"/>
      <c r="BP28" s="711"/>
      <c r="BQ28" s="711"/>
      <c r="BR28" s="711"/>
      <c r="BS28" s="684"/>
      <c r="BT28" s="679"/>
      <c r="BU28" s="679"/>
      <c r="BV28" s="679"/>
      <c r="BW28" s="679"/>
      <c r="BX28" s="679"/>
      <c r="BY28" s="679"/>
      <c r="BZ28" s="679"/>
      <c r="CA28" s="679"/>
      <c r="CB28" s="725"/>
      <c r="CD28" s="717" t="s">
        <v>301</v>
      </c>
      <c r="CE28" s="718"/>
      <c r="CF28" s="718"/>
      <c r="CG28" s="718"/>
      <c r="CH28" s="718"/>
      <c r="CI28" s="718"/>
      <c r="CJ28" s="718"/>
      <c r="CK28" s="718"/>
      <c r="CL28" s="718"/>
      <c r="CM28" s="718"/>
      <c r="CN28" s="718"/>
      <c r="CO28" s="718"/>
      <c r="CP28" s="718"/>
      <c r="CQ28" s="719"/>
      <c r="CR28" s="678">
        <v>2393629</v>
      </c>
      <c r="CS28" s="679"/>
      <c r="CT28" s="679"/>
      <c r="CU28" s="679"/>
      <c r="CV28" s="679"/>
      <c r="CW28" s="679"/>
      <c r="CX28" s="679"/>
      <c r="CY28" s="680"/>
      <c r="CZ28" s="681">
        <v>5.2</v>
      </c>
      <c r="DA28" s="699"/>
      <c r="DB28" s="699"/>
      <c r="DC28" s="700"/>
      <c r="DD28" s="684">
        <v>2356573</v>
      </c>
      <c r="DE28" s="679"/>
      <c r="DF28" s="679"/>
      <c r="DG28" s="679"/>
      <c r="DH28" s="679"/>
      <c r="DI28" s="679"/>
      <c r="DJ28" s="679"/>
      <c r="DK28" s="680"/>
      <c r="DL28" s="684">
        <v>2356573</v>
      </c>
      <c r="DM28" s="679"/>
      <c r="DN28" s="679"/>
      <c r="DO28" s="679"/>
      <c r="DP28" s="679"/>
      <c r="DQ28" s="679"/>
      <c r="DR28" s="679"/>
      <c r="DS28" s="679"/>
      <c r="DT28" s="679"/>
      <c r="DU28" s="679"/>
      <c r="DV28" s="680"/>
      <c r="DW28" s="681">
        <v>13.4</v>
      </c>
      <c r="DX28" s="699"/>
      <c r="DY28" s="699"/>
      <c r="DZ28" s="699"/>
      <c r="EA28" s="699"/>
      <c r="EB28" s="699"/>
      <c r="EC28" s="720"/>
    </row>
    <row r="29" spans="2:133" ht="11.25" customHeight="1" x14ac:dyDescent="0.15">
      <c r="B29" s="675" t="s">
        <v>302</v>
      </c>
      <c r="C29" s="676"/>
      <c r="D29" s="676"/>
      <c r="E29" s="676"/>
      <c r="F29" s="676"/>
      <c r="G29" s="676"/>
      <c r="H29" s="676"/>
      <c r="I29" s="676"/>
      <c r="J29" s="676"/>
      <c r="K29" s="676"/>
      <c r="L29" s="676"/>
      <c r="M29" s="676"/>
      <c r="N29" s="676"/>
      <c r="O29" s="676"/>
      <c r="P29" s="676"/>
      <c r="Q29" s="677"/>
      <c r="R29" s="678">
        <v>235349</v>
      </c>
      <c r="S29" s="679"/>
      <c r="T29" s="679"/>
      <c r="U29" s="679"/>
      <c r="V29" s="679"/>
      <c r="W29" s="679"/>
      <c r="X29" s="679"/>
      <c r="Y29" s="680"/>
      <c r="Z29" s="711">
        <v>0.5</v>
      </c>
      <c r="AA29" s="711"/>
      <c r="AB29" s="711"/>
      <c r="AC29" s="711"/>
      <c r="AD29" s="712">
        <v>28132</v>
      </c>
      <c r="AE29" s="712"/>
      <c r="AF29" s="712"/>
      <c r="AG29" s="712"/>
      <c r="AH29" s="712"/>
      <c r="AI29" s="712"/>
      <c r="AJ29" s="712"/>
      <c r="AK29" s="712"/>
      <c r="AL29" s="681">
        <v>0.2</v>
      </c>
      <c r="AM29" s="682"/>
      <c r="AN29" s="682"/>
      <c r="AO29" s="713"/>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1"/>
      <c r="BP29" s="711"/>
      <c r="BQ29" s="711"/>
      <c r="BR29" s="711"/>
      <c r="BS29" s="712"/>
      <c r="BT29" s="712"/>
      <c r="BU29" s="712"/>
      <c r="BV29" s="712"/>
      <c r="BW29" s="712"/>
      <c r="BX29" s="712"/>
      <c r="BY29" s="712"/>
      <c r="BZ29" s="712"/>
      <c r="CA29" s="712"/>
      <c r="CB29" s="775"/>
      <c r="CD29" s="763" t="s">
        <v>303</v>
      </c>
      <c r="CE29" s="764"/>
      <c r="CF29" s="717" t="s">
        <v>304</v>
      </c>
      <c r="CG29" s="718"/>
      <c r="CH29" s="718"/>
      <c r="CI29" s="718"/>
      <c r="CJ29" s="718"/>
      <c r="CK29" s="718"/>
      <c r="CL29" s="718"/>
      <c r="CM29" s="718"/>
      <c r="CN29" s="718"/>
      <c r="CO29" s="718"/>
      <c r="CP29" s="718"/>
      <c r="CQ29" s="719"/>
      <c r="CR29" s="678">
        <v>2393577</v>
      </c>
      <c r="CS29" s="697"/>
      <c r="CT29" s="697"/>
      <c r="CU29" s="697"/>
      <c r="CV29" s="697"/>
      <c r="CW29" s="697"/>
      <c r="CX29" s="697"/>
      <c r="CY29" s="698"/>
      <c r="CZ29" s="681">
        <v>5.2</v>
      </c>
      <c r="DA29" s="699"/>
      <c r="DB29" s="699"/>
      <c r="DC29" s="700"/>
      <c r="DD29" s="684">
        <v>2356521</v>
      </c>
      <c r="DE29" s="697"/>
      <c r="DF29" s="697"/>
      <c r="DG29" s="697"/>
      <c r="DH29" s="697"/>
      <c r="DI29" s="697"/>
      <c r="DJ29" s="697"/>
      <c r="DK29" s="698"/>
      <c r="DL29" s="684">
        <v>2356521</v>
      </c>
      <c r="DM29" s="697"/>
      <c r="DN29" s="697"/>
      <c r="DO29" s="697"/>
      <c r="DP29" s="697"/>
      <c r="DQ29" s="697"/>
      <c r="DR29" s="697"/>
      <c r="DS29" s="697"/>
      <c r="DT29" s="697"/>
      <c r="DU29" s="697"/>
      <c r="DV29" s="698"/>
      <c r="DW29" s="681">
        <v>13.4</v>
      </c>
      <c r="DX29" s="699"/>
      <c r="DY29" s="699"/>
      <c r="DZ29" s="699"/>
      <c r="EA29" s="699"/>
      <c r="EB29" s="699"/>
      <c r="EC29" s="720"/>
    </row>
    <row r="30" spans="2:133" ht="11.25" customHeight="1" x14ac:dyDescent="0.15">
      <c r="B30" s="675" t="s">
        <v>305</v>
      </c>
      <c r="C30" s="676"/>
      <c r="D30" s="676"/>
      <c r="E30" s="676"/>
      <c r="F30" s="676"/>
      <c r="G30" s="676"/>
      <c r="H30" s="676"/>
      <c r="I30" s="676"/>
      <c r="J30" s="676"/>
      <c r="K30" s="676"/>
      <c r="L30" s="676"/>
      <c r="M30" s="676"/>
      <c r="N30" s="676"/>
      <c r="O30" s="676"/>
      <c r="P30" s="676"/>
      <c r="Q30" s="677"/>
      <c r="R30" s="678">
        <v>282623</v>
      </c>
      <c r="S30" s="679"/>
      <c r="T30" s="679"/>
      <c r="U30" s="679"/>
      <c r="V30" s="679"/>
      <c r="W30" s="679"/>
      <c r="X30" s="679"/>
      <c r="Y30" s="680"/>
      <c r="Z30" s="711">
        <v>0.6</v>
      </c>
      <c r="AA30" s="711"/>
      <c r="AB30" s="711"/>
      <c r="AC30" s="711"/>
      <c r="AD30" s="712" t="s">
        <v>136</v>
      </c>
      <c r="AE30" s="712"/>
      <c r="AF30" s="712"/>
      <c r="AG30" s="712"/>
      <c r="AH30" s="712"/>
      <c r="AI30" s="712"/>
      <c r="AJ30" s="712"/>
      <c r="AK30" s="712"/>
      <c r="AL30" s="681" t="s">
        <v>252</v>
      </c>
      <c r="AM30" s="682"/>
      <c r="AN30" s="682"/>
      <c r="AO30" s="713"/>
      <c r="AP30" s="739" t="s">
        <v>220</v>
      </c>
      <c r="AQ30" s="740"/>
      <c r="AR30" s="740"/>
      <c r="AS30" s="740"/>
      <c r="AT30" s="740"/>
      <c r="AU30" s="740"/>
      <c r="AV30" s="740"/>
      <c r="AW30" s="740"/>
      <c r="AX30" s="740"/>
      <c r="AY30" s="740"/>
      <c r="AZ30" s="740"/>
      <c r="BA30" s="740"/>
      <c r="BB30" s="740"/>
      <c r="BC30" s="740"/>
      <c r="BD30" s="740"/>
      <c r="BE30" s="740"/>
      <c r="BF30" s="741"/>
      <c r="BG30" s="739" t="s">
        <v>306</v>
      </c>
      <c r="BH30" s="752"/>
      <c r="BI30" s="752"/>
      <c r="BJ30" s="752"/>
      <c r="BK30" s="752"/>
      <c r="BL30" s="752"/>
      <c r="BM30" s="752"/>
      <c r="BN30" s="752"/>
      <c r="BO30" s="752"/>
      <c r="BP30" s="752"/>
      <c r="BQ30" s="753"/>
      <c r="BR30" s="739" t="s">
        <v>307</v>
      </c>
      <c r="BS30" s="752"/>
      <c r="BT30" s="752"/>
      <c r="BU30" s="752"/>
      <c r="BV30" s="752"/>
      <c r="BW30" s="752"/>
      <c r="BX30" s="752"/>
      <c r="BY30" s="752"/>
      <c r="BZ30" s="752"/>
      <c r="CA30" s="752"/>
      <c r="CB30" s="753"/>
      <c r="CD30" s="765"/>
      <c r="CE30" s="766"/>
      <c r="CF30" s="717" t="s">
        <v>308</v>
      </c>
      <c r="CG30" s="718"/>
      <c r="CH30" s="718"/>
      <c r="CI30" s="718"/>
      <c r="CJ30" s="718"/>
      <c r="CK30" s="718"/>
      <c r="CL30" s="718"/>
      <c r="CM30" s="718"/>
      <c r="CN30" s="718"/>
      <c r="CO30" s="718"/>
      <c r="CP30" s="718"/>
      <c r="CQ30" s="719"/>
      <c r="CR30" s="678">
        <v>2266998</v>
      </c>
      <c r="CS30" s="679"/>
      <c r="CT30" s="679"/>
      <c r="CU30" s="679"/>
      <c r="CV30" s="679"/>
      <c r="CW30" s="679"/>
      <c r="CX30" s="679"/>
      <c r="CY30" s="680"/>
      <c r="CZ30" s="681">
        <v>4.9000000000000004</v>
      </c>
      <c r="DA30" s="699"/>
      <c r="DB30" s="699"/>
      <c r="DC30" s="700"/>
      <c r="DD30" s="684">
        <v>2232885</v>
      </c>
      <c r="DE30" s="679"/>
      <c r="DF30" s="679"/>
      <c r="DG30" s="679"/>
      <c r="DH30" s="679"/>
      <c r="DI30" s="679"/>
      <c r="DJ30" s="679"/>
      <c r="DK30" s="680"/>
      <c r="DL30" s="684">
        <v>2232885</v>
      </c>
      <c r="DM30" s="679"/>
      <c r="DN30" s="679"/>
      <c r="DO30" s="679"/>
      <c r="DP30" s="679"/>
      <c r="DQ30" s="679"/>
      <c r="DR30" s="679"/>
      <c r="DS30" s="679"/>
      <c r="DT30" s="679"/>
      <c r="DU30" s="679"/>
      <c r="DV30" s="680"/>
      <c r="DW30" s="681">
        <v>12.7</v>
      </c>
      <c r="DX30" s="699"/>
      <c r="DY30" s="699"/>
      <c r="DZ30" s="699"/>
      <c r="EA30" s="699"/>
      <c r="EB30" s="699"/>
      <c r="EC30" s="720"/>
    </row>
    <row r="31" spans="2:133" ht="11.25" customHeight="1" x14ac:dyDescent="0.15">
      <c r="B31" s="675" t="s">
        <v>309</v>
      </c>
      <c r="C31" s="676"/>
      <c r="D31" s="676"/>
      <c r="E31" s="676"/>
      <c r="F31" s="676"/>
      <c r="G31" s="676"/>
      <c r="H31" s="676"/>
      <c r="I31" s="676"/>
      <c r="J31" s="676"/>
      <c r="K31" s="676"/>
      <c r="L31" s="676"/>
      <c r="M31" s="676"/>
      <c r="N31" s="676"/>
      <c r="O31" s="676"/>
      <c r="P31" s="676"/>
      <c r="Q31" s="677"/>
      <c r="R31" s="678">
        <v>16629355</v>
      </c>
      <c r="S31" s="679"/>
      <c r="T31" s="679"/>
      <c r="U31" s="679"/>
      <c r="V31" s="679"/>
      <c r="W31" s="679"/>
      <c r="X31" s="679"/>
      <c r="Y31" s="680"/>
      <c r="Z31" s="711">
        <v>35.4</v>
      </c>
      <c r="AA31" s="711"/>
      <c r="AB31" s="711"/>
      <c r="AC31" s="711"/>
      <c r="AD31" s="712" t="s">
        <v>136</v>
      </c>
      <c r="AE31" s="712"/>
      <c r="AF31" s="712"/>
      <c r="AG31" s="712"/>
      <c r="AH31" s="712"/>
      <c r="AI31" s="712"/>
      <c r="AJ31" s="712"/>
      <c r="AK31" s="712"/>
      <c r="AL31" s="681" t="s">
        <v>128</v>
      </c>
      <c r="AM31" s="682"/>
      <c r="AN31" s="682"/>
      <c r="AO31" s="713"/>
      <c r="AP31" s="754" t="s">
        <v>310</v>
      </c>
      <c r="AQ31" s="755"/>
      <c r="AR31" s="755"/>
      <c r="AS31" s="755"/>
      <c r="AT31" s="760" t="s">
        <v>311</v>
      </c>
      <c r="AU31" s="229"/>
      <c r="AV31" s="229"/>
      <c r="AW31" s="229"/>
      <c r="AX31" s="744" t="s">
        <v>187</v>
      </c>
      <c r="AY31" s="745"/>
      <c r="AZ31" s="745"/>
      <c r="BA31" s="745"/>
      <c r="BB31" s="745"/>
      <c r="BC31" s="745"/>
      <c r="BD31" s="745"/>
      <c r="BE31" s="745"/>
      <c r="BF31" s="746"/>
      <c r="BG31" s="747">
        <v>98.9</v>
      </c>
      <c r="BH31" s="748"/>
      <c r="BI31" s="748"/>
      <c r="BJ31" s="748"/>
      <c r="BK31" s="748"/>
      <c r="BL31" s="748"/>
      <c r="BM31" s="749">
        <v>96.3</v>
      </c>
      <c r="BN31" s="748"/>
      <c r="BO31" s="748"/>
      <c r="BP31" s="748"/>
      <c r="BQ31" s="750"/>
      <c r="BR31" s="747">
        <v>99.3</v>
      </c>
      <c r="BS31" s="748"/>
      <c r="BT31" s="748"/>
      <c r="BU31" s="748"/>
      <c r="BV31" s="748"/>
      <c r="BW31" s="748"/>
      <c r="BX31" s="749">
        <v>96.5</v>
      </c>
      <c r="BY31" s="748"/>
      <c r="BZ31" s="748"/>
      <c r="CA31" s="748"/>
      <c r="CB31" s="750"/>
      <c r="CD31" s="765"/>
      <c r="CE31" s="766"/>
      <c r="CF31" s="717" t="s">
        <v>312</v>
      </c>
      <c r="CG31" s="718"/>
      <c r="CH31" s="718"/>
      <c r="CI31" s="718"/>
      <c r="CJ31" s="718"/>
      <c r="CK31" s="718"/>
      <c r="CL31" s="718"/>
      <c r="CM31" s="718"/>
      <c r="CN31" s="718"/>
      <c r="CO31" s="718"/>
      <c r="CP31" s="718"/>
      <c r="CQ31" s="719"/>
      <c r="CR31" s="678">
        <v>126579</v>
      </c>
      <c r="CS31" s="697"/>
      <c r="CT31" s="697"/>
      <c r="CU31" s="697"/>
      <c r="CV31" s="697"/>
      <c r="CW31" s="697"/>
      <c r="CX31" s="697"/>
      <c r="CY31" s="698"/>
      <c r="CZ31" s="681">
        <v>0.3</v>
      </c>
      <c r="DA31" s="699"/>
      <c r="DB31" s="699"/>
      <c r="DC31" s="700"/>
      <c r="DD31" s="684">
        <v>123636</v>
      </c>
      <c r="DE31" s="697"/>
      <c r="DF31" s="697"/>
      <c r="DG31" s="697"/>
      <c r="DH31" s="697"/>
      <c r="DI31" s="697"/>
      <c r="DJ31" s="697"/>
      <c r="DK31" s="698"/>
      <c r="DL31" s="684">
        <v>123636</v>
      </c>
      <c r="DM31" s="697"/>
      <c r="DN31" s="697"/>
      <c r="DO31" s="697"/>
      <c r="DP31" s="697"/>
      <c r="DQ31" s="697"/>
      <c r="DR31" s="697"/>
      <c r="DS31" s="697"/>
      <c r="DT31" s="697"/>
      <c r="DU31" s="697"/>
      <c r="DV31" s="698"/>
      <c r="DW31" s="681">
        <v>0.7</v>
      </c>
      <c r="DX31" s="699"/>
      <c r="DY31" s="699"/>
      <c r="DZ31" s="699"/>
      <c r="EA31" s="699"/>
      <c r="EB31" s="699"/>
      <c r="EC31" s="720"/>
    </row>
    <row r="32" spans="2:133" ht="11.25" customHeight="1" x14ac:dyDescent="0.15">
      <c r="B32" s="769" t="s">
        <v>313</v>
      </c>
      <c r="C32" s="770"/>
      <c r="D32" s="770"/>
      <c r="E32" s="770"/>
      <c r="F32" s="770"/>
      <c r="G32" s="770"/>
      <c r="H32" s="770"/>
      <c r="I32" s="770"/>
      <c r="J32" s="770"/>
      <c r="K32" s="770"/>
      <c r="L32" s="770"/>
      <c r="M32" s="770"/>
      <c r="N32" s="770"/>
      <c r="O32" s="770"/>
      <c r="P32" s="770"/>
      <c r="Q32" s="771"/>
      <c r="R32" s="678" t="s">
        <v>136</v>
      </c>
      <c r="S32" s="679"/>
      <c r="T32" s="679"/>
      <c r="U32" s="679"/>
      <c r="V32" s="679"/>
      <c r="W32" s="679"/>
      <c r="X32" s="679"/>
      <c r="Y32" s="680"/>
      <c r="Z32" s="711" t="s">
        <v>128</v>
      </c>
      <c r="AA32" s="711"/>
      <c r="AB32" s="711"/>
      <c r="AC32" s="711"/>
      <c r="AD32" s="712" t="s">
        <v>128</v>
      </c>
      <c r="AE32" s="712"/>
      <c r="AF32" s="712"/>
      <c r="AG32" s="712"/>
      <c r="AH32" s="712"/>
      <c r="AI32" s="712"/>
      <c r="AJ32" s="712"/>
      <c r="AK32" s="712"/>
      <c r="AL32" s="681" t="s">
        <v>232</v>
      </c>
      <c r="AM32" s="682"/>
      <c r="AN32" s="682"/>
      <c r="AO32" s="713"/>
      <c r="AP32" s="756"/>
      <c r="AQ32" s="757"/>
      <c r="AR32" s="757"/>
      <c r="AS32" s="757"/>
      <c r="AT32" s="761"/>
      <c r="AU32" s="228" t="s">
        <v>314</v>
      </c>
      <c r="AV32" s="228"/>
      <c r="AW32" s="228"/>
      <c r="AX32" s="675" t="s">
        <v>315</v>
      </c>
      <c r="AY32" s="676"/>
      <c r="AZ32" s="676"/>
      <c r="BA32" s="676"/>
      <c r="BB32" s="676"/>
      <c r="BC32" s="676"/>
      <c r="BD32" s="676"/>
      <c r="BE32" s="676"/>
      <c r="BF32" s="677"/>
      <c r="BG32" s="751">
        <v>99.4</v>
      </c>
      <c r="BH32" s="697"/>
      <c r="BI32" s="697"/>
      <c r="BJ32" s="697"/>
      <c r="BK32" s="697"/>
      <c r="BL32" s="697"/>
      <c r="BM32" s="682">
        <v>97.7</v>
      </c>
      <c r="BN32" s="743"/>
      <c r="BO32" s="743"/>
      <c r="BP32" s="743"/>
      <c r="BQ32" s="724"/>
      <c r="BR32" s="751">
        <v>99.5</v>
      </c>
      <c r="BS32" s="697"/>
      <c r="BT32" s="697"/>
      <c r="BU32" s="697"/>
      <c r="BV32" s="697"/>
      <c r="BW32" s="697"/>
      <c r="BX32" s="682">
        <v>97.8</v>
      </c>
      <c r="BY32" s="743"/>
      <c r="BZ32" s="743"/>
      <c r="CA32" s="743"/>
      <c r="CB32" s="724"/>
      <c r="CD32" s="767"/>
      <c r="CE32" s="768"/>
      <c r="CF32" s="717" t="s">
        <v>316</v>
      </c>
      <c r="CG32" s="718"/>
      <c r="CH32" s="718"/>
      <c r="CI32" s="718"/>
      <c r="CJ32" s="718"/>
      <c r="CK32" s="718"/>
      <c r="CL32" s="718"/>
      <c r="CM32" s="718"/>
      <c r="CN32" s="718"/>
      <c r="CO32" s="718"/>
      <c r="CP32" s="718"/>
      <c r="CQ32" s="719"/>
      <c r="CR32" s="678">
        <v>52</v>
      </c>
      <c r="CS32" s="679"/>
      <c r="CT32" s="679"/>
      <c r="CU32" s="679"/>
      <c r="CV32" s="679"/>
      <c r="CW32" s="679"/>
      <c r="CX32" s="679"/>
      <c r="CY32" s="680"/>
      <c r="CZ32" s="681">
        <v>0</v>
      </c>
      <c r="DA32" s="699"/>
      <c r="DB32" s="699"/>
      <c r="DC32" s="700"/>
      <c r="DD32" s="684">
        <v>52</v>
      </c>
      <c r="DE32" s="679"/>
      <c r="DF32" s="679"/>
      <c r="DG32" s="679"/>
      <c r="DH32" s="679"/>
      <c r="DI32" s="679"/>
      <c r="DJ32" s="679"/>
      <c r="DK32" s="680"/>
      <c r="DL32" s="684">
        <v>52</v>
      </c>
      <c r="DM32" s="679"/>
      <c r="DN32" s="679"/>
      <c r="DO32" s="679"/>
      <c r="DP32" s="679"/>
      <c r="DQ32" s="679"/>
      <c r="DR32" s="679"/>
      <c r="DS32" s="679"/>
      <c r="DT32" s="679"/>
      <c r="DU32" s="679"/>
      <c r="DV32" s="680"/>
      <c r="DW32" s="681">
        <v>0</v>
      </c>
      <c r="DX32" s="699"/>
      <c r="DY32" s="699"/>
      <c r="DZ32" s="699"/>
      <c r="EA32" s="699"/>
      <c r="EB32" s="699"/>
      <c r="EC32" s="720"/>
    </row>
    <row r="33" spans="2:133" ht="11.25" customHeight="1" x14ac:dyDescent="0.15">
      <c r="B33" s="675" t="s">
        <v>317</v>
      </c>
      <c r="C33" s="676"/>
      <c r="D33" s="676"/>
      <c r="E33" s="676"/>
      <c r="F33" s="676"/>
      <c r="G33" s="676"/>
      <c r="H33" s="676"/>
      <c r="I33" s="676"/>
      <c r="J33" s="676"/>
      <c r="K33" s="676"/>
      <c r="L33" s="676"/>
      <c r="M33" s="676"/>
      <c r="N33" s="676"/>
      <c r="O33" s="676"/>
      <c r="P33" s="676"/>
      <c r="Q33" s="677"/>
      <c r="R33" s="678">
        <v>2236894</v>
      </c>
      <c r="S33" s="679"/>
      <c r="T33" s="679"/>
      <c r="U33" s="679"/>
      <c r="V33" s="679"/>
      <c r="W33" s="679"/>
      <c r="X33" s="679"/>
      <c r="Y33" s="680"/>
      <c r="Z33" s="711">
        <v>4.8</v>
      </c>
      <c r="AA33" s="711"/>
      <c r="AB33" s="711"/>
      <c r="AC33" s="711"/>
      <c r="AD33" s="712" t="s">
        <v>128</v>
      </c>
      <c r="AE33" s="712"/>
      <c r="AF33" s="712"/>
      <c r="AG33" s="712"/>
      <c r="AH33" s="712"/>
      <c r="AI33" s="712"/>
      <c r="AJ33" s="712"/>
      <c r="AK33" s="712"/>
      <c r="AL33" s="681" t="s">
        <v>136</v>
      </c>
      <c r="AM33" s="682"/>
      <c r="AN33" s="682"/>
      <c r="AO33" s="713"/>
      <c r="AP33" s="758"/>
      <c r="AQ33" s="759"/>
      <c r="AR33" s="759"/>
      <c r="AS33" s="759"/>
      <c r="AT33" s="762"/>
      <c r="AU33" s="230"/>
      <c r="AV33" s="230"/>
      <c r="AW33" s="230"/>
      <c r="AX33" s="659" t="s">
        <v>318</v>
      </c>
      <c r="AY33" s="660"/>
      <c r="AZ33" s="660"/>
      <c r="BA33" s="660"/>
      <c r="BB33" s="660"/>
      <c r="BC33" s="660"/>
      <c r="BD33" s="660"/>
      <c r="BE33" s="660"/>
      <c r="BF33" s="661"/>
      <c r="BG33" s="742">
        <v>98.4</v>
      </c>
      <c r="BH33" s="663"/>
      <c r="BI33" s="663"/>
      <c r="BJ33" s="663"/>
      <c r="BK33" s="663"/>
      <c r="BL33" s="663"/>
      <c r="BM33" s="705">
        <v>94.8</v>
      </c>
      <c r="BN33" s="663"/>
      <c r="BO33" s="663"/>
      <c r="BP33" s="663"/>
      <c r="BQ33" s="707"/>
      <c r="BR33" s="742">
        <v>99.1</v>
      </c>
      <c r="BS33" s="663"/>
      <c r="BT33" s="663"/>
      <c r="BU33" s="663"/>
      <c r="BV33" s="663"/>
      <c r="BW33" s="663"/>
      <c r="BX33" s="705">
        <v>95.1</v>
      </c>
      <c r="BY33" s="663"/>
      <c r="BZ33" s="663"/>
      <c r="CA33" s="663"/>
      <c r="CB33" s="707"/>
      <c r="CD33" s="717" t="s">
        <v>319</v>
      </c>
      <c r="CE33" s="718"/>
      <c r="CF33" s="718"/>
      <c r="CG33" s="718"/>
      <c r="CH33" s="718"/>
      <c r="CI33" s="718"/>
      <c r="CJ33" s="718"/>
      <c r="CK33" s="718"/>
      <c r="CL33" s="718"/>
      <c r="CM33" s="718"/>
      <c r="CN33" s="718"/>
      <c r="CO33" s="718"/>
      <c r="CP33" s="718"/>
      <c r="CQ33" s="719"/>
      <c r="CR33" s="678">
        <v>18635233</v>
      </c>
      <c r="CS33" s="697"/>
      <c r="CT33" s="697"/>
      <c r="CU33" s="697"/>
      <c r="CV33" s="697"/>
      <c r="CW33" s="697"/>
      <c r="CX33" s="697"/>
      <c r="CY33" s="698"/>
      <c r="CZ33" s="681">
        <v>40.6</v>
      </c>
      <c r="DA33" s="699"/>
      <c r="DB33" s="699"/>
      <c r="DC33" s="700"/>
      <c r="DD33" s="684">
        <v>8754709</v>
      </c>
      <c r="DE33" s="697"/>
      <c r="DF33" s="697"/>
      <c r="DG33" s="697"/>
      <c r="DH33" s="697"/>
      <c r="DI33" s="697"/>
      <c r="DJ33" s="697"/>
      <c r="DK33" s="698"/>
      <c r="DL33" s="684">
        <v>6866510</v>
      </c>
      <c r="DM33" s="697"/>
      <c r="DN33" s="697"/>
      <c r="DO33" s="697"/>
      <c r="DP33" s="697"/>
      <c r="DQ33" s="697"/>
      <c r="DR33" s="697"/>
      <c r="DS33" s="697"/>
      <c r="DT33" s="697"/>
      <c r="DU33" s="697"/>
      <c r="DV33" s="698"/>
      <c r="DW33" s="681">
        <v>39.1</v>
      </c>
      <c r="DX33" s="699"/>
      <c r="DY33" s="699"/>
      <c r="DZ33" s="699"/>
      <c r="EA33" s="699"/>
      <c r="EB33" s="699"/>
      <c r="EC33" s="720"/>
    </row>
    <row r="34" spans="2:133" ht="11.25" customHeight="1" x14ac:dyDescent="0.15">
      <c r="B34" s="675" t="s">
        <v>320</v>
      </c>
      <c r="C34" s="676"/>
      <c r="D34" s="676"/>
      <c r="E34" s="676"/>
      <c r="F34" s="676"/>
      <c r="G34" s="676"/>
      <c r="H34" s="676"/>
      <c r="I34" s="676"/>
      <c r="J34" s="676"/>
      <c r="K34" s="676"/>
      <c r="L34" s="676"/>
      <c r="M34" s="676"/>
      <c r="N34" s="676"/>
      <c r="O34" s="676"/>
      <c r="P34" s="676"/>
      <c r="Q34" s="677"/>
      <c r="R34" s="678">
        <v>58836</v>
      </c>
      <c r="S34" s="679"/>
      <c r="T34" s="679"/>
      <c r="U34" s="679"/>
      <c r="V34" s="679"/>
      <c r="W34" s="679"/>
      <c r="X34" s="679"/>
      <c r="Y34" s="680"/>
      <c r="Z34" s="711">
        <v>0.1</v>
      </c>
      <c r="AA34" s="711"/>
      <c r="AB34" s="711"/>
      <c r="AC34" s="711"/>
      <c r="AD34" s="712">
        <v>26785</v>
      </c>
      <c r="AE34" s="712"/>
      <c r="AF34" s="712"/>
      <c r="AG34" s="712"/>
      <c r="AH34" s="712"/>
      <c r="AI34" s="712"/>
      <c r="AJ34" s="712"/>
      <c r="AK34" s="712"/>
      <c r="AL34" s="681">
        <v>0.2</v>
      </c>
      <c r="AM34" s="682"/>
      <c r="AN34" s="682"/>
      <c r="AO34" s="713"/>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717" t="s">
        <v>321</v>
      </c>
      <c r="CE34" s="718"/>
      <c r="CF34" s="718"/>
      <c r="CG34" s="718"/>
      <c r="CH34" s="718"/>
      <c r="CI34" s="718"/>
      <c r="CJ34" s="718"/>
      <c r="CK34" s="718"/>
      <c r="CL34" s="718"/>
      <c r="CM34" s="718"/>
      <c r="CN34" s="718"/>
      <c r="CO34" s="718"/>
      <c r="CP34" s="718"/>
      <c r="CQ34" s="719"/>
      <c r="CR34" s="678">
        <v>4339815</v>
      </c>
      <c r="CS34" s="679"/>
      <c r="CT34" s="679"/>
      <c r="CU34" s="679"/>
      <c r="CV34" s="679"/>
      <c r="CW34" s="679"/>
      <c r="CX34" s="679"/>
      <c r="CY34" s="680"/>
      <c r="CZ34" s="681">
        <v>9.5</v>
      </c>
      <c r="DA34" s="699"/>
      <c r="DB34" s="699"/>
      <c r="DC34" s="700"/>
      <c r="DD34" s="684">
        <v>3629921</v>
      </c>
      <c r="DE34" s="679"/>
      <c r="DF34" s="679"/>
      <c r="DG34" s="679"/>
      <c r="DH34" s="679"/>
      <c r="DI34" s="679"/>
      <c r="DJ34" s="679"/>
      <c r="DK34" s="680"/>
      <c r="DL34" s="684">
        <v>3027275</v>
      </c>
      <c r="DM34" s="679"/>
      <c r="DN34" s="679"/>
      <c r="DO34" s="679"/>
      <c r="DP34" s="679"/>
      <c r="DQ34" s="679"/>
      <c r="DR34" s="679"/>
      <c r="DS34" s="679"/>
      <c r="DT34" s="679"/>
      <c r="DU34" s="679"/>
      <c r="DV34" s="680"/>
      <c r="DW34" s="681">
        <v>17.3</v>
      </c>
      <c r="DX34" s="699"/>
      <c r="DY34" s="699"/>
      <c r="DZ34" s="699"/>
      <c r="EA34" s="699"/>
      <c r="EB34" s="699"/>
      <c r="EC34" s="720"/>
    </row>
    <row r="35" spans="2:133" ht="11.25" customHeight="1" x14ac:dyDescent="0.15">
      <c r="B35" s="675" t="s">
        <v>322</v>
      </c>
      <c r="C35" s="676"/>
      <c r="D35" s="676"/>
      <c r="E35" s="676"/>
      <c r="F35" s="676"/>
      <c r="G35" s="676"/>
      <c r="H35" s="676"/>
      <c r="I35" s="676"/>
      <c r="J35" s="676"/>
      <c r="K35" s="676"/>
      <c r="L35" s="676"/>
      <c r="M35" s="676"/>
      <c r="N35" s="676"/>
      <c r="O35" s="676"/>
      <c r="P35" s="676"/>
      <c r="Q35" s="677"/>
      <c r="R35" s="678">
        <v>164233</v>
      </c>
      <c r="S35" s="679"/>
      <c r="T35" s="679"/>
      <c r="U35" s="679"/>
      <c r="V35" s="679"/>
      <c r="W35" s="679"/>
      <c r="X35" s="679"/>
      <c r="Y35" s="680"/>
      <c r="Z35" s="711">
        <v>0.3</v>
      </c>
      <c r="AA35" s="711"/>
      <c r="AB35" s="711"/>
      <c r="AC35" s="711"/>
      <c r="AD35" s="712" t="s">
        <v>128</v>
      </c>
      <c r="AE35" s="712"/>
      <c r="AF35" s="712"/>
      <c r="AG35" s="712"/>
      <c r="AH35" s="712"/>
      <c r="AI35" s="712"/>
      <c r="AJ35" s="712"/>
      <c r="AK35" s="712"/>
      <c r="AL35" s="681" t="s">
        <v>252</v>
      </c>
      <c r="AM35" s="682"/>
      <c r="AN35" s="682"/>
      <c r="AO35" s="713"/>
      <c r="AP35" s="233"/>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7" t="s">
        <v>325</v>
      </c>
      <c r="CE35" s="718"/>
      <c r="CF35" s="718"/>
      <c r="CG35" s="718"/>
      <c r="CH35" s="718"/>
      <c r="CI35" s="718"/>
      <c r="CJ35" s="718"/>
      <c r="CK35" s="718"/>
      <c r="CL35" s="718"/>
      <c r="CM35" s="718"/>
      <c r="CN35" s="718"/>
      <c r="CO35" s="718"/>
      <c r="CP35" s="718"/>
      <c r="CQ35" s="719"/>
      <c r="CR35" s="678">
        <v>59598</v>
      </c>
      <c r="CS35" s="697"/>
      <c r="CT35" s="697"/>
      <c r="CU35" s="697"/>
      <c r="CV35" s="697"/>
      <c r="CW35" s="697"/>
      <c r="CX35" s="697"/>
      <c r="CY35" s="698"/>
      <c r="CZ35" s="681">
        <v>0.1</v>
      </c>
      <c r="DA35" s="699"/>
      <c r="DB35" s="699"/>
      <c r="DC35" s="700"/>
      <c r="DD35" s="684">
        <v>37835</v>
      </c>
      <c r="DE35" s="697"/>
      <c r="DF35" s="697"/>
      <c r="DG35" s="697"/>
      <c r="DH35" s="697"/>
      <c r="DI35" s="697"/>
      <c r="DJ35" s="697"/>
      <c r="DK35" s="698"/>
      <c r="DL35" s="684">
        <v>37835</v>
      </c>
      <c r="DM35" s="697"/>
      <c r="DN35" s="697"/>
      <c r="DO35" s="697"/>
      <c r="DP35" s="697"/>
      <c r="DQ35" s="697"/>
      <c r="DR35" s="697"/>
      <c r="DS35" s="697"/>
      <c r="DT35" s="697"/>
      <c r="DU35" s="697"/>
      <c r="DV35" s="698"/>
      <c r="DW35" s="681">
        <v>0.2</v>
      </c>
      <c r="DX35" s="699"/>
      <c r="DY35" s="699"/>
      <c r="DZ35" s="699"/>
      <c r="EA35" s="699"/>
      <c r="EB35" s="699"/>
      <c r="EC35" s="720"/>
    </row>
    <row r="36" spans="2:133" ht="11.25" customHeight="1" x14ac:dyDescent="0.15">
      <c r="B36" s="675" t="s">
        <v>326</v>
      </c>
      <c r="C36" s="676"/>
      <c r="D36" s="676"/>
      <c r="E36" s="676"/>
      <c r="F36" s="676"/>
      <c r="G36" s="676"/>
      <c r="H36" s="676"/>
      <c r="I36" s="676"/>
      <c r="J36" s="676"/>
      <c r="K36" s="676"/>
      <c r="L36" s="676"/>
      <c r="M36" s="676"/>
      <c r="N36" s="676"/>
      <c r="O36" s="676"/>
      <c r="P36" s="676"/>
      <c r="Q36" s="677"/>
      <c r="R36" s="678">
        <v>1340023</v>
      </c>
      <c r="S36" s="679"/>
      <c r="T36" s="679"/>
      <c r="U36" s="679"/>
      <c r="V36" s="679"/>
      <c r="W36" s="679"/>
      <c r="X36" s="679"/>
      <c r="Y36" s="680"/>
      <c r="Z36" s="711">
        <v>2.8</v>
      </c>
      <c r="AA36" s="711"/>
      <c r="AB36" s="711"/>
      <c r="AC36" s="711"/>
      <c r="AD36" s="712" t="s">
        <v>128</v>
      </c>
      <c r="AE36" s="712"/>
      <c r="AF36" s="712"/>
      <c r="AG36" s="712"/>
      <c r="AH36" s="712"/>
      <c r="AI36" s="712"/>
      <c r="AJ36" s="712"/>
      <c r="AK36" s="712"/>
      <c r="AL36" s="681" t="s">
        <v>252</v>
      </c>
      <c r="AM36" s="682"/>
      <c r="AN36" s="682"/>
      <c r="AO36" s="713"/>
      <c r="AP36" s="233"/>
      <c r="AQ36" s="730" t="s">
        <v>327</v>
      </c>
      <c r="AR36" s="731"/>
      <c r="AS36" s="731"/>
      <c r="AT36" s="731"/>
      <c r="AU36" s="731"/>
      <c r="AV36" s="731"/>
      <c r="AW36" s="731"/>
      <c r="AX36" s="731"/>
      <c r="AY36" s="732"/>
      <c r="AZ36" s="733">
        <v>3207087</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5820</v>
      </c>
      <c r="BW36" s="734"/>
      <c r="BX36" s="734"/>
      <c r="BY36" s="734"/>
      <c r="BZ36" s="734"/>
      <c r="CA36" s="734"/>
      <c r="CB36" s="735"/>
      <c r="CD36" s="717" t="s">
        <v>329</v>
      </c>
      <c r="CE36" s="718"/>
      <c r="CF36" s="718"/>
      <c r="CG36" s="718"/>
      <c r="CH36" s="718"/>
      <c r="CI36" s="718"/>
      <c r="CJ36" s="718"/>
      <c r="CK36" s="718"/>
      <c r="CL36" s="718"/>
      <c r="CM36" s="718"/>
      <c r="CN36" s="718"/>
      <c r="CO36" s="718"/>
      <c r="CP36" s="718"/>
      <c r="CQ36" s="719"/>
      <c r="CR36" s="678">
        <v>11794875</v>
      </c>
      <c r="CS36" s="679"/>
      <c r="CT36" s="679"/>
      <c r="CU36" s="679"/>
      <c r="CV36" s="679"/>
      <c r="CW36" s="679"/>
      <c r="CX36" s="679"/>
      <c r="CY36" s="680"/>
      <c r="CZ36" s="681">
        <v>25.7</v>
      </c>
      <c r="DA36" s="699"/>
      <c r="DB36" s="699"/>
      <c r="DC36" s="700"/>
      <c r="DD36" s="684">
        <v>3166217</v>
      </c>
      <c r="DE36" s="679"/>
      <c r="DF36" s="679"/>
      <c r="DG36" s="679"/>
      <c r="DH36" s="679"/>
      <c r="DI36" s="679"/>
      <c r="DJ36" s="679"/>
      <c r="DK36" s="680"/>
      <c r="DL36" s="684">
        <v>2139885</v>
      </c>
      <c r="DM36" s="679"/>
      <c r="DN36" s="679"/>
      <c r="DO36" s="679"/>
      <c r="DP36" s="679"/>
      <c r="DQ36" s="679"/>
      <c r="DR36" s="679"/>
      <c r="DS36" s="679"/>
      <c r="DT36" s="679"/>
      <c r="DU36" s="679"/>
      <c r="DV36" s="680"/>
      <c r="DW36" s="681">
        <v>12.2</v>
      </c>
      <c r="DX36" s="699"/>
      <c r="DY36" s="699"/>
      <c r="DZ36" s="699"/>
      <c r="EA36" s="699"/>
      <c r="EB36" s="699"/>
      <c r="EC36" s="720"/>
    </row>
    <row r="37" spans="2:133" ht="11.25" customHeight="1" x14ac:dyDescent="0.15">
      <c r="B37" s="675" t="s">
        <v>330</v>
      </c>
      <c r="C37" s="676"/>
      <c r="D37" s="676"/>
      <c r="E37" s="676"/>
      <c r="F37" s="676"/>
      <c r="G37" s="676"/>
      <c r="H37" s="676"/>
      <c r="I37" s="676"/>
      <c r="J37" s="676"/>
      <c r="K37" s="676"/>
      <c r="L37" s="676"/>
      <c r="M37" s="676"/>
      <c r="N37" s="676"/>
      <c r="O37" s="676"/>
      <c r="P37" s="676"/>
      <c r="Q37" s="677"/>
      <c r="R37" s="678">
        <v>1235002</v>
      </c>
      <c r="S37" s="679"/>
      <c r="T37" s="679"/>
      <c r="U37" s="679"/>
      <c r="V37" s="679"/>
      <c r="W37" s="679"/>
      <c r="X37" s="679"/>
      <c r="Y37" s="680"/>
      <c r="Z37" s="711">
        <v>2.6</v>
      </c>
      <c r="AA37" s="711"/>
      <c r="AB37" s="711"/>
      <c r="AC37" s="711"/>
      <c r="AD37" s="712" t="s">
        <v>128</v>
      </c>
      <c r="AE37" s="712"/>
      <c r="AF37" s="712"/>
      <c r="AG37" s="712"/>
      <c r="AH37" s="712"/>
      <c r="AI37" s="712"/>
      <c r="AJ37" s="712"/>
      <c r="AK37" s="712"/>
      <c r="AL37" s="681" t="s">
        <v>128</v>
      </c>
      <c r="AM37" s="682"/>
      <c r="AN37" s="682"/>
      <c r="AO37" s="713"/>
      <c r="AQ37" s="721" t="s">
        <v>331</v>
      </c>
      <c r="AR37" s="722"/>
      <c r="AS37" s="722"/>
      <c r="AT37" s="722"/>
      <c r="AU37" s="722"/>
      <c r="AV37" s="722"/>
      <c r="AW37" s="722"/>
      <c r="AX37" s="722"/>
      <c r="AY37" s="723"/>
      <c r="AZ37" s="678">
        <v>624185</v>
      </c>
      <c r="BA37" s="679"/>
      <c r="BB37" s="679"/>
      <c r="BC37" s="679"/>
      <c r="BD37" s="697"/>
      <c r="BE37" s="697"/>
      <c r="BF37" s="724"/>
      <c r="BG37" s="717" t="s">
        <v>332</v>
      </c>
      <c r="BH37" s="718"/>
      <c r="BI37" s="718"/>
      <c r="BJ37" s="718"/>
      <c r="BK37" s="718"/>
      <c r="BL37" s="718"/>
      <c r="BM37" s="718"/>
      <c r="BN37" s="718"/>
      <c r="BO37" s="718"/>
      <c r="BP37" s="718"/>
      <c r="BQ37" s="718"/>
      <c r="BR37" s="718"/>
      <c r="BS37" s="718"/>
      <c r="BT37" s="718"/>
      <c r="BU37" s="719"/>
      <c r="BV37" s="678">
        <v>-23898</v>
      </c>
      <c r="BW37" s="679"/>
      <c r="BX37" s="679"/>
      <c r="BY37" s="679"/>
      <c r="BZ37" s="679"/>
      <c r="CA37" s="679"/>
      <c r="CB37" s="725"/>
      <c r="CD37" s="717" t="s">
        <v>333</v>
      </c>
      <c r="CE37" s="718"/>
      <c r="CF37" s="718"/>
      <c r="CG37" s="718"/>
      <c r="CH37" s="718"/>
      <c r="CI37" s="718"/>
      <c r="CJ37" s="718"/>
      <c r="CK37" s="718"/>
      <c r="CL37" s="718"/>
      <c r="CM37" s="718"/>
      <c r="CN37" s="718"/>
      <c r="CO37" s="718"/>
      <c r="CP37" s="718"/>
      <c r="CQ37" s="719"/>
      <c r="CR37" s="678">
        <v>1020505</v>
      </c>
      <c r="CS37" s="697"/>
      <c r="CT37" s="697"/>
      <c r="CU37" s="697"/>
      <c r="CV37" s="697"/>
      <c r="CW37" s="697"/>
      <c r="CX37" s="697"/>
      <c r="CY37" s="698"/>
      <c r="CZ37" s="681">
        <v>2.2000000000000002</v>
      </c>
      <c r="DA37" s="699"/>
      <c r="DB37" s="699"/>
      <c r="DC37" s="700"/>
      <c r="DD37" s="684">
        <v>1020505</v>
      </c>
      <c r="DE37" s="697"/>
      <c r="DF37" s="697"/>
      <c r="DG37" s="697"/>
      <c r="DH37" s="697"/>
      <c r="DI37" s="697"/>
      <c r="DJ37" s="697"/>
      <c r="DK37" s="698"/>
      <c r="DL37" s="684">
        <v>993430</v>
      </c>
      <c r="DM37" s="697"/>
      <c r="DN37" s="697"/>
      <c r="DO37" s="697"/>
      <c r="DP37" s="697"/>
      <c r="DQ37" s="697"/>
      <c r="DR37" s="697"/>
      <c r="DS37" s="697"/>
      <c r="DT37" s="697"/>
      <c r="DU37" s="697"/>
      <c r="DV37" s="698"/>
      <c r="DW37" s="681">
        <v>5.7</v>
      </c>
      <c r="DX37" s="699"/>
      <c r="DY37" s="699"/>
      <c r="DZ37" s="699"/>
      <c r="EA37" s="699"/>
      <c r="EB37" s="699"/>
      <c r="EC37" s="720"/>
    </row>
    <row r="38" spans="2:133" ht="11.25" customHeight="1" x14ac:dyDescent="0.15">
      <c r="B38" s="675" t="s">
        <v>334</v>
      </c>
      <c r="C38" s="676"/>
      <c r="D38" s="676"/>
      <c r="E38" s="676"/>
      <c r="F38" s="676"/>
      <c r="G38" s="676"/>
      <c r="H38" s="676"/>
      <c r="I38" s="676"/>
      <c r="J38" s="676"/>
      <c r="K38" s="676"/>
      <c r="L38" s="676"/>
      <c r="M38" s="676"/>
      <c r="N38" s="676"/>
      <c r="O38" s="676"/>
      <c r="P38" s="676"/>
      <c r="Q38" s="677"/>
      <c r="R38" s="678">
        <v>321535</v>
      </c>
      <c r="S38" s="679"/>
      <c r="T38" s="679"/>
      <c r="U38" s="679"/>
      <c r="V38" s="679"/>
      <c r="W38" s="679"/>
      <c r="X38" s="679"/>
      <c r="Y38" s="680"/>
      <c r="Z38" s="711">
        <v>0.7</v>
      </c>
      <c r="AA38" s="711"/>
      <c r="AB38" s="711"/>
      <c r="AC38" s="711"/>
      <c r="AD38" s="712">
        <v>9349</v>
      </c>
      <c r="AE38" s="712"/>
      <c r="AF38" s="712"/>
      <c r="AG38" s="712"/>
      <c r="AH38" s="712"/>
      <c r="AI38" s="712"/>
      <c r="AJ38" s="712"/>
      <c r="AK38" s="712"/>
      <c r="AL38" s="681">
        <v>0.1</v>
      </c>
      <c r="AM38" s="682"/>
      <c r="AN38" s="682"/>
      <c r="AO38" s="713"/>
      <c r="AQ38" s="721" t="s">
        <v>335</v>
      </c>
      <c r="AR38" s="722"/>
      <c r="AS38" s="722"/>
      <c r="AT38" s="722"/>
      <c r="AU38" s="722"/>
      <c r="AV38" s="722"/>
      <c r="AW38" s="722"/>
      <c r="AX38" s="722"/>
      <c r="AY38" s="723"/>
      <c r="AZ38" s="678">
        <v>527218</v>
      </c>
      <c r="BA38" s="679"/>
      <c r="BB38" s="679"/>
      <c r="BC38" s="679"/>
      <c r="BD38" s="697"/>
      <c r="BE38" s="697"/>
      <c r="BF38" s="724"/>
      <c r="BG38" s="717" t="s">
        <v>336</v>
      </c>
      <c r="BH38" s="718"/>
      <c r="BI38" s="718"/>
      <c r="BJ38" s="718"/>
      <c r="BK38" s="718"/>
      <c r="BL38" s="718"/>
      <c r="BM38" s="718"/>
      <c r="BN38" s="718"/>
      <c r="BO38" s="718"/>
      <c r="BP38" s="718"/>
      <c r="BQ38" s="718"/>
      <c r="BR38" s="718"/>
      <c r="BS38" s="718"/>
      <c r="BT38" s="718"/>
      <c r="BU38" s="719"/>
      <c r="BV38" s="678">
        <v>8820</v>
      </c>
      <c r="BW38" s="679"/>
      <c r="BX38" s="679"/>
      <c r="BY38" s="679"/>
      <c r="BZ38" s="679"/>
      <c r="CA38" s="679"/>
      <c r="CB38" s="725"/>
      <c r="CD38" s="717" t="s">
        <v>337</v>
      </c>
      <c r="CE38" s="718"/>
      <c r="CF38" s="718"/>
      <c r="CG38" s="718"/>
      <c r="CH38" s="718"/>
      <c r="CI38" s="718"/>
      <c r="CJ38" s="718"/>
      <c r="CK38" s="718"/>
      <c r="CL38" s="718"/>
      <c r="CM38" s="718"/>
      <c r="CN38" s="718"/>
      <c r="CO38" s="718"/>
      <c r="CP38" s="718"/>
      <c r="CQ38" s="719"/>
      <c r="CR38" s="678">
        <v>2241170</v>
      </c>
      <c r="CS38" s="679"/>
      <c r="CT38" s="679"/>
      <c r="CU38" s="679"/>
      <c r="CV38" s="679"/>
      <c r="CW38" s="679"/>
      <c r="CX38" s="679"/>
      <c r="CY38" s="680"/>
      <c r="CZ38" s="681">
        <v>4.9000000000000004</v>
      </c>
      <c r="DA38" s="699"/>
      <c r="DB38" s="699"/>
      <c r="DC38" s="700"/>
      <c r="DD38" s="684">
        <v>1878276</v>
      </c>
      <c r="DE38" s="679"/>
      <c r="DF38" s="679"/>
      <c r="DG38" s="679"/>
      <c r="DH38" s="679"/>
      <c r="DI38" s="679"/>
      <c r="DJ38" s="679"/>
      <c r="DK38" s="680"/>
      <c r="DL38" s="684">
        <v>1653003</v>
      </c>
      <c r="DM38" s="679"/>
      <c r="DN38" s="679"/>
      <c r="DO38" s="679"/>
      <c r="DP38" s="679"/>
      <c r="DQ38" s="679"/>
      <c r="DR38" s="679"/>
      <c r="DS38" s="679"/>
      <c r="DT38" s="679"/>
      <c r="DU38" s="679"/>
      <c r="DV38" s="680"/>
      <c r="DW38" s="681">
        <v>9.4</v>
      </c>
      <c r="DX38" s="699"/>
      <c r="DY38" s="699"/>
      <c r="DZ38" s="699"/>
      <c r="EA38" s="699"/>
      <c r="EB38" s="699"/>
      <c r="EC38" s="720"/>
    </row>
    <row r="39" spans="2:133" ht="11.25" customHeight="1" x14ac:dyDescent="0.15">
      <c r="B39" s="675" t="s">
        <v>338</v>
      </c>
      <c r="C39" s="676"/>
      <c r="D39" s="676"/>
      <c r="E39" s="676"/>
      <c r="F39" s="676"/>
      <c r="G39" s="676"/>
      <c r="H39" s="676"/>
      <c r="I39" s="676"/>
      <c r="J39" s="676"/>
      <c r="K39" s="676"/>
      <c r="L39" s="676"/>
      <c r="M39" s="676"/>
      <c r="N39" s="676"/>
      <c r="O39" s="676"/>
      <c r="P39" s="676"/>
      <c r="Q39" s="677"/>
      <c r="R39" s="678">
        <v>6701300</v>
      </c>
      <c r="S39" s="679"/>
      <c r="T39" s="679"/>
      <c r="U39" s="679"/>
      <c r="V39" s="679"/>
      <c r="W39" s="679"/>
      <c r="X39" s="679"/>
      <c r="Y39" s="680"/>
      <c r="Z39" s="711">
        <v>14.2</v>
      </c>
      <c r="AA39" s="711"/>
      <c r="AB39" s="711"/>
      <c r="AC39" s="711"/>
      <c r="AD39" s="712" t="s">
        <v>136</v>
      </c>
      <c r="AE39" s="712"/>
      <c r="AF39" s="712"/>
      <c r="AG39" s="712"/>
      <c r="AH39" s="712"/>
      <c r="AI39" s="712"/>
      <c r="AJ39" s="712"/>
      <c r="AK39" s="712"/>
      <c r="AL39" s="681" t="s">
        <v>232</v>
      </c>
      <c r="AM39" s="682"/>
      <c r="AN39" s="682"/>
      <c r="AO39" s="713"/>
      <c r="AQ39" s="721" t="s">
        <v>339</v>
      </c>
      <c r="AR39" s="722"/>
      <c r="AS39" s="722"/>
      <c r="AT39" s="722"/>
      <c r="AU39" s="722"/>
      <c r="AV39" s="722"/>
      <c r="AW39" s="722"/>
      <c r="AX39" s="722"/>
      <c r="AY39" s="723"/>
      <c r="AZ39" s="678">
        <v>8699</v>
      </c>
      <c r="BA39" s="679"/>
      <c r="BB39" s="679"/>
      <c r="BC39" s="679"/>
      <c r="BD39" s="697"/>
      <c r="BE39" s="697"/>
      <c r="BF39" s="724"/>
      <c r="BG39" s="717" t="s">
        <v>340</v>
      </c>
      <c r="BH39" s="718"/>
      <c r="BI39" s="718"/>
      <c r="BJ39" s="718"/>
      <c r="BK39" s="718"/>
      <c r="BL39" s="718"/>
      <c r="BM39" s="718"/>
      <c r="BN39" s="718"/>
      <c r="BO39" s="718"/>
      <c r="BP39" s="718"/>
      <c r="BQ39" s="718"/>
      <c r="BR39" s="718"/>
      <c r="BS39" s="718"/>
      <c r="BT39" s="718"/>
      <c r="BU39" s="719"/>
      <c r="BV39" s="678">
        <v>14208</v>
      </c>
      <c r="BW39" s="679"/>
      <c r="BX39" s="679"/>
      <c r="BY39" s="679"/>
      <c r="BZ39" s="679"/>
      <c r="CA39" s="679"/>
      <c r="CB39" s="725"/>
      <c r="CD39" s="717" t="s">
        <v>341</v>
      </c>
      <c r="CE39" s="718"/>
      <c r="CF39" s="718"/>
      <c r="CG39" s="718"/>
      <c r="CH39" s="718"/>
      <c r="CI39" s="718"/>
      <c r="CJ39" s="718"/>
      <c r="CK39" s="718"/>
      <c r="CL39" s="718"/>
      <c r="CM39" s="718"/>
      <c r="CN39" s="718"/>
      <c r="CO39" s="718"/>
      <c r="CP39" s="718"/>
      <c r="CQ39" s="719"/>
      <c r="CR39" s="678">
        <v>186008</v>
      </c>
      <c r="CS39" s="697"/>
      <c r="CT39" s="697"/>
      <c r="CU39" s="697"/>
      <c r="CV39" s="697"/>
      <c r="CW39" s="697"/>
      <c r="CX39" s="697"/>
      <c r="CY39" s="698"/>
      <c r="CZ39" s="681">
        <v>0.4</v>
      </c>
      <c r="DA39" s="699"/>
      <c r="DB39" s="699"/>
      <c r="DC39" s="700"/>
      <c r="DD39" s="684">
        <v>29693</v>
      </c>
      <c r="DE39" s="697"/>
      <c r="DF39" s="697"/>
      <c r="DG39" s="697"/>
      <c r="DH39" s="697"/>
      <c r="DI39" s="697"/>
      <c r="DJ39" s="697"/>
      <c r="DK39" s="698"/>
      <c r="DL39" s="684" t="s">
        <v>232</v>
      </c>
      <c r="DM39" s="697"/>
      <c r="DN39" s="697"/>
      <c r="DO39" s="697"/>
      <c r="DP39" s="697"/>
      <c r="DQ39" s="697"/>
      <c r="DR39" s="697"/>
      <c r="DS39" s="697"/>
      <c r="DT39" s="697"/>
      <c r="DU39" s="697"/>
      <c r="DV39" s="698"/>
      <c r="DW39" s="681" t="s">
        <v>128</v>
      </c>
      <c r="DX39" s="699"/>
      <c r="DY39" s="699"/>
      <c r="DZ39" s="699"/>
      <c r="EA39" s="699"/>
      <c r="EB39" s="699"/>
      <c r="EC39" s="720"/>
    </row>
    <row r="40" spans="2:133" ht="11.25" customHeight="1" x14ac:dyDescent="0.15">
      <c r="B40" s="675" t="s">
        <v>342</v>
      </c>
      <c r="C40" s="676"/>
      <c r="D40" s="676"/>
      <c r="E40" s="676"/>
      <c r="F40" s="676"/>
      <c r="G40" s="676"/>
      <c r="H40" s="676"/>
      <c r="I40" s="676"/>
      <c r="J40" s="676"/>
      <c r="K40" s="676"/>
      <c r="L40" s="676"/>
      <c r="M40" s="676"/>
      <c r="N40" s="676"/>
      <c r="O40" s="676"/>
      <c r="P40" s="676"/>
      <c r="Q40" s="677"/>
      <c r="R40" s="678" t="s">
        <v>252</v>
      </c>
      <c r="S40" s="679"/>
      <c r="T40" s="679"/>
      <c r="U40" s="679"/>
      <c r="V40" s="679"/>
      <c r="W40" s="679"/>
      <c r="X40" s="679"/>
      <c r="Y40" s="680"/>
      <c r="Z40" s="711" t="s">
        <v>128</v>
      </c>
      <c r="AA40" s="711"/>
      <c r="AB40" s="711"/>
      <c r="AC40" s="711"/>
      <c r="AD40" s="712" t="s">
        <v>128</v>
      </c>
      <c r="AE40" s="712"/>
      <c r="AF40" s="712"/>
      <c r="AG40" s="712"/>
      <c r="AH40" s="712"/>
      <c r="AI40" s="712"/>
      <c r="AJ40" s="712"/>
      <c r="AK40" s="712"/>
      <c r="AL40" s="681" t="s">
        <v>128</v>
      </c>
      <c r="AM40" s="682"/>
      <c r="AN40" s="682"/>
      <c r="AO40" s="713"/>
      <c r="AQ40" s="721" t="s">
        <v>343</v>
      </c>
      <c r="AR40" s="722"/>
      <c r="AS40" s="722"/>
      <c r="AT40" s="722"/>
      <c r="AU40" s="722"/>
      <c r="AV40" s="722"/>
      <c r="AW40" s="722"/>
      <c r="AX40" s="722"/>
      <c r="AY40" s="723"/>
      <c r="AZ40" s="678" t="s">
        <v>136</v>
      </c>
      <c r="BA40" s="679"/>
      <c r="BB40" s="679"/>
      <c r="BC40" s="679"/>
      <c r="BD40" s="697"/>
      <c r="BE40" s="697"/>
      <c r="BF40" s="724"/>
      <c r="BG40" s="726" t="s">
        <v>344</v>
      </c>
      <c r="BH40" s="727"/>
      <c r="BI40" s="727"/>
      <c r="BJ40" s="727"/>
      <c r="BK40" s="727"/>
      <c r="BL40" s="234"/>
      <c r="BM40" s="718" t="s">
        <v>345</v>
      </c>
      <c r="BN40" s="718"/>
      <c r="BO40" s="718"/>
      <c r="BP40" s="718"/>
      <c r="BQ40" s="718"/>
      <c r="BR40" s="718"/>
      <c r="BS40" s="718"/>
      <c r="BT40" s="718"/>
      <c r="BU40" s="719"/>
      <c r="BV40" s="678">
        <v>96</v>
      </c>
      <c r="BW40" s="679"/>
      <c r="BX40" s="679"/>
      <c r="BY40" s="679"/>
      <c r="BZ40" s="679"/>
      <c r="CA40" s="679"/>
      <c r="CB40" s="725"/>
      <c r="CD40" s="717" t="s">
        <v>346</v>
      </c>
      <c r="CE40" s="718"/>
      <c r="CF40" s="718"/>
      <c r="CG40" s="718"/>
      <c r="CH40" s="718"/>
      <c r="CI40" s="718"/>
      <c r="CJ40" s="718"/>
      <c r="CK40" s="718"/>
      <c r="CL40" s="718"/>
      <c r="CM40" s="718"/>
      <c r="CN40" s="718"/>
      <c r="CO40" s="718"/>
      <c r="CP40" s="718"/>
      <c r="CQ40" s="719"/>
      <c r="CR40" s="678">
        <v>13767</v>
      </c>
      <c r="CS40" s="679"/>
      <c r="CT40" s="679"/>
      <c r="CU40" s="679"/>
      <c r="CV40" s="679"/>
      <c r="CW40" s="679"/>
      <c r="CX40" s="679"/>
      <c r="CY40" s="680"/>
      <c r="CZ40" s="681">
        <v>0</v>
      </c>
      <c r="DA40" s="699"/>
      <c r="DB40" s="699"/>
      <c r="DC40" s="700"/>
      <c r="DD40" s="684">
        <v>12767</v>
      </c>
      <c r="DE40" s="679"/>
      <c r="DF40" s="679"/>
      <c r="DG40" s="679"/>
      <c r="DH40" s="679"/>
      <c r="DI40" s="679"/>
      <c r="DJ40" s="679"/>
      <c r="DK40" s="680"/>
      <c r="DL40" s="684">
        <v>8512</v>
      </c>
      <c r="DM40" s="679"/>
      <c r="DN40" s="679"/>
      <c r="DO40" s="679"/>
      <c r="DP40" s="679"/>
      <c r="DQ40" s="679"/>
      <c r="DR40" s="679"/>
      <c r="DS40" s="679"/>
      <c r="DT40" s="679"/>
      <c r="DU40" s="679"/>
      <c r="DV40" s="680"/>
      <c r="DW40" s="681">
        <v>0</v>
      </c>
      <c r="DX40" s="699"/>
      <c r="DY40" s="699"/>
      <c r="DZ40" s="699"/>
      <c r="EA40" s="699"/>
      <c r="EB40" s="699"/>
      <c r="EC40" s="720"/>
    </row>
    <row r="41" spans="2:133" ht="11.25" customHeight="1" x14ac:dyDescent="0.15">
      <c r="B41" s="675" t="s">
        <v>347</v>
      </c>
      <c r="C41" s="676"/>
      <c r="D41" s="676"/>
      <c r="E41" s="676"/>
      <c r="F41" s="676"/>
      <c r="G41" s="676"/>
      <c r="H41" s="676"/>
      <c r="I41" s="676"/>
      <c r="J41" s="676"/>
      <c r="K41" s="676"/>
      <c r="L41" s="676"/>
      <c r="M41" s="676"/>
      <c r="N41" s="676"/>
      <c r="O41" s="676"/>
      <c r="P41" s="676"/>
      <c r="Q41" s="677"/>
      <c r="R41" s="678" t="s">
        <v>128</v>
      </c>
      <c r="S41" s="679"/>
      <c r="T41" s="679"/>
      <c r="U41" s="679"/>
      <c r="V41" s="679"/>
      <c r="W41" s="679"/>
      <c r="X41" s="679"/>
      <c r="Y41" s="680"/>
      <c r="Z41" s="711" t="s">
        <v>136</v>
      </c>
      <c r="AA41" s="711"/>
      <c r="AB41" s="711"/>
      <c r="AC41" s="711"/>
      <c r="AD41" s="712" t="s">
        <v>128</v>
      </c>
      <c r="AE41" s="712"/>
      <c r="AF41" s="712"/>
      <c r="AG41" s="712"/>
      <c r="AH41" s="712"/>
      <c r="AI41" s="712"/>
      <c r="AJ41" s="712"/>
      <c r="AK41" s="712"/>
      <c r="AL41" s="681" t="s">
        <v>128</v>
      </c>
      <c r="AM41" s="682"/>
      <c r="AN41" s="682"/>
      <c r="AO41" s="713"/>
      <c r="AQ41" s="721" t="s">
        <v>348</v>
      </c>
      <c r="AR41" s="722"/>
      <c r="AS41" s="722"/>
      <c r="AT41" s="722"/>
      <c r="AU41" s="722"/>
      <c r="AV41" s="722"/>
      <c r="AW41" s="722"/>
      <c r="AX41" s="722"/>
      <c r="AY41" s="723"/>
      <c r="AZ41" s="678">
        <v>471233</v>
      </c>
      <c r="BA41" s="679"/>
      <c r="BB41" s="679"/>
      <c r="BC41" s="679"/>
      <c r="BD41" s="697"/>
      <c r="BE41" s="697"/>
      <c r="BF41" s="724"/>
      <c r="BG41" s="726"/>
      <c r="BH41" s="727"/>
      <c r="BI41" s="727"/>
      <c r="BJ41" s="727"/>
      <c r="BK41" s="727"/>
      <c r="BL41" s="234"/>
      <c r="BM41" s="718" t="s">
        <v>349</v>
      </c>
      <c r="BN41" s="718"/>
      <c r="BO41" s="718"/>
      <c r="BP41" s="718"/>
      <c r="BQ41" s="718"/>
      <c r="BR41" s="718"/>
      <c r="BS41" s="718"/>
      <c r="BT41" s="718"/>
      <c r="BU41" s="719"/>
      <c r="BV41" s="678">
        <v>2</v>
      </c>
      <c r="BW41" s="679"/>
      <c r="BX41" s="679"/>
      <c r="BY41" s="679"/>
      <c r="BZ41" s="679"/>
      <c r="CA41" s="679"/>
      <c r="CB41" s="725"/>
      <c r="CD41" s="717" t="s">
        <v>350</v>
      </c>
      <c r="CE41" s="718"/>
      <c r="CF41" s="718"/>
      <c r="CG41" s="718"/>
      <c r="CH41" s="718"/>
      <c r="CI41" s="718"/>
      <c r="CJ41" s="718"/>
      <c r="CK41" s="718"/>
      <c r="CL41" s="718"/>
      <c r="CM41" s="718"/>
      <c r="CN41" s="718"/>
      <c r="CO41" s="718"/>
      <c r="CP41" s="718"/>
      <c r="CQ41" s="719"/>
      <c r="CR41" s="678" t="s">
        <v>128</v>
      </c>
      <c r="CS41" s="697"/>
      <c r="CT41" s="697"/>
      <c r="CU41" s="697"/>
      <c r="CV41" s="697"/>
      <c r="CW41" s="697"/>
      <c r="CX41" s="697"/>
      <c r="CY41" s="698"/>
      <c r="CZ41" s="681" t="s">
        <v>128</v>
      </c>
      <c r="DA41" s="699"/>
      <c r="DB41" s="699"/>
      <c r="DC41" s="700"/>
      <c r="DD41" s="684" t="s">
        <v>136</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75" t="s">
        <v>351</v>
      </c>
      <c r="C42" s="676"/>
      <c r="D42" s="676"/>
      <c r="E42" s="676"/>
      <c r="F42" s="676"/>
      <c r="G42" s="676"/>
      <c r="H42" s="676"/>
      <c r="I42" s="676"/>
      <c r="J42" s="676"/>
      <c r="K42" s="676"/>
      <c r="L42" s="676"/>
      <c r="M42" s="676"/>
      <c r="N42" s="676"/>
      <c r="O42" s="676"/>
      <c r="P42" s="676"/>
      <c r="Q42" s="677"/>
      <c r="R42" s="678">
        <v>1065500</v>
      </c>
      <c r="S42" s="679"/>
      <c r="T42" s="679"/>
      <c r="U42" s="679"/>
      <c r="V42" s="679"/>
      <c r="W42" s="679"/>
      <c r="X42" s="679"/>
      <c r="Y42" s="680"/>
      <c r="Z42" s="711">
        <v>2.2999999999999998</v>
      </c>
      <c r="AA42" s="711"/>
      <c r="AB42" s="711"/>
      <c r="AC42" s="711"/>
      <c r="AD42" s="712" t="s">
        <v>252</v>
      </c>
      <c r="AE42" s="712"/>
      <c r="AF42" s="712"/>
      <c r="AG42" s="712"/>
      <c r="AH42" s="712"/>
      <c r="AI42" s="712"/>
      <c r="AJ42" s="712"/>
      <c r="AK42" s="712"/>
      <c r="AL42" s="681" t="s">
        <v>128</v>
      </c>
      <c r="AM42" s="682"/>
      <c r="AN42" s="682"/>
      <c r="AO42" s="713"/>
      <c r="AQ42" s="714" t="s">
        <v>352</v>
      </c>
      <c r="AR42" s="715"/>
      <c r="AS42" s="715"/>
      <c r="AT42" s="715"/>
      <c r="AU42" s="715"/>
      <c r="AV42" s="715"/>
      <c r="AW42" s="715"/>
      <c r="AX42" s="715"/>
      <c r="AY42" s="716"/>
      <c r="AZ42" s="662">
        <v>1575752</v>
      </c>
      <c r="BA42" s="701"/>
      <c r="BB42" s="701"/>
      <c r="BC42" s="701"/>
      <c r="BD42" s="663"/>
      <c r="BE42" s="663"/>
      <c r="BF42" s="707"/>
      <c r="BG42" s="728"/>
      <c r="BH42" s="729"/>
      <c r="BI42" s="729"/>
      <c r="BJ42" s="729"/>
      <c r="BK42" s="729"/>
      <c r="BL42" s="235"/>
      <c r="BM42" s="708" t="s">
        <v>353</v>
      </c>
      <c r="BN42" s="708"/>
      <c r="BO42" s="708"/>
      <c r="BP42" s="708"/>
      <c r="BQ42" s="708"/>
      <c r="BR42" s="708"/>
      <c r="BS42" s="708"/>
      <c r="BT42" s="708"/>
      <c r="BU42" s="709"/>
      <c r="BV42" s="662">
        <v>322</v>
      </c>
      <c r="BW42" s="701"/>
      <c r="BX42" s="701"/>
      <c r="BY42" s="701"/>
      <c r="BZ42" s="701"/>
      <c r="CA42" s="701"/>
      <c r="CB42" s="710"/>
      <c r="CD42" s="675" t="s">
        <v>354</v>
      </c>
      <c r="CE42" s="676"/>
      <c r="CF42" s="676"/>
      <c r="CG42" s="676"/>
      <c r="CH42" s="676"/>
      <c r="CI42" s="676"/>
      <c r="CJ42" s="676"/>
      <c r="CK42" s="676"/>
      <c r="CL42" s="676"/>
      <c r="CM42" s="676"/>
      <c r="CN42" s="676"/>
      <c r="CO42" s="676"/>
      <c r="CP42" s="676"/>
      <c r="CQ42" s="677"/>
      <c r="CR42" s="678">
        <v>11953664</v>
      </c>
      <c r="CS42" s="679"/>
      <c r="CT42" s="679"/>
      <c r="CU42" s="679"/>
      <c r="CV42" s="679"/>
      <c r="CW42" s="679"/>
      <c r="CX42" s="679"/>
      <c r="CY42" s="680"/>
      <c r="CZ42" s="681">
        <v>26.1</v>
      </c>
      <c r="DA42" s="682"/>
      <c r="DB42" s="682"/>
      <c r="DC42" s="683"/>
      <c r="DD42" s="684">
        <v>759090</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43" s="659" t="s">
        <v>355</v>
      </c>
      <c r="C43" s="660"/>
      <c r="D43" s="660"/>
      <c r="E43" s="660"/>
      <c r="F43" s="660"/>
      <c r="G43" s="660"/>
      <c r="H43" s="660"/>
      <c r="I43" s="660"/>
      <c r="J43" s="660"/>
      <c r="K43" s="660"/>
      <c r="L43" s="660"/>
      <c r="M43" s="660"/>
      <c r="N43" s="660"/>
      <c r="O43" s="660"/>
      <c r="P43" s="660"/>
      <c r="Q43" s="661"/>
      <c r="R43" s="662">
        <v>47031809</v>
      </c>
      <c r="S43" s="701"/>
      <c r="T43" s="701"/>
      <c r="U43" s="701"/>
      <c r="V43" s="701"/>
      <c r="W43" s="701"/>
      <c r="X43" s="701"/>
      <c r="Y43" s="702"/>
      <c r="Z43" s="703">
        <v>100</v>
      </c>
      <c r="AA43" s="703"/>
      <c r="AB43" s="703"/>
      <c r="AC43" s="703"/>
      <c r="AD43" s="704">
        <v>16480339</v>
      </c>
      <c r="AE43" s="704"/>
      <c r="AF43" s="704"/>
      <c r="AG43" s="704"/>
      <c r="AH43" s="704"/>
      <c r="AI43" s="704"/>
      <c r="AJ43" s="704"/>
      <c r="AK43" s="704"/>
      <c r="AL43" s="665">
        <v>100</v>
      </c>
      <c r="AM43" s="705"/>
      <c r="AN43" s="705"/>
      <c r="AO43" s="706"/>
      <c r="BV43" s="236"/>
      <c r="BW43" s="236"/>
      <c r="BX43" s="236"/>
      <c r="BY43" s="236"/>
      <c r="BZ43" s="236"/>
      <c r="CA43" s="236"/>
      <c r="CB43" s="236"/>
      <c r="CD43" s="675" t="s">
        <v>356</v>
      </c>
      <c r="CE43" s="676"/>
      <c r="CF43" s="676"/>
      <c r="CG43" s="676"/>
      <c r="CH43" s="676"/>
      <c r="CI43" s="676"/>
      <c r="CJ43" s="676"/>
      <c r="CK43" s="676"/>
      <c r="CL43" s="676"/>
      <c r="CM43" s="676"/>
      <c r="CN43" s="676"/>
      <c r="CO43" s="676"/>
      <c r="CP43" s="676"/>
      <c r="CQ43" s="677"/>
      <c r="CR43" s="678">
        <v>138165</v>
      </c>
      <c r="CS43" s="697"/>
      <c r="CT43" s="697"/>
      <c r="CU43" s="697"/>
      <c r="CV43" s="697"/>
      <c r="CW43" s="697"/>
      <c r="CX43" s="697"/>
      <c r="CY43" s="698"/>
      <c r="CZ43" s="681">
        <v>0.3</v>
      </c>
      <c r="DA43" s="699"/>
      <c r="DB43" s="699"/>
      <c r="DC43" s="700"/>
      <c r="DD43" s="684">
        <v>138165</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CD44" s="691" t="s">
        <v>303</v>
      </c>
      <c r="CE44" s="692"/>
      <c r="CF44" s="675" t="s">
        <v>357</v>
      </c>
      <c r="CG44" s="676"/>
      <c r="CH44" s="676"/>
      <c r="CI44" s="676"/>
      <c r="CJ44" s="676"/>
      <c r="CK44" s="676"/>
      <c r="CL44" s="676"/>
      <c r="CM44" s="676"/>
      <c r="CN44" s="676"/>
      <c r="CO44" s="676"/>
      <c r="CP44" s="676"/>
      <c r="CQ44" s="677"/>
      <c r="CR44" s="678">
        <v>11953664</v>
      </c>
      <c r="CS44" s="679"/>
      <c r="CT44" s="679"/>
      <c r="CU44" s="679"/>
      <c r="CV44" s="679"/>
      <c r="CW44" s="679"/>
      <c r="CX44" s="679"/>
      <c r="CY44" s="680"/>
      <c r="CZ44" s="681">
        <v>26.1</v>
      </c>
      <c r="DA44" s="682"/>
      <c r="DB44" s="682"/>
      <c r="DC44" s="683"/>
      <c r="DD44" s="684">
        <v>759090</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B45" s="238" t="s">
        <v>358</v>
      </c>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CD45" s="693"/>
      <c r="CE45" s="694"/>
      <c r="CF45" s="675" t="s">
        <v>359</v>
      </c>
      <c r="CG45" s="676"/>
      <c r="CH45" s="676"/>
      <c r="CI45" s="676"/>
      <c r="CJ45" s="676"/>
      <c r="CK45" s="676"/>
      <c r="CL45" s="676"/>
      <c r="CM45" s="676"/>
      <c r="CN45" s="676"/>
      <c r="CO45" s="676"/>
      <c r="CP45" s="676"/>
      <c r="CQ45" s="677"/>
      <c r="CR45" s="678">
        <v>8915500</v>
      </c>
      <c r="CS45" s="697"/>
      <c r="CT45" s="697"/>
      <c r="CU45" s="697"/>
      <c r="CV45" s="697"/>
      <c r="CW45" s="697"/>
      <c r="CX45" s="697"/>
      <c r="CY45" s="698"/>
      <c r="CZ45" s="681">
        <v>19.399999999999999</v>
      </c>
      <c r="DA45" s="699"/>
      <c r="DB45" s="699"/>
      <c r="DC45" s="700"/>
      <c r="DD45" s="684">
        <v>44951</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9" t="s">
        <v>360</v>
      </c>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693"/>
      <c r="CE46" s="694"/>
      <c r="CF46" s="675" t="s">
        <v>361</v>
      </c>
      <c r="CG46" s="676"/>
      <c r="CH46" s="676"/>
      <c r="CI46" s="676"/>
      <c r="CJ46" s="676"/>
      <c r="CK46" s="676"/>
      <c r="CL46" s="676"/>
      <c r="CM46" s="676"/>
      <c r="CN46" s="676"/>
      <c r="CO46" s="676"/>
      <c r="CP46" s="676"/>
      <c r="CQ46" s="677"/>
      <c r="CR46" s="678">
        <v>2890101</v>
      </c>
      <c r="CS46" s="679"/>
      <c r="CT46" s="679"/>
      <c r="CU46" s="679"/>
      <c r="CV46" s="679"/>
      <c r="CW46" s="679"/>
      <c r="CX46" s="679"/>
      <c r="CY46" s="680"/>
      <c r="CZ46" s="681">
        <v>6.3</v>
      </c>
      <c r="DA46" s="682"/>
      <c r="DB46" s="682"/>
      <c r="DC46" s="683"/>
      <c r="DD46" s="684">
        <v>689876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362</v>
      </c>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693"/>
      <c r="CE47" s="694"/>
      <c r="CF47" s="675" t="s">
        <v>363</v>
      </c>
      <c r="CG47" s="676"/>
      <c r="CH47" s="676"/>
      <c r="CI47" s="676"/>
      <c r="CJ47" s="676"/>
      <c r="CK47" s="676"/>
      <c r="CL47" s="676"/>
      <c r="CM47" s="676"/>
      <c r="CN47" s="676"/>
      <c r="CO47" s="676"/>
      <c r="CP47" s="676"/>
      <c r="CQ47" s="677"/>
      <c r="CR47" s="678" t="s">
        <v>128</v>
      </c>
      <c r="CS47" s="697"/>
      <c r="CT47" s="697"/>
      <c r="CU47" s="697"/>
      <c r="CV47" s="697"/>
      <c r="CW47" s="697"/>
      <c r="CX47" s="697"/>
      <c r="CY47" s="698"/>
      <c r="CZ47" s="681" t="s">
        <v>252</v>
      </c>
      <c r="DA47" s="699"/>
      <c r="DB47" s="699"/>
      <c r="DC47" s="700"/>
      <c r="DD47" s="684" t="s">
        <v>128</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39"/>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CD48" s="695"/>
      <c r="CE48" s="696"/>
      <c r="CF48" s="675" t="s">
        <v>364</v>
      </c>
      <c r="CG48" s="676"/>
      <c r="CH48" s="676"/>
      <c r="CI48" s="676"/>
      <c r="CJ48" s="676"/>
      <c r="CK48" s="676"/>
      <c r="CL48" s="676"/>
      <c r="CM48" s="676"/>
      <c r="CN48" s="676"/>
      <c r="CO48" s="676"/>
      <c r="CP48" s="676"/>
      <c r="CQ48" s="677"/>
      <c r="CR48" s="678" t="s">
        <v>252</v>
      </c>
      <c r="CS48" s="679"/>
      <c r="CT48" s="679"/>
      <c r="CU48" s="679"/>
      <c r="CV48" s="679"/>
      <c r="CW48" s="679"/>
      <c r="CX48" s="679"/>
      <c r="CY48" s="680"/>
      <c r="CZ48" s="681" t="s">
        <v>128</v>
      </c>
      <c r="DA48" s="682"/>
      <c r="DB48" s="682"/>
      <c r="DC48" s="683"/>
      <c r="DD48" s="684" t="s">
        <v>232</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2:133" ht="11.25" customHeight="1" x14ac:dyDescent="0.15">
      <c r="B49" s="240"/>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CD49" s="659" t="s">
        <v>365</v>
      </c>
      <c r="CE49" s="660"/>
      <c r="CF49" s="660"/>
      <c r="CG49" s="660"/>
      <c r="CH49" s="660"/>
      <c r="CI49" s="660"/>
      <c r="CJ49" s="660"/>
      <c r="CK49" s="660"/>
      <c r="CL49" s="660"/>
      <c r="CM49" s="660"/>
      <c r="CN49" s="660"/>
      <c r="CO49" s="660"/>
      <c r="CP49" s="660"/>
      <c r="CQ49" s="661"/>
      <c r="CR49" s="662">
        <v>45844227</v>
      </c>
      <c r="CS49" s="663"/>
      <c r="CT49" s="663"/>
      <c r="CU49" s="663"/>
      <c r="CV49" s="663"/>
      <c r="CW49" s="663"/>
      <c r="CX49" s="663"/>
      <c r="CY49" s="664"/>
      <c r="CZ49" s="665">
        <v>100</v>
      </c>
      <c r="DA49" s="666"/>
      <c r="DB49" s="666"/>
      <c r="DC49" s="667"/>
      <c r="DD49" s="668">
        <v>18961968</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F+ra2hsKnxhAHJ8NkKqEuKw4lg9+GRgFeIGkFxLzfQkzl4tCv60PFwTeuyXUZNyv0oV3JRYTTMk3w7icddx6Fg==" saltValue="r8pluBbFOzARIAtMl3hHj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K10" sqref="AK10:AO10"/>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3" t="s">
        <v>367</v>
      </c>
      <c r="DK2" s="1204"/>
      <c r="DL2" s="1204"/>
      <c r="DM2" s="1204"/>
      <c r="DN2" s="1204"/>
      <c r="DO2" s="1205"/>
      <c r="DP2" s="249"/>
      <c r="DQ2" s="1203" t="s">
        <v>368</v>
      </c>
      <c r="DR2" s="1204"/>
      <c r="DS2" s="1204"/>
      <c r="DT2" s="1204"/>
      <c r="DU2" s="1204"/>
      <c r="DV2" s="1204"/>
      <c r="DW2" s="1204"/>
      <c r="DX2" s="1204"/>
      <c r="DY2" s="1204"/>
      <c r="DZ2" s="1205"/>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6" t="s">
        <v>369</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8" t="s">
        <v>371</v>
      </c>
      <c r="B5" s="1089"/>
      <c r="C5" s="1089"/>
      <c r="D5" s="1089"/>
      <c r="E5" s="1089"/>
      <c r="F5" s="1089"/>
      <c r="G5" s="1089"/>
      <c r="H5" s="1089"/>
      <c r="I5" s="1089"/>
      <c r="J5" s="1089"/>
      <c r="K5" s="1089"/>
      <c r="L5" s="1089"/>
      <c r="M5" s="1089"/>
      <c r="N5" s="1089"/>
      <c r="O5" s="1089"/>
      <c r="P5" s="1090"/>
      <c r="Q5" s="1094" t="s">
        <v>372</v>
      </c>
      <c r="R5" s="1095"/>
      <c r="S5" s="1095"/>
      <c r="T5" s="1095"/>
      <c r="U5" s="1096"/>
      <c r="V5" s="1094" t="s">
        <v>373</v>
      </c>
      <c r="W5" s="1095"/>
      <c r="X5" s="1095"/>
      <c r="Y5" s="1095"/>
      <c r="Z5" s="1096"/>
      <c r="AA5" s="1094" t="s">
        <v>374</v>
      </c>
      <c r="AB5" s="1095"/>
      <c r="AC5" s="1095"/>
      <c r="AD5" s="1095"/>
      <c r="AE5" s="1095"/>
      <c r="AF5" s="1206" t="s">
        <v>375</v>
      </c>
      <c r="AG5" s="1095"/>
      <c r="AH5" s="1095"/>
      <c r="AI5" s="1095"/>
      <c r="AJ5" s="1110"/>
      <c r="AK5" s="1095" t="s">
        <v>376</v>
      </c>
      <c r="AL5" s="1095"/>
      <c r="AM5" s="1095"/>
      <c r="AN5" s="1095"/>
      <c r="AO5" s="1096"/>
      <c r="AP5" s="1094" t="s">
        <v>377</v>
      </c>
      <c r="AQ5" s="1095"/>
      <c r="AR5" s="1095"/>
      <c r="AS5" s="1095"/>
      <c r="AT5" s="1096"/>
      <c r="AU5" s="1094" t="s">
        <v>378</v>
      </c>
      <c r="AV5" s="1095"/>
      <c r="AW5" s="1095"/>
      <c r="AX5" s="1095"/>
      <c r="AY5" s="1110"/>
      <c r="AZ5" s="256"/>
      <c r="BA5" s="256"/>
      <c r="BB5" s="256"/>
      <c r="BC5" s="256"/>
      <c r="BD5" s="256"/>
      <c r="BE5" s="257"/>
      <c r="BF5" s="257"/>
      <c r="BG5" s="257"/>
      <c r="BH5" s="257"/>
      <c r="BI5" s="257"/>
      <c r="BJ5" s="257"/>
      <c r="BK5" s="257"/>
      <c r="BL5" s="257"/>
      <c r="BM5" s="257"/>
      <c r="BN5" s="257"/>
      <c r="BO5" s="257"/>
      <c r="BP5" s="257"/>
      <c r="BQ5" s="1088" t="s">
        <v>379</v>
      </c>
      <c r="BR5" s="1089"/>
      <c r="BS5" s="1089"/>
      <c r="BT5" s="1089"/>
      <c r="BU5" s="1089"/>
      <c r="BV5" s="1089"/>
      <c r="BW5" s="1089"/>
      <c r="BX5" s="1089"/>
      <c r="BY5" s="1089"/>
      <c r="BZ5" s="1089"/>
      <c r="CA5" s="1089"/>
      <c r="CB5" s="1089"/>
      <c r="CC5" s="1089"/>
      <c r="CD5" s="1089"/>
      <c r="CE5" s="1089"/>
      <c r="CF5" s="1089"/>
      <c r="CG5" s="1090"/>
      <c r="CH5" s="1094" t="s">
        <v>380</v>
      </c>
      <c r="CI5" s="1095"/>
      <c r="CJ5" s="1095"/>
      <c r="CK5" s="1095"/>
      <c r="CL5" s="1096"/>
      <c r="CM5" s="1094" t="s">
        <v>381</v>
      </c>
      <c r="CN5" s="1095"/>
      <c r="CO5" s="1095"/>
      <c r="CP5" s="1095"/>
      <c r="CQ5" s="1096"/>
      <c r="CR5" s="1094" t="s">
        <v>382</v>
      </c>
      <c r="CS5" s="1095"/>
      <c r="CT5" s="1095"/>
      <c r="CU5" s="1095"/>
      <c r="CV5" s="1096"/>
      <c r="CW5" s="1094" t="s">
        <v>383</v>
      </c>
      <c r="CX5" s="1095"/>
      <c r="CY5" s="1095"/>
      <c r="CZ5" s="1095"/>
      <c r="DA5" s="1096"/>
      <c r="DB5" s="1094" t="s">
        <v>384</v>
      </c>
      <c r="DC5" s="1095"/>
      <c r="DD5" s="1095"/>
      <c r="DE5" s="1095"/>
      <c r="DF5" s="1096"/>
      <c r="DG5" s="1191" t="s">
        <v>385</v>
      </c>
      <c r="DH5" s="1192"/>
      <c r="DI5" s="1192"/>
      <c r="DJ5" s="1192"/>
      <c r="DK5" s="1193"/>
      <c r="DL5" s="1191" t="s">
        <v>386</v>
      </c>
      <c r="DM5" s="1192"/>
      <c r="DN5" s="1192"/>
      <c r="DO5" s="1192"/>
      <c r="DP5" s="1193"/>
      <c r="DQ5" s="1094" t="s">
        <v>387</v>
      </c>
      <c r="DR5" s="1095"/>
      <c r="DS5" s="1095"/>
      <c r="DT5" s="1095"/>
      <c r="DU5" s="1096"/>
      <c r="DV5" s="1094" t="s">
        <v>378</v>
      </c>
      <c r="DW5" s="1095"/>
      <c r="DX5" s="1095"/>
      <c r="DY5" s="1095"/>
      <c r="DZ5" s="1110"/>
      <c r="EA5" s="254"/>
    </row>
    <row r="6" spans="1:131" s="255"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2"/>
      <c r="BA6" s="252"/>
      <c r="BB6" s="252"/>
      <c r="BC6" s="252"/>
      <c r="BD6" s="252"/>
      <c r="BE6" s="253"/>
      <c r="BF6" s="253"/>
      <c r="BG6" s="253"/>
      <c r="BH6" s="253"/>
      <c r="BI6" s="253"/>
      <c r="BJ6" s="253"/>
      <c r="BK6" s="253"/>
      <c r="BL6" s="253"/>
      <c r="BM6" s="253"/>
      <c r="BN6" s="253"/>
      <c r="BO6" s="253"/>
      <c r="BP6" s="253"/>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4"/>
    </row>
    <row r="7" spans="1:131" s="255" customFormat="1" ht="26.25" customHeight="1" thickTop="1" x14ac:dyDescent="0.15">
      <c r="A7" s="258">
        <v>1</v>
      </c>
      <c r="B7" s="1143" t="s">
        <v>388</v>
      </c>
      <c r="C7" s="1144"/>
      <c r="D7" s="1144"/>
      <c r="E7" s="1144"/>
      <c r="F7" s="1144"/>
      <c r="G7" s="1144"/>
      <c r="H7" s="1144"/>
      <c r="I7" s="1144"/>
      <c r="J7" s="1144"/>
      <c r="K7" s="1144"/>
      <c r="L7" s="1144"/>
      <c r="M7" s="1144"/>
      <c r="N7" s="1144"/>
      <c r="O7" s="1144"/>
      <c r="P7" s="1145"/>
      <c r="Q7" s="1197">
        <v>47046</v>
      </c>
      <c r="R7" s="1198"/>
      <c r="S7" s="1198"/>
      <c r="T7" s="1198"/>
      <c r="U7" s="1198"/>
      <c r="V7" s="1198">
        <v>45858</v>
      </c>
      <c r="W7" s="1198"/>
      <c r="X7" s="1198"/>
      <c r="Y7" s="1198"/>
      <c r="Z7" s="1198"/>
      <c r="AA7" s="1198">
        <v>1188</v>
      </c>
      <c r="AB7" s="1198"/>
      <c r="AC7" s="1198"/>
      <c r="AD7" s="1198"/>
      <c r="AE7" s="1199"/>
      <c r="AF7" s="1200">
        <v>586</v>
      </c>
      <c r="AG7" s="1201"/>
      <c r="AH7" s="1201"/>
      <c r="AI7" s="1201"/>
      <c r="AJ7" s="1202"/>
      <c r="AK7" s="1184">
        <v>1340</v>
      </c>
      <c r="AL7" s="1185"/>
      <c r="AM7" s="1185"/>
      <c r="AN7" s="1185"/>
      <c r="AO7" s="1185"/>
      <c r="AP7" s="1185">
        <v>32119</v>
      </c>
      <c r="AQ7" s="1185"/>
      <c r="AR7" s="1185"/>
      <c r="AS7" s="1185"/>
      <c r="AT7" s="1185"/>
      <c r="AU7" s="1186"/>
      <c r="AV7" s="1186"/>
      <c r="AW7" s="1186"/>
      <c r="AX7" s="1186"/>
      <c r="AY7" s="1187"/>
      <c r="AZ7" s="252"/>
      <c r="BA7" s="252"/>
      <c r="BB7" s="252"/>
      <c r="BC7" s="252"/>
      <c r="BD7" s="252"/>
      <c r="BE7" s="253"/>
      <c r="BF7" s="253"/>
      <c r="BG7" s="253"/>
      <c r="BH7" s="253"/>
      <c r="BI7" s="253"/>
      <c r="BJ7" s="253"/>
      <c r="BK7" s="253"/>
      <c r="BL7" s="253"/>
      <c r="BM7" s="253"/>
      <c r="BN7" s="253"/>
      <c r="BO7" s="253"/>
      <c r="BP7" s="253"/>
      <c r="BQ7" s="259">
        <v>1</v>
      </c>
      <c r="BR7" s="260"/>
      <c r="BS7" s="1188" t="s">
        <v>590</v>
      </c>
      <c r="BT7" s="1189"/>
      <c r="BU7" s="1189"/>
      <c r="BV7" s="1189"/>
      <c r="BW7" s="1189"/>
      <c r="BX7" s="1189"/>
      <c r="BY7" s="1189"/>
      <c r="BZ7" s="1189"/>
      <c r="CA7" s="1189"/>
      <c r="CB7" s="1189"/>
      <c r="CC7" s="1189"/>
      <c r="CD7" s="1189"/>
      <c r="CE7" s="1189"/>
      <c r="CF7" s="1189"/>
      <c r="CG7" s="1190"/>
      <c r="CH7" s="1181">
        <v>-1</v>
      </c>
      <c r="CI7" s="1182"/>
      <c r="CJ7" s="1182"/>
      <c r="CK7" s="1182"/>
      <c r="CL7" s="1183"/>
      <c r="CM7" s="1181">
        <v>1493</v>
      </c>
      <c r="CN7" s="1182"/>
      <c r="CO7" s="1182"/>
      <c r="CP7" s="1182"/>
      <c r="CQ7" s="1183"/>
      <c r="CR7" s="1181">
        <v>10</v>
      </c>
      <c r="CS7" s="1182"/>
      <c r="CT7" s="1182"/>
      <c r="CU7" s="1182"/>
      <c r="CV7" s="1183"/>
      <c r="CW7" s="1181" t="s">
        <v>584</v>
      </c>
      <c r="CX7" s="1182"/>
      <c r="CY7" s="1182"/>
      <c r="CZ7" s="1182"/>
      <c r="DA7" s="1183"/>
      <c r="DB7" s="1181" t="s">
        <v>584</v>
      </c>
      <c r="DC7" s="1182"/>
      <c r="DD7" s="1182"/>
      <c r="DE7" s="1182"/>
      <c r="DF7" s="1183"/>
      <c r="DG7" s="1181">
        <v>1593</v>
      </c>
      <c r="DH7" s="1182"/>
      <c r="DI7" s="1182"/>
      <c r="DJ7" s="1182"/>
      <c r="DK7" s="1183"/>
      <c r="DL7" s="1181" t="s">
        <v>584</v>
      </c>
      <c r="DM7" s="1182"/>
      <c r="DN7" s="1182"/>
      <c r="DO7" s="1182"/>
      <c r="DP7" s="1183"/>
      <c r="DQ7" s="1181">
        <v>1005</v>
      </c>
      <c r="DR7" s="1182"/>
      <c r="DS7" s="1182"/>
      <c r="DT7" s="1182"/>
      <c r="DU7" s="1183"/>
      <c r="DV7" s="1208"/>
      <c r="DW7" s="1209"/>
      <c r="DX7" s="1209"/>
      <c r="DY7" s="1209"/>
      <c r="DZ7" s="1210"/>
      <c r="EA7" s="254"/>
    </row>
    <row r="8" spans="1:131" s="255" customFormat="1" ht="26.25" customHeight="1" x14ac:dyDescent="0.15">
      <c r="A8" s="261">
        <v>2</v>
      </c>
      <c r="B8" s="1130" t="s">
        <v>389</v>
      </c>
      <c r="C8" s="1131"/>
      <c r="D8" s="1131"/>
      <c r="E8" s="1131"/>
      <c r="F8" s="1131"/>
      <c r="G8" s="1131"/>
      <c r="H8" s="1131"/>
      <c r="I8" s="1131"/>
      <c r="J8" s="1131"/>
      <c r="K8" s="1131"/>
      <c r="L8" s="1131"/>
      <c r="M8" s="1131"/>
      <c r="N8" s="1131"/>
      <c r="O8" s="1131"/>
      <c r="P8" s="1132"/>
      <c r="Q8" s="1136">
        <v>124</v>
      </c>
      <c r="R8" s="1137"/>
      <c r="S8" s="1137"/>
      <c r="T8" s="1137"/>
      <c r="U8" s="1137"/>
      <c r="V8" s="1137">
        <v>119</v>
      </c>
      <c r="W8" s="1137"/>
      <c r="X8" s="1137"/>
      <c r="Y8" s="1137"/>
      <c r="Z8" s="1137"/>
      <c r="AA8" s="1137">
        <v>5</v>
      </c>
      <c r="AB8" s="1137"/>
      <c r="AC8" s="1137"/>
      <c r="AD8" s="1137"/>
      <c r="AE8" s="1138"/>
      <c r="AF8" s="1112">
        <v>5</v>
      </c>
      <c r="AG8" s="1113"/>
      <c r="AH8" s="1113"/>
      <c r="AI8" s="1113"/>
      <c r="AJ8" s="1114"/>
      <c r="AK8" s="1179" t="s">
        <v>599</v>
      </c>
      <c r="AL8" s="1180"/>
      <c r="AM8" s="1180"/>
      <c r="AN8" s="1180"/>
      <c r="AO8" s="1180"/>
      <c r="AP8" s="1180" t="s">
        <v>599</v>
      </c>
      <c r="AQ8" s="1180"/>
      <c r="AR8" s="1180"/>
      <c r="AS8" s="1180"/>
      <c r="AT8" s="1180"/>
      <c r="AU8" s="1177"/>
      <c r="AV8" s="1177"/>
      <c r="AW8" s="1177"/>
      <c r="AX8" s="1177"/>
      <c r="AY8" s="1178"/>
      <c r="AZ8" s="252"/>
      <c r="BA8" s="252"/>
      <c r="BB8" s="252"/>
      <c r="BC8" s="252"/>
      <c r="BD8" s="252"/>
      <c r="BE8" s="253"/>
      <c r="BF8" s="253"/>
      <c r="BG8" s="253"/>
      <c r="BH8" s="253"/>
      <c r="BI8" s="253"/>
      <c r="BJ8" s="253"/>
      <c r="BK8" s="253"/>
      <c r="BL8" s="253"/>
      <c r="BM8" s="253"/>
      <c r="BN8" s="253"/>
      <c r="BO8" s="253"/>
      <c r="BP8" s="253"/>
      <c r="BQ8" s="262">
        <v>2</v>
      </c>
      <c r="BR8" s="263"/>
      <c r="BS8" s="1107" t="s">
        <v>591</v>
      </c>
      <c r="BT8" s="1108"/>
      <c r="BU8" s="1108"/>
      <c r="BV8" s="1108"/>
      <c r="BW8" s="1108"/>
      <c r="BX8" s="1108"/>
      <c r="BY8" s="1108"/>
      <c r="BZ8" s="1108"/>
      <c r="CA8" s="1108"/>
      <c r="CB8" s="1108"/>
      <c r="CC8" s="1108"/>
      <c r="CD8" s="1108"/>
      <c r="CE8" s="1108"/>
      <c r="CF8" s="1108"/>
      <c r="CG8" s="1109"/>
      <c r="CH8" s="1082">
        <v>-5</v>
      </c>
      <c r="CI8" s="1083"/>
      <c r="CJ8" s="1083"/>
      <c r="CK8" s="1083"/>
      <c r="CL8" s="1084"/>
      <c r="CM8" s="1082">
        <v>46</v>
      </c>
      <c r="CN8" s="1083"/>
      <c r="CO8" s="1083"/>
      <c r="CP8" s="1083"/>
      <c r="CQ8" s="1084"/>
      <c r="CR8" s="1082">
        <v>30</v>
      </c>
      <c r="CS8" s="1083"/>
      <c r="CT8" s="1083"/>
      <c r="CU8" s="1083"/>
      <c r="CV8" s="1084"/>
      <c r="CW8" s="1082" t="s">
        <v>584</v>
      </c>
      <c r="CX8" s="1083"/>
      <c r="CY8" s="1083"/>
      <c r="CZ8" s="1083"/>
      <c r="DA8" s="1084"/>
      <c r="DB8" s="1082" t="s">
        <v>584</v>
      </c>
      <c r="DC8" s="1083"/>
      <c r="DD8" s="1083"/>
      <c r="DE8" s="1083"/>
      <c r="DF8" s="1084"/>
      <c r="DG8" s="1082" t="s">
        <v>584</v>
      </c>
      <c r="DH8" s="1083"/>
      <c r="DI8" s="1083"/>
      <c r="DJ8" s="1083"/>
      <c r="DK8" s="1084"/>
      <c r="DL8" s="1082" t="s">
        <v>584</v>
      </c>
      <c r="DM8" s="1083"/>
      <c r="DN8" s="1083"/>
      <c r="DO8" s="1083"/>
      <c r="DP8" s="1084"/>
      <c r="DQ8" s="1082" t="s">
        <v>584</v>
      </c>
      <c r="DR8" s="1083"/>
      <c r="DS8" s="1083"/>
      <c r="DT8" s="1083"/>
      <c r="DU8" s="1084"/>
      <c r="DV8" s="1085"/>
      <c r="DW8" s="1086"/>
      <c r="DX8" s="1086"/>
      <c r="DY8" s="1086"/>
      <c r="DZ8" s="1087"/>
      <c r="EA8" s="254"/>
    </row>
    <row r="9" spans="1:131" s="255" customFormat="1" ht="26.25" customHeight="1" x14ac:dyDescent="0.15">
      <c r="A9" s="261">
        <v>3</v>
      </c>
      <c r="B9" s="1130" t="s">
        <v>390</v>
      </c>
      <c r="C9" s="1131"/>
      <c r="D9" s="1131"/>
      <c r="E9" s="1131"/>
      <c r="F9" s="1131"/>
      <c r="G9" s="1131"/>
      <c r="H9" s="1131"/>
      <c r="I9" s="1131"/>
      <c r="J9" s="1131"/>
      <c r="K9" s="1131"/>
      <c r="L9" s="1131"/>
      <c r="M9" s="1131"/>
      <c r="N9" s="1131"/>
      <c r="O9" s="1131"/>
      <c r="P9" s="1132"/>
      <c r="Q9" s="1136">
        <v>8</v>
      </c>
      <c r="R9" s="1137"/>
      <c r="S9" s="1137"/>
      <c r="T9" s="1137"/>
      <c r="U9" s="1137"/>
      <c r="V9" s="1137">
        <v>4</v>
      </c>
      <c r="W9" s="1137"/>
      <c r="X9" s="1137"/>
      <c r="Y9" s="1137"/>
      <c r="Z9" s="1137"/>
      <c r="AA9" s="1137">
        <v>4</v>
      </c>
      <c r="AB9" s="1137"/>
      <c r="AC9" s="1137"/>
      <c r="AD9" s="1137"/>
      <c r="AE9" s="1138"/>
      <c r="AF9" s="1112">
        <v>4</v>
      </c>
      <c r="AG9" s="1113"/>
      <c r="AH9" s="1113"/>
      <c r="AI9" s="1113"/>
      <c r="AJ9" s="1114"/>
      <c r="AK9" s="1179" t="s">
        <v>599</v>
      </c>
      <c r="AL9" s="1180"/>
      <c r="AM9" s="1180"/>
      <c r="AN9" s="1180"/>
      <c r="AO9" s="1180"/>
      <c r="AP9" s="1180" t="s">
        <v>599</v>
      </c>
      <c r="AQ9" s="1180"/>
      <c r="AR9" s="1180"/>
      <c r="AS9" s="1180"/>
      <c r="AT9" s="1180"/>
      <c r="AU9" s="1177"/>
      <c r="AV9" s="1177"/>
      <c r="AW9" s="1177"/>
      <c r="AX9" s="1177"/>
      <c r="AY9" s="1178"/>
      <c r="AZ9" s="252"/>
      <c r="BA9" s="252"/>
      <c r="BB9" s="252"/>
      <c r="BC9" s="252"/>
      <c r="BD9" s="252"/>
      <c r="BE9" s="253"/>
      <c r="BF9" s="253"/>
      <c r="BG9" s="253"/>
      <c r="BH9" s="253"/>
      <c r="BI9" s="253"/>
      <c r="BJ9" s="253"/>
      <c r="BK9" s="253"/>
      <c r="BL9" s="253"/>
      <c r="BM9" s="253"/>
      <c r="BN9" s="253"/>
      <c r="BO9" s="253"/>
      <c r="BP9" s="253"/>
      <c r="BQ9" s="262">
        <v>3</v>
      </c>
      <c r="BR9" s="263"/>
      <c r="BS9" s="1107" t="s">
        <v>592</v>
      </c>
      <c r="BT9" s="1108"/>
      <c r="BU9" s="1108"/>
      <c r="BV9" s="1108"/>
      <c r="BW9" s="1108"/>
      <c r="BX9" s="1108"/>
      <c r="BY9" s="1108"/>
      <c r="BZ9" s="1108"/>
      <c r="CA9" s="1108"/>
      <c r="CB9" s="1108"/>
      <c r="CC9" s="1108"/>
      <c r="CD9" s="1108"/>
      <c r="CE9" s="1108"/>
      <c r="CF9" s="1108"/>
      <c r="CG9" s="1109"/>
      <c r="CH9" s="1082">
        <v>-77</v>
      </c>
      <c r="CI9" s="1083"/>
      <c r="CJ9" s="1083"/>
      <c r="CK9" s="1083"/>
      <c r="CL9" s="1084"/>
      <c r="CM9" s="1082">
        <v>414</v>
      </c>
      <c r="CN9" s="1083"/>
      <c r="CO9" s="1083"/>
      <c r="CP9" s="1083"/>
      <c r="CQ9" s="1084"/>
      <c r="CR9" s="1082">
        <v>10</v>
      </c>
      <c r="CS9" s="1083"/>
      <c r="CT9" s="1083"/>
      <c r="CU9" s="1083"/>
      <c r="CV9" s="1084"/>
      <c r="CW9" s="1082" t="s">
        <v>584</v>
      </c>
      <c r="CX9" s="1083"/>
      <c r="CY9" s="1083"/>
      <c r="CZ9" s="1083"/>
      <c r="DA9" s="1084"/>
      <c r="DB9" s="1082" t="s">
        <v>584</v>
      </c>
      <c r="DC9" s="1083"/>
      <c r="DD9" s="1083"/>
      <c r="DE9" s="1083"/>
      <c r="DF9" s="1084"/>
      <c r="DG9" s="1082" t="s">
        <v>584</v>
      </c>
      <c r="DH9" s="1083"/>
      <c r="DI9" s="1083"/>
      <c r="DJ9" s="1083"/>
      <c r="DK9" s="1084"/>
      <c r="DL9" s="1082" t="s">
        <v>584</v>
      </c>
      <c r="DM9" s="1083"/>
      <c r="DN9" s="1083"/>
      <c r="DO9" s="1083"/>
      <c r="DP9" s="1084"/>
      <c r="DQ9" s="1082" t="s">
        <v>584</v>
      </c>
      <c r="DR9" s="1083"/>
      <c r="DS9" s="1083"/>
      <c r="DT9" s="1083"/>
      <c r="DU9" s="1084"/>
      <c r="DV9" s="1085"/>
      <c r="DW9" s="1086"/>
      <c r="DX9" s="1086"/>
      <c r="DY9" s="1086"/>
      <c r="DZ9" s="1087"/>
      <c r="EA9" s="254"/>
    </row>
    <row r="10" spans="1:131" s="255" customFormat="1" ht="26.25" customHeight="1" x14ac:dyDescent="0.15">
      <c r="A10" s="261">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2"/>
      <c r="BA10" s="252"/>
      <c r="BB10" s="252"/>
      <c r="BC10" s="252"/>
      <c r="BD10" s="252"/>
      <c r="BE10" s="253"/>
      <c r="BF10" s="253"/>
      <c r="BG10" s="253"/>
      <c r="BH10" s="253"/>
      <c r="BI10" s="253"/>
      <c r="BJ10" s="253"/>
      <c r="BK10" s="253"/>
      <c r="BL10" s="253"/>
      <c r="BM10" s="253"/>
      <c r="BN10" s="253"/>
      <c r="BO10" s="253"/>
      <c r="BP10" s="253"/>
      <c r="BQ10" s="262">
        <v>4</v>
      </c>
      <c r="BR10" s="263"/>
      <c r="BS10" s="1107" t="s">
        <v>593</v>
      </c>
      <c r="BT10" s="1108"/>
      <c r="BU10" s="1108"/>
      <c r="BV10" s="1108"/>
      <c r="BW10" s="1108"/>
      <c r="BX10" s="1108"/>
      <c r="BY10" s="1108"/>
      <c r="BZ10" s="1108"/>
      <c r="CA10" s="1108"/>
      <c r="CB10" s="1108"/>
      <c r="CC10" s="1108"/>
      <c r="CD10" s="1108"/>
      <c r="CE10" s="1108"/>
      <c r="CF10" s="1108"/>
      <c r="CG10" s="1109"/>
      <c r="CH10" s="1082">
        <v>-1</v>
      </c>
      <c r="CI10" s="1083"/>
      <c r="CJ10" s="1083"/>
      <c r="CK10" s="1083"/>
      <c r="CL10" s="1084"/>
      <c r="CM10" s="1082">
        <v>81</v>
      </c>
      <c r="CN10" s="1083"/>
      <c r="CO10" s="1083"/>
      <c r="CP10" s="1083"/>
      <c r="CQ10" s="1084"/>
      <c r="CR10" s="1082">
        <v>16</v>
      </c>
      <c r="CS10" s="1083"/>
      <c r="CT10" s="1083"/>
      <c r="CU10" s="1083"/>
      <c r="CV10" s="1084"/>
      <c r="CW10" s="1082">
        <v>4</v>
      </c>
      <c r="CX10" s="1083"/>
      <c r="CY10" s="1083"/>
      <c r="CZ10" s="1083"/>
      <c r="DA10" s="1084"/>
      <c r="DB10" s="1082" t="s">
        <v>519</v>
      </c>
      <c r="DC10" s="1083"/>
      <c r="DD10" s="1083"/>
      <c r="DE10" s="1083"/>
      <c r="DF10" s="1084"/>
      <c r="DG10" s="1082" t="s">
        <v>519</v>
      </c>
      <c r="DH10" s="1083"/>
      <c r="DI10" s="1083"/>
      <c r="DJ10" s="1083"/>
      <c r="DK10" s="1084"/>
      <c r="DL10" s="1082" t="s">
        <v>519</v>
      </c>
      <c r="DM10" s="1083"/>
      <c r="DN10" s="1083"/>
      <c r="DO10" s="1083"/>
      <c r="DP10" s="1084"/>
      <c r="DQ10" s="1082" t="s">
        <v>519</v>
      </c>
      <c r="DR10" s="1083"/>
      <c r="DS10" s="1083"/>
      <c r="DT10" s="1083"/>
      <c r="DU10" s="1084"/>
      <c r="DV10" s="1085"/>
      <c r="DW10" s="1086"/>
      <c r="DX10" s="1086"/>
      <c r="DY10" s="1086"/>
      <c r="DZ10" s="1087"/>
      <c r="EA10" s="254"/>
    </row>
    <row r="11" spans="1:131" s="255" customFormat="1" ht="26.25" customHeight="1" x14ac:dyDescent="0.15">
      <c r="A11" s="261">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2"/>
      <c r="BA11" s="252"/>
      <c r="BB11" s="252"/>
      <c r="BC11" s="252"/>
      <c r="BD11" s="252"/>
      <c r="BE11" s="253"/>
      <c r="BF11" s="253"/>
      <c r="BG11" s="253"/>
      <c r="BH11" s="253"/>
      <c r="BI11" s="253"/>
      <c r="BJ11" s="253"/>
      <c r="BK11" s="253"/>
      <c r="BL11" s="253"/>
      <c r="BM11" s="253"/>
      <c r="BN11" s="253"/>
      <c r="BO11" s="253"/>
      <c r="BP11" s="253"/>
      <c r="BQ11" s="262">
        <v>5</v>
      </c>
      <c r="BR11" s="263"/>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4"/>
    </row>
    <row r="12" spans="1:131" s="255" customFormat="1" ht="26.25" customHeight="1" x14ac:dyDescent="0.15">
      <c r="A12" s="261">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2"/>
      <c r="BA12" s="252"/>
      <c r="BB12" s="252"/>
      <c r="BC12" s="252"/>
      <c r="BD12" s="252"/>
      <c r="BE12" s="253"/>
      <c r="BF12" s="253"/>
      <c r="BG12" s="253"/>
      <c r="BH12" s="253"/>
      <c r="BI12" s="253"/>
      <c r="BJ12" s="253"/>
      <c r="BK12" s="253"/>
      <c r="BL12" s="253"/>
      <c r="BM12" s="253"/>
      <c r="BN12" s="253"/>
      <c r="BO12" s="253"/>
      <c r="BP12" s="253"/>
      <c r="BQ12" s="262">
        <v>6</v>
      </c>
      <c r="BR12" s="263"/>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4"/>
    </row>
    <row r="13" spans="1:131" s="255" customFormat="1" ht="26.25" customHeight="1" x14ac:dyDescent="0.15">
      <c r="A13" s="261">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2"/>
      <c r="BA13" s="252"/>
      <c r="BB13" s="252"/>
      <c r="BC13" s="252"/>
      <c r="BD13" s="252"/>
      <c r="BE13" s="253"/>
      <c r="BF13" s="253"/>
      <c r="BG13" s="253"/>
      <c r="BH13" s="253"/>
      <c r="BI13" s="253"/>
      <c r="BJ13" s="253"/>
      <c r="BK13" s="253"/>
      <c r="BL13" s="253"/>
      <c r="BM13" s="253"/>
      <c r="BN13" s="253"/>
      <c r="BO13" s="253"/>
      <c r="BP13" s="253"/>
      <c r="BQ13" s="262">
        <v>7</v>
      </c>
      <c r="BR13" s="263"/>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4"/>
    </row>
    <row r="14" spans="1:131" s="255" customFormat="1" ht="26.25" customHeight="1" x14ac:dyDescent="0.15">
      <c r="A14" s="261">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2"/>
      <c r="BA14" s="252"/>
      <c r="BB14" s="252"/>
      <c r="BC14" s="252"/>
      <c r="BD14" s="252"/>
      <c r="BE14" s="253"/>
      <c r="BF14" s="253"/>
      <c r="BG14" s="253"/>
      <c r="BH14" s="253"/>
      <c r="BI14" s="253"/>
      <c r="BJ14" s="253"/>
      <c r="BK14" s="253"/>
      <c r="BL14" s="253"/>
      <c r="BM14" s="253"/>
      <c r="BN14" s="253"/>
      <c r="BO14" s="253"/>
      <c r="BP14" s="253"/>
      <c r="BQ14" s="262">
        <v>8</v>
      </c>
      <c r="BR14" s="263"/>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4"/>
    </row>
    <row r="15" spans="1:131" s="255" customFormat="1" ht="26.25" customHeight="1" x14ac:dyDescent="0.15">
      <c r="A15" s="261">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2"/>
      <c r="BA15" s="252"/>
      <c r="BB15" s="252"/>
      <c r="BC15" s="252"/>
      <c r="BD15" s="252"/>
      <c r="BE15" s="253"/>
      <c r="BF15" s="253"/>
      <c r="BG15" s="253"/>
      <c r="BH15" s="253"/>
      <c r="BI15" s="253"/>
      <c r="BJ15" s="253"/>
      <c r="BK15" s="253"/>
      <c r="BL15" s="253"/>
      <c r="BM15" s="253"/>
      <c r="BN15" s="253"/>
      <c r="BO15" s="253"/>
      <c r="BP15" s="253"/>
      <c r="BQ15" s="262">
        <v>9</v>
      </c>
      <c r="BR15" s="263"/>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4"/>
    </row>
    <row r="16" spans="1:131" s="255" customFormat="1" ht="26.25" customHeight="1" x14ac:dyDescent="0.15">
      <c r="A16" s="261">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2"/>
      <c r="BA16" s="252"/>
      <c r="BB16" s="252"/>
      <c r="BC16" s="252"/>
      <c r="BD16" s="252"/>
      <c r="BE16" s="253"/>
      <c r="BF16" s="253"/>
      <c r="BG16" s="253"/>
      <c r="BH16" s="253"/>
      <c r="BI16" s="253"/>
      <c r="BJ16" s="253"/>
      <c r="BK16" s="253"/>
      <c r="BL16" s="253"/>
      <c r="BM16" s="253"/>
      <c r="BN16" s="253"/>
      <c r="BO16" s="253"/>
      <c r="BP16" s="253"/>
      <c r="BQ16" s="262">
        <v>10</v>
      </c>
      <c r="BR16" s="263"/>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4"/>
    </row>
    <row r="17" spans="1:131" s="255" customFormat="1" ht="26.25" customHeight="1" x14ac:dyDescent="0.15">
      <c r="A17" s="261">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2"/>
      <c r="BA17" s="252"/>
      <c r="BB17" s="252"/>
      <c r="BC17" s="252"/>
      <c r="BD17" s="252"/>
      <c r="BE17" s="253"/>
      <c r="BF17" s="253"/>
      <c r="BG17" s="253"/>
      <c r="BH17" s="253"/>
      <c r="BI17" s="253"/>
      <c r="BJ17" s="253"/>
      <c r="BK17" s="253"/>
      <c r="BL17" s="253"/>
      <c r="BM17" s="253"/>
      <c r="BN17" s="253"/>
      <c r="BO17" s="253"/>
      <c r="BP17" s="253"/>
      <c r="BQ17" s="262">
        <v>11</v>
      </c>
      <c r="BR17" s="263"/>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4"/>
    </row>
    <row r="18" spans="1:131" s="255" customFormat="1" ht="26.25" customHeight="1" x14ac:dyDescent="0.15">
      <c r="A18" s="261">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2"/>
      <c r="BA18" s="252"/>
      <c r="BB18" s="252"/>
      <c r="BC18" s="252"/>
      <c r="BD18" s="252"/>
      <c r="BE18" s="253"/>
      <c r="BF18" s="253"/>
      <c r="BG18" s="253"/>
      <c r="BH18" s="253"/>
      <c r="BI18" s="253"/>
      <c r="BJ18" s="253"/>
      <c r="BK18" s="253"/>
      <c r="BL18" s="253"/>
      <c r="BM18" s="253"/>
      <c r="BN18" s="253"/>
      <c r="BO18" s="253"/>
      <c r="BP18" s="253"/>
      <c r="BQ18" s="262">
        <v>12</v>
      </c>
      <c r="BR18" s="263"/>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4"/>
    </row>
    <row r="19" spans="1:131" s="255" customFormat="1" ht="26.25" customHeight="1" x14ac:dyDescent="0.15">
      <c r="A19" s="261">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2"/>
      <c r="BA19" s="252"/>
      <c r="BB19" s="252"/>
      <c r="BC19" s="252"/>
      <c r="BD19" s="252"/>
      <c r="BE19" s="253"/>
      <c r="BF19" s="253"/>
      <c r="BG19" s="253"/>
      <c r="BH19" s="253"/>
      <c r="BI19" s="253"/>
      <c r="BJ19" s="253"/>
      <c r="BK19" s="253"/>
      <c r="BL19" s="253"/>
      <c r="BM19" s="253"/>
      <c r="BN19" s="253"/>
      <c r="BO19" s="253"/>
      <c r="BP19" s="253"/>
      <c r="BQ19" s="262">
        <v>13</v>
      </c>
      <c r="BR19" s="263"/>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4"/>
    </row>
    <row r="20" spans="1:131" s="255" customFormat="1" ht="26.25" customHeight="1" x14ac:dyDescent="0.15">
      <c r="A20" s="261">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2"/>
      <c r="BA20" s="252"/>
      <c r="BB20" s="252"/>
      <c r="BC20" s="252"/>
      <c r="BD20" s="252"/>
      <c r="BE20" s="253"/>
      <c r="BF20" s="253"/>
      <c r="BG20" s="253"/>
      <c r="BH20" s="253"/>
      <c r="BI20" s="253"/>
      <c r="BJ20" s="253"/>
      <c r="BK20" s="253"/>
      <c r="BL20" s="253"/>
      <c r="BM20" s="253"/>
      <c r="BN20" s="253"/>
      <c r="BO20" s="253"/>
      <c r="BP20" s="253"/>
      <c r="BQ20" s="262">
        <v>14</v>
      </c>
      <c r="BR20" s="263"/>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4"/>
    </row>
    <row r="21" spans="1:131" s="255" customFormat="1" ht="26.25" customHeight="1" thickBot="1" x14ac:dyDescent="0.2">
      <c r="A21" s="261">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2"/>
      <c r="BA21" s="252"/>
      <c r="BB21" s="252"/>
      <c r="BC21" s="252"/>
      <c r="BD21" s="252"/>
      <c r="BE21" s="253"/>
      <c r="BF21" s="253"/>
      <c r="BG21" s="253"/>
      <c r="BH21" s="253"/>
      <c r="BI21" s="253"/>
      <c r="BJ21" s="253"/>
      <c r="BK21" s="253"/>
      <c r="BL21" s="253"/>
      <c r="BM21" s="253"/>
      <c r="BN21" s="253"/>
      <c r="BO21" s="253"/>
      <c r="BP21" s="253"/>
      <c r="BQ21" s="262">
        <v>15</v>
      </c>
      <c r="BR21" s="263"/>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4"/>
    </row>
    <row r="22" spans="1:131" s="255" customFormat="1" ht="26.25" customHeight="1" x14ac:dyDescent="0.15">
      <c r="A22" s="261">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391</v>
      </c>
      <c r="BA22" s="1128"/>
      <c r="BB22" s="1128"/>
      <c r="BC22" s="1128"/>
      <c r="BD22" s="1129"/>
      <c r="BE22" s="253"/>
      <c r="BF22" s="253"/>
      <c r="BG22" s="253"/>
      <c r="BH22" s="253"/>
      <c r="BI22" s="253"/>
      <c r="BJ22" s="253"/>
      <c r="BK22" s="253"/>
      <c r="BL22" s="253"/>
      <c r="BM22" s="253"/>
      <c r="BN22" s="253"/>
      <c r="BO22" s="253"/>
      <c r="BP22" s="253"/>
      <c r="BQ22" s="262">
        <v>16</v>
      </c>
      <c r="BR22" s="263"/>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4"/>
    </row>
    <row r="23" spans="1:131" s="255" customFormat="1" ht="26.25" customHeight="1" thickBot="1" x14ac:dyDescent="0.2">
      <c r="A23" s="264" t="s">
        <v>392</v>
      </c>
      <c r="B23" s="1037" t="s">
        <v>393</v>
      </c>
      <c r="C23" s="1038"/>
      <c r="D23" s="1038"/>
      <c r="E23" s="1038"/>
      <c r="F23" s="1038"/>
      <c r="G23" s="1038"/>
      <c r="H23" s="1038"/>
      <c r="I23" s="1038"/>
      <c r="J23" s="1038"/>
      <c r="K23" s="1038"/>
      <c r="L23" s="1038"/>
      <c r="M23" s="1038"/>
      <c r="N23" s="1038"/>
      <c r="O23" s="1038"/>
      <c r="P23" s="1039"/>
      <c r="Q23" s="1161">
        <v>47032</v>
      </c>
      <c r="R23" s="1162"/>
      <c r="S23" s="1162"/>
      <c r="T23" s="1162"/>
      <c r="U23" s="1162"/>
      <c r="V23" s="1162">
        <v>45844</v>
      </c>
      <c r="W23" s="1162"/>
      <c r="X23" s="1162"/>
      <c r="Y23" s="1162"/>
      <c r="Z23" s="1162"/>
      <c r="AA23" s="1162">
        <v>1188</v>
      </c>
      <c r="AB23" s="1162"/>
      <c r="AC23" s="1162"/>
      <c r="AD23" s="1162"/>
      <c r="AE23" s="1163"/>
      <c r="AF23" s="1164">
        <v>586</v>
      </c>
      <c r="AG23" s="1162"/>
      <c r="AH23" s="1162"/>
      <c r="AI23" s="1162"/>
      <c r="AJ23" s="1165"/>
      <c r="AK23" s="1166"/>
      <c r="AL23" s="1167"/>
      <c r="AM23" s="1167"/>
      <c r="AN23" s="1167"/>
      <c r="AO23" s="1167"/>
      <c r="AP23" s="1162">
        <v>32119</v>
      </c>
      <c r="AQ23" s="1162"/>
      <c r="AR23" s="1162"/>
      <c r="AS23" s="1162"/>
      <c r="AT23" s="1162"/>
      <c r="AU23" s="1168"/>
      <c r="AV23" s="1168"/>
      <c r="AW23" s="1168"/>
      <c r="AX23" s="1168"/>
      <c r="AY23" s="1169"/>
      <c r="AZ23" s="1158" t="s">
        <v>394</v>
      </c>
      <c r="BA23" s="1159"/>
      <c r="BB23" s="1159"/>
      <c r="BC23" s="1159"/>
      <c r="BD23" s="1160"/>
      <c r="BE23" s="253"/>
      <c r="BF23" s="253"/>
      <c r="BG23" s="253"/>
      <c r="BH23" s="253"/>
      <c r="BI23" s="253"/>
      <c r="BJ23" s="253"/>
      <c r="BK23" s="253"/>
      <c r="BL23" s="253"/>
      <c r="BM23" s="253"/>
      <c r="BN23" s="253"/>
      <c r="BO23" s="253"/>
      <c r="BP23" s="253"/>
      <c r="BQ23" s="262">
        <v>17</v>
      </c>
      <c r="BR23" s="263"/>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4"/>
    </row>
    <row r="24" spans="1:131" s="255" customFormat="1" ht="26.25" customHeight="1" x14ac:dyDescent="0.15">
      <c r="A24" s="1157" t="s">
        <v>395</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2"/>
      <c r="BA24" s="252"/>
      <c r="BB24" s="252"/>
      <c r="BC24" s="252"/>
      <c r="BD24" s="252"/>
      <c r="BE24" s="253"/>
      <c r="BF24" s="253"/>
      <c r="BG24" s="253"/>
      <c r="BH24" s="253"/>
      <c r="BI24" s="253"/>
      <c r="BJ24" s="253"/>
      <c r="BK24" s="253"/>
      <c r="BL24" s="253"/>
      <c r="BM24" s="253"/>
      <c r="BN24" s="253"/>
      <c r="BO24" s="253"/>
      <c r="BP24" s="253"/>
      <c r="BQ24" s="262">
        <v>18</v>
      </c>
      <c r="BR24" s="263"/>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4"/>
    </row>
    <row r="25" spans="1:131" s="247" customFormat="1" ht="26.25" customHeight="1" thickBot="1" x14ac:dyDescent="0.2">
      <c r="A25" s="1156" t="s">
        <v>396</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2"/>
      <c r="BK25" s="252"/>
      <c r="BL25" s="252"/>
      <c r="BM25" s="252"/>
      <c r="BN25" s="252"/>
      <c r="BO25" s="265"/>
      <c r="BP25" s="265"/>
      <c r="BQ25" s="262">
        <v>19</v>
      </c>
      <c r="BR25" s="263"/>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6"/>
    </row>
    <row r="26" spans="1:131" s="247" customFormat="1" ht="26.25" customHeight="1" x14ac:dyDescent="0.15">
      <c r="A26" s="1088" t="s">
        <v>371</v>
      </c>
      <c r="B26" s="1089"/>
      <c r="C26" s="1089"/>
      <c r="D26" s="1089"/>
      <c r="E26" s="1089"/>
      <c r="F26" s="1089"/>
      <c r="G26" s="1089"/>
      <c r="H26" s="1089"/>
      <c r="I26" s="1089"/>
      <c r="J26" s="1089"/>
      <c r="K26" s="1089"/>
      <c r="L26" s="1089"/>
      <c r="M26" s="1089"/>
      <c r="N26" s="1089"/>
      <c r="O26" s="1089"/>
      <c r="P26" s="1090"/>
      <c r="Q26" s="1094" t="s">
        <v>397</v>
      </c>
      <c r="R26" s="1095"/>
      <c r="S26" s="1095"/>
      <c r="T26" s="1095"/>
      <c r="U26" s="1096"/>
      <c r="V26" s="1094" t="s">
        <v>398</v>
      </c>
      <c r="W26" s="1095"/>
      <c r="X26" s="1095"/>
      <c r="Y26" s="1095"/>
      <c r="Z26" s="1096"/>
      <c r="AA26" s="1094" t="s">
        <v>399</v>
      </c>
      <c r="AB26" s="1095"/>
      <c r="AC26" s="1095"/>
      <c r="AD26" s="1095"/>
      <c r="AE26" s="1095"/>
      <c r="AF26" s="1152" t="s">
        <v>400</v>
      </c>
      <c r="AG26" s="1101"/>
      <c r="AH26" s="1101"/>
      <c r="AI26" s="1101"/>
      <c r="AJ26" s="1153"/>
      <c r="AK26" s="1095" t="s">
        <v>401</v>
      </c>
      <c r="AL26" s="1095"/>
      <c r="AM26" s="1095"/>
      <c r="AN26" s="1095"/>
      <c r="AO26" s="1096"/>
      <c r="AP26" s="1094" t="s">
        <v>402</v>
      </c>
      <c r="AQ26" s="1095"/>
      <c r="AR26" s="1095"/>
      <c r="AS26" s="1095"/>
      <c r="AT26" s="1096"/>
      <c r="AU26" s="1094" t="s">
        <v>403</v>
      </c>
      <c r="AV26" s="1095"/>
      <c r="AW26" s="1095"/>
      <c r="AX26" s="1095"/>
      <c r="AY26" s="1096"/>
      <c r="AZ26" s="1094" t="s">
        <v>404</v>
      </c>
      <c r="BA26" s="1095"/>
      <c r="BB26" s="1095"/>
      <c r="BC26" s="1095"/>
      <c r="BD26" s="1096"/>
      <c r="BE26" s="1094" t="s">
        <v>378</v>
      </c>
      <c r="BF26" s="1095"/>
      <c r="BG26" s="1095"/>
      <c r="BH26" s="1095"/>
      <c r="BI26" s="1110"/>
      <c r="BJ26" s="252"/>
      <c r="BK26" s="252"/>
      <c r="BL26" s="252"/>
      <c r="BM26" s="252"/>
      <c r="BN26" s="252"/>
      <c r="BO26" s="265"/>
      <c r="BP26" s="265"/>
      <c r="BQ26" s="262">
        <v>20</v>
      </c>
      <c r="BR26" s="263"/>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6"/>
    </row>
    <row r="27" spans="1:131" s="247"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2"/>
      <c r="BK27" s="252"/>
      <c r="BL27" s="252"/>
      <c r="BM27" s="252"/>
      <c r="BN27" s="252"/>
      <c r="BO27" s="265"/>
      <c r="BP27" s="265"/>
      <c r="BQ27" s="262">
        <v>21</v>
      </c>
      <c r="BR27" s="263"/>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6"/>
    </row>
    <row r="28" spans="1:131" s="247" customFormat="1" ht="26.25" customHeight="1" thickTop="1" x14ac:dyDescent="0.15">
      <c r="A28" s="266">
        <v>1</v>
      </c>
      <c r="B28" s="1143" t="s">
        <v>405</v>
      </c>
      <c r="C28" s="1144"/>
      <c r="D28" s="1144"/>
      <c r="E28" s="1144"/>
      <c r="F28" s="1144"/>
      <c r="G28" s="1144"/>
      <c r="H28" s="1144"/>
      <c r="I28" s="1144"/>
      <c r="J28" s="1144"/>
      <c r="K28" s="1144"/>
      <c r="L28" s="1144"/>
      <c r="M28" s="1144"/>
      <c r="N28" s="1144"/>
      <c r="O28" s="1144"/>
      <c r="P28" s="1145"/>
      <c r="Q28" s="1146">
        <v>6692</v>
      </c>
      <c r="R28" s="1147"/>
      <c r="S28" s="1147"/>
      <c r="T28" s="1147"/>
      <c r="U28" s="1147"/>
      <c r="V28" s="1147">
        <v>6686</v>
      </c>
      <c r="W28" s="1147"/>
      <c r="X28" s="1147"/>
      <c r="Y28" s="1147"/>
      <c r="Z28" s="1147"/>
      <c r="AA28" s="1147">
        <v>6</v>
      </c>
      <c r="AB28" s="1147"/>
      <c r="AC28" s="1147"/>
      <c r="AD28" s="1147"/>
      <c r="AE28" s="1148"/>
      <c r="AF28" s="1149">
        <v>6</v>
      </c>
      <c r="AG28" s="1147"/>
      <c r="AH28" s="1147"/>
      <c r="AI28" s="1147"/>
      <c r="AJ28" s="1150"/>
      <c r="AK28" s="1151">
        <v>471</v>
      </c>
      <c r="AL28" s="1139"/>
      <c r="AM28" s="1139"/>
      <c r="AN28" s="1139"/>
      <c r="AO28" s="1139"/>
      <c r="AP28" s="1139" t="s">
        <v>584</v>
      </c>
      <c r="AQ28" s="1139"/>
      <c r="AR28" s="1139"/>
      <c r="AS28" s="1139"/>
      <c r="AT28" s="1139"/>
      <c r="AU28" s="1139" t="s">
        <v>584</v>
      </c>
      <c r="AV28" s="1139"/>
      <c r="AW28" s="1139"/>
      <c r="AX28" s="1139"/>
      <c r="AY28" s="1139"/>
      <c r="AZ28" s="1140" t="s">
        <v>584</v>
      </c>
      <c r="BA28" s="1140"/>
      <c r="BB28" s="1140"/>
      <c r="BC28" s="1140"/>
      <c r="BD28" s="1140"/>
      <c r="BE28" s="1141"/>
      <c r="BF28" s="1141"/>
      <c r="BG28" s="1141"/>
      <c r="BH28" s="1141"/>
      <c r="BI28" s="1142"/>
      <c r="BJ28" s="252"/>
      <c r="BK28" s="252"/>
      <c r="BL28" s="252"/>
      <c r="BM28" s="252"/>
      <c r="BN28" s="252"/>
      <c r="BO28" s="265"/>
      <c r="BP28" s="265"/>
      <c r="BQ28" s="262">
        <v>22</v>
      </c>
      <c r="BR28" s="263"/>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6"/>
    </row>
    <row r="29" spans="1:131" s="247" customFormat="1" ht="26.25" customHeight="1" x14ac:dyDescent="0.15">
      <c r="A29" s="266">
        <v>2</v>
      </c>
      <c r="B29" s="1130" t="s">
        <v>406</v>
      </c>
      <c r="C29" s="1131"/>
      <c r="D29" s="1131"/>
      <c r="E29" s="1131"/>
      <c r="F29" s="1131"/>
      <c r="G29" s="1131"/>
      <c r="H29" s="1131"/>
      <c r="I29" s="1131"/>
      <c r="J29" s="1131"/>
      <c r="K29" s="1131"/>
      <c r="L29" s="1131"/>
      <c r="M29" s="1131"/>
      <c r="N29" s="1131"/>
      <c r="O29" s="1131"/>
      <c r="P29" s="1132"/>
      <c r="Q29" s="1136">
        <v>5422</v>
      </c>
      <c r="R29" s="1137"/>
      <c r="S29" s="1137"/>
      <c r="T29" s="1137"/>
      <c r="U29" s="1137"/>
      <c r="V29" s="1137">
        <v>5336</v>
      </c>
      <c r="W29" s="1137"/>
      <c r="X29" s="1137"/>
      <c r="Y29" s="1137"/>
      <c r="Z29" s="1137"/>
      <c r="AA29" s="1137">
        <v>86</v>
      </c>
      <c r="AB29" s="1137"/>
      <c r="AC29" s="1137"/>
      <c r="AD29" s="1137"/>
      <c r="AE29" s="1138"/>
      <c r="AF29" s="1112">
        <v>86</v>
      </c>
      <c r="AG29" s="1113"/>
      <c r="AH29" s="1113"/>
      <c r="AI29" s="1113"/>
      <c r="AJ29" s="1114"/>
      <c r="AK29" s="1073">
        <v>814</v>
      </c>
      <c r="AL29" s="1064"/>
      <c r="AM29" s="1064"/>
      <c r="AN29" s="1064"/>
      <c r="AO29" s="1064"/>
      <c r="AP29" s="1064" t="s">
        <v>584</v>
      </c>
      <c r="AQ29" s="1064"/>
      <c r="AR29" s="1064"/>
      <c r="AS29" s="1064"/>
      <c r="AT29" s="1064"/>
      <c r="AU29" s="1064" t="s">
        <v>584</v>
      </c>
      <c r="AV29" s="1064"/>
      <c r="AW29" s="1064"/>
      <c r="AX29" s="1064"/>
      <c r="AY29" s="1064"/>
      <c r="AZ29" s="1135" t="s">
        <v>584</v>
      </c>
      <c r="BA29" s="1135"/>
      <c r="BB29" s="1135"/>
      <c r="BC29" s="1135"/>
      <c r="BD29" s="1135"/>
      <c r="BE29" s="1125"/>
      <c r="BF29" s="1125"/>
      <c r="BG29" s="1125"/>
      <c r="BH29" s="1125"/>
      <c r="BI29" s="1126"/>
      <c r="BJ29" s="252"/>
      <c r="BK29" s="252"/>
      <c r="BL29" s="252"/>
      <c r="BM29" s="252"/>
      <c r="BN29" s="252"/>
      <c r="BO29" s="265"/>
      <c r="BP29" s="265"/>
      <c r="BQ29" s="262">
        <v>23</v>
      </c>
      <c r="BR29" s="263"/>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6"/>
    </row>
    <row r="30" spans="1:131" s="247" customFormat="1" ht="26.25" customHeight="1" x14ac:dyDescent="0.15">
      <c r="A30" s="266">
        <v>3</v>
      </c>
      <c r="B30" s="1130" t="s">
        <v>407</v>
      </c>
      <c r="C30" s="1131"/>
      <c r="D30" s="1131"/>
      <c r="E30" s="1131"/>
      <c r="F30" s="1131"/>
      <c r="G30" s="1131"/>
      <c r="H30" s="1131"/>
      <c r="I30" s="1131"/>
      <c r="J30" s="1131"/>
      <c r="K30" s="1131"/>
      <c r="L30" s="1131"/>
      <c r="M30" s="1131"/>
      <c r="N30" s="1131"/>
      <c r="O30" s="1131"/>
      <c r="P30" s="1132"/>
      <c r="Q30" s="1136">
        <v>29</v>
      </c>
      <c r="R30" s="1137"/>
      <c r="S30" s="1137"/>
      <c r="T30" s="1137"/>
      <c r="U30" s="1137"/>
      <c r="V30" s="1137">
        <v>29</v>
      </c>
      <c r="W30" s="1137"/>
      <c r="X30" s="1137"/>
      <c r="Y30" s="1137"/>
      <c r="Z30" s="1137"/>
      <c r="AA30" s="1137">
        <v>0</v>
      </c>
      <c r="AB30" s="1137"/>
      <c r="AC30" s="1137"/>
      <c r="AD30" s="1137"/>
      <c r="AE30" s="1138"/>
      <c r="AF30" s="1112" t="s">
        <v>128</v>
      </c>
      <c r="AG30" s="1113"/>
      <c r="AH30" s="1113"/>
      <c r="AI30" s="1113"/>
      <c r="AJ30" s="1114"/>
      <c r="AK30" s="1073">
        <v>5</v>
      </c>
      <c r="AL30" s="1064"/>
      <c r="AM30" s="1064"/>
      <c r="AN30" s="1064"/>
      <c r="AO30" s="1064"/>
      <c r="AP30" s="1064">
        <v>16</v>
      </c>
      <c r="AQ30" s="1064"/>
      <c r="AR30" s="1064"/>
      <c r="AS30" s="1064"/>
      <c r="AT30" s="1064"/>
      <c r="AU30" s="1064">
        <v>8</v>
      </c>
      <c r="AV30" s="1064"/>
      <c r="AW30" s="1064"/>
      <c r="AX30" s="1064"/>
      <c r="AY30" s="1064"/>
      <c r="AZ30" s="1135" t="s">
        <v>584</v>
      </c>
      <c r="BA30" s="1135"/>
      <c r="BB30" s="1135"/>
      <c r="BC30" s="1135"/>
      <c r="BD30" s="1135"/>
      <c r="BE30" s="1125"/>
      <c r="BF30" s="1125"/>
      <c r="BG30" s="1125"/>
      <c r="BH30" s="1125"/>
      <c r="BI30" s="1126"/>
      <c r="BJ30" s="252"/>
      <c r="BK30" s="252"/>
      <c r="BL30" s="252"/>
      <c r="BM30" s="252"/>
      <c r="BN30" s="252"/>
      <c r="BO30" s="265"/>
      <c r="BP30" s="265"/>
      <c r="BQ30" s="262">
        <v>24</v>
      </c>
      <c r="BR30" s="263"/>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6"/>
    </row>
    <row r="31" spans="1:131" s="247" customFormat="1" ht="26.25" customHeight="1" x14ac:dyDescent="0.15">
      <c r="A31" s="266">
        <v>4</v>
      </c>
      <c r="B31" s="1130" t="s">
        <v>408</v>
      </c>
      <c r="C31" s="1131"/>
      <c r="D31" s="1131"/>
      <c r="E31" s="1131"/>
      <c r="F31" s="1131"/>
      <c r="G31" s="1131"/>
      <c r="H31" s="1131"/>
      <c r="I31" s="1131"/>
      <c r="J31" s="1131"/>
      <c r="K31" s="1131"/>
      <c r="L31" s="1131"/>
      <c r="M31" s="1131"/>
      <c r="N31" s="1131"/>
      <c r="O31" s="1131"/>
      <c r="P31" s="1132"/>
      <c r="Q31" s="1136">
        <v>907</v>
      </c>
      <c r="R31" s="1137"/>
      <c r="S31" s="1137"/>
      <c r="T31" s="1137"/>
      <c r="U31" s="1137"/>
      <c r="V31" s="1137">
        <v>906</v>
      </c>
      <c r="W31" s="1137"/>
      <c r="X31" s="1137"/>
      <c r="Y31" s="1137"/>
      <c r="Z31" s="1137"/>
      <c r="AA31" s="1137">
        <v>1</v>
      </c>
      <c r="AB31" s="1137"/>
      <c r="AC31" s="1137"/>
      <c r="AD31" s="1137"/>
      <c r="AE31" s="1138"/>
      <c r="AF31" s="1112">
        <v>1</v>
      </c>
      <c r="AG31" s="1113"/>
      <c r="AH31" s="1113"/>
      <c r="AI31" s="1113"/>
      <c r="AJ31" s="1114"/>
      <c r="AK31" s="1073">
        <v>145</v>
      </c>
      <c r="AL31" s="1064"/>
      <c r="AM31" s="1064"/>
      <c r="AN31" s="1064"/>
      <c r="AO31" s="1064"/>
      <c r="AP31" s="1064" t="s">
        <v>584</v>
      </c>
      <c r="AQ31" s="1064"/>
      <c r="AR31" s="1064"/>
      <c r="AS31" s="1064"/>
      <c r="AT31" s="1064"/>
      <c r="AU31" s="1064" t="s">
        <v>584</v>
      </c>
      <c r="AV31" s="1064"/>
      <c r="AW31" s="1064"/>
      <c r="AX31" s="1064"/>
      <c r="AY31" s="1064"/>
      <c r="AZ31" s="1135" t="s">
        <v>584</v>
      </c>
      <c r="BA31" s="1135"/>
      <c r="BB31" s="1135"/>
      <c r="BC31" s="1135"/>
      <c r="BD31" s="1135"/>
      <c r="BE31" s="1125"/>
      <c r="BF31" s="1125"/>
      <c r="BG31" s="1125"/>
      <c r="BH31" s="1125"/>
      <c r="BI31" s="1126"/>
      <c r="BJ31" s="252"/>
      <c r="BK31" s="252"/>
      <c r="BL31" s="252"/>
      <c r="BM31" s="252"/>
      <c r="BN31" s="252"/>
      <c r="BO31" s="265"/>
      <c r="BP31" s="265"/>
      <c r="BQ31" s="262">
        <v>25</v>
      </c>
      <c r="BR31" s="263"/>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6"/>
    </row>
    <row r="32" spans="1:131" s="247" customFormat="1" ht="26.25" customHeight="1" x14ac:dyDescent="0.15">
      <c r="A32" s="266">
        <v>5</v>
      </c>
      <c r="B32" s="1130" t="s">
        <v>409</v>
      </c>
      <c r="C32" s="1131"/>
      <c r="D32" s="1131"/>
      <c r="E32" s="1131"/>
      <c r="F32" s="1131"/>
      <c r="G32" s="1131"/>
      <c r="H32" s="1131"/>
      <c r="I32" s="1131"/>
      <c r="J32" s="1131"/>
      <c r="K32" s="1131"/>
      <c r="L32" s="1131"/>
      <c r="M32" s="1131"/>
      <c r="N32" s="1131"/>
      <c r="O32" s="1131"/>
      <c r="P32" s="1132"/>
      <c r="Q32" s="1136">
        <v>1282</v>
      </c>
      <c r="R32" s="1137"/>
      <c r="S32" s="1137"/>
      <c r="T32" s="1137"/>
      <c r="U32" s="1137"/>
      <c r="V32" s="1137">
        <v>1394</v>
      </c>
      <c r="W32" s="1137"/>
      <c r="X32" s="1137"/>
      <c r="Y32" s="1137"/>
      <c r="Z32" s="1137"/>
      <c r="AA32" s="1137">
        <v>-112</v>
      </c>
      <c r="AB32" s="1137"/>
      <c r="AC32" s="1137"/>
      <c r="AD32" s="1137"/>
      <c r="AE32" s="1138"/>
      <c r="AF32" s="1112">
        <v>954</v>
      </c>
      <c r="AG32" s="1113"/>
      <c r="AH32" s="1113"/>
      <c r="AI32" s="1113"/>
      <c r="AJ32" s="1114"/>
      <c r="AK32" s="1073">
        <v>9</v>
      </c>
      <c r="AL32" s="1064"/>
      <c r="AM32" s="1064"/>
      <c r="AN32" s="1064"/>
      <c r="AO32" s="1064"/>
      <c r="AP32" s="1064">
        <v>3403</v>
      </c>
      <c r="AQ32" s="1064"/>
      <c r="AR32" s="1064"/>
      <c r="AS32" s="1064"/>
      <c r="AT32" s="1064"/>
      <c r="AU32" s="1064">
        <v>24</v>
      </c>
      <c r="AV32" s="1064"/>
      <c r="AW32" s="1064"/>
      <c r="AX32" s="1064"/>
      <c r="AY32" s="1064"/>
      <c r="AZ32" s="1135" t="s">
        <v>584</v>
      </c>
      <c r="BA32" s="1135"/>
      <c r="BB32" s="1135"/>
      <c r="BC32" s="1135"/>
      <c r="BD32" s="1135"/>
      <c r="BE32" s="1125" t="s">
        <v>410</v>
      </c>
      <c r="BF32" s="1125"/>
      <c r="BG32" s="1125"/>
      <c r="BH32" s="1125"/>
      <c r="BI32" s="1126"/>
      <c r="BJ32" s="252"/>
      <c r="BK32" s="252"/>
      <c r="BL32" s="252"/>
      <c r="BM32" s="252"/>
      <c r="BN32" s="252"/>
      <c r="BO32" s="265"/>
      <c r="BP32" s="265"/>
      <c r="BQ32" s="262">
        <v>26</v>
      </c>
      <c r="BR32" s="263"/>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6"/>
    </row>
    <row r="33" spans="1:131" s="247" customFormat="1" ht="26.25" customHeight="1" x14ac:dyDescent="0.15">
      <c r="A33" s="266">
        <v>6</v>
      </c>
      <c r="B33" s="1130" t="s">
        <v>411</v>
      </c>
      <c r="C33" s="1131"/>
      <c r="D33" s="1131"/>
      <c r="E33" s="1131"/>
      <c r="F33" s="1131"/>
      <c r="G33" s="1131"/>
      <c r="H33" s="1131"/>
      <c r="I33" s="1131"/>
      <c r="J33" s="1131"/>
      <c r="K33" s="1131"/>
      <c r="L33" s="1131"/>
      <c r="M33" s="1131"/>
      <c r="N33" s="1131"/>
      <c r="O33" s="1131"/>
      <c r="P33" s="1132"/>
      <c r="Q33" s="1136">
        <v>2065</v>
      </c>
      <c r="R33" s="1137"/>
      <c r="S33" s="1137"/>
      <c r="T33" s="1137"/>
      <c r="U33" s="1137"/>
      <c r="V33" s="1137">
        <v>2044</v>
      </c>
      <c r="W33" s="1137"/>
      <c r="X33" s="1137"/>
      <c r="Y33" s="1137"/>
      <c r="Z33" s="1137"/>
      <c r="AA33" s="1137">
        <v>21</v>
      </c>
      <c r="AB33" s="1137"/>
      <c r="AC33" s="1137"/>
      <c r="AD33" s="1137"/>
      <c r="AE33" s="1138"/>
      <c r="AF33" s="1112">
        <v>247</v>
      </c>
      <c r="AG33" s="1113"/>
      <c r="AH33" s="1113"/>
      <c r="AI33" s="1113"/>
      <c r="AJ33" s="1114"/>
      <c r="AK33" s="1073">
        <v>430</v>
      </c>
      <c r="AL33" s="1064"/>
      <c r="AM33" s="1064"/>
      <c r="AN33" s="1064"/>
      <c r="AO33" s="1064"/>
      <c r="AP33" s="1064">
        <v>12563</v>
      </c>
      <c r="AQ33" s="1064"/>
      <c r="AR33" s="1064"/>
      <c r="AS33" s="1064"/>
      <c r="AT33" s="1064"/>
      <c r="AU33" s="1064">
        <v>4334</v>
      </c>
      <c r="AV33" s="1064"/>
      <c r="AW33" s="1064"/>
      <c r="AX33" s="1064"/>
      <c r="AY33" s="1064"/>
      <c r="AZ33" s="1135" t="s">
        <v>584</v>
      </c>
      <c r="BA33" s="1135"/>
      <c r="BB33" s="1135"/>
      <c r="BC33" s="1135"/>
      <c r="BD33" s="1135"/>
      <c r="BE33" s="1125" t="s">
        <v>410</v>
      </c>
      <c r="BF33" s="1125"/>
      <c r="BG33" s="1125"/>
      <c r="BH33" s="1125"/>
      <c r="BI33" s="1126"/>
      <c r="BJ33" s="252"/>
      <c r="BK33" s="252"/>
      <c r="BL33" s="252"/>
      <c r="BM33" s="252"/>
      <c r="BN33" s="252"/>
      <c r="BO33" s="265"/>
      <c r="BP33" s="265"/>
      <c r="BQ33" s="262">
        <v>27</v>
      </c>
      <c r="BR33" s="263"/>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6"/>
    </row>
    <row r="34" spans="1:131" s="247" customFormat="1" ht="26.25" customHeight="1" x14ac:dyDescent="0.15">
      <c r="A34" s="266">
        <v>7</v>
      </c>
      <c r="B34" s="1130" t="s">
        <v>412</v>
      </c>
      <c r="C34" s="1131"/>
      <c r="D34" s="1131"/>
      <c r="E34" s="1131"/>
      <c r="F34" s="1131"/>
      <c r="G34" s="1131"/>
      <c r="H34" s="1131"/>
      <c r="I34" s="1131"/>
      <c r="J34" s="1131"/>
      <c r="K34" s="1131"/>
      <c r="L34" s="1131"/>
      <c r="M34" s="1131"/>
      <c r="N34" s="1131"/>
      <c r="O34" s="1131"/>
      <c r="P34" s="1132"/>
      <c r="Q34" s="1136">
        <v>574</v>
      </c>
      <c r="R34" s="1137"/>
      <c r="S34" s="1137"/>
      <c r="T34" s="1137"/>
      <c r="U34" s="1137"/>
      <c r="V34" s="1137">
        <v>353</v>
      </c>
      <c r="W34" s="1137"/>
      <c r="X34" s="1137"/>
      <c r="Y34" s="1137"/>
      <c r="Z34" s="1137"/>
      <c r="AA34" s="1137">
        <v>221</v>
      </c>
      <c r="AB34" s="1137"/>
      <c r="AC34" s="1137"/>
      <c r="AD34" s="1137"/>
      <c r="AE34" s="1138"/>
      <c r="AF34" s="1112" t="s">
        <v>413</v>
      </c>
      <c r="AG34" s="1113"/>
      <c r="AH34" s="1113"/>
      <c r="AI34" s="1113"/>
      <c r="AJ34" s="1114"/>
      <c r="AK34" s="1073">
        <v>527</v>
      </c>
      <c r="AL34" s="1064"/>
      <c r="AM34" s="1064"/>
      <c r="AN34" s="1064"/>
      <c r="AO34" s="1064"/>
      <c r="AP34" s="1064">
        <v>2792</v>
      </c>
      <c r="AQ34" s="1064"/>
      <c r="AR34" s="1064"/>
      <c r="AS34" s="1064"/>
      <c r="AT34" s="1064"/>
      <c r="AU34" s="1064">
        <v>2353</v>
      </c>
      <c r="AV34" s="1064"/>
      <c r="AW34" s="1064"/>
      <c r="AX34" s="1064"/>
      <c r="AY34" s="1064"/>
      <c r="AZ34" s="1135" t="s">
        <v>584</v>
      </c>
      <c r="BA34" s="1135"/>
      <c r="BB34" s="1135"/>
      <c r="BC34" s="1135"/>
      <c r="BD34" s="1135"/>
      <c r="BE34" s="1125" t="s">
        <v>414</v>
      </c>
      <c r="BF34" s="1125"/>
      <c r="BG34" s="1125"/>
      <c r="BH34" s="1125"/>
      <c r="BI34" s="1126"/>
      <c r="BJ34" s="252"/>
      <c r="BK34" s="252"/>
      <c r="BL34" s="252"/>
      <c r="BM34" s="252"/>
      <c r="BN34" s="252"/>
      <c r="BO34" s="265"/>
      <c r="BP34" s="265"/>
      <c r="BQ34" s="262">
        <v>28</v>
      </c>
      <c r="BR34" s="263"/>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6"/>
    </row>
    <row r="35" spans="1:131" s="247" customFormat="1" ht="26.25" customHeight="1" x14ac:dyDescent="0.15">
      <c r="A35" s="266">
        <v>8</v>
      </c>
      <c r="B35" s="1130" t="s">
        <v>415</v>
      </c>
      <c r="C35" s="1131"/>
      <c r="D35" s="1131"/>
      <c r="E35" s="1131"/>
      <c r="F35" s="1131"/>
      <c r="G35" s="1131"/>
      <c r="H35" s="1131"/>
      <c r="I35" s="1131"/>
      <c r="J35" s="1131"/>
      <c r="K35" s="1131"/>
      <c r="L35" s="1131"/>
      <c r="M35" s="1131"/>
      <c r="N35" s="1131"/>
      <c r="O35" s="1131"/>
      <c r="P35" s="1132"/>
      <c r="Q35" s="1136">
        <v>220</v>
      </c>
      <c r="R35" s="1137"/>
      <c r="S35" s="1137"/>
      <c r="T35" s="1137"/>
      <c r="U35" s="1137"/>
      <c r="V35" s="1137">
        <v>219</v>
      </c>
      <c r="W35" s="1137"/>
      <c r="X35" s="1137"/>
      <c r="Y35" s="1137"/>
      <c r="Z35" s="1137"/>
      <c r="AA35" s="1137">
        <v>1</v>
      </c>
      <c r="AB35" s="1137"/>
      <c r="AC35" s="1137"/>
      <c r="AD35" s="1137"/>
      <c r="AE35" s="1138"/>
      <c r="AF35" s="1112">
        <v>1</v>
      </c>
      <c r="AG35" s="1113"/>
      <c r="AH35" s="1113"/>
      <c r="AI35" s="1113"/>
      <c r="AJ35" s="1114"/>
      <c r="AK35" s="1073">
        <v>194</v>
      </c>
      <c r="AL35" s="1064"/>
      <c r="AM35" s="1064"/>
      <c r="AN35" s="1064"/>
      <c r="AO35" s="1064"/>
      <c r="AP35" s="1064">
        <v>403</v>
      </c>
      <c r="AQ35" s="1064"/>
      <c r="AR35" s="1064"/>
      <c r="AS35" s="1064"/>
      <c r="AT35" s="1064"/>
      <c r="AU35" s="1064">
        <v>379</v>
      </c>
      <c r="AV35" s="1064"/>
      <c r="AW35" s="1064"/>
      <c r="AX35" s="1064"/>
      <c r="AY35" s="1064"/>
      <c r="AZ35" s="1135" t="s">
        <v>584</v>
      </c>
      <c r="BA35" s="1135"/>
      <c r="BB35" s="1135"/>
      <c r="BC35" s="1135"/>
      <c r="BD35" s="1135"/>
      <c r="BE35" s="1125" t="s">
        <v>416</v>
      </c>
      <c r="BF35" s="1125"/>
      <c r="BG35" s="1125"/>
      <c r="BH35" s="1125"/>
      <c r="BI35" s="1126"/>
      <c r="BJ35" s="252"/>
      <c r="BK35" s="252"/>
      <c r="BL35" s="252"/>
      <c r="BM35" s="252"/>
      <c r="BN35" s="252"/>
      <c r="BO35" s="265"/>
      <c r="BP35" s="265"/>
      <c r="BQ35" s="262">
        <v>29</v>
      </c>
      <c r="BR35" s="263"/>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6"/>
    </row>
    <row r="36" spans="1:131" s="247" customFormat="1" ht="26.25" customHeight="1" x14ac:dyDescent="0.15">
      <c r="A36" s="266">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2"/>
      <c r="BK36" s="252"/>
      <c r="BL36" s="252"/>
      <c r="BM36" s="252"/>
      <c r="BN36" s="252"/>
      <c r="BO36" s="265"/>
      <c r="BP36" s="265"/>
      <c r="BQ36" s="262">
        <v>30</v>
      </c>
      <c r="BR36" s="263"/>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6"/>
    </row>
    <row r="37" spans="1:131" s="247" customFormat="1" ht="26.25" customHeight="1" x14ac:dyDescent="0.15">
      <c r="A37" s="266">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2"/>
      <c r="BK37" s="252"/>
      <c r="BL37" s="252"/>
      <c r="BM37" s="252"/>
      <c r="BN37" s="252"/>
      <c r="BO37" s="265"/>
      <c r="BP37" s="265"/>
      <c r="BQ37" s="262">
        <v>31</v>
      </c>
      <c r="BR37" s="263"/>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6"/>
    </row>
    <row r="38" spans="1:131" s="247" customFormat="1" ht="26.25" customHeight="1" x14ac:dyDescent="0.15">
      <c r="A38" s="266">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2"/>
      <c r="BK38" s="252"/>
      <c r="BL38" s="252"/>
      <c r="BM38" s="252"/>
      <c r="BN38" s="252"/>
      <c r="BO38" s="265"/>
      <c r="BP38" s="265"/>
      <c r="BQ38" s="262">
        <v>32</v>
      </c>
      <c r="BR38" s="263"/>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6"/>
    </row>
    <row r="39" spans="1:131" s="247" customFormat="1" ht="26.25" customHeight="1" x14ac:dyDescent="0.15">
      <c r="A39" s="266">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2"/>
      <c r="BK39" s="252"/>
      <c r="BL39" s="252"/>
      <c r="BM39" s="252"/>
      <c r="BN39" s="252"/>
      <c r="BO39" s="265"/>
      <c r="BP39" s="265"/>
      <c r="BQ39" s="262">
        <v>33</v>
      </c>
      <c r="BR39" s="263"/>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6"/>
    </row>
    <row r="40" spans="1:131" s="247" customFormat="1" ht="26.25" customHeight="1" x14ac:dyDescent="0.15">
      <c r="A40" s="261">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2"/>
      <c r="BK40" s="252"/>
      <c r="BL40" s="252"/>
      <c r="BM40" s="252"/>
      <c r="BN40" s="252"/>
      <c r="BO40" s="265"/>
      <c r="BP40" s="265"/>
      <c r="BQ40" s="262">
        <v>34</v>
      </c>
      <c r="BR40" s="263"/>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6"/>
    </row>
    <row r="41" spans="1:131" s="247" customFormat="1" ht="26.25" customHeight="1" x14ac:dyDescent="0.15">
      <c r="A41" s="261">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2"/>
      <c r="BK41" s="252"/>
      <c r="BL41" s="252"/>
      <c r="BM41" s="252"/>
      <c r="BN41" s="252"/>
      <c r="BO41" s="265"/>
      <c r="BP41" s="265"/>
      <c r="BQ41" s="262">
        <v>35</v>
      </c>
      <c r="BR41" s="263"/>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6"/>
    </row>
    <row r="42" spans="1:131" s="247" customFormat="1" ht="26.25" customHeight="1" x14ac:dyDescent="0.15">
      <c r="A42" s="261">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2"/>
      <c r="BK42" s="252"/>
      <c r="BL42" s="252"/>
      <c r="BM42" s="252"/>
      <c r="BN42" s="252"/>
      <c r="BO42" s="265"/>
      <c r="BP42" s="265"/>
      <c r="BQ42" s="262">
        <v>36</v>
      </c>
      <c r="BR42" s="263"/>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6"/>
    </row>
    <row r="43" spans="1:131" s="247" customFormat="1" ht="26.25" customHeight="1" x14ac:dyDescent="0.15">
      <c r="A43" s="261">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2"/>
      <c r="BK43" s="252"/>
      <c r="BL43" s="252"/>
      <c r="BM43" s="252"/>
      <c r="BN43" s="252"/>
      <c r="BO43" s="265"/>
      <c r="BP43" s="265"/>
      <c r="BQ43" s="262">
        <v>37</v>
      </c>
      <c r="BR43" s="263"/>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6"/>
    </row>
    <row r="44" spans="1:131" s="247" customFormat="1" ht="26.25" customHeight="1" x14ac:dyDescent="0.15">
      <c r="A44" s="261">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2"/>
      <c r="BK44" s="252"/>
      <c r="BL44" s="252"/>
      <c r="BM44" s="252"/>
      <c r="BN44" s="252"/>
      <c r="BO44" s="265"/>
      <c r="BP44" s="265"/>
      <c r="BQ44" s="262">
        <v>38</v>
      </c>
      <c r="BR44" s="263"/>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6"/>
    </row>
    <row r="45" spans="1:131" s="247" customFormat="1" ht="26.25" customHeight="1" x14ac:dyDescent="0.15">
      <c r="A45" s="261">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2"/>
      <c r="BK45" s="252"/>
      <c r="BL45" s="252"/>
      <c r="BM45" s="252"/>
      <c r="BN45" s="252"/>
      <c r="BO45" s="265"/>
      <c r="BP45" s="265"/>
      <c r="BQ45" s="262">
        <v>39</v>
      </c>
      <c r="BR45" s="263"/>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6"/>
    </row>
    <row r="46" spans="1:131" s="247" customFormat="1" ht="26.25" customHeight="1" x14ac:dyDescent="0.15">
      <c r="A46" s="261">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2"/>
      <c r="BK46" s="252"/>
      <c r="BL46" s="252"/>
      <c r="BM46" s="252"/>
      <c r="BN46" s="252"/>
      <c r="BO46" s="265"/>
      <c r="BP46" s="265"/>
      <c r="BQ46" s="262">
        <v>40</v>
      </c>
      <c r="BR46" s="263"/>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6"/>
    </row>
    <row r="47" spans="1:131" s="247" customFormat="1" ht="26.25" customHeight="1" x14ac:dyDescent="0.15">
      <c r="A47" s="261">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2"/>
      <c r="BK47" s="252"/>
      <c r="BL47" s="252"/>
      <c r="BM47" s="252"/>
      <c r="BN47" s="252"/>
      <c r="BO47" s="265"/>
      <c r="BP47" s="265"/>
      <c r="BQ47" s="262">
        <v>41</v>
      </c>
      <c r="BR47" s="263"/>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6"/>
    </row>
    <row r="48" spans="1:131" s="247" customFormat="1" ht="26.25" customHeight="1" x14ac:dyDescent="0.15">
      <c r="A48" s="261">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2"/>
      <c r="BK48" s="252"/>
      <c r="BL48" s="252"/>
      <c r="BM48" s="252"/>
      <c r="BN48" s="252"/>
      <c r="BO48" s="265"/>
      <c r="BP48" s="265"/>
      <c r="BQ48" s="262">
        <v>42</v>
      </c>
      <c r="BR48" s="263"/>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6"/>
    </row>
    <row r="49" spans="1:131" s="247" customFormat="1" ht="26.25" customHeight="1" x14ac:dyDescent="0.15">
      <c r="A49" s="261">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2"/>
      <c r="BK49" s="252"/>
      <c r="BL49" s="252"/>
      <c r="BM49" s="252"/>
      <c r="BN49" s="252"/>
      <c r="BO49" s="265"/>
      <c r="BP49" s="265"/>
      <c r="BQ49" s="262">
        <v>43</v>
      </c>
      <c r="BR49" s="263"/>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6"/>
    </row>
    <row r="50" spans="1:131" s="247" customFormat="1" ht="26.25" customHeight="1" x14ac:dyDescent="0.15">
      <c r="A50" s="261">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2"/>
      <c r="BK50" s="252"/>
      <c r="BL50" s="252"/>
      <c r="BM50" s="252"/>
      <c r="BN50" s="252"/>
      <c r="BO50" s="265"/>
      <c r="BP50" s="265"/>
      <c r="BQ50" s="262">
        <v>44</v>
      </c>
      <c r="BR50" s="263"/>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6"/>
    </row>
    <row r="51" spans="1:131" s="247" customFormat="1" ht="26.25" customHeight="1" x14ac:dyDescent="0.15">
      <c r="A51" s="261">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2"/>
      <c r="BK51" s="252"/>
      <c r="BL51" s="252"/>
      <c r="BM51" s="252"/>
      <c r="BN51" s="252"/>
      <c r="BO51" s="265"/>
      <c r="BP51" s="265"/>
      <c r="BQ51" s="262">
        <v>45</v>
      </c>
      <c r="BR51" s="263"/>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6"/>
    </row>
    <row r="52" spans="1:131" s="247" customFormat="1" ht="26.25" customHeight="1" x14ac:dyDescent="0.15">
      <c r="A52" s="261">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2"/>
      <c r="BK52" s="252"/>
      <c r="BL52" s="252"/>
      <c r="BM52" s="252"/>
      <c r="BN52" s="252"/>
      <c r="BO52" s="265"/>
      <c r="BP52" s="265"/>
      <c r="BQ52" s="262">
        <v>46</v>
      </c>
      <c r="BR52" s="263"/>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6"/>
    </row>
    <row r="53" spans="1:131" s="247" customFormat="1" ht="26.25" customHeight="1" x14ac:dyDescent="0.15">
      <c r="A53" s="261">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2"/>
      <c r="BK53" s="252"/>
      <c r="BL53" s="252"/>
      <c r="BM53" s="252"/>
      <c r="BN53" s="252"/>
      <c r="BO53" s="265"/>
      <c r="BP53" s="265"/>
      <c r="BQ53" s="262">
        <v>47</v>
      </c>
      <c r="BR53" s="263"/>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6"/>
    </row>
    <row r="54" spans="1:131" s="247" customFormat="1" ht="26.25" customHeight="1" x14ac:dyDescent="0.15">
      <c r="A54" s="261">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2"/>
      <c r="BK54" s="252"/>
      <c r="BL54" s="252"/>
      <c r="BM54" s="252"/>
      <c r="BN54" s="252"/>
      <c r="BO54" s="265"/>
      <c r="BP54" s="265"/>
      <c r="BQ54" s="262">
        <v>48</v>
      </c>
      <c r="BR54" s="263"/>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6"/>
    </row>
    <row r="55" spans="1:131" s="247" customFormat="1" ht="26.25" customHeight="1" x14ac:dyDescent="0.15">
      <c r="A55" s="261">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2"/>
      <c r="BK55" s="252"/>
      <c r="BL55" s="252"/>
      <c r="BM55" s="252"/>
      <c r="BN55" s="252"/>
      <c r="BO55" s="265"/>
      <c r="BP55" s="265"/>
      <c r="BQ55" s="262">
        <v>49</v>
      </c>
      <c r="BR55" s="263"/>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6"/>
    </row>
    <row r="56" spans="1:131" s="247" customFormat="1" ht="26.25" customHeight="1" x14ac:dyDescent="0.15">
      <c r="A56" s="261">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2"/>
      <c r="BK56" s="252"/>
      <c r="BL56" s="252"/>
      <c r="BM56" s="252"/>
      <c r="BN56" s="252"/>
      <c r="BO56" s="265"/>
      <c r="BP56" s="265"/>
      <c r="BQ56" s="262">
        <v>50</v>
      </c>
      <c r="BR56" s="263"/>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6"/>
    </row>
    <row r="57" spans="1:131" s="247" customFormat="1" ht="26.25" customHeight="1" x14ac:dyDescent="0.15">
      <c r="A57" s="261">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2"/>
      <c r="BK57" s="252"/>
      <c r="BL57" s="252"/>
      <c r="BM57" s="252"/>
      <c r="BN57" s="252"/>
      <c r="BO57" s="265"/>
      <c r="BP57" s="265"/>
      <c r="BQ57" s="262">
        <v>51</v>
      </c>
      <c r="BR57" s="263"/>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6"/>
    </row>
    <row r="58" spans="1:131" s="247" customFormat="1" ht="26.25" customHeight="1" x14ac:dyDescent="0.15">
      <c r="A58" s="261">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2"/>
      <c r="BK58" s="252"/>
      <c r="BL58" s="252"/>
      <c r="BM58" s="252"/>
      <c r="BN58" s="252"/>
      <c r="BO58" s="265"/>
      <c r="BP58" s="265"/>
      <c r="BQ58" s="262">
        <v>52</v>
      </c>
      <c r="BR58" s="263"/>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6"/>
    </row>
    <row r="59" spans="1:131" s="247" customFormat="1" ht="26.25" customHeight="1" x14ac:dyDescent="0.15">
      <c r="A59" s="261">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2"/>
      <c r="BK59" s="252"/>
      <c r="BL59" s="252"/>
      <c r="BM59" s="252"/>
      <c r="BN59" s="252"/>
      <c r="BO59" s="265"/>
      <c r="BP59" s="265"/>
      <c r="BQ59" s="262">
        <v>53</v>
      </c>
      <c r="BR59" s="263"/>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6"/>
    </row>
    <row r="60" spans="1:131" s="247" customFormat="1" ht="26.25" customHeight="1" x14ac:dyDescent="0.15">
      <c r="A60" s="261">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2"/>
      <c r="BK60" s="252"/>
      <c r="BL60" s="252"/>
      <c r="BM60" s="252"/>
      <c r="BN60" s="252"/>
      <c r="BO60" s="265"/>
      <c r="BP60" s="265"/>
      <c r="BQ60" s="262">
        <v>54</v>
      </c>
      <c r="BR60" s="263"/>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6"/>
    </row>
    <row r="61" spans="1:131" s="247" customFormat="1" ht="26.25" customHeight="1" thickBot="1" x14ac:dyDescent="0.2">
      <c r="A61" s="261">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2"/>
      <c r="BK61" s="252"/>
      <c r="BL61" s="252"/>
      <c r="BM61" s="252"/>
      <c r="BN61" s="252"/>
      <c r="BO61" s="265"/>
      <c r="BP61" s="265"/>
      <c r="BQ61" s="262">
        <v>55</v>
      </c>
      <c r="BR61" s="263"/>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6"/>
    </row>
    <row r="62" spans="1:131" s="247" customFormat="1" ht="26.25" customHeight="1" x14ac:dyDescent="0.15">
      <c r="A62" s="261">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417</v>
      </c>
      <c r="BK62" s="1128"/>
      <c r="BL62" s="1128"/>
      <c r="BM62" s="1128"/>
      <c r="BN62" s="1129"/>
      <c r="BO62" s="265"/>
      <c r="BP62" s="265"/>
      <c r="BQ62" s="262">
        <v>56</v>
      </c>
      <c r="BR62" s="263"/>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6"/>
    </row>
    <row r="63" spans="1:131" s="247" customFormat="1" ht="26.25" customHeight="1" thickBot="1" x14ac:dyDescent="0.2">
      <c r="A63" s="264" t="s">
        <v>392</v>
      </c>
      <c r="B63" s="1037" t="s">
        <v>418</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1295</v>
      </c>
      <c r="AG63" s="1052"/>
      <c r="AH63" s="1052"/>
      <c r="AI63" s="1052"/>
      <c r="AJ63" s="1123"/>
      <c r="AK63" s="1124"/>
      <c r="AL63" s="1056"/>
      <c r="AM63" s="1056"/>
      <c r="AN63" s="1056"/>
      <c r="AO63" s="1056"/>
      <c r="AP63" s="1052">
        <v>19177</v>
      </c>
      <c r="AQ63" s="1052"/>
      <c r="AR63" s="1052"/>
      <c r="AS63" s="1052"/>
      <c r="AT63" s="1052"/>
      <c r="AU63" s="1052">
        <v>7098</v>
      </c>
      <c r="AV63" s="1052"/>
      <c r="AW63" s="1052"/>
      <c r="AX63" s="1052"/>
      <c r="AY63" s="1052"/>
      <c r="AZ63" s="1118"/>
      <c r="BA63" s="1118"/>
      <c r="BB63" s="1118"/>
      <c r="BC63" s="1118"/>
      <c r="BD63" s="1118"/>
      <c r="BE63" s="1053"/>
      <c r="BF63" s="1053"/>
      <c r="BG63" s="1053"/>
      <c r="BH63" s="1053"/>
      <c r="BI63" s="1054"/>
      <c r="BJ63" s="1119" t="s">
        <v>128</v>
      </c>
      <c r="BK63" s="1044"/>
      <c r="BL63" s="1044"/>
      <c r="BM63" s="1044"/>
      <c r="BN63" s="1120"/>
      <c r="BO63" s="265"/>
      <c r="BP63" s="265"/>
      <c r="BQ63" s="262">
        <v>57</v>
      </c>
      <c r="BR63" s="263"/>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6"/>
    </row>
    <row r="65" spans="1:131" s="247" customFormat="1" ht="26.25" customHeight="1" thickBot="1" x14ac:dyDescent="0.2">
      <c r="A65" s="252" t="s">
        <v>419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6"/>
    </row>
    <row r="66" spans="1:131" s="247" customFormat="1" ht="26.25" customHeight="1" x14ac:dyDescent="0.15">
      <c r="A66" s="1088" t="s">
        <v>420</v>
      </c>
      <c r="B66" s="1089"/>
      <c r="C66" s="1089"/>
      <c r="D66" s="1089"/>
      <c r="E66" s="1089"/>
      <c r="F66" s="1089"/>
      <c r="G66" s="1089"/>
      <c r="H66" s="1089"/>
      <c r="I66" s="1089"/>
      <c r="J66" s="1089"/>
      <c r="K66" s="1089"/>
      <c r="L66" s="1089"/>
      <c r="M66" s="1089"/>
      <c r="N66" s="1089"/>
      <c r="O66" s="1089"/>
      <c r="P66" s="1090"/>
      <c r="Q66" s="1094" t="s">
        <v>421</v>
      </c>
      <c r="R66" s="1095"/>
      <c r="S66" s="1095"/>
      <c r="T66" s="1095"/>
      <c r="U66" s="1096"/>
      <c r="V66" s="1094" t="s">
        <v>422</v>
      </c>
      <c r="W66" s="1095"/>
      <c r="X66" s="1095"/>
      <c r="Y66" s="1095"/>
      <c r="Z66" s="1096"/>
      <c r="AA66" s="1094" t="s">
        <v>423</v>
      </c>
      <c r="AB66" s="1095"/>
      <c r="AC66" s="1095"/>
      <c r="AD66" s="1095"/>
      <c r="AE66" s="1096"/>
      <c r="AF66" s="1100" t="s">
        <v>424</v>
      </c>
      <c r="AG66" s="1101"/>
      <c r="AH66" s="1101"/>
      <c r="AI66" s="1101"/>
      <c r="AJ66" s="1102"/>
      <c r="AK66" s="1094" t="s">
        <v>425</v>
      </c>
      <c r="AL66" s="1089"/>
      <c r="AM66" s="1089"/>
      <c r="AN66" s="1089"/>
      <c r="AO66" s="1090"/>
      <c r="AP66" s="1094" t="s">
        <v>426</v>
      </c>
      <c r="AQ66" s="1095"/>
      <c r="AR66" s="1095"/>
      <c r="AS66" s="1095"/>
      <c r="AT66" s="1096"/>
      <c r="AU66" s="1094" t="s">
        <v>427</v>
      </c>
      <c r="AV66" s="1095"/>
      <c r="AW66" s="1095"/>
      <c r="AX66" s="1095"/>
      <c r="AY66" s="1096"/>
      <c r="AZ66" s="1094" t="s">
        <v>378</v>
      </c>
      <c r="BA66" s="1095"/>
      <c r="BB66" s="1095"/>
      <c r="BC66" s="1095"/>
      <c r="BD66" s="1110"/>
      <c r="BE66" s="265"/>
      <c r="BF66" s="265"/>
      <c r="BG66" s="265"/>
      <c r="BH66" s="265"/>
      <c r="BI66" s="265"/>
      <c r="BJ66" s="265"/>
      <c r="BK66" s="265"/>
      <c r="BL66" s="265"/>
      <c r="BM66" s="265"/>
      <c r="BN66" s="265"/>
      <c r="BO66" s="265"/>
      <c r="BP66" s="265"/>
      <c r="BQ66" s="262">
        <v>60</v>
      </c>
      <c r="BR66" s="267"/>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6"/>
    </row>
    <row r="67" spans="1:131" s="247"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5"/>
      <c r="BF67" s="265"/>
      <c r="BG67" s="265"/>
      <c r="BH67" s="265"/>
      <c r="BI67" s="265"/>
      <c r="BJ67" s="265"/>
      <c r="BK67" s="265"/>
      <c r="BL67" s="265"/>
      <c r="BM67" s="265"/>
      <c r="BN67" s="265"/>
      <c r="BO67" s="265"/>
      <c r="BP67" s="265"/>
      <c r="BQ67" s="262">
        <v>61</v>
      </c>
      <c r="BR67" s="267"/>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6"/>
    </row>
    <row r="68" spans="1:131" s="247" customFormat="1" ht="26.25" customHeight="1" thickTop="1" x14ac:dyDescent="0.15">
      <c r="A68" s="258">
        <v>1</v>
      </c>
      <c r="B68" s="1078" t="s">
        <v>585</v>
      </c>
      <c r="C68" s="1079"/>
      <c r="D68" s="1079"/>
      <c r="E68" s="1079"/>
      <c r="F68" s="1079"/>
      <c r="G68" s="1079"/>
      <c r="H68" s="1079"/>
      <c r="I68" s="1079"/>
      <c r="J68" s="1079"/>
      <c r="K68" s="1079"/>
      <c r="L68" s="1079"/>
      <c r="M68" s="1079"/>
      <c r="N68" s="1079"/>
      <c r="O68" s="1079"/>
      <c r="P68" s="1080"/>
      <c r="Q68" s="1081">
        <v>4465</v>
      </c>
      <c r="R68" s="1075"/>
      <c r="S68" s="1075"/>
      <c r="T68" s="1075"/>
      <c r="U68" s="1075"/>
      <c r="V68" s="1075">
        <v>4388</v>
      </c>
      <c r="W68" s="1075"/>
      <c r="X68" s="1075"/>
      <c r="Y68" s="1075"/>
      <c r="Z68" s="1075"/>
      <c r="AA68" s="1075">
        <v>77</v>
      </c>
      <c r="AB68" s="1075"/>
      <c r="AC68" s="1075"/>
      <c r="AD68" s="1075"/>
      <c r="AE68" s="1075"/>
      <c r="AF68" s="1075">
        <v>58</v>
      </c>
      <c r="AG68" s="1075"/>
      <c r="AH68" s="1075"/>
      <c r="AI68" s="1075"/>
      <c r="AJ68" s="1075"/>
      <c r="AK68" s="1075">
        <v>0</v>
      </c>
      <c r="AL68" s="1075"/>
      <c r="AM68" s="1075"/>
      <c r="AN68" s="1075"/>
      <c r="AO68" s="1075"/>
      <c r="AP68" s="1075">
        <v>2820</v>
      </c>
      <c r="AQ68" s="1075"/>
      <c r="AR68" s="1075"/>
      <c r="AS68" s="1075"/>
      <c r="AT68" s="1075"/>
      <c r="AU68" s="1075">
        <v>682</v>
      </c>
      <c r="AV68" s="1075"/>
      <c r="AW68" s="1075"/>
      <c r="AX68" s="1075"/>
      <c r="AY68" s="1075"/>
      <c r="AZ68" s="1076"/>
      <c r="BA68" s="1076"/>
      <c r="BB68" s="1076"/>
      <c r="BC68" s="1076"/>
      <c r="BD68" s="1077"/>
      <c r="BE68" s="265"/>
      <c r="BF68" s="265"/>
      <c r="BG68" s="265"/>
      <c r="BH68" s="265"/>
      <c r="BI68" s="265"/>
      <c r="BJ68" s="265"/>
      <c r="BK68" s="265"/>
      <c r="BL68" s="265"/>
      <c r="BM68" s="265"/>
      <c r="BN68" s="265"/>
      <c r="BO68" s="265"/>
      <c r="BP68" s="265"/>
      <c r="BQ68" s="262">
        <v>62</v>
      </c>
      <c r="BR68" s="267"/>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6"/>
    </row>
    <row r="69" spans="1:131" s="247" customFormat="1" ht="26.25" customHeight="1" x14ac:dyDescent="0.15">
      <c r="A69" s="261">
        <v>2</v>
      </c>
      <c r="B69" s="1067" t="s">
        <v>586</v>
      </c>
      <c r="C69" s="1068"/>
      <c r="D69" s="1068"/>
      <c r="E69" s="1068"/>
      <c r="F69" s="1068"/>
      <c r="G69" s="1068"/>
      <c r="H69" s="1068"/>
      <c r="I69" s="1068"/>
      <c r="J69" s="1068"/>
      <c r="K69" s="1068"/>
      <c r="L69" s="1068"/>
      <c r="M69" s="1068"/>
      <c r="N69" s="1068"/>
      <c r="O69" s="1068"/>
      <c r="P69" s="1069"/>
      <c r="Q69" s="1070">
        <v>252</v>
      </c>
      <c r="R69" s="1064"/>
      <c r="S69" s="1064"/>
      <c r="T69" s="1064"/>
      <c r="U69" s="1064"/>
      <c r="V69" s="1064">
        <v>243</v>
      </c>
      <c r="W69" s="1064"/>
      <c r="X69" s="1064"/>
      <c r="Y69" s="1064"/>
      <c r="Z69" s="1064"/>
      <c r="AA69" s="1064">
        <v>9</v>
      </c>
      <c r="AB69" s="1064"/>
      <c r="AC69" s="1064"/>
      <c r="AD69" s="1064"/>
      <c r="AE69" s="1064"/>
      <c r="AF69" s="1064">
        <v>9</v>
      </c>
      <c r="AG69" s="1064"/>
      <c r="AH69" s="1064"/>
      <c r="AI69" s="1064"/>
      <c r="AJ69" s="1064"/>
      <c r="AK69" s="1064">
        <v>0</v>
      </c>
      <c r="AL69" s="1064"/>
      <c r="AM69" s="1064"/>
      <c r="AN69" s="1064"/>
      <c r="AO69" s="1064"/>
      <c r="AP69" s="1064" t="s">
        <v>584</v>
      </c>
      <c r="AQ69" s="1064"/>
      <c r="AR69" s="1064"/>
      <c r="AS69" s="1064"/>
      <c r="AT69" s="1064"/>
      <c r="AU69" s="1064" t="s">
        <v>519</v>
      </c>
      <c r="AV69" s="1064"/>
      <c r="AW69" s="1064"/>
      <c r="AX69" s="1064"/>
      <c r="AY69" s="1064"/>
      <c r="AZ69" s="1065"/>
      <c r="BA69" s="1065"/>
      <c r="BB69" s="1065"/>
      <c r="BC69" s="1065"/>
      <c r="BD69" s="1066"/>
      <c r="BE69" s="265"/>
      <c r="BF69" s="265"/>
      <c r="BG69" s="265"/>
      <c r="BH69" s="265"/>
      <c r="BI69" s="265"/>
      <c r="BJ69" s="265"/>
      <c r="BK69" s="265"/>
      <c r="BL69" s="265"/>
      <c r="BM69" s="265"/>
      <c r="BN69" s="265"/>
      <c r="BO69" s="265"/>
      <c r="BP69" s="265"/>
      <c r="BQ69" s="262">
        <v>63</v>
      </c>
      <c r="BR69" s="267"/>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6"/>
    </row>
    <row r="70" spans="1:131" s="247" customFormat="1" ht="26.25" customHeight="1" x14ac:dyDescent="0.15">
      <c r="A70" s="261">
        <v>3</v>
      </c>
      <c r="B70" s="1067" t="s">
        <v>587</v>
      </c>
      <c r="C70" s="1068"/>
      <c r="D70" s="1068"/>
      <c r="E70" s="1068"/>
      <c r="F70" s="1068"/>
      <c r="G70" s="1068"/>
      <c r="H70" s="1068"/>
      <c r="I70" s="1068"/>
      <c r="J70" s="1068"/>
      <c r="K70" s="1068"/>
      <c r="L70" s="1068"/>
      <c r="M70" s="1068"/>
      <c r="N70" s="1068"/>
      <c r="O70" s="1068"/>
      <c r="P70" s="1069"/>
      <c r="Q70" s="1070">
        <v>169813</v>
      </c>
      <c r="R70" s="1064"/>
      <c r="S70" s="1064"/>
      <c r="T70" s="1064"/>
      <c r="U70" s="1064"/>
      <c r="V70" s="1064">
        <v>158900</v>
      </c>
      <c r="W70" s="1064"/>
      <c r="X70" s="1064"/>
      <c r="Y70" s="1064"/>
      <c r="Z70" s="1064"/>
      <c r="AA70" s="1064">
        <v>10913</v>
      </c>
      <c r="AB70" s="1064"/>
      <c r="AC70" s="1064"/>
      <c r="AD70" s="1064"/>
      <c r="AE70" s="1064"/>
      <c r="AF70" s="1064">
        <v>10913</v>
      </c>
      <c r="AG70" s="1064"/>
      <c r="AH70" s="1064"/>
      <c r="AI70" s="1064"/>
      <c r="AJ70" s="1064"/>
      <c r="AK70" s="1064">
        <v>830</v>
      </c>
      <c r="AL70" s="1064"/>
      <c r="AM70" s="1064"/>
      <c r="AN70" s="1064"/>
      <c r="AO70" s="1064"/>
      <c r="AP70" s="1064" t="s">
        <v>584</v>
      </c>
      <c r="AQ70" s="1064"/>
      <c r="AR70" s="1064"/>
      <c r="AS70" s="1064"/>
      <c r="AT70" s="1064"/>
      <c r="AU70" s="1064" t="s">
        <v>519</v>
      </c>
      <c r="AV70" s="1064"/>
      <c r="AW70" s="1064"/>
      <c r="AX70" s="1064"/>
      <c r="AY70" s="1064"/>
      <c r="AZ70" s="1065"/>
      <c r="BA70" s="1065"/>
      <c r="BB70" s="1065"/>
      <c r="BC70" s="1065"/>
      <c r="BD70" s="1066"/>
      <c r="BE70" s="265"/>
      <c r="BF70" s="265"/>
      <c r="BG70" s="265"/>
      <c r="BH70" s="265"/>
      <c r="BI70" s="265"/>
      <c r="BJ70" s="265"/>
      <c r="BK70" s="265"/>
      <c r="BL70" s="265"/>
      <c r="BM70" s="265"/>
      <c r="BN70" s="265"/>
      <c r="BO70" s="265"/>
      <c r="BP70" s="265"/>
      <c r="BQ70" s="262">
        <v>64</v>
      </c>
      <c r="BR70" s="267"/>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6"/>
    </row>
    <row r="71" spans="1:131" s="247" customFormat="1" ht="26.25" customHeight="1" x14ac:dyDescent="0.15">
      <c r="A71" s="261">
        <v>4</v>
      </c>
      <c r="B71" s="1067" t="s">
        <v>588</v>
      </c>
      <c r="C71" s="1068"/>
      <c r="D71" s="1068"/>
      <c r="E71" s="1068"/>
      <c r="F71" s="1068"/>
      <c r="G71" s="1068"/>
      <c r="H71" s="1068"/>
      <c r="I71" s="1068"/>
      <c r="J71" s="1068"/>
      <c r="K71" s="1068"/>
      <c r="L71" s="1068"/>
      <c r="M71" s="1068"/>
      <c r="N71" s="1068"/>
      <c r="O71" s="1068"/>
      <c r="P71" s="1069"/>
      <c r="Q71" s="1070">
        <v>186</v>
      </c>
      <c r="R71" s="1064"/>
      <c r="S71" s="1064"/>
      <c r="T71" s="1064"/>
      <c r="U71" s="1064"/>
      <c r="V71" s="1064">
        <v>158</v>
      </c>
      <c r="W71" s="1064"/>
      <c r="X71" s="1064"/>
      <c r="Y71" s="1064"/>
      <c r="Z71" s="1064"/>
      <c r="AA71" s="1064">
        <v>28</v>
      </c>
      <c r="AB71" s="1064"/>
      <c r="AC71" s="1064"/>
      <c r="AD71" s="1064"/>
      <c r="AE71" s="1064"/>
      <c r="AF71" s="1064">
        <v>28</v>
      </c>
      <c r="AG71" s="1064"/>
      <c r="AH71" s="1064"/>
      <c r="AI71" s="1064"/>
      <c r="AJ71" s="1064"/>
      <c r="AK71" s="1064">
        <v>0</v>
      </c>
      <c r="AL71" s="1064"/>
      <c r="AM71" s="1064"/>
      <c r="AN71" s="1064"/>
      <c r="AO71" s="1064"/>
      <c r="AP71" s="1064">
        <v>175</v>
      </c>
      <c r="AQ71" s="1064"/>
      <c r="AR71" s="1064"/>
      <c r="AS71" s="1064"/>
      <c r="AT71" s="1064"/>
      <c r="AU71" s="1064">
        <v>5</v>
      </c>
      <c r="AV71" s="1064"/>
      <c r="AW71" s="1064"/>
      <c r="AX71" s="1064"/>
      <c r="AY71" s="1064"/>
      <c r="AZ71" s="1065"/>
      <c r="BA71" s="1065"/>
      <c r="BB71" s="1065"/>
      <c r="BC71" s="1065"/>
      <c r="BD71" s="1066"/>
      <c r="BE71" s="265"/>
      <c r="BF71" s="265"/>
      <c r="BG71" s="265"/>
      <c r="BH71" s="265"/>
      <c r="BI71" s="265"/>
      <c r="BJ71" s="265"/>
      <c r="BK71" s="265"/>
      <c r="BL71" s="265"/>
      <c r="BM71" s="265"/>
      <c r="BN71" s="265"/>
      <c r="BO71" s="265"/>
      <c r="BP71" s="265"/>
      <c r="BQ71" s="262">
        <v>65</v>
      </c>
      <c r="BR71" s="267"/>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6"/>
    </row>
    <row r="72" spans="1:131" s="247" customFormat="1" ht="26.25" customHeight="1" x14ac:dyDescent="0.15">
      <c r="A72" s="261">
        <v>5</v>
      </c>
      <c r="B72" s="1067" t="s">
        <v>589</v>
      </c>
      <c r="C72" s="1068"/>
      <c r="D72" s="1068"/>
      <c r="E72" s="1068"/>
      <c r="F72" s="1068"/>
      <c r="G72" s="1068"/>
      <c r="H72" s="1068"/>
      <c r="I72" s="1068"/>
      <c r="J72" s="1068"/>
      <c r="K72" s="1068"/>
      <c r="L72" s="1068"/>
      <c r="M72" s="1068"/>
      <c r="N72" s="1068"/>
      <c r="O72" s="1068"/>
      <c r="P72" s="1069"/>
      <c r="Q72" s="1070">
        <v>74</v>
      </c>
      <c r="R72" s="1064"/>
      <c r="S72" s="1064"/>
      <c r="T72" s="1064"/>
      <c r="U72" s="1064"/>
      <c r="V72" s="1064">
        <v>67</v>
      </c>
      <c r="W72" s="1064"/>
      <c r="X72" s="1064"/>
      <c r="Y72" s="1064"/>
      <c r="Z72" s="1064"/>
      <c r="AA72" s="1064">
        <v>6</v>
      </c>
      <c r="AB72" s="1064"/>
      <c r="AC72" s="1064"/>
      <c r="AD72" s="1064"/>
      <c r="AE72" s="1064"/>
      <c r="AF72" s="1064">
        <v>6</v>
      </c>
      <c r="AG72" s="1064"/>
      <c r="AH72" s="1064"/>
      <c r="AI72" s="1064"/>
      <c r="AJ72" s="1064"/>
      <c r="AK72" s="1064">
        <v>6</v>
      </c>
      <c r="AL72" s="1064"/>
      <c r="AM72" s="1064"/>
      <c r="AN72" s="1064"/>
      <c r="AO72" s="1064"/>
      <c r="AP72" s="1064" t="s">
        <v>584</v>
      </c>
      <c r="AQ72" s="1064"/>
      <c r="AR72" s="1064"/>
      <c r="AS72" s="1064"/>
      <c r="AT72" s="1064"/>
      <c r="AU72" s="1064" t="s">
        <v>584</v>
      </c>
      <c r="AV72" s="1064"/>
      <c r="AW72" s="1064"/>
      <c r="AX72" s="1064"/>
      <c r="AY72" s="1064"/>
      <c r="AZ72" s="1065"/>
      <c r="BA72" s="1065"/>
      <c r="BB72" s="1065"/>
      <c r="BC72" s="1065"/>
      <c r="BD72" s="1066"/>
      <c r="BE72" s="265"/>
      <c r="BF72" s="265"/>
      <c r="BG72" s="265"/>
      <c r="BH72" s="265"/>
      <c r="BI72" s="265"/>
      <c r="BJ72" s="265"/>
      <c r="BK72" s="265"/>
      <c r="BL72" s="265"/>
      <c r="BM72" s="265"/>
      <c r="BN72" s="265"/>
      <c r="BO72" s="265"/>
      <c r="BP72" s="265"/>
      <c r="BQ72" s="262">
        <v>66</v>
      </c>
      <c r="BR72" s="267"/>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6"/>
    </row>
    <row r="73" spans="1:131" s="247" customFormat="1" ht="26.25" customHeight="1" x14ac:dyDescent="0.15">
      <c r="A73" s="261">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5"/>
      <c r="BF73" s="265"/>
      <c r="BG73" s="265"/>
      <c r="BH73" s="265"/>
      <c r="BI73" s="265"/>
      <c r="BJ73" s="265"/>
      <c r="BK73" s="265"/>
      <c r="BL73" s="265"/>
      <c r="BM73" s="265"/>
      <c r="BN73" s="265"/>
      <c r="BO73" s="265"/>
      <c r="BP73" s="265"/>
      <c r="BQ73" s="262">
        <v>67</v>
      </c>
      <c r="BR73" s="267"/>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6"/>
    </row>
    <row r="74" spans="1:131" s="247" customFormat="1" ht="26.25" customHeight="1" x14ac:dyDescent="0.15">
      <c r="A74" s="261">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5"/>
      <c r="BF74" s="265"/>
      <c r="BG74" s="265"/>
      <c r="BH74" s="265"/>
      <c r="BI74" s="265"/>
      <c r="BJ74" s="265"/>
      <c r="BK74" s="265"/>
      <c r="BL74" s="265"/>
      <c r="BM74" s="265"/>
      <c r="BN74" s="265"/>
      <c r="BO74" s="265"/>
      <c r="BP74" s="265"/>
      <c r="BQ74" s="262">
        <v>68</v>
      </c>
      <c r="BR74" s="267"/>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6"/>
    </row>
    <row r="75" spans="1:131" s="247" customFormat="1" ht="26.25" customHeight="1" x14ac:dyDescent="0.15">
      <c r="A75" s="261">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5"/>
      <c r="BF75" s="265"/>
      <c r="BG75" s="265"/>
      <c r="BH75" s="265"/>
      <c r="BI75" s="265"/>
      <c r="BJ75" s="265"/>
      <c r="BK75" s="265"/>
      <c r="BL75" s="265"/>
      <c r="BM75" s="265"/>
      <c r="BN75" s="265"/>
      <c r="BO75" s="265"/>
      <c r="BP75" s="265"/>
      <c r="BQ75" s="262">
        <v>69</v>
      </c>
      <c r="BR75" s="267"/>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6"/>
    </row>
    <row r="76" spans="1:131" s="247" customFormat="1" ht="26.25" customHeight="1" x14ac:dyDescent="0.15">
      <c r="A76" s="261">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5"/>
      <c r="BF76" s="265"/>
      <c r="BG76" s="265"/>
      <c r="BH76" s="265"/>
      <c r="BI76" s="265"/>
      <c r="BJ76" s="265"/>
      <c r="BK76" s="265"/>
      <c r="BL76" s="265"/>
      <c r="BM76" s="265"/>
      <c r="BN76" s="265"/>
      <c r="BO76" s="265"/>
      <c r="BP76" s="265"/>
      <c r="BQ76" s="262">
        <v>70</v>
      </c>
      <c r="BR76" s="267"/>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6"/>
    </row>
    <row r="77" spans="1:131" s="247" customFormat="1" ht="26.25" customHeight="1" x14ac:dyDescent="0.15">
      <c r="A77" s="261">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5"/>
      <c r="BF77" s="265"/>
      <c r="BG77" s="265"/>
      <c r="BH77" s="265"/>
      <c r="BI77" s="265"/>
      <c r="BJ77" s="265"/>
      <c r="BK77" s="265"/>
      <c r="BL77" s="265"/>
      <c r="BM77" s="265"/>
      <c r="BN77" s="265"/>
      <c r="BO77" s="265"/>
      <c r="BP77" s="265"/>
      <c r="BQ77" s="262">
        <v>71</v>
      </c>
      <c r="BR77" s="267"/>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6"/>
    </row>
    <row r="78" spans="1:131" s="247" customFormat="1" ht="26.25" customHeight="1" x14ac:dyDescent="0.15">
      <c r="A78" s="261">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5"/>
      <c r="BF78" s="265"/>
      <c r="BG78" s="265"/>
      <c r="BH78" s="265"/>
      <c r="BI78" s="265"/>
      <c r="BJ78" s="268"/>
      <c r="BK78" s="268"/>
      <c r="BL78" s="268"/>
      <c r="BM78" s="268"/>
      <c r="BN78" s="268"/>
      <c r="BO78" s="265"/>
      <c r="BP78" s="265"/>
      <c r="BQ78" s="262">
        <v>72</v>
      </c>
      <c r="BR78" s="267"/>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6"/>
    </row>
    <row r="79" spans="1:131" s="247" customFormat="1" ht="26.25" customHeight="1" x14ac:dyDescent="0.15">
      <c r="A79" s="261">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5"/>
      <c r="BF79" s="265"/>
      <c r="BG79" s="265"/>
      <c r="BH79" s="265"/>
      <c r="BI79" s="265"/>
      <c r="BJ79" s="268"/>
      <c r="BK79" s="268"/>
      <c r="BL79" s="268"/>
      <c r="BM79" s="268"/>
      <c r="BN79" s="268"/>
      <c r="BO79" s="265"/>
      <c r="BP79" s="265"/>
      <c r="BQ79" s="262">
        <v>73</v>
      </c>
      <c r="BR79" s="267"/>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6"/>
    </row>
    <row r="80" spans="1:131" s="247" customFormat="1" ht="26.25" customHeight="1" x14ac:dyDescent="0.15">
      <c r="A80" s="261">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5"/>
      <c r="BF80" s="265"/>
      <c r="BG80" s="265"/>
      <c r="BH80" s="265"/>
      <c r="BI80" s="265"/>
      <c r="BJ80" s="265"/>
      <c r="BK80" s="265"/>
      <c r="BL80" s="265"/>
      <c r="BM80" s="265"/>
      <c r="BN80" s="265"/>
      <c r="BO80" s="265"/>
      <c r="BP80" s="265"/>
      <c r="BQ80" s="262">
        <v>74</v>
      </c>
      <c r="BR80" s="267"/>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6"/>
    </row>
    <row r="81" spans="1:131" s="247" customFormat="1" ht="26.25" customHeight="1" x14ac:dyDescent="0.15">
      <c r="A81" s="261">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5"/>
      <c r="BF81" s="265"/>
      <c r="BG81" s="265"/>
      <c r="BH81" s="265"/>
      <c r="BI81" s="265"/>
      <c r="BJ81" s="265"/>
      <c r="BK81" s="265"/>
      <c r="BL81" s="265"/>
      <c r="BM81" s="265"/>
      <c r="BN81" s="265"/>
      <c r="BO81" s="265"/>
      <c r="BP81" s="265"/>
      <c r="BQ81" s="262">
        <v>75</v>
      </c>
      <c r="BR81" s="267"/>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6"/>
    </row>
    <row r="82" spans="1:131" s="247" customFormat="1" ht="26.25" customHeight="1" x14ac:dyDescent="0.15">
      <c r="A82" s="261">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5"/>
      <c r="BF82" s="265"/>
      <c r="BG82" s="265"/>
      <c r="BH82" s="265"/>
      <c r="BI82" s="265"/>
      <c r="BJ82" s="265"/>
      <c r="BK82" s="265"/>
      <c r="BL82" s="265"/>
      <c r="BM82" s="265"/>
      <c r="BN82" s="265"/>
      <c r="BO82" s="265"/>
      <c r="BP82" s="265"/>
      <c r="BQ82" s="262">
        <v>76</v>
      </c>
      <c r="BR82" s="267"/>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6"/>
    </row>
    <row r="83" spans="1:131" s="247" customFormat="1" ht="26.25" customHeight="1" x14ac:dyDescent="0.15">
      <c r="A83" s="261">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5"/>
      <c r="BF83" s="265"/>
      <c r="BG83" s="265"/>
      <c r="BH83" s="265"/>
      <c r="BI83" s="265"/>
      <c r="BJ83" s="265"/>
      <c r="BK83" s="265"/>
      <c r="BL83" s="265"/>
      <c r="BM83" s="265"/>
      <c r="BN83" s="265"/>
      <c r="BO83" s="265"/>
      <c r="BP83" s="265"/>
      <c r="BQ83" s="262">
        <v>77</v>
      </c>
      <c r="BR83" s="267"/>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6"/>
    </row>
    <row r="84" spans="1:131" s="247" customFormat="1" ht="26.25" customHeight="1" x14ac:dyDescent="0.15">
      <c r="A84" s="261">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5"/>
      <c r="BF84" s="265"/>
      <c r="BG84" s="265"/>
      <c r="BH84" s="265"/>
      <c r="BI84" s="265"/>
      <c r="BJ84" s="265"/>
      <c r="BK84" s="265"/>
      <c r="BL84" s="265"/>
      <c r="BM84" s="265"/>
      <c r="BN84" s="265"/>
      <c r="BO84" s="265"/>
      <c r="BP84" s="265"/>
      <c r="BQ84" s="262">
        <v>78</v>
      </c>
      <c r="BR84" s="267"/>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6"/>
    </row>
    <row r="85" spans="1:131" s="247" customFormat="1" ht="26.25" customHeight="1" x14ac:dyDescent="0.15">
      <c r="A85" s="261">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5"/>
      <c r="BF85" s="265"/>
      <c r="BG85" s="265"/>
      <c r="BH85" s="265"/>
      <c r="BI85" s="265"/>
      <c r="BJ85" s="265"/>
      <c r="BK85" s="265"/>
      <c r="BL85" s="265"/>
      <c r="BM85" s="265"/>
      <c r="BN85" s="265"/>
      <c r="BO85" s="265"/>
      <c r="BP85" s="265"/>
      <c r="BQ85" s="262">
        <v>79</v>
      </c>
      <c r="BR85" s="267"/>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6"/>
    </row>
    <row r="86" spans="1:131" s="247" customFormat="1" ht="26.25" customHeight="1" x14ac:dyDescent="0.15">
      <c r="A86" s="261">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5"/>
      <c r="BF86" s="265"/>
      <c r="BG86" s="265"/>
      <c r="BH86" s="265"/>
      <c r="BI86" s="265"/>
      <c r="BJ86" s="265"/>
      <c r="BK86" s="265"/>
      <c r="BL86" s="265"/>
      <c r="BM86" s="265"/>
      <c r="BN86" s="265"/>
      <c r="BO86" s="265"/>
      <c r="BP86" s="265"/>
      <c r="BQ86" s="262">
        <v>80</v>
      </c>
      <c r="BR86" s="267"/>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6"/>
    </row>
    <row r="87" spans="1:131" s="247" customFormat="1" ht="26.25" customHeight="1" x14ac:dyDescent="0.15">
      <c r="A87" s="269">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5"/>
      <c r="BF87" s="265"/>
      <c r="BG87" s="265"/>
      <c r="BH87" s="265"/>
      <c r="BI87" s="265"/>
      <c r="BJ87" s="265"/>
      <c r="BK87" s="265"/>
      <c r="BL87" s="265"/>
      <c r="BM87" s="265"/>
      <c r="BN87" s="265"/>
      <c r="BO87" s="265"/>
      <c r="BP87" s="265"/>
      <c r="BQ87" s="262">
        <v>81</v>
      </c>
      <c r="BR87" s="267"/>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6"/>
    </row>
    <row r="88" spans="1:131" s="247" customFormat="1" ht="26.25" customHeight="1" thickBot="1" x14ac:dyDescent="0.2">
      <c r="A88" s="264" t="s">
        <v>392</v>
      </c>
      <c r="B88" s="1037" t="s">
        <v>428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11014</v>
      </c>
      <c r="AG88" s="1052"/>
      <c r="AH88" s="1052"/>
      <c r="AI88" s="1052"/>
      <c r="AJ88" s="1052"/>
      <c r="AK88" s="1056"/>
      <c r="AL88" s="1056"/>
      <c r="AM88" s="1056"/>
      <c r="AN88" s="1056"/>
      <c r="AO88" s="1056"/>
      <c r="AP88" s="1052">
        <v>2995</v>
      </c>
      <c r="AQ88" s="1052"/>
      <c r="AR88" s="1052"/>
      <c r="AS88" s="1052"/>
      <c r="AT88" s="1052"/>
      <c r="AU88" s="1052">
        <v>687</v>
      </c>
      <c r="AV88" s="1052"/>
      <c r="AW88" s="1052"/>
      <c r="AX88" s="1052"/>
      <c r="AY88" s="1052"/>
      <c r="AZ88" s="1053"/>
      <c r="BA88" s="1053"/>
      <c r="BB88" s="1053"/>
      <c r="BC88" s="1053"/>
      <c r="BD88" s="1054"/>
      <c r="BE88" s="265"/>
      <c r="BF88" s="265"/>
      <c r="BG88" s="265"/>
      <c r="BH88" s="265"/>
      <c r="BI88" s="265"/>
      <c r="BJ88" s="265"/>
      <c r="BK88" s="265"/>
      <c r="BL88" s="265"/>
      <c r="BM88" s="265"/>
      <c r="BN88" s="265"/>
      <c r="BO88" s="265"/>
      <c r="BP88" s="265"/>
      <c r="BQ88" s="262">
        <v>82</v>
      </c>
      <c r="BR88" s="267"/>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1037" t="s">
        <v>429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66</v>
      </c>
      <c r="CS102" s="1044"/>
      <c r="CT102" s="1044"/>
      <c r="CU102" s="1044"/>
      <c r="CV102" s="1045"/>
      <c r="CW102" s="1043">
        <v>4</v>
      </c>
      <c r="CX102" s="1044"/>
      <c r="CY102" s="1044"/>
      <c r="CZ102" s="1044"/>
      <c r="DA102" s="1045"/>
      <c r="DB102" s="1043"/>
      <c r="DC102" s="1044"/>
      <c r="DD102" s="1044"/>
      <c r="DE102" s="1044"/>
      <c r="DF102" s="1045"/>
      <c r="DG102" s="1043">
        <v>1593</v>
      </c>
      <c r="DH102" s="1044"/>
      <c r="DI102" s="1044"/>
      <c r="DJ102" s="1044"/>
      <c r="DK102" s="1045"/>
      <c r="DL102" s="1043"/>
      <c r="DM102" s="1044"/>
      <c r="DN102" s="1044"/>
      <c r="DO102" s="1044"/>
      <c r="DP102" s="1045"/>
      <c r="DQ102" s="1043">
        <v>1005</v>
      </c>
      <c r="DR102" s="1044"/>
      <c r="DS102" s="1044"/>
      <c r="DT102" s="1044"/>
      <c r="DU102" s="1045"/>
      <c r="DV102" s="1026"/>
      <c r="DW102" s="1027"/>
      <c r="DX102" s="1027"/>
      <c r="DY102" s="1027"/>
      <c r="DZ102" s="102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9" t="s">
        <v>430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30" t="s">
        <v>431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31" t="s">
        <v>434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6" customFormat="1" ht="26.25" customHeight="1" x14ac:dyDescent="0.15">
      <c r="A109" s="986" t="s">
        <v>436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437</v>
      </c>
      <c r="AB109" s="987"/>
      <c r="AC109" s="987"/>
      <c r="AD109" s="987"/>
      <c r="AE109" s="988"/>
      <c r="AF109" s="989" t="s">
        <v>438</v>
      </c>
      <c r="AG109" s="987"/>
      <c r="AH109" s="987"/>
      <c r="AI109" s="987"/>
      <c r="AJ109" s="988"/>
      <c r="AK109" s="989" t="s">
        <v>306</v>
      </c>
      <c r="AL109" s="987"/>
      <c r="AM109" s="987"/>
      <c r="AN109" s="987"/>
      <c r="AO109" s="988"/>
      <c r="AP109" s="989" t="s">
        <v>439</v>
      </c>
      <c r="AQ109" s="987"/>
      <c r="AR109" s="987"/>
      <c r="AS109" s="987"/>
      <c r="AT109" s="1018"/>
      <c r="AU109" s="986" t="s">
        <v>436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437</v>
      </c>
      <c r="BR109" s="987"/>
      <c r="BS109" s="987"/>
      <c r="BT109" s="987"/>
      <c r="BU109" s="988"/>
      <c r="BV109" s="989" t="s">
        <v>438</v>
      </c>
      <c r="BW109" s="987"/>
      <c r="BX109" s="987"/>
      <c r="BY109" s="987"/>
      <c r="BZ109" s="988"/>
      <c r="CA109" s="989" t="s">
        <v>306</v>
      </c>
      <c r="CB109" s="987"/>
      <c r="CC109" s="987"/>
      <c r="CD109" s="987"/>
      <c r="CE109" s="988"/>
      <c r="CF109" s="1025" t="s">
        <v>439</v>
      </c>
      <c r="CG109" s="1025"/>
      <c r="CH109" s="1025"/>
      <c r="CI109" s="1025"/>
      <c r="CJ109" s="1025"/>
      <c r="CK109" s="989" t="s">
        <v>440</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437</v>
      </c>
      <c r="DH109" s="987"/>
      <c r="DI109" s="987"/>
      <c r="DJ109" s="987"/>
      <c r="DK109" s="988"/>
      <c r="DL109" s="989" t="s">
        <v>438</v>
      </c>
      <c r="DM109" s="987"/>
      <c r="DN109" s="987"/>
      <c r="DO109" s="987"/>
      <c r="DP109" s="988"/>
      <c r="DQ109" s="989" t="s">
        <v>306</v>
      </c>
      <c r="DR109" s="987"/>
      <c r="DS109" s="987"/>
      <c r="DT109" s="987"/>
      <c r="DU109" s="988"/>
      <c r="DV109" s="989" t="s">
        <v>439</v>
      </c>
      <c r="DW109" s="987"/>
      <c r="DX109" s="987"/>
      <c r="DY109" s="987"/>
      <c r="DZ109" s="1018"/>
    </row>
    <row r="110" spans="1:131" s="246" customFormat="1" ht="26.25" customHeight="1" x14ac:dyDescent="0.15">
      <c r="A110" s="889" t="s">
        <v>441</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2314746</v>
      </c>
      <c r="AB110" s="980"/>
      <c r="AC110" s="980"/>
      <c r="AD110" s="980"/>
      <c r="AE110" s="981"/>
      <c r="AF110" s="982">
        <v>2314111</v>
      </c>
      <c r="AG110" s="980"/>
      <c r="AH110" s="980"/>
      <c r="AI110" s="980"/>
      <c r="AJ110" s="981"/>
      <c r="AK110" s="982">
        <v>2393577</v>
      </c>
      <c r="AL110" s="980"/>
      <c r="AM110" s="980"/>
      <c r="AN110" s="980"/>
      <c r="AO110" s="981"/>
      <c r="AP110" s="983">
        <v>15.7</v>
      </c>
      <c r="AQ110" s="984"/>
      <c r="AR110" s="984"/>
      <c r="AS110" s="984"/>
      <c r="AT110" s="985"/>
      <c r="AU110" s="1019" t="s">
        <v>72</v>
      </c>
      <c r="AV110" s="1020"/>
      <c r="AW110" s="1020"/>
      <c r="AX110" s="1020"/>
      <c r="AY110" s="1020"/>
      <c r="AZ110" s="945" t="s">
        <v>442</v>
      </c>
      <c r="BA110" s="890"/>
      <c r="BB110" s="890"/>
      <c r="BC110" s="890"/>
      <c r="BD110" s="890"/>
      <c r="BE110" s="890"/>
      <c r="BF110" s="890"/>
      <c r="BG110" s="890"/>
      <c r="BH110" s="890"/>
      <c r="BI110" s="890"/>
      <c r="BJ110" s="890"/>
      <c r="BK110" s="890"/>
      <c r="BL110" s="890"/>
      <c r="BM110" s="890"/>
      <c r="BN110" s="890"/>
      <c r="BO110" s="890"/>
      <c r="BP110" s="891"/>
      <c r="BQ110" s="946">
        <v>27006415</v>
      </c>
      <c r="BR110" s="927"/>
      <c r="BS110" s="927"/>
      <c r="BT110" s="927"/>
      <c r="BU110" s="927"/>
      <c r="BV110" s="927">
        <v>27684622</v>
      </c>
      <c r="BW110" s="927"/>
      <c r="BX110" s="927"/>
      <c r="BY110" s="927"/>
      <c r="BZ110" s="927"/>
      <c r="CA110" s="927">
        <v>32118924</v>
      </c>
      <c r="CB110" s="927"/>
      <c r="CC110" s="927"/>
      <c r="CD110" s="927"/>
      <c r="CE110" s="927"/>
      <c r="CF110" s="951">
        <v>210.5</v>
      </c>
      <c r="CG110" s="952"/>
      <c r="CH110" s="952"/>
      <c r="CI110" s="952"/>
      <c r="CJ110" s="952"/>
      <c r="CK110" s="1015" t="s">
        <v>443</v>
      </c>
      <c r="CL110" s="901"/>
      <c r="CM110" s="976" t="s">
        <v>444</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445</v>
      </c>
      <c r="DH110" s="927"/>
      <c r="DI110" s="927"/>
      <c r="DJ110" s="927"/>
      <c r="DK110" s="927"/>
      <c r="DL110" s="927" t="s">
        <v>413</v>
      </c>
      <c r="DM110" s="927"/>
      <c r="DN110" s="927"/>
      <c r="DO110" s="927"/>
      <c r="DP110" s="927"/>
      <c r="DQ110" s="927" t="s">
        <v>413</v>
      </c>
      <c r="DR110" s="927"/>
      <c r="DS110" s="927"/>
      <c r="DT110" s="927"/>
      <c r="DU110" s="927"/>
      <c r="DV110" s="928" t="s">
        <v>128</v>
      </c>
      <c r="DW110" s="928"/>
      <c r="DX110" s="928"/>
      <c r="DY110" s="928"/>
      <c r="DZ110" s="929"/>
    </row>
    <row r="111" spans="1:131" s="246" customFormat="1" ht="26.25" customHeight="1" x14ac:dyDescent="0.15">
      <c r="A111" s="856" t="s">
        <v>446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128</v>
      </c>
      <c r="AB111" s="1008"/>
      <c r="AC111" s="1008"/>
      <c r="AD111" s="1008"/>
      <c r="AE111" s="1009"/>
      <c r="AF111" s="1010" t="s">
        <v>128</v>
      </c>
      <c r="AG111" s="1008"/>
      <c r="AH111" s="1008"/>
      <c r="AI111" s="1008"/>
      <c r="AJ111" s="1009"/>
      <c r="AK111" s="1010" t="s">
        <v>445</v>
      </c>
      <c r="AL111" s="1008"/>
      <c r="AM111" s="1008"/>
      <c r="AN111" s="1008"/>
      <c r="AO111" s="1009"/>
      <c r="AP111" s="1011" t="s">
        <v>128</v>
      </c>
      <c r="AQ111" s="1012"/>
      <c r="AR111" s="1012"/>
      <c r="AS111" s="1012"/>
      <c r="AT111" s="1013"/>
      <c r="AU111" s="1021"/>
      <c r="AV111" s="1022"/>
      <c r="AW111" s="1022"/>
      <c r="AX111" s="1022"/>
      <c r="AY111" s="1022"/>
      <c r="AZ111" s="897" t="s">
        <v>447</v>
      </c>
      <c r="BA111" s="832"/>
      <c r="BB111" s="832"/>
      <c r="BC111" s="832"/>
      <c r="BD111" s="832"/>
      <c r="BE111" s="832"/>
      <c r="BF111" s="832"/>
      <c r="BG111" s="832"/>
      <c r="BH111" s="832"/>
      <c r="BI111" s="832"/>
      <c r="BJ111" s="832"/>
      <c r="BK111" s="832"/>
      <c r="BL111" s="832"/>
      <c r="BM111" s="832"/>
      <c r="BN111" s="832"/>
      <c r="BO111" s="832"/>
      <c r="BP111" s="833"/>
      <c r="BQ111" s="898">
        <v>724027</v>
      </c>
      <c r="BR111" s="899"/>
      <c r="BS111" s="899"/>
      <c r="BT111" s="899"/>
      <c r="BU111" s="899"/>
      <c r="BV111" s="899">
        <v>565378</v>
      </c>
      <c r="BW111" s="899"/>
      <c r="BX111" s="899"/>
      <c r="BY111" s="899"/>
      <c r="BZ111" s="899"/>
      <c r="CA111" s="899">
        <v>574495</v>
      </c>
      <c r="CB111" s="899"/>
      <c r="CC111" s="899"/>
      <c r="CD111" s="899"/>
      <c r="CE111" s="899"/>
      <c r="CF111" s="960">
        <v>3.8</v>
      </c>
      <c r="CG111" s="961"/>
      <c r="CH111" s="961"/>
      <c r="CI111" s="961"/>
      <c r="CJ111" s="961"/>
      <c r="CK111" s="1016"/>
      <c r="CL111" s="903"/>
      <c r="CM111" s="906" t="s">
        <v>448</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128</v>
      </c>
      <c r="DH111" s="899"/>
      <c r="DI111" s="899"/>
      <c r="DJ111" s="899"/>
      <c r="DK111" s="899"/>
      <c r="DL111" s="899" t="s">
        <v>128</v>
      </c>
      <c r="DM111" s="899"/>
      <c r="DN111" s="899"/>
      <c r="DO111" s="899"/>
      <c r="DP111" s="899"/>
      <c r="DQ111" s="899" t="s">
        <v>128</v>
      </c>
      <c r="DR111" s="899"/>
      <c r="DS111" s="899"/>
      <c r="DT111" s="899"/>
      <c r="DU111" s="899"/>
      <c r="DV111" s="876" t="s">
        <v>128</v>
      </c>
      <c r="DW111" s="876"/>
      <c r="DX111" s="876"/>
      <c r="DY111" s="876"/>
      <c r="DZ111" s="877"/>
    </row>
    <row r="112" spans="1:131" s="246" customFormat="1" ht="26.25" customHeight="1" x14ac:dyDescent="0.15">
      <c r="A112" s="1001" t="s">
        <v>449</v>
      </c>
      <c r="B112" s="1002"/>
      <c r="C112" s="832" t="s">
        <v>450</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v>6667</v>
      </c>
      <c r="AB112" s="862"/>
      <c r="AC112" s="862"/>
      <c r="AD112" s="862"/>
      <c r="AE112" s="863"/>
      <c r="AF112" s="864">
        <v>6667</v>
      </c>
      <c r="AG112" s="862"/>
      <c r="AH112" s="862"/>
      <c r="AI112" s="862"/>
      <c r="AJ112" s="863"/>
      <c r="AK112" s="864">
        <v>6667</v>
      </c>
      <c r="AL112" s="862"/>
      <c r="AM112" s="862"/>
      <c r="AN112" s="862"/>
      <c r="AO112" s="863"/>
      <c r="AP112" s="909">
        <v>0</v>
      </c>
      <c r="AQ112" s="910"/>
      <c r="AR112" s="910"/>
      <c r="AS112" s="910"/>
      <c r="AT112" s="911"/>
      <c r="AU112" s="1021"/>
      <c r="AV112" s="1022"/>
      <c r="AW112" s="1022"/>
      <c r="AX112" s="1022"/>
      <c r="AY112" s="1022"/>
      <c r="AZ112" s="897" t="s">
        <v>451</v>
      </c>
      <c r="BA112" s="832"/>
      <c r="BB112" s="832"/>
      <c r="BC112" s="832"/>
      <c r="BD112" s="832"/>
      <c r="BE112" s="832"/>
      <c r="BF112" s="832"/>
      <c r="BG112" s="832"/>
      <c r="BH112" s="832"/>
      <c r="BI112" s="832"/>
      <c r="BJ112" s="832"/>
      <c r="BK112" s="832"/>
      <c r="BL112" s="832"/>
      <c r="BM112" s="832"/>
      <c r="BN112" s="832"/>
      <c r="BO112" s="832"/>
      <c r="BP112" s="833"/>
      <c r="BQ112" s="898">
        <v>7567338</v>
      </c>
      <c r="BR112" s="899"/>
      <c r="BS112" s="899"/>
      <c r="BT112" s="899"/>
      <c r="BU112" s="899"/>
      <c r="BV112" s="899">
        <v>7402177</v>
      </c>
      <c r="BW112" s="899"/>
      <c r="BX112" s="899"/>
      <c r="BY112" s="899"/>
      <c r="BZ112" s="899"/>
      <c r="CA112" s="899">
        <v>7098404</v>
      </c>
      <c r="CB112" s="899"/>
      <c r="CC112" s="899"/>
      <c r="CD112" s="899"/>
      <c r="CE112" s="899"/>
      <c r="CF112" s="960">
        <v>46.5</v>
      </c>
      <c r="CG112" s="961"/>
      <c r="CH112" s="961"/>
      <c r="CI112" s="961"/>
      <c r="CJ112" s="961"/>
      <c r="CK112" s="1016"/>
      <c r="CL112" s="903"/>
      <c r="CM112" s="906" t="s">
        <v>452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128</v>
      </c>
      <c r="DH112" s="899"/>
      <c r="DI112" s="899"/>
      <c r="DJ112" s="899"/>
      <c r="DK112" s="899"/>
      <c r="DL112" s="899" t="s">
        <v>128</v>
      </c>
      <c r="DM112" s="899"/>
      <c r="DN112" s="899"/>
      <c r="DO112" s="899"/>
      <c r="DP112" s="899"/>
      <c r="DQ112" s="899" t="s">
        <v>128</v>
      </c>
      <c r="DR112" s="899"/>
      <c r="DS112" s="899"/>
      <c r="DT112" s="899"/>
      <c r="DU112" s="899"/>
      <c r="DV112" s="876" t="s">
        <v>413</v>
      </c>
      <c r="DW112" s="876"/>
      <c r="DX112" s="876"/>
      <c r="DY112" s="876"/>
      <c r="DZ112" s="877"/>
    </row>
    <row r="113" spans="1:130" s="246" customFormat="1" ht="26.25" customHeight="1" x14ac:dyDescent="0.15">
      <c r="A113" s="1003"/>
      <c r="B113" s="1004"/>
      <c r="C113" s="832" t="s">
        <v>453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914669</v>
      </c>
      <c r="AB113" s="1008"/>
      <c r="AC113" s="1008"/>
      <c r="AD113" s="1008"/>
      <c r="AE113" s="1009"/>
      <c r="AF113" s="1010">
        <v>904672</v>
      </c>
      <c r="AG113" s="1008"/>
      <c r="AH113" s="1008"/>
      <c r="AI113" s="1008"/>
      <c r="AJ113" s="1009"/>
      <c r="AK113" s="1010">
        <v>953685</v>
      </c>
      <c r="AL113" s="1008"/>
      <c r="AM113" s="1008"/>
      <c r="AN113" s="1008"/>
      <c r="AO113" s="1009"/>
      <c r="AP113" s="1011">
        <v>6.3</v>
      </c>
      <c r="AQ113" s="1012"/>
      <c r="AR113" s="1012"/>
      <c r="AS113" s="1012"/>
      <c r="AT113" s="1013"/>
      <c r="AU113" s="1021"/>
      <c r="AV113" s="1022"/>
      <c r="AW113" s="1022"/>
      <c r="AX113" s="1022"/>
      <c r="AY113" s="1022"/>
      <c r="AZ113" s="897" t="s">
        <v>454</v>
      </c>
      <c r="BA113" s="832"/>
      <c r="BB113" s="832"/>
      <c r="BC113" s="832"/>
      <c r="BD113" s="832"/>
      <c r="BE113" s="832"/>
      <c r="BF113" s="832"/>
      <c r="BG113" s="832"/>
      <c r="BH113" s="832"/>
      <c r="BI113" s="832"/>
      <c r="BJ113" s="832"/>
      <c r="BK113" s="832"/>
      <c r="BL113" s="832"/>
      <c r="BM113" s="832"/>
      <c r="BN113" s="832"/>
      <c r="BO113" s="832"/>
      <c r="BP113" s="833"/>
      <c r="BQ113" s="898">
        <v>762609</v>
      </c>
      <c r="BR113" s="899"/>
      <c r="BS113" s="899"/>
      <c r="BT113" s="899"/>
      <c r="BU113" s="899"/>
      <c r="BV113" s="899">
        <v>729834</v>
      </c>
      <c r="BW113" s="899"/>
      <c r="BX113" s="899"/>
      <c r="BY113" s="899"/>
      <c r="BZ113" s="899"/>
      <c r="CA113" s="899">
        <v>686617</v>
      </c>
      <c r="CB113" s="899"/>
      <c r="CC113" s="899"/>
      <c r="CD113" s="899"/>
      <c r="CE113" s="899"/>
      <c r="CF113" s="960">
        <v>4.5</v>
      </c>
      <c r="CG113" s="961"/>
      <c r="CH113" s="961"/>
      <c r="CI113" s="961"/>
      <c r="CJ113" s="961"/>
      <c r="CK113" s="1016"/>
      <c r="CL113" s="903"/>
      <c r="CM113" s="906" t="s">
        <v>455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413</v>
      </c>
      <c r="DH113" s="862"/>
      <c r="DI113" s="862"/>
      <c r="DJ113" s="862"/>
      <c r="DK113" s="863"/>
      <c r="DL113" s="864" t="s">
        <v>128</v>
      </c>
      <c r="DM113" s="862"/>
      <c r="DN113" s="862"/>
      <c r="DO113" s="862"/>
      <c r="DP113" s="863"/>
      <c r="DQ113" s="864" t="s">
        <v>128</v>
      </c>
      <c r="DR113" s="862"/>
      <c r="DS113" s="862"/>
      <c r="DT113" s="862"/>
      <c r="DU113" s="863"/>
      <c r="DV113" s="909" t="s">
        <v>128</v>
      </c>
      <c r="DW113" s="910"/>
      <c r="DX113" s="910"/>
      <c r="DY113" s="910"/>
      <c r="DZ113" s="911"/>
    </row>
    <row r="114" spans="1:130" s="246" customFormat="1" ht="26.25" customHeight="1" x14ac:dyDescent="0.15">
      <c r="A114" s="1003"/>
      <c r="B114" s="1004"/>
      <c r="C114" s="832" t="s">
        <v>456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89999</v>
      </c>
      <c r="AB114" s="862"/>
      <c r="AC114" s="862"/>
      <c r="AD114" s="862"/>
      <c r="AE114" s="863"/>
      <c r="AF114" s="864">
        <v>85209</v>
      </c>
      <c r="AG114" s="862"/>
      <c r="AH114" s="862"/>
      <c r="AI114" s="862"/>
      <c r="AJ114" s="863"/>
      <c r="AK114" s="864">
        <v>91683</v>
      </c>
      <c r="AL114" s="862"/>
      <c r="AM114" s="862"/>
      <c r="AN114" s="862"/>
      <c r="AO114" s="863"/>
      <c r="AP114" s="909">
        <v>0.6</v>
      </c>
      <c r="AQ114" s="910"/>
      <c r="AR114" s="910"/>
      <c r="AS114" s="910"/>
      <c r="AT114" s="911"/>
      <c r="AU114" s="1021"/>
      <c r="AV114" s="1022"/>
      <c r="AW114" s="1022"/>
      <c r="AX114" s="1022"/>
      <c r="AY114" s="1022"/>
      <c r="AZ114" s="897" t="s">
        <v>457</v>
      </c>
      <c r="BA114" s="832"/>
      <c r="BB114" s="832"/>
      <c r="BC114" s="832"/>
      <c r="BD114" s="832"/>
      <c r="BE114" s="832"/>
      <c r="BF114" s="832"/>
      <c r="BG114" s="832"/>
      <c r="BH114" s="832"/>
      <c r="BI114" s="832"/>
      <c r="BJ114" s="832"/>
      <c r="BK114" s="832"/>
      <c r="BL114" s="832"/>
      <c r="BM114" s="832"/>
      <c r="BN114" s="832"/>
      <c r="BO114" s="832"/>
      <c r="BP114" s="833"/>
      <c r="BQ114" s="898">
        <v>2477194</v>
      </c>
      <c r="BR114" s="899"/>
      <c r="BS114" s="899"/>
      <c r="BT114" s="899"/>
      <c r="BU114" s="899"/>
      <c r="BV114" s="899">
        <v>2316772</v>
      </c>
      <c r="BW114" s="899"/>
      <c r="BX114" s="899"/>
      <c r="BY114" s="899"/>
      <c r="BZ114" s="899"/>
      <c r="CA114" s="899">
        <v>2448382</v>
      </c>
      <c r="CB114" s="899"/>
      <c r="CC114" s="899"/>
      <c r="CD114" s="899"/>
      <c r="CE114" s="899"/>
      <c r="CF114" s="960">
        <v>16</v>
      </c>
      <c r="CG114" s="961"/>
      <c r="CH114" s="961"/>
      <c r="CI114" s="961"/>
      <c r="CJ114" s="961"/>
      <c r="CK114" s="1016"/>
      <c r="CL114" s="903"/>
      <c r="CM114" s="906" t="s">
        <v>458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128</v>
      </c>
      <c r="DH114" s="862"/>
      <c r="DI114" s="862"/>
      <c r="DJ114" s="862"/>
      <c r="DK114" s="863"/>
      <c r="DL114" s="864" t="s">
        <v>413</v>
      </c>
      <c r="DM114" s="862"/>
      <c r="DN114" s="862"/>
      <c r="DO114" s="862"/>
      <c r="DP114" s="863"/>
      <c r="DQ114" s="864" t="s">
        <v>128</v>
      </c>
      <c r="DR114" s="862"/>
      <c r="DS114" s="862"/>
      <c r="DT114" s="862"/>
      <c r="DU114" s="863"/>
      <c r="DV114" s="909" t="s">
        <v>128</v>
      </c>
      <c r="DW114" s="910"/>
      <c r="DX114" s="910"/>
      <c r="DY114" s="910"/>
      <c r="DZ114" s="911"/>
    </row>
    <row r="115" spans="1:130" s="246" customFormat="1" ht="26.25" customHeight="1" x14ac:dyDescent="0.15">
      <c r="A115" s="1003"/>
      <c r="B115" s="1004"/>
      <c r="C115" s="832" t="s">
        <v>459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445</v>
      </c>
      <c r="AB115" s="1008"/>
      <c r="AC115" s="1008"/>
      <c r="AD115" s="1008"/>
      <c r="AE115" s="1009"/>
      <c r="AF115" s="1010" t="s">
        <v>128</v>
      </c>
      <c r="AG115" s="1008"/>
      <c r="AH115" s="1008"/>
      <c r="AI115" s="1008"/>
      <c r="AJ115" s="1009"/>
      <c r="AK115" s="1010" t="s">
        <v>128</v>
      </c>
      <c r="AL115" s="1008"/>
      <c r="AM115" s="1008"/>
      <c r="AN115" s="1008"/>
      <c r="AO115" s="1009"/>
      <c r="AP115" s="1011" t="s">
        <v>128</v>
      </c>
      <c r="AQ115" s="1012"/>
      <c r="AR115" s="1012"/>
      <c r="AS115" s="1012"/>
      <c r="AT115" s="1013"/>
      <c r="AU115" s="1021"/>
      <c r="AV115" s="1022"/>
      <c r="AW115" s="1022"/>
      <c r="AX115" s="1022"/>
      <c r="AY115" s="1022"/>
      <c r="AZ115" s="897" t="s">
        <v>460</v>
      </c>
      <c r="BA115" s="832"/>
      <c r="BB115" s="832"/>
      <c r="BC115" s="832"/>
      <c r="BD115" s="832"/>
      <c r="BE115" s="832"/>
      <c r="BF115" s="832"/>
      <c r="BG115" s="832"/>
      <c r="BH115" s="832"/>
      <c r="BI115" s="832"/>
      <c r="BJ115" s="832"/>
      <c r="BK115" s="832"/>
      <c r="BL115" s="832"/>
      <c r="BM115" s="832"/>
      <c r="BN115" s="832"/>
      <c r="BO115" s="832"/>
      <c r="BP115" s="833"/>
      <c r="BQ115" s="898">
        <v>1071993</v>
      </c>
      <c r="BR115" s="899"/>
      <c r="BS115" s="899"/>
      <c r="BT115" s="899"/>
      <c r="BU115" s="899"/>
      <c r="BV115" s="899">
        <v>1034627</v>
      </c>
      <c r="BW115" s="899"/>
      <c r="BX115" s="899"/>
      <c r="BY115" s="899"/>
      <c r="BZ115" s="899"/>
      <c r="CA115" s="899">
        <v>1007340</v>
      </c>
      <c r="CB115" s="899"/>
      <c r="CC115" s="899"/>
      <c r="CD115" s="899"/>
      <c r="CE115" s="899"/>
      <c r="CF115" s="960">
        <v>6.6</v>
      </c>
      <c r="CG115" s="961"/>
      <c r="CH115" s="961"/>
      <c r="CI115" s="961"/>
      <c r="CJ115" s="961"/>
      <c r="CK115" s="1016"/>
      <c r="CL115" s="903"/>
      <c r="CM115" s="897" t="s">
        <v>461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724027</v>
      </c>
      <c r="DH115" s="862"/>
      <c r="DI115" s="862"/>
      <c r="DJ115" s="862"/>
      <c r="DK115" s="863"/>
      <c r="DL115" s="864">
        <v>565378</v>
      </c>
      <c r="DM115" s="862"/>
      <c r="DN115" s="862"/>
      <c r="DO115" s="862"/>
      <c r="DP115" s="863"/>
      <c r="DQ115" s="864">
        <v>574495</v>
      </c>
      <c r="DR115" s="862"/>
      <c r="DS115" s="862"/>
      <c r="DT115" s="862"/>
      <c r="DU115" s="863"/>
      <c r="DV115" s="909">
        <v>3.8</v>
      </c>
      <c r="DW115" s="910"/>
      <c r="DX115" s="910"/>
      <c r="DY115" s="910"/>
      <c r="DZ115" s="911"/>
    </row>
    <row r="116" spans="1:130" s="246" customFormat="1" ht="26.25" customHeight="1" x14ac:dyDescent="0.15">
      <c r="A116" s="1005"/>
      <c r="B116" s="1006"/>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128</v>
      </c>
      <c r="AB116" s="862"/>
      <c r="AC116" s="862"/>
      <c r="AD116" s="862"/>
      <c r="AE116" s="863"/>
      <c r="AF116" s="864" t="s">
        <v>128</v>
      </c>
      <c r="AG116" s="862"/>
      <c r="AH116" s="862"/>
      <c r="AI116" s="862"/>
      <c r="AJ116" s="863"/>
      <c r="AK116" s="864" t="s">
        <v>128</v>
      </c>
      <c r="AL116" s="862"/>
      <c r="AM116" s="862"/>
      <c r="AN116" s="862"/>
      <c r="AO116" s="863"/>
      <c r="AP116" s="909" t="s">
        <v>128</v>
      </c>
      <c r="AQ116" s="910"/>
      <c r="AR116" s="910"/>
      <c r="AS116" s="910"/>
      <c r="AT116" s="911"/>
      <c r="AU116" s="1021"/>
      <c r="AV116" s="1022"/>
      <c r="AW116" s="1022"/>
      <c r="AX116" s="1022"/>
      <c r="AY116" s="1022"/>
      <c r="AZ116" s="948" t="s">
        <v>463</v>
      </c>
      <c r="BA116" s="949"/>
      <c r="BB116" s="949"/>
      <c r="BC116" s="949"/>
      <c r="BD116" s="949"/>
      <c r="BE116" s="949"/>
      <c r="BF116" s="949"/>
      <c r="BG116" s="949"/>
      <c r="BH116" s="949"/>
      <c r="BI116" s="949"/>
      <c r="BJ116" s="949"/>
      <c r="BK116" s="949"/>
      <c r="BL116" s="949"/>
      <c r="BM116" s="949"/>
      <c r="BN116" s="949"/>
      <c r="BO116" s="949"/>
      <c r="BP116" s="950"/>
      <c r="BQ116" s="898" t="s">
        <v>445</v>
      </c>
      <c r="BR116" s="899"/>
      <c r="BS116" s="899"/>
      <c r="BT116" s="899"/>
      <c r="BU116" s="899"/>
      <c r="BV116" s="899" t="s">
        <v>445</v>
      </c>
      <c r="BW116" s="899"/>
      <c r="BX116" s="899"/>
      <c r="BY116" s="899"/>
      <c r="BZ116" s="899"/>
      <c r="CA116" s="899" t="s">
        <v>128</v>
      </c>
      <c r="CB116" s="899"/>
      <c r="CC116" s="899"/>
      <c r="CD116" s="899"/>
      <c r="CE116" s="899"/>
      <c r="CF116" s="960" t="s">
        <v>128</v>
      </c>
      <c r="CG116" s="961"/>
      <c r="CH116" s="961"/>
      <c r="CI116" s="961"/>
      <c r="CJ116" s="961"/>
      <c r="CK116" s="1016"/>
      <c r="CL116" s="903"/>
      <c r="CM116" s="906" t="s">
        <v>464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128</v>
      </c>
      <c r="DH116" s="862"/>
      <c r="DI116" s="862"/>
      <c r="DJ116" s="862"/>
      <c r="DK116" s="863"/>
      <c r="DL116" s="864" t="s">
        <v>128</v>
      </c>
      <c r="DM116" s="862"/>
      <c r="DN116" s="862"/>
      <c r="DO116" s="862"/>
      <c r="DP116" s="863"/>
      <c r="DQ116" s="864" t="s">
        <v>445</v>
      </c>
      <c r="DR116" s="862"/>
      <c r="DS116" s="862"/>
      <c r="DT116" s="862"/>
      <c r="DU116" s="863"/>
      <c r="DV116" s="909" t="s">
        <v>445</v>
      </c>
      <c r="DW116" s="910"/>
      <c r="DX116" s="910"/>
      <c r="DY116" s="910"/>
      <c r="DZ116" s="911"/>
    </row>
    <row r="117" spans="1:130" s="246"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465</v>
      </c>
      <c r="Z117" s="988"/>
      <c r="AA117" s="993">
        <v>3326081</v>
      </c>
      <c r="AB117" s="994"/>
      <c r="AC117" s="994"/>
      <c r="AD117" s="994"/>
      <c r="AE117" s="995"/>
      <c r="AF117" s="996">
        <v>3310659</v>
      </c>
      <c r="AG117" s="994"/>
      <c r="AH117" s="994"/>
      <c r="AI117" s="994"/>
      <c r="AJ117" s="995"/>
      <c r="AK117" s="996">
        <v>3445612</v>
      </c>
      <c r="AL117" s="994"/>
      <c r="AM117" s="994"/>
      <c r="AN117" s="994"/>
      <c r="AO117" s="995"/>
      <c r="AP117" s="997"/>
      <c r="AQ117" s="998"/>
      <c r="AR117" s="998"/>
      <c r="AS117" s="998"/>
      <c r="AT117" s="999"/>
      <c r="AU117" s="1021"/>
      <c r="AV117" s="1022"/>
      <c r="AW117" s="1022"/>
      <c r="AX117" s="1022"/>
      <c r="AY117" s="1022"/>
      <c r="AZ117" s="948" t="s">
        <v>466</v>
      </c>
      <c r="BA117" s="949"/>
      <c r="BB117" s="949"/>
      <c r="BC117" s="949"/>
      <c r="BD117" s="949"/>
      <c r="BE117" s="949"/>
      <c r="BF117" s="949"/>
      <c r="BG117" s="949"/>
      <c r="BH117" s="949"/>
      <c r="BI117" s="949"/>
      <c r="BJ117" s="949"/>
      <c r="BK117" s="949"/>
      <c r="BL117" s="949"/>
      <c r="BM117" s="949"/>
      <c r="BN117" s="949"/>
      <c r="BO117" s="949"/>
      <c r="BP117" s="950"/>
      <c r="BQ117" s="898" t="s">
        <v>413</v>
      </c>
      <c r="BR117" s="899"/>
      <c r="BS117" s="899"/>
      <c r="BT117" s="899"/>
      <c r="BU117" s="899"/>
      <c r="BV117" s="899" t="s">
        <v>413</v>
      </c>
      <c r="BW117" s="899"/>
      <c r="BX117" s="899"/>
      <c r="BY117" s="899"/>
      <c r="BZ117" s="899"/>
      <c r="CA117" s="899" t="s">
        <v>128</v>
      </c>
      <c r="CB117" s="899"/>
      <c r="CC117" s="899"/>
      <c r="CD117" s="899"/>
      <c r="CE117" s="899"/>
      <c r="CF117" s="960" t="s">
        <v>128</v>
      </c>
      <c r="CG117" s="961"/>
      <c r="CH117" s="961"/>
      <c r="CI117" s="961"/>
      <c r="CJ117" s="961"/>
      <c r="CK117" s="1016"/>
      <c r="CL117" s="903"/>
      <c r="CM117" s="906" t="s">
        <v>467</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413</v>
      </c>
      <c r="DH117" s="862"/>
      <c r="DI117" s="862"/>
      <c r="DJ117" s="862"/>
      <c r="DK117" s="863"/>
      <c r="DL117" s="864" t="s">
        <v>413</v>
      </c>
      <c r="DM117" s="862"/>
      <c r="DN117" s="862"/>
      <c r="DO117" s="862"/>
      <c r="DP117" s="863"/>
      <c r="DQ117" s="864" t="s">
        <v>413</v>
      </c>
      <c r="DR117" s="862"/>
      <c r="DS117" s="862"/>
      <c r="DT117" s="862"/>
      <c r="DU117" s="863"/>
      <c r="DV117" s="909" t="s">
        <v>128</v>
      </c>
      <c r="DW117" s="910"/>
      <c r="DX117" s="910"/>
      <c r="DY117" s="910"/>
      <c r="DZ117" s="911"/>
    </row>
    <row r="118" spans="1:130" s="246" customFormat="1" ht="26.25" customHeight="1" x14ac:dyDescent="0.15">
      <c r="A118" s="986" t="s">
        <v>440</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437</v>
      </c>
      <c r="AB118" s="987"/>
      <c r="AC118" s="987"/>
      <c r="AD118" s="987"/>
      <c r="AE118" s="988"/>
      <c r="AF118" s="989" t="s">
        <v>438</v>
      </c>
      <c r="AG118" s="987"/>
      <c r="AH118" s="987"/>
      <c r="AI118" s="987"/>
      <c r="AJ118" s="988"/>
      <c r="AK118" s="989" t="s">
        <v>306</v>
      </c>
      <c r="AL118" s="987"/>
      <c r="AM118" s="987"/>
      <c r="AN118" s="987"/>
      <c r="AO118" s="988"/>
      <c r="AP118" s="990" t="s">
        <v>439</v>
      </c>
      <c r="AQ118" s="991"/>
      <c r="AR118" s="991"/>
      <c r="AS118" s="991"/>
      <c r="AT118" s="992"/>
      <c r="AU118" s="1021"/>
      <c r="AV118" s="1022"/>
      <c r="AW118" s="1022"/>
      <c r="AX118" s="1022"/>
      <c r="AY118" s="1022"/>
      <c r="AZ118" s="964" t="s">
        <v>468</v>
      </c>
      <c r="BA118" s="965"/>
      <c r="BB118" s="965"/>
      <c r="BC118" s="965"/>
      <c r="BD118" s="965"/>
      <c r="BE118" s="965"/>
      <c r="BF118" s="965"/>
      <c r="BG118" s="965"/>
      <c r="BH118" s="965"/>
      <c r="BI118" s="965"/>
      <c r="BJ118" s="965"/>
      <c r="BK118" s="965"/>
      <c r="BL118" s="965"/>
      <c r="BM118" s="965"/>
      <c r="BN118" s="965"/>
      <c r="BO118" s="965"/>
      <c r="BP118" s="966"/>
      <c r="BQ118" s="967" t="s">
        <v>413</v>
      </c>
      <c r="BR118" s="930"/>
      <c r="BS118" s="930"/>
      <c r="BT118" s="930"/>
      <c r="BU118" s="930"/>
      <c r="BV118" s="930" t="s">
        <v>128</v>
      </c>
      <c r="BW118" s="930"/>
      <c r="BX118" s="930"/>
      <c r="BY118" s="930"/>
      <c r="BZ118" s="930"/>
      <c r="CA118" s="930" t="s">
        <v>128</v>
      </c>
      <c r="CB118" s="930"/>
      <c r="CC118" s="930"/>
      <c r="CD118" s="930"/>
      <c r="CE118" s="930"/>
      <c r="CF118" s="960" t="s">
        <v>128</v>
      </c>
      <c r="CG118" s="961"/>
      <c r="CH118" s="961"/>
      <c r="CI118" s="961"/>
      <c r="CJ118" s="961"/>
      <c r="CK118" s="1016"/>
      <c r="CL118" s="903"/>
      <c r="CM118" s="906" t="s">
        <v>469</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413</v>
      </c>
      <c r="DH118" s="862"/>
      <c r="DI118" s="862"/>
      <c r="DJ118" s="862"/>
      <c r="DK118" s="863"/>
      <c r="DL118" s="864" t="s">
        <v>128</v>
      </c>
      <c r="DM118" s="862"/>
      <c r="DN118" s="862"/>
      <c r="DO118" s="862"/>
      <c r="DP118" s="863"/>
      <c r="DQ118" s="864" t="s">
        <v>128</v>
      </c>
      <c r="DR118" s="862"/>
      <c r="DS118" s="862"/>
      <c r="DT118" s="862"/>
      <c r="DU118" s="863"/>
      <c r="DV118" s="909" t="s">
        <v>128</v>
      </c>
      <c r="DW118" s="910"/>
      <c r="DX118" s="910"/>
      <c r="DY118" s="910"/>
      <c r="DZ118" s="911"/>
    </row>
    <row r="119" spans="1:130" s="246" customFormat="1" ht="26.25" customHeight="1" x14ac:dyDescent="0.15">
      <c r="A119" s="900" t="s">
        <v>443</v>
      </c>
      <c r="B119" s="901"/>
      <c r="C119" s="976" t="s">
        <v>444</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128</v>
      </c>
      <c r="AB119" s="980"/>
      <c r="AC119" s="980"/>
      <c r="AD119" s="980"/>
      <c r="AE119" s="981"/>
      <c r="AF119" s="982" t="s">
        <v>413</v>
      </c>
      <c r="AG119" s="980"/>
      <c r="AH119" s="980"/>
      <c r="AI119" s="980"/>
      <c r="AJ119" s="981"/>
      <c r="AK119" s="982" t="s">
        <v>413</v>
      </c>
      <c r="AL119" s="980"/>
      <c r="AM119" s="980"/>
      <c r="AN119" s="980"/>
      <c r="AO119" s="981"/>
      <c r="AP119" s="983" t="s">
        <v>128</v>
      </c>
      <c r="AQ119" s="984"/>
      <c r="AR119" s="984"/>
      <c r="AS119" s="984"/>
      <c r="AT119" s="985"/>
      <c r="AU119" s="1023"/>
      <c r="AV119" s="1024"/>
      <c r="AW119" s="1024"/>
      <c r="AX119" s="1024"/>
      <c r="AY119" s="1024"/>
      <c r="AZ119" s="277" t="s">
        <v>187</v>
      </c>
      <c r="BA119" s="277"/>
      <c r="BB119" s="277"/>
      <c r="BC119" s="277"/>
      <c r="BD119" s="277"/>
      <c r="BE119" s="277"/>
      <c r="BF119" s="277"/>
      <c r="BG119" s="277"/>
      <c r="BH119" s="277"/>
      <c r="BI119" s="277"/>
      <c r="BJ119" s="277"/>
      <c r="BK119" s="277"/>
      <c r="BL119" s="277"/>
      <c r="BM119" s="277"/>
      <c r="BN119" s="277"/>
      <c r="BO119" s="962" t="s">
        <v>470</v>
      </c>
      <c r="BP119" s="963"/>
      <c r="BQ119" s="967">
        <v>39609576</v>
      </c>
      <c r="BR119" s="930"/>
      <c r="BS119" s="930"/>
      <c r="BT119" s="930"/>
      <c r="BU119" s="930"/>
      <c r="BV119" s="930">
        <v>39733410</v>
      </c>
      <c r="BW119" s="930"/>
      <c r="BX119" s="930"/>
      <c r="BY119" s="930"/>
      <c r="BZ119" s="930"/>
      <c r="CA119" s="930">
        <v>43934162</v>
      </c>
      <c r="CB119" s="930"/>
      <c r="CC119" s="930"/>
      <c r="CD119" s="930"/>
      <c r="CE119" s="930"/>
      <c r="CF119" s="828"/>
      <c r="CG119" s="829"/>
      <c r="CH119" s="829"/>
      <c r="CI119" s="829"/>
      <c r="CJ119" s="919"/>
      <c r="CK119" s="1017"/>
      <c r="CL119" s="905"/>
      <c r="CM119" s="923" t="s">
        <v>471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128</v>
      </c>
      <c r="DH119" s="845"/>
      <c r="DI119" s="845"/>
      <c r="DJ119" s="845"/>
      <c r="DK119" s="846"/>
      <c r="DL119" s="847" t="s">
        <v>413</v>
      </c>
      <c r="DM119" s="845"/>
      <c r="DN119" s="845"/>
      <c r="DO119" s="845"/>
      <c r="DP119" s="846"/>
      <c r="DQ119" s="847" t="s">
        <v>128</v>
      </c>
      <c r="DR119" s="845"/>
      <c r="DS119" s="845"/>
      <c r="DT119" s="845"/>
      <c r="DU119" s="846"/>
      <c r="DV119" s="933" t="s">
        <v>128</v>
      </c>
      <c r="DW119" s="934"/>
      <c r="DX119" s="934"/>
      <c r="DY119" s="934"/>
      <c r="DZ119" s="935"/>
    </row>
    <row r="120" spans="1:130" s="246" customFormat="1" ht="26.25" customHeight="1" x14ac:dyDescent="0.15">
      <c r="A120" s="902"/>
      <c r="B120" s="903"/>
      <c r="C120" s="906" t="s">
        <v>448</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128</v>
      </c>
      <c r="AB120" s="862"/>
      <c r="AC120" s="862"/>
      <c r="AD120" s="862"/>
      <c r="AE120" s="863"/>
      <c r="AF120" s="864" t="s">
        <v>128</v>
      </c>
      <c r="AG120" s="862"/>
      <c r="AH120" s="862"/>
      <c r="AI120" s="862"/>
      <c r="AJ120" s="863"/>
      <c r="AK120" s="864" t="s">
        <v>128</v>
      </c>
      <c r="AL120" s="862"/>
      <c r="AM120" s="862"/>
      <c r="AN120" s="862"/>
      <c r="AO120" s="863"/>
      <c r="AP120" s="909" t="s">
        <v>413</v>
      </c>
      <c r="AQ120" s="910"/>
      <c r="AR120" s="910"/>
      <c r="AS120" s="910"/>
      <c r="AT120" s="911"/>
      <c r="AU120" s="968" t="s">
        <v>472</v>
      </c>
      <c r="AV120" s="969"/>
      <c r="AW120" s="969"/>
      <c r="AX120" s="969"/>
      <c r="AY120" s="970"/>
      <c r="AZ120" s="945" t="s">
        <v>473</v>
      </c>
      <c r="BA120" s="890"/>
      <c r="BB120" s="890"/>
      <c r="BC120" s="890"/>
      <c r="BD120" s="890"/>
      <c r="BE120" s="890"/>
      <c r="BF120" s="890"/>
      <c r="BG120" s="890"/>
      <c r="BH120" s="890"/>
      <c r="BI120" s="890"/>
      <c r="BJ120" s="890"/>
      <c r="BK120" s="890"/>
      <c r="BL120" s="890"/>
      <c r="BM120" s="890"/>
      <c r="BN120" s="890"/>
      <c r="BO120" s="890"/>
      <c r="BP120" s="891"/>
      <c r="BQ120" s="946">
        <v>12909359</v>
      </c>
      <c r="BR120" s="927"/>
      <c r="BS120" s="927"/>
      <c r="BT120" s="927"/>
      <c r="BU120" s="927"/>
      <c r="BV120" s="927">
        <v>12309585</v>
      </c>
      <c r="BW120" s="927"/>
      <c r="BX120" s="927"/>
      <c r="BY120" s="927"/>
      <c r="BZ120" s="927"/>
      <c r="CA120" s="927">
        <v>11307756</v>
      </c>
      <c r="CB120" s="927"/>
      <c r="CC120" s="927"/>
      <c r="CD120" s="927"/>
      <c r="CE120" s="927"/>
      <c r="CF120" s="951">
        <v>74.099999999999994</v>
      </c>
      <c r="CG120" s="952"/>
      <c r="CH120" s="952"/>
      <c r="CI120" s="952"/>
      <c r="CJ120" s="952"/>
      <c r="CK120" s="953" t="s">
        <v>474</v>
      </c>
      <c r="CL120" s="937"/>
      <c r="CM120" s="937"/>
      <c r="CN120" s="937"/>
      <c r="CO120" s="938"/>
      <c r="CP120" s="957" t="s">
        <v>411</v>
      </c>
      <c r="CQ120" s="958"/>
      <c r="CR120" s="958"/>
      <c r="CS120" s="958"/>
      <c r="CT120" s="958"/>
      <c r="CU120" s="958"/>
      <c r="CV120" s="958"/>
      <c r="CW120" s="958"/>
      <c r="CX120" s="958"/>
      <c r="CY120" s="958"/>
      <c r="CZ120" s="958"/>
      <c r="DA120" s="958"/>
      <c r="DB120" s="958"/>
      <c r="DC120" s="958"/>
      <c r="DD120" s="958"/>
      <c r="DE120" s="958"/>
      <c r="DF120" s="959"/>
      <c r="DG120" s="946">
        <v>4975395</v>
      </c>
      <c r="DH120" s="927"/>
      <c r="DI120" s="927"/>
      <c r="DJ120" s="927"/>
      <c r="DK120" s="927"/>
      <c r="DL120" s="927">
        <v>4628609</v>
      </c>
      <c r="DM120" s="927"/>
      <c r="DN120" s="927"/>
      <c r="DO120" s="927"/>
      <c r="DP120" s="927"/>
      <c r="DQ120" s="927">
        <v>4334124</v>
      </c>
      <c r="DR120" s="927"/>
      <c r="DS120" s="927"/>
      <c r="DT120" s="927"/>
      <c r="DU120" s="927"/>
      <c r="DV120" s="928">
        <v>28.4</v>
      </c>
      <c r="DW120" s="928"/>
      <c r="DX120" s="928"/>
      <c r="DY120" s="928"/>
      <c r="DZ120" s="929"/>
    </row>
    <row r="121" spans="1:130" s="246" customFormat="1" ht="26.25" customHeight="1" x14ac:dyDescent="0.15">
      <c r="A121" s="902"/>
      <c r="B121" s="903"/>
      <c r="C121" s="948" t="s">
        <v>475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128</v>
      </c>
      <c r="AB121" s="862"/>
      <c r="AC121" s="862"/>
      <c r="AD121" s="862"/>
      <c r="AE121" s="863"/>
      <c r="AF121" s="864" t="s">
        <v>128</v>
      </c>
      <c r="AG121" s="862"/>
      <c r="AH121" s="862"/>
      <c r="AI121" s="862"/>
      <c r="AJ121" s="863"/>
      <c r="AK121" s="864" t="s">
        <v>413</v>
      </c>
      <c r="AL121" s="862"/>
      <c r="AM121" s="862"/>
      <c r="AN121" s="862"/>
      <c r="AO121" s="863"/>
      <c r="AP121" s="909" t="s">
        <v>128</v>
      </c>
      <c r="AQ121" s="910"/>
      <c r="AR121" s="910"/>
      <c r="AS121" s="910"/>
      <c r="AT121" s="911"/>
      <c r="AU121" s="971"/>
      <c r="AV121" s="972"/>
      <c r="AW121" s="972"/>
      <c r="AX121" s="972"/>
      <c r="AY121" s="973"/>
      <c r="AZ121" s="897" t="s">
        <v>476</v>
      </c>
      <c r="BA121" s="832"/>
      <c r="BB121" s="832"/>
      <c r="BC121" s="832"/>
      <c r="BD121" s="832"/>
      <c r="BE121" s="832"/>
      <c r="BF121" s="832"/>
      <c r="BG121" s="832"/>
      <c r="BH121" s="832"/>
      <c r="BI121" s="832"/>
      <c r="BJ121" s="832"/>
      <c r="BK121" s="832"/>
      <c r="BL121" s="832"/>
      <c r="BM121" s="832"/>
      <c r="BN121" s="832"/>
      <c r="BO121" s="832"/>
      <c r="BP121" s="833"/>
      <c r="BQ121" s="898">
        <v>4515586</v>
      </c>
      <c r="BR121" s="899"/>
      <c r="BS121" s="899"/>
      <c r="BT121" s="899"/>
      <c r="BU121" s="899"/>
      <c r="BV121" s="899">
        <v>4478004</v>
      </c>
      <c r="BW121" s="899"/>
      <c r="BX121" s="899"/>
      <c r="BY121" s="899"/>
      <c r="BZ121" s="899"/>
      <c r="CA121" s="899">
        <v>4273873</v>
      </c>
      <c r="CB121" s="899"/>
      <c r="CC121" s="899"/>
      <c r="CD121" s="899"/>
      <c r="CE121" s="899"/>
      <c r="CF121" s="960">
        <v>28</v>
      </c>
      <c r="CG121" s="961"/>
      <c r="CH121" s="961"/>
      <c r="CI121" s="961"/>
      <c r="CJ121" s="961"/>
      <c r="CK121" s="954"/>
      <c r="CL121" s="940"/>
      <c r="CM121" s="940"/>
      <c r="CN121" s="940"/>
      <c r="CO121" s="941"/>
      <c r="CP121" s="920" t="s">
        <v>412</v>
      </c>
      <c r="CQ121" s="921"/>
      <c r="CR121" s="921"/>
      <c r="CS121" s="921"/>
      <c r="CT121" s="921"/>
      <c r="CU121" s="921"/>
      <c r="CV121" s="921"/>
      <c r="CW121" s="921"/>
      <c r="CX121" s="921"/>
      <c r="CY121" s="921"/>
      <c r="CZ121" s="921"/>
      <c r="DA121" s="921"/>
      <c r="DB121" s="921"/>
      <c r="DC121" s="921"/>
      <c r="DD121" s="921"/>
      <c r="DE121" s="921"/>
      <c r="DF121" s="922"/>
      <c r="DG121" s="898">
        <v>1986189</v>
      </c>
      <c r="DH121" s="899"/>
      <c r="DI121" s="899"/>
      <c r="DJ121" s="899"/>
      <c r="DK121" s="899"/>
      <c r="DL121" s="899">
        <v>2269505</v>
      </c>
      <c r="DM121" s="899"/>
      <c r="DN121" s="899"/>
      <c r="DO121" s="899"/>
      <c r="DP121" s="899"/>
      <c r="DQ121" s="899">
        <v>2353249</v>
      </c>
      <c r="DR121" s="899"/>
      <c r="DS121" s="899"/>
      <c r="DT121" s="899"/>
      <c r="DU121" s="899"/>
      <c r="DV121" s="876">
        <v>15.4</v>
      </c>
      <c r="DW121" s="876"/>
      <c r="DX121" s="876"/>
      <c r="DY121" s="876"/>
      <c r="DZ121" s="877"/>
    </row>
    <row r="122" spans="1:130" s="246" customFormat="1" ht="26.25" customHeight="1" x14ac:dyDescent="0.15">
      <c r="A122" s="902"/>
      <c r="B122" s="903"/>
      <c r="C122" s="906" t="s">
        <v>458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413</v>
      </c>
      <c r="AB122" s="862"/>
      <c r="AC122" s="862"/>
      <c r="AD122" s="862"/>
      <c r="AE122" s="863"/>
      <c r="AF122" s="864" t="s">
        <v>128</v>
      </c>
      <c r="AG122" s="862"/>
      <c r="AH122" s="862"/>
      <c r="AI122" s="862"/>
      <c r="AJ122" s="863"/>
      <c r="AK122" s="864" t="s">
        <v>413</v>
      </c>
      <c r="AL122" s="862"/>
      <c r="AM122" s="862"/>
      <c r="AN122" s="862"/>
      <c r="AO122" s="863"/>
      <c r="AP122" s="909" t="s">
        <v>128</v>
      </c>
      <c r="AQ122" s="910"/>
      <c r="AR122" s="910"/>
      <c r="AS122" s="910"/>
      <c r="AT122" s="911"/>
      <c r="AU122" s="971"/>
      <c r="AV122" s="972"/>
      <c r="AW122" s="972"/>
      <c r="AX122" s="972"/>
      <c r="AY122" s="973"/>
      <c r="AZ122" s="964" t="s">
        <v>477</v>
      </c>
      <c r="BA122" s="965"/>
      <c r="BB122" s="965"/>
      <c r="BC122" s="965"/>
      <c r="BD122" s="965"/>
      <c r="BE122" s="965"/>
      <c r="BF122" s="965"/>
      <c r="BG122" s="965"/>
      <c r="BH122" s="965"/>
      <c r="BI122" s="965"/>
      <c r="BJ122" s="965"/>
      <c r="BK122" s="965"/>
      <c r="BL122" s="965"/>
      <c r="BM122" s="965"/>
      <c r="BN122" s="965"/>
      <c r="BO122" s="965"/>
      <c r="BP122" s="966"/>
      <c r="BQ122" s="967">
        <v>26751985</v>
      </c>
      <c r="BR122" s="930"/>
      <c r="BS122" s="930"/>
      <c r="BT122" s="930"/>
      <c r="BU122" s="930"/>
      <c r="BV122" s="930">
        <v>26956772</v>
      </c>
      <c r="BW122" s="930"/>
      <c r="BX122" s="930"/>
      <c r="BY122" s="930"/>
      <c r="BZ122" s="930"/>
      <c r="CA122" s="930">
        <v>28312798</v>
      </c>
      <c r="CB122" s="930"/>
      <c r="CC122" s="930"/>
      <c r="CD122" s="930"/>
      <c r="CE122" s="930"/>
      <c r="CF122" s="931">
        <v>185.6</v>
      </c>
      <c r="CG122" s="932"/>
      <c r="CH122" s="932"/>
      <c r="CI122" s="932"/>
      <c r="CJ122" s="932"/>
      <c r="CK122" s="954"/>
      <c r="CL122" s="940"/>
      <c r="CM122" s="940"/>
      <c r="CN122" s="940"/>
      <c r="CO122" s="941"/>
      <c r="CP122" s="920" t="s">
        <v>478</v>
      </c>
      <c r="CQ122" s="921"/>
      <c r="CR122" s="921"/>
      <c r="CS122" s="921"/>
      <c r="CT122" s="921"/>
      <c r="CU122" s="921"/>
      <c r="CV122" s="921"/>
      <c r="CW122" s="921"/>
      <c r="CX122" s="921"/>
      <c r="CY122" s="921"/>
      <c r="CZ122" s="921"/>
      <c r="DA122" s="921"/>
      <c r="DB122" s="921"/>
      <c r="DC122" s="921"/>
      <c r="DD122" s="921"/>
      <c r="DE122" s="921"/>
      <c r="DF122" s="922"/>
      <c r="DG122" s="898">
        <v>546473</v>
      </c>
      <c r="DH122" s="899"/>
      <c r="DI122" s="899"/>
      <c r="DJ122" s="899"/>
      <c r="DK122" s="899"/>
      <c r="DL122" s="899">
        <v>462983</v>
      </c>
      <c r="DM122" s="899"/>
      <c r="DN122" s="899"/>
      <c r="DO122" s="899"/>
      <c r="DP122" s="899"/>
      <c r="DQ122" s="899">
        <v>379188</v>
      </c>
      <c r="DR122" s="899"/>
      <c r="DS122" s="899"/>
      <c r="DT122" s="899"/>
      <c r="DU122" s="899"/>
      <c r="DV122" s="876">
        <v>2.5</v>
      </c>
      <c r="DW122" s="876"/>
      <c r="DX122" s="876"/>
      <c r="DY122" s="876"/>
      <c r="DZ122" s="877"/>
    </row>
    <row r="123" spans="1:130" s="246" customFormat="1" ht="26.25" customHeight="1" x14ac:dyDescent="0.15">
      <c r="A123" s="902"/>
      <c r="B123" s="903"/>
      <c r="C123" s="906" t="s">
        <v>464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128</v>
      </c>
      <c r="AB123" s="862"/>
      <c r="AC123" s="862"/>
      <c r="AD123" s="862"/>
      <c r="AE123" s="863"/>
      <c r="AF123" s="864" t="s">
        <v>413</v>
      </c>
      <c r="AG123" s="862"/>
      <c r="AH123" s="862"/>
      <c r="AI123" s="862"/>
      <c r="AJ123" s="863"/>
      <c r="AK123" s="864" t="s">
        <v>128</v>
      </c>
      <c r="AL123" s="862"/>
      <c r="AM123" s="862"/>
      <c r="AN123" s="862"/>
      <c r="AO123" s="863"/>
      <c r="AP123" s="909" t="s">
        <v>413</v>
      </c>
      <c r="AQ123" s="910"/>
      <c r="AR123" s="910"/>
      <c r="AS123" s="910"/>
      <c r="AT123" s="911"/>
      <c r="AU123" s="974"/>
      <c r="AV123" s="975"/>
      <c r="AW123" s="975"/>
      <c r="AX123" s="975"/>
      <c r="AY123" s="975"/>
      <c r="AZ123" s="277" t="s">
        <v>187</v>
      </c>
      <c r="BA123" s="277"/>
      <c r="BB123" s="277"/>
      <c r="BC123" s="277"/>
      <c r="BD123" s="277"/>
      <c r="BE123" s="277"/>
      <c r="BF123" s="277"/>
      <c r="BG123" s="277"/>
      <c r="BH123" s="277"/>
      <c r="BI123" s="277"/>
      <c r="BJ123" s="277"/>
      <c r="BK123" s="277"/>
      <c r="BL123" s="277"/>
      <c r="BM123" s="277"/>
      <c r="BN123" s="277"/>
      <c r="BO123" s="962" t="s">
        <v>479</v>
      </c>
      <c r="BP123" s="963"/>
      <c r="BQ123" s="917">
        <v>44176930</v>
      </c>
      <c r="BR123" s="918"/>
      <c r="BS123" s="918"/>
      <c r="BT123" s="918"/>
      <c r="BU123" s="918"/>
      <c r="BV123" s="918">
        <v>43744361</v>
      </c>
      <c r="BW123" s="918"/>
      <c r="BX123" s="918"/>
      <c r="BY123" s="918"/>
      <c r="BZ123" s="918"/>
      <c r="CA123" s="918">
        <v>43894427</v>
      </c>
      <c r="CB123" s="918"/>
      <c r="CC123" s="918"/>
      <c r="CD123" s="918"/>
      <c r="CE123" s="918"/>
      <c r="CF123" s="828"/>
      <c r="CG123" s="829"/>
      <c r="CH123" s="829"/>
      <c r="CI123" s="829"/>
      <c r="CJ123" s="919"/>
      <c r="CK123" s="954"/>
      <c r="CL123" s="940"/>
      <c r="CM123" s="940"/>
      <c r="CN123" s="940"/>
      <c r="CO123" s="941"/>
      <c r="CP123" s="920" t="s">
        <v>480</v>
      </c>
      <c r="CQ123" s="921"/>
      <c r="CR123" s="921"/>
      <c r="CS123" s="921"/>
      <c r="CT123" s="921"/>
      <c r="CU123" s="921"/>
      <c r="CV123" s="921"/>
      <c r="CW123" s="921"/>
      <c r="CX123" s="921"/>
      <c r="CY123" s="921"/>
      <c r="CZ123" s="921"/>
      <c r="DA123" s="921"/>
      <c r="DB123" s="921"/>
      <c r="DC123" s="921"/>
      <c r="DD123" s="921"/>
      <c r="DE123" s="921"/>
      <c r="DF123" s="922"/>
      <c r="DG123" s="861">
        <v>25418</v>
      </c>
      <c r="DH123" s="862"/>
      <c r="DI123" s="862"/>
      <c r="DJ123" s="862"/>
      <c r="DK123" s="863"/>
      <c r="DL123" s="864">
        <v>24196</v>
      </c>
      <c r="DM123" s="862"/>
      <c r="DN123" s="862"/>
      <c r="DO123" s="862"/>
      <c r="DP123" s="863"/>
      <c r="DQ123" s="864">
        <v>23823</v>
      </c>
      <c r="DR123" s="862"/>
      <c r="DS123" s="862"/>
      <c r="DT123" s="862"/>
      <c r="DU123" s="863"/>
      <c r="DV123" s="909">
        <v>0.2</v>
      </c>
      <c r="DW123" s="910"/>
      <c r="DX123" s="910"/>
      <c r="DY123" s="910"/>
      <c r="DZ123" s="911"/>
    </row>
    <row r="124" spans="1:130" s="246" customFormat="1" ht="26.25" customHeight="1" thickBot="1" x14ac:dyDescent="0.2">
      <c r="A124" s="902"/>
      <c r="B124" s="903"/>
      <c r="C124" s="906" t="s">
        <v>467</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128</v>
      </c>
      <c r="AB124" s="862"/>
      <c r="AC124" s="862"/>
      <c r="AD124" s="862"/>
      <c r="AE124" s="863"/>
      <c r="AF124" s="864" t="s">
        <v>128</v>
      </c>
      <c r="AG124" s="862"/>
      <c r="AH124" s="862"/>
      <c r="AI124" s="862"/>
      <c r="AJ124" s="863"/>
      <c r="AK124" s="864" t="s">
        <v>128</v>
      </c>
      <c r="AL124" s="862"/>
      <c r="AM124" s="862"/>
      <c r="AN124" s="862"/>
      <c r="AO124" s="863"/>
      <c r="AP124" s="909" t="s">
        <v>128</v>
      </c>
      <c r="AQ124" s="910"/>
      <c r="AR124" s="910"/>
      <c r="AS124" s="910"/>
      <c r="AT124" s="911"/>
      <c r="AU124" s="912" t="s">
        <v>481</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128</v>
      </c>
      <c r="BR124" s="916"/>
      <c r="BS124" s="916"/>
      <c r="BT124" s="916"/>
      <c r="BU124" s="916"/>
      <c r="BV124" s="916" t="s">
        <v>128</v>
      </c>
      <c r="BW124" s="916"/>
      <c r="BX124" s="916"/>
      <c r="BY124" s="916"/>
      <c r="BZ124" s="916"/>
      <c r="CA124" s="916">
        <v>0.2</v>
      </c>
      <c r="CB124" s="916"/>
      <c r="CC124" s="916"/>
      <c r="CD124" s="916"/>
      <c r="CE124" s="916"/>
      <c r="CF124" s="806"/>
      <c r="CG124" s="807"/>
      <c r="CH124" s="807"/>
      <c r="CI124" s="807"/>
      <c r="CJ124" s="947"/>
      <c r="CK124" s="955"/>
      <c r="CL124" s="955"/>
      <c r="CM124" s="955"/>
      <c r="CN124" s="955"/>
      <c r="CO124" s="956"/>
      <c r="CP124" s="920" t="s">
        <v>482</v>
      </c>
      <c r="CQ124" s="921"/>
      <c r="CR124" s="921"/>
      <c r="CS124" s="921"/>
      <c r="CT124" s="921"/>
      <c r="CU124" s="921"/>
      <c r="CV124" s="921"/>
      <c r="CW124" s="921"/>
      <c r="CX124" s="921"/>
      <c r="CY124" s="921"/>
      <c r="CZ124" s="921"/>
      <c r="DA124" s="921"/>
      <c r="DB124" s="921"/>
      <c r="DC124" s="921"/>
      <c r="DD124" s="921"/>
      <c r="DE124" s="921"/>
      <c r="DF124" s="922"/>
      <c r="DG124" s="844">
        <v>33863</v>
      </c>
      <c r="DH124" s="845"/>
      <c r="DI124" s="845"/>
      <c r="DJ124" s="845"/>
      <c r="DK124" s="846"/>
      <c r="DL124" s="847">
        <v>16884</v>
      </c>
      <c r="DM124" s="845"/>
      <c r="DN124" s="845"/>
      <c r="DO124" s="845"/>
      <c r="DP124" s="846"/>
      <c r="DQ124" s="847">
        <v>8020</v>
      </c>
      <c r="DR124" s="845"/>
      <c r="DS124" s="845"/>
      <c r="DT124" s="845"/>
      <c r="DU124" s="846"/>
      <c r="DV124" s="933">
        <v>0.1</v>
      </c>
      <c r="DW124" s="934"/>
      <c r="DX124" s="934"/>
      <c r="DY124" s="934"/>
      <c r="DZ124" s="935"/>
    </row>
    <row r="125" spans="1:130" s="246" customFormat="1" ht="26.25" customHeight="1" x14ac:dyDescent="0.15">
      <c r="A125" s="902"/>
      <c r="B125" s="903"/>
      <c r="C125" s="906" t="s">
        <v>469</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128</v>
      </c>
      <c r="AB125" s="862"/>
      <c r="AC125" s="862"/>
      <c r="AD125" s="862"/>
      <c r="AE125" s="863"/>
      <c r="AF125" s="864" t="s">
        <v>128</v>
      </c>
      <c r="AG125" s="862"/>
      <c r="AH125" s="862"/>
      <c r="AI125" s="862"/>
      <c r="AJ125" s="863"/>
      <c r="AK125" s="864" t="s">
        <v>413</v>
      </c>
      <c r="AL125" s="862"/>
      <c r="AM125" s="862"/>
      <c r="AN125" s="862"/>
      <c r="AO125" s="863"/>
      <c r="AP125" s="909" t="s">
        <v>483</v>
      </c>
      <c r="AQ125" s="910"/>
      <c r="AR125" s="910"/>
      <c r="AS125" s="910"/>
      <c r="AT125" s="911"/>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6" t="s">
        <v>484</v>
      </c>
      <c r="CL125" s="937"/>
      <c r="CM125" s="937"/>
      <c r="CN125" s="937"/>
      <c r="CO125" s="938"/>
      <c r="CP125" s="945" t="s">
        <v>485</v>
      </c>
      <c r="CQ125" s="890"/>
      <c r="CR125" s="890"/>
      <c r="CS125" s="890"/>
      <c r="CT125" s="890"/>
      <c r="CU125" s="890"/>
      <c r="CV125" s="890"/>
      <c r="CW125" s="890"/>
      <c r="CX125" s="890"/>
      <c r="CY125" s="890"/>
      <c r="CZ125" s="890"/>
      <c r="DA125" s="890"/>
      <c r="DB125" s="890"/>
      <c r="DC125" s="890"/>
      <c r="DD125" s="890"/>
      <c r="DE125" s="890"/>
      <c r="DF125" s="891"/>
      <c r="DG125" s="946" t="s">
        <v>413</v>
      </c>
      <c r="DH125" s="927"/>
      <c r="DI125" s="927"/>
      <c r="DJ125" s="927"/>
      <c r="DK125" s="927"/>
      <c r="DL125" s="927" t="s">
        <v>413</v>
      </c>
      <c r="DM125" s="927"/>
      <c r="DN125" s="927"/>
      <c r="DO125" s="927"/>
      <c r="DP125" s="927"/>
      <c r="DQ125" s="927" t="s">
        <v>413</v>
      </c>
      <c r="DR125" s="927"/>
      <c r="DS125" s="927"/>
      <c r="DT125" s="927"/>
      <c r="DU125" s="927"/>
      <c r="DV125" s="928" t="s">
        <v>413</v>
      </c>
      <c r="DW125" s="928"/>
      <c r="DX125" s="928"/>
      <c r="DY125" s="928"/>
      <c r="DZ125" s="929"/>
    </row>
    <row r="126" spans="1:130" s="246" customFormat="1" ht="26.25" customHeight="1" thickBot="1" x14ac:dyDescent="0.2">
      <c r="A126" s="902"/>
      <c r="B126" s="903"/>
      <c r="C126" s="906" t="s">
        <v>471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128</v>
      </c>
      <c r="AB126" s="862"/>
      <c r="AC126" s="862"/>
      <c r="AD126" s="862"/>
      <c r="AE126" s="863"/>
      <c r="AF126" s="864" t="s">
        <v>128</v>
      </c>
      <c r="AG126" s="862"/>
      <c r="AH126" s="862"/>
      <c r="AI126" s="862"/>
      <c r="AJ126" s="863"/>
      <c r="AK126" s="864" t="s">
        <v>128</v>
      </c>
      <c r="AL126" s="862"/>
      <c r="AM126" s="862"/>
      <c r="AN126" s="862"/>
      <c r="AO126" s="863"/>
      <c r="AP126" s="909" t="s">
        <v>128</v>
      </c>
      <c r="AQ126" s="910"/>
      <c r="AR126" s="910"/>
      <c r="AS126" s="910"/>
      <c r="AT126" s="911"/>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9"/>
      <c r="CL126" s="940"/>
      <c r="CM126" s="940"/>
      <c r="CN126" s="940"/>
      <c r="CO126" s="941"/>
      <c r="CP126" s="897" t="s">
        <v>486</v>
      </c>
      <c r="CQ126" s="832"/>
      <c r="CR126" s="832"/>
      <c r="CS126" s="832"/>
      <c r="CT126" s="832"/>
      <c r="CU126" s="832"/>
      <c r="CV126" s="832"/>
      <c r="CW126" s="832"/>
      <c r="CX126" s="832"/>
      <c r="CY126" s="832"/>
      <c r="CZ126" s="832"/>
      <c r="DA126" s="832"/>
      <c r="DB126" s="832"/>
      <c r="DC126" s="832"/>
      <c r="DD126" s="832"/>
      <c r="DE126" s="832"/>
      <c r="DF126" s="833"/>
      <c r="DG126" s="898">
        <v>1069665</v>
      </c>
      <c r="DH126" s="899"/>
      <c r="DI126" s="899"/>
      <c r="DJ126" s="899"/>
      <c r="DK126" s="899"/>
      <c r="DL126" s="899">
        <v>1032473</v>
      </c>
      <c r="DM126" s="899"/>
      <c r="DN126" s="899"/>
      <c r="DO126" s="899"/>
      <c r="DP126" s="899"/>
      <c r="DQ126" s="899">
        <v>1005359</v>
      </c>
      <c r="DR126" s="899"/>
      <c r="DS126" s="899"/>
      <c r="DT126" s="899"/>
      <c r="DU126" s="899"/>
      <c r="DV126" s="876">
        <v>6.6</v>
      </c>
      <c r="DW126" s="876"/>
      <c r="DX126" s="876"/>
      <c r="DY126" s="876"/>
      <c r="DZ126" s="877"/>
    </row>
    <row r="127" spans="1:130" s="246" customFormat="1" ht="26.25" customHeight="1" x14ac:dyDescent="0.15">
      <c r="A127" s="904"/>
      <c r="B127" s="905"/>
      <c r="C127" s="923" t="s">
        <v>487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128</v>
      </c>
      <c r="AB127" s="862"/>
      <c r="AC127" s="862"/>
      <c r="AD127" s="862"/>
      <c r="AE127" s="863"/>
      <c r="AF127" s="864" t="s">
        <v>413</v>
      </c>
      <c r="AG127" s="862"/>
      <c r="AH127" s="862"/>
      <c r="AI127" s="862"/>
      <c r="AJ127" s="863"/>
      <c r="AK127" s="864" t="s">
        <v>128</v>
      </c>
      <c r="AL127" s="862"/>
      <c r="AM127" s="862"/>
      <c r="AN127" s="862"/>
      <c r="AO127" s="863"/>
      <c r="AP127" s="909" t="s">
        <v>128</v>
      </c>
      <c r="AQ127" s="910"/>
      <c r="AR127" s="910"/>
      <c r="AS127" s="910"/>
      <c r="AT127" s="911"/>
      <c r="AU127" s="282"/>
      <c r="AV127" s="282"/>
      <c r="AW127" s="282"/>
      <c r="AX127" s="926" t="s">
        <v>488</v>
      </c>
      <c r="AY127" s="894"/>
      <c r="AZ127" s="894"/>
      <c r="BA127" s="894"/>
      <c r="BB127" s="894"/>
      <c r="BC127" s="894"/>
      <c r="BD127" s="894"/>
      <c r="BE127" s="895"/>
      <c r="BF127" s="893" t="s">
        <v>489</v>
      </c>
      <c r="BG127" s="894"/>
      <c r="BH127" s="894"/>
      <c r="BI127" s="894"/>
      <c r="BJ127" s="894"/>
      <c r="BK127" s="894"/>
      <c r="BL127" s="895"/>
      <c r="BM127" s="893" t="s">
        <v>490</v>
      </c>
      <c r="BN127" s="894"/>
      <c r="BO127" s="894"/>
      <c r="BP127" s="894"/>
      <c r="BQ127" s="894"/>
      <c r="BR127" s="894"/>
      <c r="BS127" s="895"/>
      <c r="BT127" s="893" t="s">
        <v>491</v>
      </c>
      <c r="BU127" s="894"/>
      <c r="BV127" s="894"/>
      <c r="BW127" s="894"/>
      <c r="BX127" s="894"/>
      <c r="BY127" s="894"/>
      <c r="BZ127" s="896"/>
      <c r="CA127" s="282"/>
      <c r="CB127" s="282"/>
      <c r="CC127" s="282"/>
      <c r="CD127" s="283"/>
      <c r="CE127" s="283"/>
      <c r="CF127" s="283"/>
      <c r="CG127" s="280"/>
      <c r="CH127" s="280"/>
      <c r="CI127" s="280"/>
      <c r="CJ127" s="281"/>
      <c r="CK127" s="939"/>
      <c r="CL127" s="940"/>
      <c r="CM127" s="940"/>
      <c r="CN127" s="940"/>
      <c r="CO127" s="941"/>
      <c r="CP127" s="897" t="s">
        <v>492</v>
      </c>
      <c r="CQ127" s="832"/>
      <c r="CR127" s="832"/>
      <c r="CS127" s="832"/>
      <c r="CT127" s="832"/>
      <c r="CU127" s="832"/>
      <c r="CV127" s="832"/>
      <c r="CW127" s="832"/>
      <c r="CX127" s="832"/>
      <c r="CY127" s="832"/>
      <c r="CZ127" s="832"/>
      <c r="DA127" s="832"/>
      <c r="DB127" s="832"/>
      <c r="DC127" s="832"/>
      <c r="DD127" s="832"/>
      <c r="DE127" s="832"/>
      <c r="DF127" s="833"/>
      <c r="DG127" s="898" t="s">
        <v>413</v>
      </c>
      <c r="DH127" s="899"/>
      <c r="DI127" s="899"/>
      <c r="DJ127" s="899"/>
      <c r="DK127" s="899"/>
      <c r="DL127" s="899" t="s">
        <v>413</v>
      </c>
      <c r="DM127" s="899"/>
      <c r="DN127" s="899"/>
      <c r="DO127" s="899"/>
      <c r="DP127" s="899"/>
      <c r="DQ127" s="899" t="s">
        <v>413</v>
      </c>
      <c r="DR127" s="899"/>
      <c r="DS127" s="899"/>
      <c r="DT127" s="899"/>
      <c r="DU127" s="899"/>
      <c r="DV127" s="876" t="s">
        <v>128</v>
      </c>
      <c r="DW127" s="876"/>
      <c r="DX127" s="876"/>
      <c r="DY127" s="876"/>
      <c r="DZ127" s="877"/>
    </row>
    <row r="128" spans="1:130" s="246" customFormat="1" ht="26.25" customHeight="1" thickBot="1" x14ac:dyDescent="0.2">
      <c r="A128" s="878" t="s">
        <v>493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494</v>
      </c>
      <c r="X128" s="880"/>
      <c r="Y128" s="880"/>
      <c r="Z128" s="881"/>
      <c r="AA128" s="882">
        <v>446605</v>
      </c>
      <c r="AB128" s="883"/>
      <c r="AC128" s="883"/>
      <c r="AD128" s="883"/>
      <c r="AE128" s="884"/>
      <c r="AF128" s="885">
        <v>461655</v>
      </c>
      <c r="AG128" s="883"/>
      <c r="AH128" s="883"/>
      <c r="AI128" s="883"/>
      <c r="AJ128" s="884"/>
      <c r="AK128" s="885">
        <v>457257</v>
      </c>
      <c r="AL128" s="883"/>
      <c r="AM128" s="883"/>
      <c r="AN128" s="883"/>
      <c r="AO128" s="884"/>
      <c r="AP128" s="886"/>
      <c r="AQ128" s="887"/>
      <c r="AR128" s="887"/>
      <c r="AS128" s="887"/>
      <c r="AT128" s="888"/>
      <c r="AU128" s="282"/>
      <c r="AV128" s="282"/>
      <c r="AW128" s="282"/>
      <c r="AX128" s="889" t="s">
        <v>495</v>
      </c>
      <c r="AY128" s="890"/>
      <c r="AZ128" s="890"/>
      <c r="BA128" s="890"/>
      <c r="BB128" s="890"/>
      <c r="BC128" s="890"/>
      <c r="BD128" s="890"/>
      <c r="BE128" s="891"/>
      <c r="BF128" s="868" t="s">
        <v>413</v>
      </c>
      <c r="BG128" s="869"/>
      <c r="BH128" s="869"/>
      <c r="BI128" s="869"/>
      <c r="BJ128" s="869"/>
      <c r="BK128" s="869"/>
      <c r="BL128" s="892"/>
      <c r="BM128" s="868">
        <v>12.62</v>
      </c>
      <c r="BN128" s="869"/>
      <c r="BO128" s="869"/>
      <c r="BP128" s="869"/>
      <c r="BQ128" s="869"/>
      <c r="BR128" s="869"/>
      <c r="BS128" s="892"/>
      <c r="BT128" s="868">
        <v>20</v>
      </c>
      <c r="BU128" s="869"/>
      <c r="BV128" s="869"/>
      <c r="BW128" s="869"/>
      <c r="BX128" s="869"/>
      <c r="BY128" s="869"/>
      <c r="BZ128" s="870"/>
      <c r="CA128" s="283"/>
      <c r="CB128" s="283"/>
      <c r="CC128" s="283"/>
      <c r="CD128" s="283"/>
      <c r="CE128" s="283"/>
      <c r="CF128" s="283"/>
      <c r="CG128" s="280"/>
      <c r="CH128" s="280"/>
      <c r="CI128" s="280"/>
      <c r="CJ128" s="281"/>
      <c r="CK128" s="942"/>
      <c r="CL128" s="943"/>
      <c r="CM128" s="943"/>
      <c r="CN128" s="943"/>
      <c r="CO128" s="944"/>
      <c r="CP128" s="871" t="s">
        <v>496</v>
      </c>
      <c r="CQ128" s="810"/>
      <c r="CR128" s="810"/>
      <c r="CS128" s="810"/>
      <c r="CT128" s="810"/>
      <c r="CU128" s="810"/>
      <c r="CV128" s="810"/>
      <c r="CW128" s="810"/>
      <c r="CX128" s="810"/>
      <c r="CY128" s="810"/>
      <c r="CZ128" s="810"/>
      <c r="DA128" s="810"/>
      <c r="DB128" s="810"/>
      <c r="DC128" s="810"/>
      <c r="DD128" s="810"/>
      <c r="DE128" s="810"/>
      <c r="DF128" s="811"/>
      <c r="DG128" s="872">
        <v>2328</v>
      </c>
      <c r="DH128" s="873"/>
      <c r="DI128" s="873"/>
      <c r="DJ128" s="873"/>
      <c r="DK128" s="873"/>
      <c r="DL128" s="873">
        <v>2154</v>
      </c>
      <c r="DM128" s="873"/>
      <c r="DN128" s="873"/>
      <c r="DO128" s="873"/>
      <c r="DP128" s="873"/>
      <c r="DQ128" s="873">
        <v>1981</v>
      </c>
      <c r="DR128" s="873"/>
      <c r="DS128" s="873"/>
      <c r="DT128" s="873"/>
      <c r="DU128" s="873"/>
      <c r="DV128" s="874">
        <v>0</v>
      </c>
      <c r="DW128" s="874"/>
      <c r="DX128" s="874"/>
      <c r="DY128" s="874"/>
      <c r="DZ128" s="875"/>
    </row>
    <row r="129" spans="1:131" s="246"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497</v>
      </c>
      <c r="X129" s="859"/>
      <c r="Y129" s="859"/>
      <c r="Z129" s="860"/>
      <c r="AA129" s="861">
        <v>16511607</v>
      </c>
      <c r="AB129" s="862"/>
      <c r="AC129" s="862"/>
      <c r="AD129" s="862"/>
      <c r="AE129" s="863"/>
      <c r="AF129" s="864">
        <v>16595216</v>
      </c>
      <c r="AG129" s="862"/>
      <c r="AH129" s="862"/>
      <c r="AI129" s="862"/>
      <c r="AJ129" s="863"/>
      <c r="AK129" s="864">
        <v>17489889</v>
      </c>
      <c r="AL129" s="862"/>
      <c r="AM129" s="862"/>
      <c r="AN129" s="862"/>
      <c r="AO129" s="863"/>
      <c r="AP129" s="865"/>
      <c r="AQ129" s="866"/>
      <c r="AR129" s="866"/>
      <c r="AS129" s="866"/>
      <c r="AT129" s="867"/>
      <c r="AU129" s="284"/>
      <c r="AV129" s="284"/>
      <c r="AW129" s="284"/>
      <c r="AX129" s="831" t="s">
        <v>498</v>
      </c>
      <c r="AY129" s="832"/>
      <c r="AZ129" s="832"/>
      <c r="BA129" s="832"/>
      <c r="BB129" s="832"/>
      <c r="BC129" s="832"/>
      <c r="BD129" s="832"/>
      <c r="BE129" s="833"/>
      <c r="BF129" s="851" t="s">
        <v>128</v>
      </c>
      <c r="BG129" s="852"/>
      <c r="BH129" s="852"/>
      <c r="BI129" s="852"/>
      <c r="BJ129" s="852"/>
      <c r="BK129" s="852"/>
      <c r="BL129" s="853"/>
      <c r="BM129" s="851">
        <v>17.62</v>
      </c>
      <c r="BN129" s="852"/>
      <c r="BO129" s="852"/>
      <c r="BP129" s="852"/>
      <c r="BQ129" s="852"/>
      <c r="BR129" s="852"/>
      <c r="BS129" s="853"/>
      <c r="BT129" s="851">
        <v>30</v>
      </c>
      <c r="BU129" s="854"/>
      <c r="BV129" s="854"/>
      <c r="BW129" s="854"/>
      <c r="BX129" s="854"/>
      <c r="BY129" s="854"/>
      <c r="BZ129" s="855"/>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6" t="s">
        <v>499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500</v>
      </c>
      <c r="X130" s="859"/>
      <c r="Y130" s="859"/>
      <c r="Z130" s="860"/>
      <c r="AA130" s="861">
        <v>2246895</v>
      </c>
      <c r="AB130" s="862"/>
      <c r="AC130" s="862"/>
      <c r="AD130" s="862"/>
      <c r="AE130" s="863"/>
      <c r="AF130" s="864">
        <v>2215063</v>
      </c>
      <c r="AG130" s="862"/>
      <c r="AH130" s="862"/>
      <c r="AI130" s="862"/>
      <c r="AJ130" s="863"/>
      <c r="AK130" s="864">
        <v>2234861</v>
      </c>
      <c r="AL130" s="862"/>
      <c r="AM130" s="862"/>
      <c r="AN130" s="862"/>
      <c r="AO130" s="863"/>
      <c r="AP130" s="865"/>
      <c r="AQ130" s="866"/>
      <c r="AR130" s="866"/>
      <c r="AS130" s="866"/>
      <c r="AT130" s="867"/>
      <c r="AU130" s="284"/>
      <c r="AV130" s="284"/>
      <c r="AW130" s="284"/>
      <c r="AX130" s="831" t="s">
        <v>501</v>
      </c>
      <c r="AY130" s="832"/>
      <c r="AZ130" s="832"/>
      <c r="BA130" s="832"/>
      <c r="BB130" s="832"/>
      <c r="BC130" s="832"/>
      <c r="BD130" s="832"/>
      <c r="BE130" s="833"/>
      <c r="BF130" s="834">
        <v>4.5</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502</v>
      </c>
      <c r="X131" s="842"/>
      <c r="Y131" s="842"/>
      <c r="Z131" s="843"/>
      <c r="AA131" s="844">
        <v>14264712</v>
      </c>
      <c r="AB131" s="845"/>
      <c r="AC131" s="845"/>
      <c r="AD131" s="845"/>
      <c r="AE131" s="846"/>
      <c r="AF131" s="847">
        <v>14380153</v>
      </c>
      <c r="AG131" s="845"/>
      <c r="AH131" s="845"/>
      <c r="AI131" s="845"/>
      <c r="AJ131" s="846"/>
      <c r="AK131" s="847">
        <v>15255028</v>
      </c>
      <c r="AL131" s="845"/>
      <c r="AM131" s="845"/>
      <c r="AN131" s="845"/>
      <c r="AO131" s="846"/>
      <c r="AP131" s="848"/>
      <c r="AQ131" s="849"/>
      <c r="AR131" s="849"/>
      <c r="AS131" s="849"/>
      <c r="AT131" s="850"/>
      <c r="AU131" s="284"/>
      <c r="AV131" s="284"/>
      <c r="AW131" s="284"/>
      <c r="AX131" s="809" t="s">
        <v>503</v>
      </c>
      <c r="AY131" s="810"/>
      <c r="AZ131" s="810"/>
      <c r="BA131" s="810"/>
      <c r="BB131" s="810"/>
      <c r="BC131" s="810"/>
      <c r="BD131" s="810"/>
      <c r="BE131" s="811"/>
      <c r="BF131" s="812">
        <v>0.2</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8" t="s">
        <v>504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505</v>
      </c>
      <c r="W132" s="822"/>
      <c r="X132" s="822"/>
      <c r="Y132" s="822"/>
      <c r="Z132" s="823"/>
      <c r="AA132" s="824">
        <v>4.4345865519999998</v>
      </c>
      <c r="AB132" s="825"/>
      <c r="AC132" s="825"/>
      <c r="AD132" s="825"/>
      <c r="AE132" s="826"/>
      <c r="AF132" s="827">
        <v>4.4084440550000004</v>
      </c>
      <c r="AG132" s="825"/>
      <c r="AH132" s="825"/>
      <c r="AI132" s="825"/>
      <c r="AJ132" s="826"/>
      <c r="AK132" s="827">
        <v>4.9393157460000001</v>
      </c>
      <c r="AL132" s="825"/>
      <c r="AM132" s="825"/>
      <c r="AN132" s="825"/>
      <c r="AO132" s="826"/>
      <c r="AP132" s="828"/>
      <c r="AQ132" s="829"/>
      <c r="AR132" s="829"/>
      <c r="AS132" s="829"/>
      <c r="AT132" s="830"/>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506</v>
      </c>
      <c r="W133" s="801"/>
      <c r="X133" s="801"/>
      <c r="Y133" s="801"/>
      <c r="Z133" s="802"/>
      <c r="AA133" s="803">
        <v>3.9</v>
      </c>
      <c r="AB133" s="804"/>
      <c r="AC133" s="804"/>
      <c r="AD133" s="804"/>
      <c r="AE133" s="805"/>
      <c r="AF133" s="803">
        <v>3.9</v>
      </c>
      <c r="AG133" s="804"/>
      <c r="AH133" s="804"/>
      <c r="AI133" s="804"/>
      <c r="AJ133" s="805"/>
      <c r="AK133" s="803">
        <v>4.5</v>
      </c>
      <c r="AL133" s="804"/>
      <c r="AM133" s="804"/>
      <c r="AN133" s="804"/>
      <c r="AO133" s="805"/>
      <c r="AP133" s="806"/>
      <c r="AQ133" s="807"/>
      <c r="AR133" s="807"/>
      <c r="AS133" s="807"/>
      <c r="AT133" s="808"/>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sheetData>
  <sheetProtection algorithmName="SHA-512" hashValue="0TNLYixAMIYBAB7Y/2rTUsV0wa5DPlVIPS7bI+GhaWEEP47UTvJtwLS3C0TRWgEFdkxUYFVlpb99yEYHXCHfew==" saltValue="6ElnX0kjYWmrwyMGyHm4K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election activeCell="AH52" sqref="AH52"/>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507</v>
      </c>
    </row>
    <row r="98" spans="24:120" hidden="1" x14ac:dyDescent="0.15">
      <c r="CS98" s="290"/>
      <c r="CX98" s="290"/>
      <c r="DC98" s="290"/>
      <c r="DH98" s="290"/>
    </row>
    <row r="99" spans="24:120" hidden="1" x14ac:dyDescent="0.15">
      <c r="CS99" s="290"/>
      <c r="CX99" s="290"/>
      <c r="DC99" s="290"/>
      <c r="DH99" s="290"/>
    </row>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sheetData>
  <sheetProtection algorithmName="SHA-512" hashValue="dpEqADXE3KmTdMmL16isOGRuU+VbVK7sU9Z+K0nR8wgx/1XgfKtX1mmsbK1rHaSPZdCJU2Lu0jAgUxrZYH12jQ==" saltValue="W4ej+f0NbEv0bgXgJnPXf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31" zoomScale="85" zoomScaleNormal="85" zoomScaleSheetLayoutView="55" workbookViewId="0">
      <selection activeCell="AZ74" sqref="AZ74"/>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N66hbXTt81Wy98WNROgoiER6IdeKb1mM/QnvOVqGD1TsZn7UlsyUoKrwS51+UuoAOkBeo2t4y1DzYG0hIJcCA==" saltValue="E86vxEQMwKk+JG+e41skR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election activeCell="AZ74" sqref="AZ74"/>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ht="13.5" customHeight="1"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34" t="s">
        <v>510</v>
      </c>
      <c r="AP7" s="303"/>
      <c r="AQ7" s="304" t="s">
        <v>511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35"/>
      <c r="AP8" s="309" t="s">
        <v>512</v>
      </c>
      <c r="AQ8" s="310" t="s">
        <v>513</v>
      </c>
      <c r="AR8" s="311" t="s">
        <v>514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5" t="s">
        <v>515</v>
      </c>
      <c r="AL9" s="1226"/>
      <c r="AM9" s="1226"/>
      <c r="AN9" s="1227"/>
      <c r="AO9" s="312">
        <v>5106399</v>
      </c>
      <c r="AP9" s="312">
        <v>60423</v>
      </c>
      <c r="AQ9" s="313">
        <v>70597</v>
      </c>
      <c r="AR9" s="314">
        <v>-14.4</v>
      </c>
    </row>
    <row r="10" spans="1:46" ht="13.5" customHeight="1"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5" t="s">
        <v>516</v>
      </c>
      <c r="AL10" s="1226"/>
      <c r="AM10" s="1226"/>
      <c r="AN10" s="1227"/>
      <c r="AO10" s="315">
        <v>725526</v>
      </c>
      <c r="AP10" s="315">
        <v>8585</v>
      </c>
      <c r="AQ10" s="316">
        <v>6273</v>
      </c>
      <c r="AR10" s="317">
        <v>36.9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5" t="s">
        <v>517</v>
      </c>
      <c r="AL11" s="1226"/>
      <c r="AM11" s="1226"/>
      <c r="AN11" s="1227"/>
      <c r="AO11" s="315">
        <v>3596</v>
      </c>
      <c r="AP11" s="315">
        <v>43</v>
      </c>
      <c r="AQ11" s="316">
        <v>1314</v>
      </c>
      <c r="AR11" s="317">
        <v>-96.7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5" t="s">
        <v>518</v>
      </c>
      <c r="AL12" s="1226"/>
      <c r="AM12" s="1226"/>
      <c r="AN12" s="1227"/>
      <c r="AO12" s="315" t="s">
        <v>519</v>
      </c>
      <c r="AP12" s="315" t="s">
        <v>519</v>
      </c>
      <c r="AQ12" s="316">
        <v>3</v>
      </c>
      <c r="AR12" s="317" t="s">
        <v>519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5" t="s">
        <v>520</v>
      </c>
      <c r="AL13" s="1226"/>
      <c r="AM13" s="1226"/>
      <c r="AN13" s="1227"/>
      <c r="AO13" s="315">
        <v>131364</v>
      </c>
      <c r="AP13" s="315">
        <v>1554</v>
      </c>
      <c r="AQ13" s="316">
        <v>2424</v>
      </c>
      <c r="AR13" s="317">
        <v>-35.9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5" t="s">
        <v>521</v>
      </c>
      <c r="AL14" s="1226"/>
      <c r="AM14" s="1226"/>
      <c r="AN14" s="1227"/>
      <c r="AO14" s="315">
        <v>138165</v>
      </c>
      <c r="AP14" s="315">
        <v>1635</v>
      </c>
      <c r="AQ14" s="316">
        <v>1774</v>
      </c>
      <c r="AR14" s="317">
        <v>-7.8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8" t="s">
        <v>522</v>
      </c>
      <c r="AL15" s="1229"/>
      <c r="AM15" s="1229"/>
      <c r="AN15" s="1230"/>
      <c r="AO15" s="315">
        <v>-194827</v>
      </c>
      <c r="AP15" s="315">
        <v>-2305</v>
      </c>
      <c r="AQ15" s="316">
        <v>-4858</v>
      </c>
      <c r="AR15" s="317">
        <v>-52.6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8" t="s">
        <v>187</v>
      </c>
      <c r="AL16" s="1229"/>
      <c r="AM16" s="1229"/>
      <c r="AN16" s="1230"/>
      <c r="AO16" s="315">
        <v>5910223</v>
      </c>
      <c r="AP16" s="315">
        <v>69934</v>
      </c>
      <c r="AQ16" s="316">
        <v>77526</v>
      </c>
      <c r="AR16" s="317">
        <v>-9.8000000000000007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318"/>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9"/>
      <c r="AR18" s="319"/>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20"/>
      <c r="AL20" s="321"/>
      <c r="AM20" s="321"/>
      <c r="AN20" s="322"/>
      <c r="AO20" s="323" t="s">
        <v>524</v>
      </c>
      <c r="AP20" s="324" t="s">
        <v>525</v>
      </c>
      <c r="AQ20" s="325" t="s">
        <v>526</v>
      </c>
      <c r="AR20" s="326"/>
    </row>
    <row r="21" spans="1:46" s="332" customFormat="1" x14ac:dyDescent="0.15">
      <c r="A21" s="327"/>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31" t="s">
        <v>527</v>
      </c>
      <c r="AL21" s="1232"/>
      <c r="AM21" s="1232"/>
      <c r="AN21" s="1233"/>
      <c r="AO21" s="328">
        <v>5.96</v>
      </c>
      <c r="AP21" s="329">
        <v>7.31</v>
      </c>
      <c r="AQ21" s="330">
        <v>-1.35</v>
      </c>
      <c r="AR21" s="298"/>
      <c r="AS21" s="331"/>
      <c r="AT21" s="327"/>
    </row>
    <row r="22" spans="1:46" s="332" customFormat="1" x14ac:dyDescent="0.15">
      <c r="A22" s="327"/>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31" t="s">
        <v>528</v>
      </c>
      <c r="AL22" s="1232"/>
      <c r="AM22" s="1232"/>
      <c r="AN22" s="1233"/>
      <c r="AO22" s="333">
        <v>103.4</v>
      </c>
      <c r="AP22" s="334">
        <v>98.5</v>
      </c>
      <c r="AQ22" s="335">
        <v>4.9000000000000004</v>
      </c>
      <c r="AR22" s="319"/>
      <c r="AS22" s="331"/>
      <c r="AT22" s="327"/>
    </row>
    <row r="23" spans="1:46" s="332" customFormat="1" x14ac:dyDescent="0.15">
      <c r="A23" s="327"/>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9"/>
      <c r="AQ23" s="319"/>
      <c r="AR23" s="319"/>
      <c r="AS23" s="331"/>
      <c r="AT23" s="327"/>
    </row>
    <row r="24" spans="1:46" s="332" customFormat="1" x14ac:dyDescent="0.15">
      <c r="A24" s="327"/>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9"/>
      <c r="AQ26" s="319"/>
      <c r="AR26" s="319"/>
      <c r="AS26" s="298"/>
      <c r="AT26" s="298"/>
    </row>
    <row r="27" spans="1:46" x14ac:dyDescent="0.15">
      <c r="A27" s="340"/>
      <c r="AO27" s="293"/>
      <c r="AP27" s="293"/>
      <c r="AQ27" s="293"/>
      <c r="AR27" s="293"/>
      <c r="AS27" s="293"/>
      <c r="AT27" s="293"/>
    </row>
    <row r="28" spans="1:46" ht="17.25" x14ac:dyDescent="0.1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1"/>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2"/>
    </row>
    <row r="30" spans="1:46" ht="13.5" customHeight="1"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34" t="s">
        <v>510</v>
      </c>
      <c r="AP30" s="303"/>
      <c r="AQ30" s="304" t="s">
        <v>511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35"/>
      <c r="AP31" s="309" t="s">
        <v>512</v>
      </c>
      <c r="AQ31" s="310" t="s">
        <v>513</v>
      </c>
      <c r="AR31" s="311" t="s">
        <v>514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532</v>
      </c>
      <c r="AL32" s="1215"/>
      <c r="AM32" s="1215"/>
      <c r="AN32" s="1216"/>
      <c r="AO32" s="343">
        <v>2393577</v>
      </c>
      <c r="AP32" s="343">
        <v>28323</v>
      </c>
      <c r="AQ32" s="344">
        <v>38968</v>
      </c>
      <c r="AR32" s="345">
        <v>-27.3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533</v>
      </c>
      <c r="AL33" s="1215"/>
      <c r="AM33" s="1215"/>
      <c r="AN33" s="1216"/>
      <c r="AO33" s="343" t="s">
        <v>519</v>
      </c>
      <c r="AP33" s="343" t="s">
        <v>519</v>
      </c>
      <c r="AQ33" s="344" t="s">
        <v>519</v>
      </c>
      <c r="AR33" s="345" t="s">
        <v>519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534</v>
      </c>
      <c r="AL34" s="1215"/>
      <c r="AM34" s="1215"/>
      <c r="AN34" s="1216"/>
      <c r="AO34" s="343">
        <v>6667</v>
      </c>
      <c r="AP34" s="343">
        <v>79</v>
      </c>
      <c r="AQ34" s="344">
        <v>58</v>
      </c>
      <c r="AR34" s="345">
        <v>36.200000000000003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535</v>
      </c>
      <c r="AL35" s="1215"/>
      <c r="AM35" s="1215"/>
      <c r="AN35" s="1216"/>
      <c r="AO35" s="343">
        <v>953685</v>
      </c>
      <c r="AP35" s="343">
        <v>11285</v>
      </c>
      <c r="AQ35" s="344">
        <v>12321</v>
      </c>
      <c r="AR35" s="345">
        <v>-8.4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536</v>
      </c>
      <c r="AL36" s="1215"/>
      <c r="AM36" s="1215"/>
      <c r="AN36" s="1216"/>
      <c r="AO36" s="343">
        <v>91683</v>
      </c>
      <c r="AP36" s="343">
        <v>1085</v>
      </c>
      <c r="AQ36" s="344">
        <v>1771</v>
      </c>
      <c r="AR36" s="345">
        <v>-38.700000000000003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537</v>
      </c>
      <c r="AL37" s="1215"/>
      <c r="AM37" s="1215"/>
      <c r="AN37" s="1216"/>
      <c r="AO37" s="343" t="s">
        <v>519</v>
      </c>
      <c r="AP37" s="343" t="s">
        <v>519</v>
      </c>
      <c r="AQ37" s="344">
        <v>588</v>
      </c>
      <c r="AR37" s="345" t="s">
        <v>519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1" t="s">
        <v>538</v>
      </c>
      <c r="AL38" s="1212"/>
      <c r="AM38" s="1212"/>
      <c r="AN38" s="1213"/>
      <c r="AO38" s="346" t="s">
        <v>519</v>
      </c>
      <c r="AP38" s="346" t="s">
        <v>519</v>
      </c>
      <c r="AQ38" s="347">
        <v>1</v>
      </c>
      <c r="AR38" s="335" t="s">
        <v>519</v>
      </c>
      <c r="AS38" s="342"/>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1" t="s">
        <v>539</v>
      </c>
      <c r="AL39" s="1212"/>
      <c r="AM39" s="1212"/>
      <c r="AN39" s="1213"/>
      <c r="AO39" s="343">
        <v>-457257</v>
      </c>
      <c r="AP39" s="343">
        <v>-5411</v>
      </c>
      <c r="AQ39" s="344">
        <v>-5205</v>
      </c>
      <c r="AR39" s="345">
        <v>4</v>
      </c>
      <c r="AS39" s="342"/>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540</v>
      </c>
      <c r="AL40" s="1215"/>
      <c r="AM40" s="1215"/>
      <c r="AN40" s="1216"/>
      <c r="AO40" s="343">
        <v>-2234861</v>
      </c>
      <c r="AP40" s="343">
        <v>-26445</v>
      </c>
      <c r="AQ40" s="344">
        <v>-35431</v>
      </c>
      <c r="AR40" s="345">
        <v>-25.4</v>
      </c>
      <c r="AS40" s="342"/>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17" t="s">
        <v>298</v>
      </c>
      <c r="AL41" s="1218"/>
      <c r="AM41" s="1218"/>
      <c r="AN41" s="1219"/>
      <c r="AO41" s="343">
        <v>753494</v>
      </c>
      <c r="AP41" s="343">
        <v>8916</v>
      </c>
      <c r="AQ41" s="344">
        <v>13072</v>
      </c>
      <c r="AR41" s="345">
        <v>-31.8</v>
      </c>
      <c r="AS41" s="342"/>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8" t="s">
        <v>541</v>
      </c>
      <c r="AL42" s="293"/>
      <c r="AM42" s="293"/>
      <c r="AN42" s="293"/>
      <c r="AO42" s="293"/>
      <c r="AP42" s="293"/>
      <c r="AQ42" s="319"/>
      <c r="AR42" s="319"/>
      <c r="AS42" s="342"/>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9"/>
      <c r="AQ43" s="319"/>
      <c r="AR43" s="293"/>
      <c r="AS43" s="342"/>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9"/>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50"/>
      <c r="AR45" s="295"/>
      <c r="AS45" s="295"/>
      <c r="AT45" s="293"/>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3"/>
    </row>
    <row r="47" spans="1:46" ht="17.25" customHeight="1" x14ac:dyDescent="0.15">
      <c r="A47" s="352"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3" t="s">
        <v>543</v>
      </c>
      <c r="AL48" s="353"/>
      <c r="AM48" s="353"/>
      <c r="AN48" s="353"/>
      <c r="AO48" s="353"/>
      <c r="AP48" s="353"/>
      <c r="AQ48" s="354"/>
      <c r="AR48" s="353"/>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5"/>
      <c r="AL49" s="356"/>
      <c r="AM49" s="1220" t="s">
        <v>510</v>
      </c>
      <c r="AN49" s="1222" t="s">
        <v>544</v>
      </c>
      <c r="AO49" s="1223"/>
      <c r="AP49" s="1223"/>
      <c r="AQ49" s="1223"/>
      <c r="AR49" s="122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7"/>
      <c r="AL50" s="358"/>
      <c r="AM50" s="1221"/>
      <c r="AN50" s="359" t="s">
        <v>545</v>
      </c>
      <c r="AO50" s="360" t="s">
        <v>546</v>
      </c>
      <c r="AP50" s="361" t="s">
        <v>547</v>
      </c>
      <c r="AQ50" s="362" t="s">
        <v>548</v>
      </c>
      <c r="AR50" s="363" t="s">
        <v>549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5" t="s">
        <v>550</v>
      </c>
      <c r="AL51" s="356"/>
      <c r="AM51" s="364">
        <v>5575329</v>
      </c>
      <c r="AN51" s="365">
        <v>67982</v>
      </c>
      <c r="AO51" s="366">
        <v>24.8</v>
      </c>
      <c r="AP51" s="367">
        <v>57295</v>
      </c>
      <c r="AQ51" s="368">
        <v>5.7</v>
      </c>
      <c r="AR51" s="369">
        <v>19.100000000000001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70"/>
      <c r="AL52" s="371" t="s">
        <v>551</v>
      </c>
      <c r="AM52" s="372">
        <v>1851304</v>
      </c>
      <c r="AN52" s="373">
        <v>22574</v>
      </c>
      <c r="AO52" s="374">
        <v>1.2</v>
      </c>
      <c r="AP52" s="375">
        <v>32771</v>
      </c>
      <c r="AQ52" s="376">
        <v>10.4</v>
      </c>
      <c r="AR52" s="377">
        <v>-9.1999999999999993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5" t="s">
        <v>552</v>
      </c>
      <c r="AL53" s="356"/>
      <c r="AM53" s="364">
        <v>3254953</v>
      </c>
      <c r="AN53" s="365">
        <v>39356</v>
      </c>
      <c r="AO53" s="366">
        <v>-42.1</v>
      </c>
      <c r="AP53" s="367">
        <v>54110</v>
      </c>
      <c r="AQ53" s="368">
        <v>-5.6</v>
      </c>
      <c r="AR53" s="369">
        <v>-36.5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70"/>
      <c r="AL54" s="371" t="s">
        <v>551</v>
      </c>
      <c r="AM54" s="372">
        <v>1335638</v>
      </c>
      <c r="AN54" s="373">
        <v>16149</v>
      </c>
      <c r="AO54" s="374">
        <v>-28.5</v>
      </c>
      <c r="AP54" s="375">
        <v>30620</v>
      </c>
      <c r="AQ54" s="376">
        <v>-6.6</v>
      </c>
      <c r="AR54" s="377">
        <v>-21.9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5" t="s">
        <v>553</v>
      </c>
      <c r="AL55" s="356"/>
      <c r="AM55" s="364">
        <v>4493206</v>
      </c>
      <c r="AN55" s="365">
        <v>54037</v>
      </c>
      <c r="AO55" s="366">
        <v>37.299999999999997</v>
      </c>
      <c r="AP55" s="367">
        <v>54684</v>
      </c>
      <c r="AQ55" s="368">
        <v>1.1000000000000001</v>
      </c>
      <c r="AR55" s="369">
        <v>36.200000000000003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70"/>
      <c r="AL56" s="371" t="s">
        <v>551</v>
      </c>
      <c r="AM56" s="372">
        <v>1598169</v>
      </c>
      <c r="AN56" s="373">
        <v>19220</v>
      </c>
      <c r="AO56" s="374">
        <v>19</v>
      </c>
      <c r="AP56" s="375">
        <v>32829</v>
      </c>
      <c r="AQ56" s="376">
        <v>7.2</v>
      </c>
      <c r="AR56" s="377">
        <v>11.8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5" t="s">
        <v>554</v>
      </c>
      <c r="AL57" s="356"/>
      <c r="AM57" s="364">
        <v>5062591</v>
      </c>
      <c r="AN57" s="365">
        <v>60467</v>
      </c>
      <c r="AO57" s="366">
        <v>11.9</v>
      </c>
      <c r="AP57" s="367">
        <v>62383</v>
      </c>
      <c r="AQ57" s="368">
        <v>14.1</v>
      </c>
      <c r="AR57" s="369">
        <v>-2.2000000000000002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70"/>
      <c r="AL58" s="371" t="s">
        <v>551</v>
      </c>
      <c r="AM58" s="372">
        <v>2230169</v>
      </c>
      <c r="AN58" s="373">
        <v>26637</v>
      </c>
      <c r="AO58" s="374">
        <v>38.6</v>
      </c>
      <c r="AP58" s="375">
        <v>35325</v>
      </c>
      <c r="AQ58" s="376">
        <v>7.6</v>
      </c>
      <c r="AR58" s="377">
        <v>31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5" t="s">
        <v>555</v>
      </c>
      <c r="AL59" s="356"/>
      <c r="AM59" s="364">
        <v>11953664</v>
      </c>
      <c r="AN59" s="365">
        <v>141445</v>
      </c>
      <c r="AO59" s="366">
        <v>133.9</v>
      </c>
      <c r="AP59" s="367">
        <v>63812</v>
      </c>
      <c r="AQ59" s="368">
        <v>2.2999999999999998</v>
      </c>
      <c r="AR59" s="369">
        <v>131.6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70"/>
      <c r="AL60" s="371" t="s">
        <v>551</v>
      </c>
      <c r="AM60" s="372">
        <v>2890101</v>
      </c>
      <c r="AN60" s="373">
        <v>34198</v>
      </c>
      <c r="AO60" s="374">
        <v>28.4</v>
      </c>
      <c r="AP60" s="375">
        <v>33848</v>
      </c>
      <c r="AQ60" s="376">
        <v>-4.2</v>
      </c>
      <c r="AR60" s="377">
        <v>32.6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5" t="s">
        <v>556</v>
      </c>
      <c r="AL61" s="378"/>
      <c r="AM61" s="379">
        <v>6067949</v>
      </c>
      <c r="AN61" s="380">
        <v>72657</v>
      </c>
      <c r="AO61" s="381">
        <v>33.200000000000003</v>
      </c>
      <c r="AP61" s="382">
        <v>58457</v>
      </c>
      <c r="AQ61" s="383">
        <v>3.5</v>
      </c>
      <c r="AR61" s="369">
        <v>29.7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70"/>
      <c r="AL62" s="371" t="s">
        <v>551</v>
      </c>
      <c r="AM62" s="372">
        <v>1981076</v>
      </c>
      <c r="AN62" s="373">
        <v>23756</v>
      </c>
      <c r="AO62" s="374">
        <v>11.7</v>
      </c>
      <c r="AP62" s="375">
        <v>33079</v>
      </c>
      <c r="AQ62" s="376">
        <v>2.9</v>
      </c>
      <c r="AR62" s="377">
        <v>8.8000000000000007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sheetData>
  <sheetProtection algorithmName="SHA-512" hashValue="fPz/NBTQhC1CF3X5rlaXyiOdiQ0hfq6c0YA5bFUw1SPbbTCvDsuYrCsYNX1SkWf6tCxLmBqY/M9RY6XpFTPr4A==" saltValue="AOo2kCnnUbafgK61ltcAM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91" zoomScaleNormal="91" zoomScaleSheetLayoutView="55" workbookViewId="0">
      <selection activeCell="AG103" sqref="AG103"/>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558</v>
      </c>
    </row>
    <row r="120" spans="125:125" ht="13.5" hidden="1" customHeight="1" x14ac:dyDescent="0.15"/>
    <row r="121" spans="125:125" ht="13.5" hidden="1" customHeight="1" x14ac:dyDescent="0.15">
      <c r="DU121" s="290"/>
    </row>
  </sheetData>
  <sheetProtection algorithmName="SHA-512" hashValue="lnbuNDvaXr6DXZuU9j89osGiWvQP4WkJXrR3U3XFa0qHqCi9AQEUSUN7WbP9ue149OiWZHvRFIQr3+egsTXz8A==" saltValue="D7eCHqUK99+Ko4fRWejSi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1" zoomScale="70" zoomScaleNormal="70" zoomScaleSheetLayoutView="55" workbookViewId="0">
      <selection activeCell="AZ74" sqref="AZ74"/>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sheetData>
  <sheetProtection algorithmName="SHA-512" hashValue="0rxui5CBDXCEI9DUHRa7TFSrTrT6647szFLJsxubMLtLTSI9zYP9+UjIn7J07E8+PWJLx0mnBvzAjRQQ3AtBIQ==" saltValue="oR4S5tlhMk6ujaHFISADx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13" zoomScale="70" zoomScaleNormal="70" zoomScaleSheetLayoutView="100" workbookViewId="0">
      <selection activeCell="AZ74" sqref="AZ7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6" t="s">
        <v>3</v>
      </c>
      <c r="D47" s="1236"/>
      <c r="E47" s="1237"/>
      <c r="F47" s="11">
        <v>12.4</v>
      </c>
      <c r="G47" s="12">
        <v>12.31</v>
      </c>
      <c r="H47" s="12">
        <v>12.18</v>
      </c>
      <c r="I47" s="12">
        <v>12.13</v>
      </c>
      <c r="J47" s="13">
        <v>11.53</v>
      </c>
    </row>
    <row r="48" spans="2:10" ht="57.75" customHeight="1" x14ac:dyDescent="0.15">
      <c r="B48" s="14"/>
      <c r="C48" s="1238" t="s">
        <v>4</v>
      </c>
      <c r="D48" s="1238"/>
      <c r="E48" s="1239"/>
      <c r="F48" s="15">
        <v>3.04</v>
      </c>
      <c r="G48" s="16">
        <v>3.61</v>
      </c>
      <c r="H48" s="16">
        <v>5.41</v>
      </c>
      <c r="I48" s="16">
        <v>4.03</v>
      </c>
      <c r="J48" s="17">
        <v>3.35</v>
      </c>
    </row>
    <row r="49" spans="2:10" ht="57.75" customHeight="1" thickBot="1" x14ac:dyDescent="0.2">
      <c r="B49" s="18"/>
      <c r="C49" s="1240" t="s">
        <v>5</v>
      </c>
      <c r="D49" s="1240"/>
      <c r="E49" s="1241"/>
      <c r="F49" s="19" t="s">
        <v>565</v>
      </c>
      <c r="G49" s="20">
        <v>0.62</v>
      </c>
      <c r="H49" s="20">
        <v>1.86</v>
      </c>
      <c r="I49" s="20" t="s">
        <v>566</v>
      </c>
      <c r="J49" s="21" t="s">
        <v>567</v>
      </c>
    </row>
    <row r="50" spans="2:10" ht="13.5" customHeight="1" x14ac:dyDescent="0.15"/>
  </sheetData>
  <sheetProtection algorithmName="SHA-512" hashValue="lwJ3+92uTYN9uJWMWO96LVYU79IIaNizsnCQat+yfy8JR5npiIIO9SviGXbmEEbdz8VDNKU/HVBnwbwvHxjQMg==" saltValue="9vbigBPUJFwiGaKcrjyU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2022-09-26T01:08:18Z</cp:lastPrinted>
  <dcterms:created xsi:type="dcterms:W3CDTF">2022-02-02T05:42:11Z</dcterms:created>
  <dcterms:modified xsi:type="dcterms:W3CDTF">2022-09-26T01:12:14Z</dcterms:modified>
  <cp:category/>
</cp:coreProperties>
</file>