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2歯科保健資料集\00 冊子ページ順\R3年度\"/>
    </mc:Choice>
  </mc:AlternateContent>
  <bookViews>
    <workbookView xWindow="6015" yWindow="-30" windowWidth="7680" windowHeight="8175"/>
  </bookViews>
  <sheets>
    <sheet name="高３" sheetId="3" r:id="rId1"/>
  </sheets>
  <definedNames>
    <definedName name="_xlnm.Print_Area" localSheetId="0">高３!$A$3:$AL$29</definedName>
    <definedName name="_xlnm.Print_Titles" localSheetId="0">高３!$A:$B,高３!$3:$6</definedName>
  </definedNames>
  <calcPr calcId="152511"/>
</workbook>
</file>

<file path=xl/calcChain.xml><?xml version="1.0" encoding="utf-8"?>
<calcChain xmlns="http://schemas.openxmlformats.org/spreadsheetml/2006/main">
  <c r="AD26" i="3" l="1"/>
  <c r="AD28" i="3"/>
  <c r="X25" i="3"/>
  <c r="AE28" i="3"/>
  <c r="AD27" i="3"/>
  <c r="AE26" i="3"/>
  <c r="AF26" i="3"/>
  <c r="AE27" i="3"/>
  <c r="AF27" i="3"/>
  <c r="AF28" i="3"/>
  <c r="AF25" i="3"/>
  <c r="AE25" i="3"/>
  <c r="AD25" i="3"/>
  <c r="Z28" i="3"/>
  <c r="Y28" i="3"/>
  <c r="X28" i="3"/>
  <c r="Z27" i="3"/>
  <c r="Y27" i="3"/>
  <c r="X27" i="3"/>
  <c r="S28" i="3"/>
  <c r="R28" i="3"/>
  <c r="T28" i="3"/>
  <c r="L28" i="3"/>
  <c r="N28" i="3"/>
  <c r="M27" i="3"/>
  <c r="M28" i="3"/>
  <c r="N27" i="3"/>
  <c r="G26" i="3"/>
  <c r="AH18" i="3"/>
  <c r="AC18" i="3"/>
  <c r="AB18" i="3"/>
  <c r="AA18" i="3"/>
  <c r="AA17" i="3"/>
  <c r="AA16" i="3"/>
  <c r="W19" i="3"/>
  <c r="V19" i="3"/>
  <c r="U19" i="3"/>
  <c r="W18" i="3"/>
  <c r="V18" i="3"/>
  <c r="U18" i="3"/>
  <c r="W17" i="3"/>
  <c r="V17" i="3"/>
  <c r="U17" i="3"/>
  <c r="W16" i="3"/>
  <c r="V16" i="3"/>
  <c r="U16" i="3"/>
  <c r="Q19" i="3"/>
  <c r="P19" i="3"/>
  <c r="O19" i="3"/>
  <c r="Q18" i="3"/>
  <c r="P18" i="3"/>
  <c r="O18" i="3"/>
  <c r="Q17" i="3"/>
  <c r="P17" i="3"/>
  <c r="O17" i="3"/>
  <c r="P16" i="3"/>
  <c r="Q16" i="3"/>
  <c r="O16" i="3"/>
  <c r="K19" i="3"/>
  <c r="K18" i="3"/>
  <c r="K17" i="3"/>
  <c r="K16" i="3"/>
  <c r="J19" i="3"/>
  <c r="J18" i="3"/>
  <c r="J17" i="3"/>
  <c r="J16" i="3"/>
  <c r="I19" i="3"/>
  <c r="I18" i="3"/>
  <c r="I17" i="3"/>
  <c r="I16" i="3"/>
  <c r="D18" i="3"/>
  <c r="D17" i="3"/>
  <c r="C17" i="3"/>
  <c r="E19" i="3"/>
  <c r="D19" i="3"/>
  <c r="C19" i="3"/>
  <c r="C18" i="3"/>
  <c r="E18" i="3"/>
  <c r="E17" i="3"/>
  <c r="E16" i="3"/>
  <c r="D16" i="3"/>
  <c r="C16" i="3"/>
  <c r="AG7" i="3"/>
  <c r="AA7" i="3"/>
  <c r="U7" i="3"/>
  <c r="O7" i="3"/>
  <c r="AG19" i="3" l="1"/>
  <c r="AI19" i="3"/>
  <c r="AH19" i="3"/>
  <c r="AC19" i="3"/>
  <c r="AB19" i="3"/>
  <c r="AA19" i="3"/>
  <c r="Z26" i="3"/>
  <c r="Y26" i="3"/>
  <c r="X26" i="3"/>
  <c r="Z25" i="3"/>
  <c r="Y25" i="3"/>
  <c r="T27" i="3"/>
  <c r="S27" i="3"/>
  <c r="R27" i="3"/>
  <c r="T26" i="3"/>
  <c r="S26" i="3"/>
  <c r="R26" i="3"/>
  <c r="T25" i="3"/>
  <c r="S25" i="3"/>
  <c r="R25" i="3"/>
  <c r="L27" i="3"/>
  <c r="N26" i="3"/>
  <c r="M26" i="3"/>
  <c r="L26" i="3"/>
  <c r="N25" i="3"/>
  <c r="M25" i="3"/>
  <c r="L25" i="3"/>
  <c r="H27" i="3"/>
  <c r="G27" i="3"/>
  <c r="F27" i="3"/>
  <c r="H26" i="3"/>
  <c r="F26" i="3"/>
  <c r="H25" i="3"/>
  <c r="G25" i="3"/>
  <c r="F25" i="3"/>
  <c r="AI18" i="3"/>
  <c r="AG18" i="3"/>
  <c r="AI17" i="3"/>
  <c r="AH17" i="3"/>
  <c r="AG17" i="3"/>
  <c r="AI16" i="3"/>
  <c r="AH16" i="3"/>
  <c r="AG16" i="3"/>
  <c r="AC17" i="3"/>
  <c r="AB17" i="3"/>
  <c r="AC16" i="3"/>
  <c r="AB16" i="3"/>
  <c r="G19" i="3"/>
  <c r="AI10" i="3"/>
  <c r="AH10" i="3"/>
  <c r="AG10" i="3"/>
  <c r="AI9" i="3"/>
  <c r="AH9" i="3"/>
  <c r="AG9" i="3"/>
  <c r="AI8" i="3"/>
  <c r="AH8" i="3"/>
  <c r="AG8" i="3"/>
  <c r="AI7" i="3"/>
  <c r="AH7" i="3"/>
  <c r="AC10" i="3"/>
  <c r="AB10" i="3"/>
  <c r="AA10" i="3"/>
  <c r="AC9" i="3"/>
  <c r="AB9" i="3"/>
  <c r="AA9" i="3"/>
  <c r="AC8" i="3"/>
  <c r="AB8" i="3"/>
  <c r="AA8" i="3"/>
  <c r="AC7" i="3"/>
  <c r="AB7" i="3"/>
  <c r="W10" i="3"/>
  <c r="V10" i="3"/>
  <c r="U10" i="3"/>
  <c r="W9" i="3"/>
  <c r="V9" i="3"/>
  <c r="U9" i="3"/>
  <c r="W8" i="3"/>
  <c r="V8" i="3"/>
  <c r="U8" i="3"/>
  <c r="W7" i="3"/>
  <c r="V7" i="3"/>
  <c r="I7" i="3"/>
  <c r="K10" i="3"/>
  <c r="J10" i="3"/>
  <c r="I10" i="3"/>
  <c r="K9" i="3"/>
  <c r="J9" i="3"/>
  <c r="I9" i="3"/>
  <c r="K8" i="3"/>
  <c r="J8" i="3"/>
  <c r="I8" i="3"/>
  <c r="K7" i="3"/>
  <c r="J7" i="3"/>
  <c r="AC28" i="3" l="1"/>
  <c r="AB28" i="3"/>
  <c r="AA28" i="3"/>
  <c r="W28" i="3"/>
  <c r="V28" i="3"/>
  <c r="U28" i="3"/>
  <c r="Q28" i="3"/>
  <c r="P28" i="3"/>
  <c r="O28" i="3"/>
  <c r="J28" i="3"/>
  <c r="K28" i="3"/>
  <c r="I28" i="3"/>
  <c r="E28" i="3"/>
  <c r="D28" i="3"/>
  <c r="C28" i="3"/>
  <c r="AF19" i="3"/>
  <c r="AE19" i="3"/>
  <c r="AD19" i="3"/>
  <c r="Z19" i="3"/>
  <c r="Y19" i="3"/>
  <c r="X19" i="3"/>
  <c r="T19" i="3"/>
  <c r="S19" i="3"/>
  <c r="R19" i="3"/>
  <c r="N19" i="3"/>
  <c r="M19" i="3"/>
  <c r="L19" i="3"/>
  <c r="H19" i="3"/>
  <c r="F19" i="3"/>
  <c r="AL10" i="3"/>
  <c r="AK10" i="3"/>
  <c r="AJ10" i="3"/>
  <c r="AF10" i="3"/>
  <c r="AE10" i="3"/>
  <c r="AD10" i="3"/>
  <c r="Z10" i="3"/>
  <c r="Y10" i="3"/>
  <c r="X10" i="3"/>
  <c r="T10" i="3"/>
  <c r="S10" i="3"/>
  <c r="R10" i="3"/>
  <c r="N10" i="3"/>
  <c r="M10" i="3"/>
  <c r="L10" i="3"/>
  <c r="H10" i="3"/>
  <c r="G10" i="3"/>
  <c r="F10" i="3"/>
  <c r="E10" i="3"/>
  <c r="D10" i="3"/>
  <c r="C10" i="3"/>
  <c r="Q10" i="3" l="1"/>
  <c r="P10" i="3"/>
  <c r="O10" i="3"/>
  <c r="Q9" i="3"/>
  <c r="P9" i="3"/>
  <c r="O9" i="3"/>
  <c r="Q8" i="3"/>
  <c r="P8" i="3"/>
  <c r="O8" i="3"/>
  <c r="Q7" i="3"/>
  <c r="P7" i="3"/>
</calcChain>
</file>

<file path=xl/sharedStrings.xml><?xml version="1.0" encoding="utf-8"?>
<sst xmlns="http://schemas.openxmlformats.org/spreadsheetml/2006/main" count="153" uniqueCount="41">
  <si>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</si>
  <si>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</si>
  <si>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</si>
  <si>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</si>
  <si>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</si>
  <si>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</si>
  <si>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</si>
  <si>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</si>
  <si>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</si>
  <si>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</si>
  <si>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</si>
  <si>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</si>
  <si>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</si>
  <si>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</si>
  <si>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</si>
  <si>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</si>
  <si>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</si>
  <si>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</si>
  <si>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</si>
  <si>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</si>
  <si>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</si>
  <si>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</si>
  <si>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女</t>
    <rPh sb="0" eb="1">
      <t>オンナ</t>
    </rPh>
    <phoneticPr fontId="2"/>
  </si>
  <si>
    <t>う歯有病者率（％）</t>
    <phoneticPr fontId="2"/>
  </si>
  <si>
    <t>処置完了者率（％）</t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</si>
  <si>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</si>
  <si>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</si>
  <si>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有所見者率（％）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</si>
  <si>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一人平均
未処置う歯数</t>
    <phoneticPr fontId="2"/>
  </si>
  <si>
    <t>一人平均
処置う歯数</t>
    <phoneticPr fontId="2"/>
  </si>
  <si>
    <t>一人平均
喪失歯数</t>
    <phoneticPr fontId="2"/>
  </si>
  <si>
    <t>一人平均
要観察歯数</t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</si>
  <si>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</si>
  <si>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総計</t>
    <rPh sb="0" eb="2">
      <t>ソウケイ</t>
    </rPh>
    <phoneticPr fontId="2"/>
  </si>
  <si>
    <t>全日制計</t>
    <rPh sb="0" eb="3">
      <t>ゼンニチセイ</t>
    </rPh>
    <rPh sb="3" eb="4">
      <t>ケイ</t>
    </rPh>
    <phoneticPr fontId="2"/>
  </si>
  <si>
    <t>定時制・通信制計</t>
    <rPh sb="7" eb="8">
      <t>ケイ</t>
    </rPh>
    <phoneticPr fontId="2"/>
  </si>
  <si>
    <t>特別支援学校計</t>
    <rPh sb="0" eb="2">
      <t>トクベツ</t>
    </rPh>
    <rPh sb="2" eb="4">
      <t>シエン</t>
    </rPh>
    <rPh sb="4" eb="6">
      <t>ガッコウ</t>
    </rPh>
    <rPh sb="6" eb="7">
      <t>ケイ</t>
    </rPh>
    <phoneticPr fontId="2"/>
  </si>
  <si>
    <t>学校</t>
    <phoneticPr fontId="2"/>
  </si>
  <si>
    <t>（６）高等学校３年生歯科保健データ</t>
    <rPh sb="3" eb="5">
      <t>コウトウ</t>
    </rPh>
    <rPh sb="5" eb="7">
      <t>ガッコウ</t>
    </rPh>
    <phoneticPr fontId="2"/>
  </si>
  <si>
    <t>要観察（％）</t>
    <phoneticPr fontId="2"/>
  </si>
  <si>
    <t>■令和３年度　高校3年生時点　歯科健康診査集計結果</t>
    <rPh sb="1" eb="3">
      <t>レイワ</t>
    </rPh>
    <rPh sb="4" eb="5">
      <t>ネン</t>
    </rPh>
    <rPh sb="5" eb="6">
      <t>ド</t>
    </rPh>
    <rPh sb="7" eb="9">
      <t>コウコウ</t>
    </rPh>
    <rPh sb="10" eb="12">
      <t>ネンセイ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シュウケイ</t>
    </rPh>
    <rPh sb="23" eb="25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</si>
</sst>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0_);[Red]\(0.00\)"/>
  </numFmts>
  <fonts count="9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/>
    <xf numFmtId="0" fontId="5" fillId="0" borderId="0" xfId="0" applyFont="1" applyFill="1"/>
    <xf numFmtId="1" fontId="7" fillId="0" borderId="0" xfId="0" applyNumberFormat="1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/>
    <xf numFmtId="0" fontId="3" fillId="0" borderId="29" xfId="0" applyFont="1" applyFill="1" applyBorder="1"/>
    <xf numFmtId="0" fontId="3" fillId="0" borderId="12" xfId="0" applyFont="1" applyFill="1" applyBorder="1"/>
    <xf numFmtId="0" fontId="3" fillId="0" borderId="14" xfId="0" applyFont="1" applyFill="1" applyBorder="1" applyAlignment="1">
      <alignment horizontal="left"/>
    </xf>
    <xf numFmtId="38" fontId="3" fillId="0" borderId="19" xfId="1" applyFont="1" applyFill="1" applyBorder="1"/>
    <xf numFmtId="38" fontId="3" fillId="0" borderId="20" xfId="1" applyFont="1" applyFill="1" applyBorder="1"/>
    <xf numFmtId="38" fontId="3" fillId="0" borderId="21" xfId="1" applyFont="1" applyFill="1" applyBorder="1"/>
    <xf numFmtId="176" fontId="3" fillId="0" borderId="19" xfId="4" applyNumberFormat="1" applyFont="1" applyFill="1" applyBorder="1" applyAlignment="1">
      <alignment horizontal="right"/>
    </xf>
    <xf numFmtId="176" fontId="3" fillId="0" borderId="24" xfId="4" applyNumberFormat="1" applyFont="1" applyFill="1" applyBorder="1" applyAlignment="1">
      <alignment horizontal="right"/>
    </xf>
    <xf numFmtId="176" fontId="3" fillId="0" borderId="14" xfId="4" applyNumberFormat="1" applyFont="1" applyFill="1" applyBorder="1" applyAlignment="1">
      <alignment horizontal="right"/>
    </xf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left"/>
    </xf>
    <xf numFmtId="0" fontId="3" fillId="0" borderId="28" xfId="0" applyFont="1" applyFill="1" applyBorder="1"/>
    <xf numFmtId="0" fontId="3" fillId="0" borderId="18" xfId="0" applyFont="1" applyFill="1" applyBorder="1"/>
    <xf numFmtId="0" fontId="3" fillId="0" borderId="22" xfId="0" applyFont="1" applyFill="1" applyBorder="1"/>
    <xf numFmtId="0" fontId="3" fillId="0" borderId="17" xfId="0" applyFont="1" applyFill="1" applyBorder="1"/>
    <xf numFmtId="0" fontId="3" fillId="0" borderId="25" xfId="0" applyFont="1" applyFill="1" applyBorder="1"/>
    <xf numFmtId="176" fontId="3" fillId="0" borderId="22" xfId="4" applyNumberFormat="1" applyFont="1" applyFill="1" applyBorder="1" applyAlignment="1">
      <alignment horizontal="right"/>
    </xf>
    <xf numFmtId="176" fontId="3" fillId="0" borderId="30" xfId="4" applyNumberFormat="1" applyFont="1" applyFill="1" applyBorder="1" applyAlignment="1">
      <alignment horizontal="right"/>
    </xf>
    <xf numFmtId="176" fontId="3" fillId="0" borderId="16" xfId="4" applyNumberFormat="1" applyFont="1" applyFill="1" applyBorder="1" applyAlignment="1">
      <alignment horizontal="right"/>
    </xf>
    <xf numFmtId="0" fontId="3" fillId="0" borderId="26" xfId="0" applyFont="1" applyFill="1" applyBorder="1"/>
    <xf numFmtId="0" fontId="3" fillId="0" borderId="27" xfId="0" applyFont="1" applyFill="1" applyBorder="1"/>
    <xf numFmtId="0" fontId="3" fillId="0" borderId="3" xfId="0" applyFont="1" applyFill="1" applyBorder="1"/>
    <xf numFmtId="0" fontId="3" fillId="0" borderId="5" xfId="0" applyFont="1" applyFill="1" applyBorder="1" applyAlignment="1">
      <alignment horizontal="left"/>
    </xf>
    <xf numFmtId="38" fontId="3" fillId="0" borderId="6" xfId="0" applyNumberFormat="1" applyFont="1" applyFill="1" applyBorder="1"/>
    <xf numFmtId="0" fontId="3" fillId="0" borderId="2" xfId="0" applyFont="1" applyFill="1" applyBorder="1"/>
    <xf numFmtId="0" fontId="3" fillId="0" borderId="6" xfId="0" applyFont="1" applyFill="1" applyBorder="1"/>
    <xf numFmtId="176" fontId="3" fillId="0" borderId="32" xfId="4" applyNumberFormat="1" applyFont="1" applyFill="1" applyBorder="1" applyAlignment="1">
      <alignment horizontal="right"/>
    </xf>
    <xf numFmtId="176" fontId="3" fillId="0" borderId="33" xfId="4" applyNumberFormat="1" applyFont="1" applyFill="1" applyBorder="1" applyAlignment="1">
      <alignment horizontal="right"/>
    </xf>
    <xf numFmtId="176" fontId="3" fillId="0" borderId="34" xfId="4" applyNumberFormat="1" applyFont="1" applyFill="1" applyBorder="1" applyAlignment="1">
      <alignment horizontal="right"/>
    </xf>
    <xf numFmtId="38" fontId="3" fillId="0" borderId="6" xfId="1" applyFont="1" applyFill="1" applyBorder="1"/>
    <xf numFmtId="38" fontId="3" fillId="0" borderId="2" xfId="1" applyFont="1" applyFill="1" applyBorder="1"/>
    <xf numFmtId="9" fontId="3" fillId="0" borderId="2" xfId="4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2" xfId="0" applyNumberFormat="1" applyFont="1" applyFill="1" applyBorder="1"/>
    <xf numFmtId="38" fontId="3" fillId="0" borderId="5" xfId="0" applyNumberFormat="1" applyFont="1" applyFill="1" applyBorder="1"/>
    <xf numFmtId="177" fontId="3" fillId="0" borderId="19" xfId="4" applyNumberFormat="1" applyFont="1" applyFill="1" applyBorder="1" applyAlignment="1">
      <alignment horizontal="right"/>
    </xf>
    <xf numFmtId="177" fontId="3" fillId="0" borderId="20" xfId="4" applyNumberFormat="1" applyFont="1" applyFill="1" applyBorder="1" applyAlignment="1">
      <alignment horizontal="right"/>
    </xf>
    <xf numFmtId="177" fontId="3" fillId="0" borderId="21" xfId="4" applyNumberFormat="1" applyFont="1" applyFill="1" applyBorder="1" applyAlignment="1">
      <alignment horizontal="right"/>
    </xf>
    <xf numFmtId="177" fontId="3" fillId="0" borderId="26" xfId="4" applyNumberFormat="1" applyFont="1" applyFill="1" applyBorder="1" applyAlignment="1">
      <alignment horizontal="right"/>
    </xf>
    <xf numFmtId="177" fontId="3" fillId="0" borderId="27" xfId="4" applyNumberFormat="1" applyFont="1" applyFill="1" applyBorder="1" applyAlignment="1">
      <alignment horizontal="right"/>
    </xf>
    <xf numFmtId="177" fontId="3" fillId="0" borderId="25" xfId="4" applyNumberFormat="1" applyFont="1" applyFill="1" applyBorder="1" applyAlignment="1">
      <alignment horizontal="right"/>
    </xf>
    <xf numFmtId="177" fontId="3" fillId="0" borderId="32" xfId="4" applyNumberFormat="1" applyFont="1" applyFill="1" applyBorder="1" applyAlignment="1">
      <alignment horizontal="right"/>
    </xf>
    <xf numFmtId="177" fontId="3" fillId="0" borderId="35" xfId="4" applyNumberFormat="1" applyFont="1" applyFill="1" applyBorder="1" applyAlignment="1">
      <alignment horizontal="right"/>
    </xf>
    <xf numFmtId="177" fontId="3" fillId="0" borderId="31" xfId="4" applyNumberFormat="1" applyFont="1" applyFill="1" applyBorder="1" applyAlignment="1">
      <alignment horizontal="right"/>
    </xf>
    <xf numFmtId="177" fontId="3" fillId="0" borderId="3" xfId="4" applyNumberFormat="1" applyFont="1" applyFill="1" applyBorder="1" applyAlignment="1">
      <alignment horizontal="right"/>
    </xf>
    <xf numFmtId="177" fontId="3" fillId="0" borderId="2" xfId="4" applyNumberFormat="1" applyFont="1" applyFill="1" applyBorder="1" applyAlignment="1">
      <alignment horizontal="right"/>
    </xf>
    <xf numFmtId="177" fontId="3" fillId="0" borderId="5" xfId="4" applyNumberFormat="1" applyFont="1" applyFill="1" applyBorder="1" applyAlignment="1">
      <alignment horizontal="right"/>
    </xf>
    <xf numFmtId="177" fontId="3" fillId="0" borderId="22" xfId="4" applyNumberFormat="1" applyFont="1" applyFill="1" applyBorder="1" applyAlignment="1">
      <alignment horizontal="right"/>
    </xf>
    <xf numFmtId="177" fontId="3" fillId="0" borderId="17" xfId="4" applyNumberFormat="1" applyFont="1" applyFill="1" applyBorder="1" applyAlignment="1">
      <alignment horizontal="right"/>
    </xf>
    <xf numFmtId="177" fontId="3" fillId="0" borderId="18" xfId="4" applyNumberFormat="1" applyFont="1" applyFill="1" applyBorder="1" applyAlignment="1">
      <alignment horizontal="right"/>
    </xf>
    <xf numFmtId="0" fontId="3" fillId="0" borderId="36" xfId="0" applyFont="1" applyFill="1" applyBorder="1"/>
    <xf numFmtId="0" fontId="3" fillId="0" borderId="32" xfId="0" applyFont="1" applyFill="1" applyBorder="1"/>
    <xf numFmtId="38" fontId="3" fillId="0" borderId="36" xfId="1" applyFont="1" applyFill="1" applyBorder="1"/>
    <xf numFmtId="9" fontId="3" fillId="0" borderId="32" xfId="4" applyFont="1" applyFill="1" applyBorder="1" applyAlignment="1">
      <alignment horizontal="right"/>
    </xf>
    <xf numFmtId="9" fontId="3" fillId="0" borderId="36" xfId="4" applyFont="1" applyFill="1" applyBorder="1" applyAlignment="1">
      <alignment horizontal="right"/>
    </xf>
    <xf numFmtId="38" fontId="3" fillId="0" borderId="32" xfId="1" applyFont="1" applyFill="1" applyBorder="1"/>
    <xf numFmtId="38" fontId="3" fillId="0" borderId="3" xfId="0" applyNumberFormat="1" applyFont="1" applyFill="1" applyBorder="1"/>
    <xf numFmtId="1" fontId="3" fillId="0" borderId="3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36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3" xfId="4" applyNumberFormat="1" applyFont="1" applyFill="1" applyBorder="1" applyAlignment="1">
      <alignment horizontal="right"/>
    </xf>
    <xf numFmtId="176" fontId="3" fillId="0" borderId="6" xfId="4" applyNumberFormat="1" applyFont="1" applyFill="1" applyBorder="1" applyAlignment="1">
      <alignment horizontal="right"/>
    </xf>
    <xf numFmtId="176" fontId="3" fillId="0" borderId="13" xfId="4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37" xfId="1" applyNumberFormat="1" applyFont="1" applyFill="1" applyBorder="1" applyAlignment="1">
      <alignment horizontal="center" vertical="center"/>
    </xf>
    <xf numFmtId="1" fontId="3" fillId="0" borderId="38" xfId="1" applyNumberFormat="1" applyFont="1" applyFill="1" applyBorder="1" applyAlignment="1">
      <alignment horizontal="center" vertical="center"/>
    </xf>
    <xf numFmtId="1" fontId="3" fillId="0" borderId="14" xfId="1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7"/>
  <sheetViews>
    <sheetView tabSelected="1" zoomScale="110" zoomScaleNormal="110" zoomScaleSheetLayoutView="140" zoomScalePageLayoutView="115" workbookViewId="0">
      <pane xSplit="2" ySplit="6" topLeftCell="C10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ColWidth="10.625" defaultRowHeight="12" customHeight="1"/>
  <cols>
    <col min="1" max="1" width="1" style="1" customWidth="1"/>
    <col min="2" max="2" width="8.25" style="4" customWidth="1"/>
    <col min="3" max="4" width="3.25" style="1" customWidth="1"/>
    <col min="5" max="5" width="4" style="1" customWidth="1"/>
    <col min="6" max="8" width="3.25" style="1" customWidth="1"/>
    <col min="9" max="11" width="3.25" style="5" customWidth="1"/>
    <col min="12" max="14" width="3.25" style="1" customWidth="1"/>
    <col min="15" max="17" width="3.25" style="5" customWidth="1"/>
    <col min="18" max="20" width="3.25" style="1" customWidth="1"/>
    <col min="21" max="21" width="4.125" style="1" customWidth="1"/>
    <col min="22" max="23" width="3.875" style="1" customWidth="1"/>
    <col min="24" max="25" width="3.25" style="1" customWidth="1"/>
    <col min="26" max="26" width="3.875" style="1" customWidth="1"/>
    <col min="27" max="35" width="3.25" style="1" customWidth="1"/>
    <col min="36" max="36" width="4" style="1" customWidth="1"/>
    <col min="37" max="38" width="3.875" style="1" customWidth="1"/>
    <col min="39" max="47" width="2.75" style="1" customWidth="1"/>
    <col min="48" max="59" width="2.125" style="1" customWidth="1"/>
    <col min="60" max="62" width="2.375" style="1" customWidth="1"/>
    <col min="63" max="65" width="2.125" style="1" customWidth="1"/>
    <col min="66" max="71" width="1.875" style="1" customWidth="1"/>
    <col min="72" max="77" width="2.25" style="1" customWidth="1"/>
    <col min="78" max="80" width="1.75" style="1" customWidth="1"/>
    <col min="81" max="89" width="2.25" style="1" customWidth="1"/>
    <col min="90" max="92" width="1.875" style="1" customWidth="1"/>
    <col min="93" max="101" width="2.25" style="1" customWidth="1"/>
    <col min="102" max="112" width="2.875" style="1" customWidth="1"/>
    <col min="113" max="16384" width="10.625" style="1"/>
  </cols>
  <sheetData>
    <row r="1" spans="1:102" ht="12" customHeight="1">
      <c r="A1" s="6" t="s">
        <v>38</v>
      </c>
    </row>
    <row r="3" spans="1:102" ht="14.25" customHeight="1">
      <c r="C3" s="6" t="s">
        <v>40</v>
      </c>
      <c r="I3" s="7"/>
      <c r="R3" s="6"/>
      <c r="AJ3" s="6"/>
      <c r="AV3" s="6"/>
      <c r="BT3" s="6"/>
    </row>
    <row r="4" spans="1:102" s="3" customFormat="1" ht="18" customHeight="1">
      <c r="A4" s="85" t="s">
        <v>37</v>
      </c>
      <c r="B4" s="86"/>
      <c r="C4" s="91" t="s">
        <v>0</v>
      </c>
      <c r="D4" s="92"/>
      <c r="E4" s="93"/>
      <c r="F4" s="94" t="s">
        <v>1</v>
      </c>
      <c r="G4" s="95"/>
      <c r="H4" s="96"/>
      <c r="I4" s="82" t="s">
        <v>23</v>
      </c>
      <c r="J4" s="83"/>
      <c r="K4" s="84"/>
      <c r="L4" s="94" t="s">
        <v>2</v>
      </c>
      <c r="M4" s="95"/>
      <c r="N4" s="96"/>
      <c r="O4" s="82" t="s">
        <v>24</v>
      </c>
      <c r="P4" s="83"/>
      <c r="Q4" s="84"/>
      <c r="R4" s="94" t="s">
        <v>3</v>
      </c>
      <c r="S4" s="95"/>
      <c r="T4" s="96"/>
      <c r="U4" s="114" t="s">
        <v>28</v>
      </c>
      <c r="V4" s="95"/>
      <c r="W4" s="96"/>
      <c r="X4" s="114" t="s">
        <v>4</v>
      </c>
      <c r="Y4" s="95"/>
      <c r="Z4" s="96"/>
      <c r="AA4" s="114" t="s">
        <v>29</v>
      </c>
      <c r="AB4" s="95"/>
      <c r="AC4" s="96"/>
      <c r="AD4" s="114" t="s">
        <v>5</v>
      </c>
      <c r="AE4" s="95"/>
      <c r="AF4" s="96"/>
      <c r="AG4" s="111" t="s">
        <v>30</v>
      </c>
      <c r="AH4" s="112"/>
      <c r="AI4" s="113"/>
      <c r="AJ4" s="111" t="s">
        <v>6</v>
      </c>
      <c r="AK4" s="112"/>
      <c r="AL4" s="113"/>
      <c r="CX4" s="2"/>
    </row>
    <row r="5" spans="1:102" s="8" customFormat="1" ht="15" customHeight="1">
      <c r="A5" s="87"/>
      <c r="B5" s="88"/>
      <c r="C5" s="99" t="s">
        <v>19</v>
      </c>
      <c r="D5" s="101" t="s">
        <v>20</v>
      </c>
      <c r="E5" s="97" t="s">
        <v>21</v>
      </c>
      <c r="F5" s="99" t="s">
        <v>19</v>
      </c>
      <c r="G5" s="101" t="s">
        <v>20</v>
      </c>
      <c r="H5" s="97" t="s">
        <v>21</v>
      </c>
      <c r="I5" s="103" t="s">
        <v>19</v>
      </c>
      <c r="J5" s="101" t="s">
        <v>20</v>
      </c>
      <c r="K5" s="97" t="s">
        <v>21</v>
      </c>
      <c r="L5" s="99" t="s">
        <v>19</v>
      </c>
      <c r="M5" s="101" t="s">
        <v>20</v>
      </c>
      <c r="N5" s="97" t="s">
        <v>21</v>
      </c>
      <c r="O5" s="103" t="s">
        <v>19</v>
      </c>
      <c r="P5" s="101" t="s">
        <v>20</v>
      </c>
      <c r="Q5" s="97" t="s">
        <v>21</v>
      </c>
      <c r="R5" s="99" t="s">
        <v>19</v>
      </c>
      <c r="S5" s="101" t="s">
        <v>20</v>
      </c>
      <c r="T5" s="97" t="s">
        <v>21</v>
      </c>
      <c r="U5" s="103" t="s">
        <v>19</v>
      </c>
      <c r="V5" s="101" t="s">
        <v>20</v>
      </c>
      <c r="W5" s="97" t="s">
        <v>21</v>
      </c>
      <c r="X5" s="103" t="s">
        <v>19</v>
      </c>
      <c r="Y5" s="101" t="s">
        <v>20</v>
      </c>
      <c r="Z5" s="97" t="s">
        <v>21</v>
      </c>
      <c r="AA5" s="103" t="s">
        <v>19</v>
      </c>
      <c r="AB5" s="101" t="s">
        <v>20</v>
      </c>
      <c r="AC5" s="97" t="s">
        <v>21</v>
      </c>
      <c r="AD5" s="103" t="s">
        <v>19</v>
      </c>
      <c r="AE5" s="101" t="s">
        <v>20</v>
      </c>
      <c r="AF5" s="97" t="s">
        <v>21</v>
      </c>
      <c r="AG5" s="105" t="s">
        <v>19</v>
      </c>
      <c r="AH5" s="107" t="s">
        <v>20</v>
      </c>
      <c r="AI5" s="109" t="s">
        <v>21</v>
      </c>
      <c r="AJ5" s="105" t="s">
        <v>19</v>
      </c>
      <c r="AK5" s="107" t="s">
        <v>20</v>
      </c>
      <c r="AL5" s="109" t="s">
        <v>21</v>
      </c>
    </row>
    <row r="6" spans="1:102" s="9" customFormat="1" ht="15" customHeight="1">
      <c r="A6" s="89"/>
      <c r="B6" s="90"/>
      <c r="C6" s="100"/>
      <c r="D6" s="102"/>
      <c r="E6" s="98"/>
      <c r="F6" s="100"/>
      <c r="G6" s="102"/>
      <c r="H6" s="98"/>
      <c r="I6" s="104"/>
      <c r="J6" s="102"/>
      <c r="K6" s="98"/>
      <c r="L6" s="100"/>
      <c r="M6" s="102"/>
      <c r="N6" s="98"/>
      <c r="O6" s="104"/>
      <c r="P6" s="102"/>
      <c r="Q6" s="98"/>
      <c r="R6" s="100"/>
      <c r="S6" s="102"/>
      <c r="T6" s="98"/>
      <c r="U6" s="104"/>
      <c r="V6" s="102"/>
      <c r="W6" s="98"/>
      <c r="X6" s="104"/>
      <c r="Y6" s="102"/>
      <c r="Z6" s="98"/>
      <c r="AA6" s="104"/>
      <c r="AB6" s="102"/>
      <c r="AC6" s="98"/>
      <c r="AD6" s="104"/>
      <c r="AE6" s="102"/>
      <c r="AF6" s="98"/>
      <c r="AG6" s="106"/>
      <c r="AH6" s="108"/>
      <c r="AI6" s="110"/>
      <c r="AJ6" s="106"/>
      <c r="AK6" s="108"/>
      <c r="AL6" s="110"/>
    </row>
    <row r="7" spans="1:102" ht="19.5" customHeight="1">
      <c r="A7" s="12" t="s">
        <v>34</v>
      </c>
      <c r="B7" s="13"/>
      <c r="C7" s="14">
        <v>6056</v>
      </c>
      <c r="D7" s="15">
        <v>5712</v>
      </c>
      <c r="E7" s="16">
        <v>11768</v>
      </c>
      <c r="F7" s="14">
        <v>2356</v>
      </c>
      <c r="G7" s="15">
        <v>2267</v>
      </c>
      <c r="H7" s="16">
        <v>4623</v>
      </c>
      <c r="I7" s="51">
        <f>IF($C$7=0,0,F7/$C$7)</f>
        <v>0.38903566710700133</v>
      </c>
      <c r="J7" s="52">
        <f>IF($C$7=0,0,G7/$C$7)</f>
        <v>0.37433949801849403</v>
      </c>
      <c r="K7" s="53">
        <f>IF($E$7=0,0,H7/$E$7)</f>
        <v>0.39284500339904826</v>
      </c>
      <c r="L7" s="14">
        <v>1413</v>
      </c>
      <c r="M7" s="15">
        <v>1605</v>
      </c>
      <c r="N7" s="16">
        <v>3018</v>
      </c>
      <c r="O7" s="17">
        <f>L7/F7</f>
        <v>0.59974533106960948</v>
      </c>
      <c r="P7" s="18">
        <f t="shared" ref="O7:Q10" si="0">M7/G7</f>
        <v>0.70798411998235555</v>
      </c>
      <c r="Q7" s="19">
        <f t="shared" si="0"/>
        <v>0.65282284231018817</v>
      </c>
      <c r="R7" s="14">
        <v>2133</v>
      </c>
      <c r="S7" s="15">
        <v>1848</v>
      </c>
      <c r="T7" s="16">
        <v>3981</v>
      </c>
      <c r="U7" s="51">
        <f>IF($C$7=0,0,R7/$C$7)</f>
        <v>0.35221268163804492</v>
      </c>
      <c r="V7" s="52">
        <f>IF($C$7=0,0,S7/$C$7)</f>
        <v>0.30515191545574638</v>
      </c>
      <c r="W7" s="53">
        <f>IF($E$7=0,0,T7/$E$7)</f>
        <v>0.33829027872195783</v>
      </c>
      <c r="X7" s="14">
        <v>6113</v>
      </c>
      <c r="Y7" s="15">
        <v>6772</v>
      </c>
      <c r="Z7" s="16">
        <v>12885</v>
      </c>
      <c r="AA7" s="51">
        <f>IF($C$7=0,0,X7/$C$7)</f>
        <v>1.0094121532364597</v>
      </c>
      <c r="AB7" s="52">
        <f>IF($C$7=0,0,Y7/$C$7)</f>
        <v>1.1182298546895642</v>
      </c>
      <c r="AC7" s="53">
        <f>IF($E$7=0,0,Z7/$E$7)</f>
        <v>1.0949184228416045</v>
      </c>
      <c r="AD7" s="20">
        <v>114</v>
      </c>
      <c r="AE7" s="21">
        <v>139</v>
      </c>
      <c r="AF7" s="22">
        <v>253</v>
      </c>
      <c r="AG7" s="51">
        <f>IF($C$7=0,0,AD7/$C$7)</f>
        <v>1.8824306472919418E-2</v>
      </c>
      <c r="AH7" s="52">
        <f>IF($C$7=0,0,AE7/$C$7)</f>
        <v>2.2952443857331573E-2</v>
      </c>
      <c r="AI7" s="53">
        <f>IF($E$7=0,0,AF7/$E$7)</f>
        <v>2.1498980285520053E-2</v>
      </c>
      <c r="AJ7" s="14">
        <v>8360</v>
      </c>
      <c r="AK7" s="15">
        <v>8759</v>
      </c>
      <c r="AL7" s="16">
        <v>17119</v>
      </c>
    </row>
    <row r="8" spans="1:102" ht="19.5" customHeight="1">
      <c r="A8" s="12" t="s">
        <v>35</v>
      </c>
      <c r="B8" s="13"/>
      <c r="C8" s="20">
        <v>65</v>
      </c>
      <c r="D8" s="21">
        <v>33</v>
      </c>
      <c r="E8" s="22">
        <v>98</v>
      </c>
      <c r="F8" s="20">
        <v>41</v>
      </c>
      <c r="G8" s="21">
        <v>24</v>
      </c>
      <c r="H8" s="22">
        <v>65</v>
      </c>
      <c r="I8" s="51">
        <f>IF($C$8=0,0,F8/$C$8)</f>
        <v>0.63076923076923075</v>
      </c>
      <c r="J8" s="52">
        <f>IF($D$8=0,0,G8/$D$8)</f>
        <v>0.72727272727272729</v>
      </c>
      <c r="K8" s="53">
        <f>IF($E$8=0,0,H8/$E$8)</f>
        <v>0.66326530612244894</v>
      </c>
      <c r="L8" s="20">
        <v>11</v>
      </c>
      <c r="M8" s="21">
        <v>7</v>
      </c>
      <c r="N8" s="22">
        <v>18</v>
      </c>
      <c r="O8" s="17">
        <f t="shared" si="0"/>
        <v>0.26829268292682928</v>
      </c>
      <c r="P8" s="18">
        <f t="shared" si="0"/>
        <v>0.29166666666666669</v>
      </c>
      <c r="Q8" s="19">
        <f t="shared" si="0"/>
        <v>0.27692307692307694</v>
      </c>
      <c r="R8" s="20">
        <v>113</v>
      </c>
      <c r="S8" s="21">
        <v>49</v>
      </c>
      <c r="T8" s="22">
        <v>162</v>
      </c>
      <c r="U8" s="51">
        <f>IF($C$8=0,0,R8/$C$8)</f>
        <v>1.7384615384615385</v>
      </c>
      <c r="V8" s="52">
        <f>IF($D$8=0,0,S8/$D$8)</f>
        <v>1.4848484848484849</v>
      </c>
      <c r="W8" s="53">
        <f>IF($E$8=0,0,T8/$E$8)</f>
        <v>1.653061224489796</v>
      </c>
      <c r="X8" s="35">
        <v>95</v>
      </c>
      <c r="Y8" s="21">
        <v>71</v>
      </c>
      <c r="Z8" s="22">
        <v>166</v>
      </c>
      <c r="AA8" s="51">
        <f>IF($C$8=0,0,X8/$C$8)</f>
        <v>1.4615384615384615</v>
      </c>
      <c r="AB8" s="52">
        <f>IF($D$8=0,0,Y8/$D$8)</f>
        <v>2.1515151515151514</v>
      </c>
      <c r="AC8" s="53">
        <f>IF($E$8=0,0,Z8/$E$8)</f>
        <v>1.6938775510204083</v>
      </c>
      <c r="AD8" s="20">
        <v>2</v>
      </c>
      <c r="AE8" s="21">
        <v>7</v>
      </c>
      <c r="AF8" s="22">
        <v>9</v>
      </c>
      <c r="AG8" s="51">
        <f>IF($C$8=0,0,AD8/$C$8)</f>
        <v>3.0769230769230771E-2</v>
      </c>
      <c r="AH8" s="52">
        <f>IF($D$8=0,0,AE8/$D$8)</f>
        <v>0.21212121212121213</v>
      </c>
      <c r="AI8" s="53">
        <f>IF($E$8=0,0,AF8/$E$8)</f>
        <v>9.1836734693877556E-2</v>
      </c>
      <c r="AJ8" s="20">
        <v>210</v>
      </c>
      <c r="AK8" s="21">
        <v>127</v>
      </c>
      <c r="AL8" s="22">
        <v>337</v>
      </c>
    </row>
    <row r="9" spans="1:102" ht="19.5" customHeight="1" thickBot="1">
      <c r="A9" s="23" t="s">
        <v>36</v>
      </c>
      <c r="B9" s="24"/>
      <c r="C9" s="23">
        <v>152</v>
      </c>
      <c r="D9" s="25">
        <v>103</v>
      </c>
      <c r="E9" s="26">
        <v>255</v>
      </c>
      <c r="F9" s="27">
        <v>62</v>
      </c>
      <c r="G9" s="28">
        <v>37</v>
      </c>
      <c r="H9" s="29">
        <v>99</v>
      </c>
      <c r="I9" s="54">
        <f>IF($C$9=0,0,F9/$C$9)</f>
        <v>0.40789473684210525</v>
      </c>
      <c r="J9" s="55">
        <f>IF($D$9=0,0,G9/$D$9)</f>
        <v>0.35922330097087379</v>
      </c>
      <c r="K9" s="56">
        <f>IF($E$9=0,0,H9/$E$9)</f>
        <v>0.38823529411764707</v>
      </c>
      <c r="L9" s="33">
        <v>39</v>
      </c>
      <c r="M9" s="34">
        <v>19</v>
      </c>
      <c r="N9" s="29">
        <v>58</v>
      </c>
      <c r="O9" s="30">
        <f t="shared" si="0"/>
        <v>0.62903225806451613</v>
      </c>
      <c r="P9" s="31">
        <f t="shared" si="0"/>
        <v>0.51351351351351349</v>
      </c>
      <c r="Q9" s="32">
        <f t="shared" si="0"/>
        <v>0.58585858585858586</v>
      </c>
      <c r="R9" s="27">
        <v>59</v>
      </c>
      <c r="S9" s="28">
        <v>32</v>
      </c>
      <c r="T9" s="26">
        <v>91</v>
      </c>
      <c r="U9" s="54">
        <f>IF($C$9=0,0,R9/$C$9)</f>
        <v>0.38815789473684209</v>
      </c>
      <c r="V9" s="55">
        <f>IF($D$9=0,0,S9/$D$9)</f>
        <v>0.31067961165048541</v>
      </c>
      <c r="W9" s="56">
        <f>IF($E$9=0,0,T9/$E$9)</f>
        <v>0.35686274509803922</v>
      </c>
      <c r="X9" s="27">
        <v>160</v>
      </c>
      <c r="Y9" s="28">
        <v>94</v>
      </c>
      <c r="Z9" s="26">
        <v>254</v>
      </c>
      <c r="AA9" s="54">
        <f>IF($C$9=0,0,X9/$C$9)</f>
        <v>1.0526315789473684</v>
      </c>
      <c r="AB9" s="55">
        <f>IF($D$9=0,0,Y9/$D$9)</f>
        <v>0.91262135922330101</v>
      </c>
      <c r="AC9" s="56">
        <f>IF($E$9=0,0,Z9/$E$9)</f>
        <v>0.99607843137254903</v>
      </c>
      <c r="AD9" s="27">
        <v>8</v>
      </c>
      <c r="AE9" s="28">
        <v>4</v>
      </c>
      <c r="AF9" s="26">
        <v>12</v>
      </c>
      <c r="AG9" s="54">
        <f>IF($C$9=0,0,AD9/$C$9)</f>
        <v>5.2631578947368418E-2</v>
      </c>
      <c r="AH9" s="55">
        <f>IF($D$9=0,0,AE9/$D$9)</f>
        <v>3.8834951456310676E-2</v>
      </c>
      <c r="AI9" s="56">
        <f>IF($E$9=0,0,AF9/$E$9)</f>
        <v>4.7058823529411764E-2</v>
      </c>
      <c r="AJ9" s="27">
        <v>227</v>
      </c>
      <c r="AK9" s="28">
        <v>130</v>
      </c>
      <c r="AL9" s="26">
        <v>357</v>
      </c>
    </row>
    <row r="10" spans="1:102" s="10" customFormat="1" ht="19.5" customHeight="1" thickTop="1">
      <c r="A10" s="35" t="s">
        <v>33</v>
      </c>
      <c r="B10" s="36"/>
      <c r="C10" s="37">
        <f t="shared" ref="C10:H10" si="1">SUM(C7:C9)</f>
        <v>6273</v>
      </c>
      <c r="D10" s="49">
        <f t="shared" si="1"/>
        <v>5848</v>
      </c>
      <c r="E10" s="50">
        <f t="shared" si="1"/>
        <v>12121</v>
      </c>
      <c r="F10" s="37">
        <f t="shared" si="1"/>
        <v>2459</v>
      </c>
      <c r="G10" s="49">
        <f t="shared" si="1"/>
        <v>2328</v>
      </c>
      <c r="H10" s="50">
        <f t="shared" si="1"/>
        <v>4787</v>
      </c>
      <c r="I10" s="57">
        <f>IF($C$10=0,0,F10/$C$10)</f>
        <v>0.39199744938625858</v>
      </c>
      <c r="J10" s="58">
        <f>IF($D$10=0,0,G10/$D$10)</f>
        <v>0.39808481532147744</v>
      </c>
      <c r="K10" s="59">
        <f>IF($E$10=0,0,H10/$E$10)</f>
        <v>0.39493441135219864</v>
      </c>
      <c r="L10" s="37">
        <f>SUM(L7:L9)</f>
        <v>1463</v>
      </c>
      <c r="M10" s="49">
        <f>SUM(M7:M9)</f>
        <v>1631</v>
      </c>
      <c r="N10" s="50">
        <f>SUM(N7:N9)</f>
        <v>3094</v>
      </c>
      <c r="O10" s="40">
        <f t="shared" si="0"/>
        <v>0.5949572997153314</v>
      </c>
      <c r="P10" s="41">
        <f t="shared" si="0"/>
        <v>0.70060137457044669</v>
      </c>
      <c r="Q10" s="42">
        <f t="shared" si="0"/>
        <v>0.64633382076457069</v>
      </c>
      <c r="R10" s="37">
        <f>SUM(R7:R9)</f>
        <v>2305</v>
      </c>
      <c r="S10" s="49">
        <f>SUM(S7:S9)</f>
        <v>1929</v>
      </c>
      <c r="T10" s="50">
        <f>SUM(T7:T9)</f>
        <v>4234</v>
      </c>
      <c r="U10" s="57">
        <f>IF($C$10=0,0,R10/$C$10)</f>
        <v>0.36744779212498008</v>
      </c>
      <c r="V10" s="58">
        <f>IF($D$10=0,0,S10/$D$10)</f>
        <v>0.32985636114911082</v>
      </c>
      <c r="W10" s="59">
        <f>IF($E$10=0,0,T10/$E$10)</f>
        <v>0.34931111294447653</v>
      </c>
      <c r="X10" s="37">
        <f>SUM(X7:X9)</f>
        <v>6368</v>
      </c>
      <c r="Y10" s="49">
        <f>SUM(Y7:Y9)</f>
        <v>6937</v>
      </c>
      <c r="Z10" s="50">
        <f>SUM(Z7:Z9)</f>
        <v>13305</v>
      </c>
      <c r="AA10" s="57">
        <f>IF($C$10=0,0,X10/$C$10)</f>
        <v>1.0151442690897496</v>
      </c>
      <c r="AB10" s="58">
        <f>IF($D$10=0,0,Y10/$D$10)</f>
        <v>1.186217510259918</v>
      </c>
      <c r="AC10" s="59">
        <f>IF($E$10=0,0,Z10/$E$10)</f>
        <v>1.0976817094299149</v>
      </c>
      <c r="AD10" s="37">
        <f>SUM(AD7:AD9)</f>
        <v>124</v>
      </c>
      <c r="AE10" s="49">
        <f>SUM(AE7:AE9)</f>
        <v>150</v>
      </c>
      <c r="AF10" s="50">
        <f>SUM(AF7:AF9)</f>
        <v>274</v>
      </c>
      <c r="AG10" s="57">
        <f>IF($C$10=0,0,AD10/$C$10)</f>
        <v>1.9767256496094374E-2</v>
      </c>
      <c r="AH10" s="58">
        <f>IF($D$10=0,0,AE10/$D$10)</f>
        <v>2.5649794801641587E-2</v>
      </c>
      <c r="AI10" s="59">
        <f>IF($E$10=0,0,AF10/$E$10)</f>
        <v>2.2605395594422904E-2</v>
      </c>
      <c r="AJ10" s="72">
        <f>SUM(AJ7:AJ9)</f>
        <v>8797</v>
      </c>
      <c r="AK10" s="49">
        <f>SUM(AK7:AK9)</f>
        <v>9016</v>
      </c>
      <c r="AL10" s="50">
        <f>SUM(AL7:AL9)</f>
        <v>17813</v>
      </c>
    </row>
    <row r="11" spans="1:102" ht="12" customHeight="1">
      <c r="E11" s="11"/>
    </row>
    <row r="13" spans="1:102" ht="19.5" customHeight="1">
      <c r="A13" s="85" t="s">
        <v>37</v>
      </c>
      <c r="B13" s="86"/>
      <c r="C13" s="123" t="s">
        <v>7</v>
      </c>
      <c r="D13" s="115"/>
      <c r="E13" s="116"/>
      <c r="F13" s="123" t="s">
        <v>8</v>
      </c>
      <c r="G13" s="115"/>
      <c r="H13" s="116"/>
      <c r="I13" s="115" t="s">
        <v>31</v>
      </c>
      <c r="J13" s="115"/>
      <c r="K13" s="116"/>
      <c r="L13" s="125" t="s">
        <v>25</v>
      </c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7"/>
      <c r="X13" s="125" t="s">
        <v>26</v>
      </c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7"/>
    </row>
    <row r="14" spans="1:102" ht="19.5" customHeight="1">
      <c r="A14" s="87"/>
      <c r="B14" s="88"/>
      <c r="C14" s="124"/>
      <c r="D14" s="117"/>
      <c r="E14" s="118"/>
      <c r="F14" s="124"/>
      <c r="G14" s="117"/>
      <c r="H14" s="118"/>
      <c r="I14" s="117"/>
      <c r="J14" s="117"/>
      <c r="K14" s="118"/>
      <c r="L14" s="119" t="s">
        <v>11</v>
      </c>
      <c r="M14" s="120"/>
      <c r="N14" s="120"/>
      <c r="O14" s="119" t="s">
        <v>39</v>
      </c>
      <c r="P14" s="120"/>
      <c r="Q14" s="120"/>
      <c r="R14" s="119" t="s">
        <v>13</v>
      </c>
      <c r="S14" s="120"/>
      <c r="T14" s="121"/>
      <c r="U14" s="120" t="s">
        <v>14</v>
      </c>
      <c r="V14" s="120"/>
      <c r="W14" s="121"/>
      <c r="X14" s="119" t="s">
        <v>11</v>
      </c>
      <c r="Y14" s="120"/>
      <c r="Z14" s="120"/>
      <c r="AA14" s="119" t="s">
        <v>12</v>
      </c>
      <c r="AB14" s="120"/>
      <c r="AC14" s="120"/>
      <c r="AD14" s="119" t="s">
        <v>13</v>
      </c>
      <c r="AE14" s="120"/>
      <c r="AF14" s="120"/>
      <c r="AG14" s="119" t="s">
        <v>14</v>
      </c>
      <c r="AH14" s="120"/>
      <c r="AI14" s="121"/>
    </row>
    <row r="15" spans="1:102" ht="19.5" customHeight="1">
      <c r="A15" s="89"/>
      <c r="B15" s="90"/>
      <c r="C15" s="46" t="s">
        <v>19</v>
      </c>
      <c r="D15" s="47" t="s">
        <v>20</v>
      </c>
      <c r="E15" s="48" t="s">
        <v>21</v>
      </c>
      <c r="F15" s="46" t="s">
        <v>19</v>
      </c>
      <c r="G15" s="47" t="s">
        <v>20</v>
      </c>
      <c r="H15" s="48" t="s">
        <v>21</v>
      </c>
      <c r="I15" s="78" t="s">
        <v>19</v>
      </c>
      <c r="J15" s="47" t="s">
        <v>20</v>
      </c>
      <c r="K15" s="48" t="s">
        <v>21</v>
      </c>
      <c r="L15" s="73" t="s">
        <v>19</v>
      </c>
      <c r="M15" s="74" t="s">
        <v>20</v>
      </c>
      <c r="N15" s="75" t="s">
        <v>21</v>
      </c>
      <c r="O15" s="73" t="s">
        <v>19</v>
      </c>
      <c r="P15" s="74" t="s">
        <v>20</v>
      </c>
      <c r="Q15" s="75" t="s">
        <v>21</v>
      </c>
      <c r="R15" s="73" t="s">
        <v>19</v>
      </c>
      <c r="S15" s="74" t="s">
        <v>20</v>
      </c>
      <c r="T15" s="76" t="s">
        <v>21</v>
      </c>
      <c r="U15" s="77" t="s">
        <v>19</v>
      </c>
      <c r="V15" s="74" t="s">
        <v>20</v>
      </c>
      <c r="W15" s="76" t="s">
        <v>21</v>
      </c>
      <c r="X15" s="73" t="s">
        <v>19</v>
      </c>
      <c r="Y15" s="74" t="s">
        <v>20</v>
      </c>
      <c r="Z15" s="75" t="s">
        <v>21</v>
      </c>
      <c r="AA15" s="73" t="s">
        <v>19</v>
      </c>
      <c r="AB15" s="74" t="s">
        <v>20</v>
      </c>
      <c r="AC15" s="75" t="s">
        <v>21</v>
      </c>
      <c r="AD15" s="73" t="s">
        <v>19</v>
      </c>
      <c r="AE15" s="74" t="s">
        <v>20</v>
      </c>
      <c r="AF15" s="75" t="s">
        <v>21</v>
      </c>
      <c r="AG15" s="73" t="s">
        <v>19</v>
      </c>
      <c r="AH15" s="74" t="s">
        <v>20</v>
      </c>
      <c r="AI15" s="76" t="s">
        <v>21</v>
      </c>
    </row>
    <row r="16" spans="1:102" ht="19.5" customHeight="1">
      <c r="A16" s="12" t="s">
        <v>34</v>
      </c>
      <c r="B16" s="13"/>
      <c r="C16" s="51">
        <f>IF($C$7=0,0,AJ7/$C$7)</f>
        <v>1.380449141347424</v>
      </c>
      <c r="D16" s="52">
        <f>IF($D$7=0,0,AK7/$D$7)</f>
        <v>1.5334383753501402</v>
      </c>
      <c r="E16" s="53">
        <f>IF($E$7=0,0,AL7/$E$7)</f>
        <v>1.4547076818490823</v>
      </c>
      <c r="F16" s="14">
        <v>2605</v>
      </c>
      <c r="G16" s="15">
        <v>3284</v>
      </c>
      <c r="H16" s="16">
        <v>5889</v>
      </c>
      <c r="I16" s="51">
        <f>IF($C$7=0,0,F16/$C$7)</f>
        <v>0.43015191545574638</v>
      </c>
      <c r="J16" s="52">
        <f>IF($C$7=0,0,G16/$C$7)</f>
        <v>0.54227212681638048</v>
      </c>
      <c r="K16" s="53">
        <f>IF($E$7=0,0,H16/$E$7)</f>
        <v>0.50042488103331062</v>
      </c>
      <c r="L16" s="20">
        <v>126</v>
      </c>
      <c r="M16" s="21">
        <v>202</v>
      </c>
      <c r="N16" s="21">
        <v>328</v>
      </c>
      <c r="O16" s="17">
        <f>L16/$C$7</f>
        <v>2.0805812417437251E-2</v>
      </c>
      <c r="P16" s="18">
        <f>M16/$D$7</f>
        <v>3.5364145658263305E-2</v>
      </c>
      <c r="Q16" s="19">
        <f>N16/$E$7</f>
        <v>2.7872195785180149E-2</v>
      </c>
      <c r="R16" s="21">
        <v>11</v>
      </c>
      <c r="S16" s="21">
        <v>16</v>
      </c>
      <c r="T16" s="21">
        <v>27</v>
      </c>
      <c r="U16" s="17">
        <f>R16/$C$7</f>
        <v>1.8163804491413474E-3</v>
      </c>
      <c r="V16" s="18">
        <f>S16/$D$7</f>
        <v>2.8011204481792717E-3</v>
      </c>
      <c r="W16" s="19">
        <f>T16/$E$7</f>
        <v>2.2943575798776341E-3</v>
      </c>
      <c r="X16" s="14">
        <v>1205</v>
      </c>
      <c r="Y16" s="15">
        <v>1298</v>
      </c>
      <c r="Z16" s="15">
        <v>2503</v>
      </c>
      <c r="AA16" s="17">
        <f>X16/$C$7</f>
        <v>0.19897622192866579</v>
      </c>
      <c r="AB16" s="18">
        <f>Y16/$D$7</f>
        <v>0.22724089635854341</v>
      </c>
      <c r="AC16" s="19">
        <f>Z16/$E$7</f>
        <v>0.21269544527532291</v>
      </c>
      <c r="AD16" s="21">
        <v>366</v>
      </c>
      <c r="AE16" s="21">
        <v>322</v>
      </c>
      <c r="AF16" s="21">
        <v>688</v>
      </c>
      <c r="AG16" s="17">
        <f>AD16/$C$7</f>
        <v>6.0435931307793921E-2</v>
      </c>
      <c r="AH16" s="18">
        <f>AE16/$D$7</f>
        <v>5.6372549019607844E-2</v>
      </c>
      <c r="AI16" s="19">
        <f>AF16/$E$7</f>
        <v>5.8463630183548609E-2</v>
      </c>
    </row>
    <row r="17" spans="1:35" ht="19.5" customHeight="1">
      <c r="A17" s="12" t="s">
        <v>35</v>
      </c>
      <c r="B17" s="13"/>
      <c r="C17" s="51">
        <f>IF($C$8=0,0,AJ8/$C$8)</f>
        <v>3.2307692307692308</v>
      </c>
      <c r="D17" s="52">
        <f>IF($D$8=0,0,AK8/$D$8)</f>
        <v>3.8484848484848486</v>
      </c>
      <c r="E17" s="53">
        <f>IF($E$8=0,0,AL8/$E$8)</f>
        <v>3.4387755102040818</v>
      </c>
      <c r="F17" s="20">
        <v>21</v>
      </c>
      <c r="G17" s="21">
        <v>28</v>
      </c>
      <c r="H17" s="22">
        <v>49</v>
      </c>
      <c r="I17" s="51">
        <f>IF($C$8=0,0,F17/$C$8)</f>
        <v>0.32307692307692309</v>
      </c>
      <c r="J17" s="52">
        <f>IF($D$8=0,0,G17/$D$8)</f>
        <v>0.84848484848484851</v>
      </c>
      <c r="K17" s="53">
        <f>IF($E$8=0,0,H17/$E$8)</f>
        <v>0.5</v>
      </c>
      <c r="L17" s="20">
        <v>1</v>
      </c>
      <c r="M17" s="21">
        <v>1</v>
      </c>
      <c r="N17" s="21">
        <v>2</v>
      </c>
      <c r="O17" s="17">
        <f>L17/$C$8</f>
        <v>1.5384615384615385E-2</v>
      </c>
      <c r="P17" s="18">
        <f>M17/$D$8</f>
        <v>3.0303030303030304E-2</v>
      </c>
      <c r="Q17" s="19">
        <f>N17/$E$8</f>
        <v>2.0408163265306121E-2</v>
      </c>
      <c r="R17" s="21">
        <v>0</v>
      </c>
      <c r="S17" s="21">
        <v>0</v>
      </c>
      <c r="T17" s="21">
        <v>0</v>
      </c>
      <c r="U17" s="17">
        <f>R17/$C$8</f>
        <v>0</v>
      </c>
      <c r="V17" s="18">
        <f>S17/$D$8</f>
        <v>0</v>
      </c>
      <c r="W17" s="19">
        <f>T17/$E$8</f>
        <v>0</v>
      </c>
      <c r="X17" s="20">
        <v>17</v>
      </c>
      <c r="Y17" s="21">
        <v>10</v>
      </c>
      <c r="Z17" s="21">
        <v>27</v>
      </c>
      <c r="AA17" s="17">
        <f>X17/$C$8</f>
        <v>0.26153846153846155</v>
      </c>
      <c r="AB17" s="18">
        <f>Y17/$D$8</f>
        <v>0.30303030303030304</v>
      </c>
      <c r="AC17" s="19">
        <f>Z17/$E$8</f>
        <v>0.27551020408163263</v>
      </c>
      <c r="AD17" s="21">
        <v>4</v>
      </c>
      <c r="AE17" s="21">
        <v>1</v>
      </c>
      <c r="AF17" s="21">
        <v>5</v>
      </c>
      <c r="AG17" s="17">
        <f>AD17/$C$8</f>
        <v>6.1538461538461542E-2</v>
      </c>
      <c r="AH17" s="18">
        <f>AE17/$D$8</f>
        <v>3.0303030303030304E-2</v>
      </c>
      <c r="AI17" s="19">
        <f>AF17/$E$8</f>
        <v>5.1020408163265307E-2</v>
      </c>
    </row>
    <row r="18" spans="1:35" ht="19.5" customHeight="1" thickBot="1">
      <c r="A18" s="23" t="s">
        <v>36</v>
      </c>
      <c r="B18" s="24"/>
      <c r="C18" s="63">
        <f>IF($C$9=0,0,AJ9/$C$9)</f>
        <v>1.493421052631579</v>
      </c>
      <c r="D18" s="64">
        <f>IF($D$9=0,0,AK9/$D$9)</f>
        <v>1.2621359223300972</v>
      </c>
      <c r="E18" s="65">
        <f>IF($E$9=0,0,AL9/$E$9)</f>
        <v>1.4</v>
      </c>
      <c r="F18" s="27">
        <v>41</v>
      </c>
      <c r="G18" s="28">
        <v>46</v>
      </c>
      <c r="H18" s="26">
        <v>87</v>
      </c>
      <c r="I18" s="54">
        <f>IF($C$9=0,0,F18/$C$9)</f>
        <v>0.26973684210526316</v>
      </c>
      <c r="J18" s="55">
        <f>IF($D$9=0,0,G18/$D$9)</f>
        <v>0.44660194174757284</v>
      </c>
      <c r="K18" s="56">
        <f>IF($E$9=0,0,H18/$E$9)</f>
        <v>0.3411764705882353</v>
      </c>
      <c r="L18" s="27">
        <v>1</v>
      </c>
      <c r="M18" s="28">
        <v>6</v>
      </c>
      <c r="N18" s="28">
        <v>7</v>
      </c>
      <c r="O18" s="30">
        <f>L18/$C$9</f>
        <v>6.5789473684210523E-3</v>
      </c>
      <c r="P18" s="31">
        <f>M18/$D$9</f>
        <v>5.8252427184466021E-2</v>
      </c>
      <c r="Q18" s="32">
        <f>N18/$E$9</f>
        <v>2.7450980392156862E-2</v>
      </c>
      <c r="R18" s="28">
        <v>0</v>
      </c>
      <c r="S18" s="28">
        <v>1</v>
      </c>
      <c r="T18" s="28">
        <v>1</v>
      </c>
      <c r="U18" s="30">
        <f>R18/$C$9</f>
        <v>0</v>
      </c>
      <c r="V18" s="31">
        <f>S18/$D$9</f>
        <v>9.7087378640776691E-3</v>
      </c>
      <c r="W18" s="32">
        <f>T18/$E$9</f>
        <v>3.9215686274509803E-3</v>
      </c>
      <c r="X18" s="27">
        <v>30</v>
      </c>
      <c r="Y18" s="28">
        <v>21</v>
      </c>
      <c r="Z18" s="28">
        <v>51</v>
      </c>
      <c r="AA18" s="30">
        <f>X18/$C$9</f>
        <v>0.19736842105263158</v>
      </c>
      <c r="AB18" s="31">
        <f>Y18/$D$9</f>
        <v>0.20388349514563106</v>
      </c>
      <c r="AC18" s="32">
        <f>Z18/$E$9</f>
        <v>0.2</v>
      </c>
      <c r="AD18" s="28">
        <v>12</v>
      </c>
      <c r="AE18" s="28">
        <v>15</v>
      </c>
      <c r="AF18" s="28">
        <v>27</v>
      </c>
      <c r="AG18" s="30">
        <f>AD18/$C$9</f>
        <v>7.8947368421052627E-2</v>
      </c>
      <c r="AH18" s="31">
        <f>AE18/$D$9</f>
        <v>0.14563106796116504</v>
      </c>
      <c r="AI18" s="32">
        <f>AF18/$E$9</f>
        <v>0.10588235294117647</v>
      </c>
    </row>
    <row r="19" spans="1:35" ht="19.5" customHeight="1" thickTop="1">
      <c r="A19" s="35" t="s">
        <v>33</v>
      </c>
      <c r="B19" s="36"/>
      <c r="C19" s="60">
        <f>IF($C$10=0,0,AJ10/$C$10)</f>
        <v>1.4023593177108242</v>
      </c>
      <c r="D19" s="61">
        <f>IF($D$10=0,0,AK10/$D$10)</f>
        <v>1.5417236662106704</v>
      </c>
      <c r="E19" s="62">
        <f>IF($E$10=0,0,AL10/$E$10)</f>
        <v>1.4695982179688145</v>
      </c>
      <c r="F19" s="37">
        <f>SUM(F16:F18)</f>
        <v>2667</v>
      </c>
      <c r="G19" s="49">
        <f>SUM(G16:G18)</f>
        <v>3358</v>
      </c>
      <c r="H19" s="50">
        <f>SUM(H16:H18)</f>
        <v>6025</v>
      </c>
      <c r="I19" s="57">
        <f>IF($C$10=0,0,F19/$C$10)</f>
        <v>0.4251554280248685</v>
      </c>
      <c r="J19" s="58">
        <f>IF($D$10=0,0,G19/$D$10)</f>
        <v>0.57421340629274964</v>
      </c>
      <c r="K19" s="59">
        <f>IF($E$10=0,0,H19/$E$10)</f>
        <v>0.49707119874597805</v>
      </c>
      <c r="L19" s="39">
        <f>SUM(L16:L18)</f>
        <v>128</v>
      </c>
      <c r="M19" s="38">
        <f>SUM(M16:M18)</f>
        <v>209</v>
      </c>
      <c r="N19" s="38">
        <f>SUM(N16:N18)</f>
        <v>337</v>
      </c>
      <c r="O19" s="40">
        <f>L19/$C$10</f>
        <v>2.0404909931452254E-2</v>
      </c>
      <c r="P19" s="41">
        <f>M19/$D$10</f>
        <v>3.5738714090287275E-2</v>
      </c>
      <c r="Q19" s="42">
        <f>N19/$E$10</f>
        <v>2.7802986552264666E-2</v>
      </c>
      <c r="R19" s="38">
        <f>SUM(R16:R18)</f>
        <v>11</v>
      </c>
      <c r="S19" s="38">
        <f>SUM(S16:S18)</f>
        <v>17</v>
      </c>
      <c r="T19" s="38">
        <f>SUM(T16:T18)</f>
        <v>28</v>
      </c>
      <c r="U19" s="40">
        <f>R19/$C$10</f>
        <v>1.7535469472341782E-3</v>
      </c>
      <c r="V19" s="41">
        <f>S19/$D$10</f>
        <v>2.9069767441860465E-3</v>
      </c>
      <c r="W19" s="42">
        <f>T19/$E$10</f>
        <v>2.3100404257074499E-3</v>
      </c>
      <c r="X19" s="43">
        <f>SUM(X16:X18)</f>
        <v>1252</v>
      </c>
      <c r="Y19" s="44">
        <f>SUM(Y16:Y18)</f>
        <v>1329</v>
      </c>
      <c r="Z19" s="44">
        <f>SUM(Z16:Z18)</f>
        <v>2581</v>
      </c>
      <c r="AA19" s="40">
        <f>X19/$C$10</f>
        <v>0.19958552526701737</v>
      </c>
      <c r="AB19" s="41">
        <f>Y19/$D$10</f>
        <v>0.22725718194254446</v>
      </c>
      <c r="AC19" s="42">
        <f>Z19/$E$10</f>
        <v>0.21293622638396173</v>
      </c>
      <c r="AD19" s="38">
        <f>SUM(AD16:AD18)</f>
        <v>382</v>
      </c>
      <c r="AE19" s="38">
        <f>SUM(AE16:AE18)</f>
        <v>338</v>
      </c>
      <c r="AF19" s="38">
        <f>SUM(AF16:AF18)</f>
        <v>720</v>
      </c>
      <c r="AG19" s="40">
        <f>AD19/$C$10</f>
        <v>6.0895903076677825E-2</v>
      </c>
      <c r="AH19" s="41">
        <f>AE19/$D$10</f>
        <v>5.7797537619699045E-2</v>
      </c>
      <c r="AI19" s="42">
        <f>AF19/$E$10</f>
        <v>5.9401039518191569E-2</v>
      </c>
    </row>
    <row r="22" spans="1:35" ht="20.25" customHeight="1">
      <c r="A22" s="85" t="s">
        <v>37</v>
      </c>
      <c r="B22" s="86"/>
      <c r="C22" s="85" t="s">
        <v>9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86"/>
      <c r="O22" s="85" t="s">
        <v>10</v>
      </c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86"/>
    </row>
    <row r="23" spans="1:35" ht="20.25" customHeight="1">
      <c r="A23" s="87"/>
      <c r="B23" s="88"/>
      <c r="C23" s="119" t="s">
        <v>15</v>
      </c>
      <c r="D23" s="120"/>
      <c r="E23" s="120"/>
      <c r="F23" s="119" t="s">
        <v>16</v>
      </c>
      <c r="G23" s="120"/>
      <c r="H23" s="120"/>
      <c r="I23" s="119" t="s">
        <v>17</v>
      </c>
      <c r="J23" s="120"/>
      <c r="K23" s="121"/>
      <c r="L23" s="119" t="s">
        <v>18</v>
      </c>
      <c r="M23" s="120"/>
      <c r="N23" s="121"/>
      <c r="O23" s="119" t="s">
        <v>11</v>
      </c>
      <c r="P23" s="120"/>
      <c r="Q23" s="120"/>
      <c r="R23" s="119" t="s">
        <v>12</v>
      </c>
      <c r="S23" s="120"/>
      <c r="T23" s="120"/>
      <c r="U23" s="119" t="s">
        <v>13</v>
      </c>
      <c r="V23" s="120"/>
      <c r="W23" s="120"/>
      <c r="X23" s="119" t="s">
        <v>14</v>
      </c>
      <c r="Y23" s="120"/>
      <c r="Z23" s="120"/>
      <c r="AA23" s="119" t="s">
        <v>32</v>
      </c>
      <c r="AB23" s="120"/>
      <c r="AC23" s="120"/>
      <c r="AD23" s="125" t="s">
        <v>27</v>
      </c>
      <c r="AE23" s="126"/>
      <c r="AF23" s="127"/>
    </row>
    <row r="24" spans="1:35" ht="20.25" customHeight="1">
      <c r="A24" s="89"/>
      <c r="B24" s="90"/>
      <c r="C24" s="73" t="s">
        <v>19</v>
      </c>
      <c r="D24" s="74" t="s">
        <v>22</v>
      </c>
      <c r="E24" s="75" t="s">
        <v>21</v>
      </c>
      <c r="F24" s="73" t="s">
        <v>19</v>
      </c>
      <c r="G24" s="74" t="s">
        <v>20</v>
      </c>
      <c r="H24" s="75" t="s">
        <v>21</v>
      </c>
      <c r="I24" s="73" t="s">
        <v>19</v>
      </c>
      <c r="J24" s="74" t="s">
        <v>20</v>
      </c>
      <c r="K24" s="76" t="s">
        <v>21</v>
      </c>
      <c r="L24" s="73" t="s">
        <v>19</v>
      </c>
      <c r="M24" s="74" t="s">
        <v>20</v>
      </c>
      <c r="N24" s="76" t="s">
        <v>21</v>
      </c>
      <c r="O24" s="73" t="s">
        <v>19</v>
      </c>
      <c r="P24" s="74" t="s">
        <v>20</v>
      </c>
      <c r="Q24" s="75" t="s">
        <v>21</v>
      </c>
      <c r="R24" s="73" t="s">
        <v>19</v>
      </c>
      <c r="S24" s="74" t="s">
        <v>20</v>
      </c>
      <c r="T24" s="75" t="s">
        <v>21</v>
      </c>
      <c r="U24" s="73" t="s">
        <v>19</v>
      </c>
      <c r="V24" s="74" t="s">
        <v>20</v>
      </c>
      <c r="W24" s="75" t="s">
        <v>21</v>
      </c>
      <c r="X24" s="73" t="s">
        <v>19</v>
      </c>
      <c r="Y24" s="74" t="s">
        <v>20</v>
      </c>
      <c r="Z24" s="75" t="s">
        <v>21</v>
      </c>
      <c r="AA24" s="73" t="s">
        <v>19</v>
      </c>
      <c r="AB24" s="74" t="s">
        <v>20</v>
      </c>
      <c r="AC24" s="75" t="s">
        <v>21</v>
      </c>
      <c r="AD24" s="73" t="s">
        <v>19</v>
      </c>
      <c r="AE24" s="74" t="s">
        <v>20</v>
      </c>
      <c r="AF24" s="76" t="s">
        <v>21</v>
      </c>
    </row>
    <row r="25" spans="1:35" ht="19.5" customHeight="1">
      <c r="A25" s="12" t="s">
        <v>34</v>
      </c>
      <c r="B25" s="13"/>
      <c r="C25" s="14">
        <v>1121</v>
      </c>
      <c r="D25" s="15">
        <v>789</v>
      </c>
      <c r="E25" s="15">
        <v>1910</v>
      </c>
      <c r="F25" s="17">
        <f>C25/$C$7</f>
        <v>0.18510568031704094</v>
      </c>
      <c r="G25" s="18">
        <f>D25/$D$7</f>
        <v>0.13813025210084034</v>
      </c>
      <c r="H25" s="19">
        <f>E25/$E$7</f>
        <v>0.16230455472467709</v>
      </c>
      <c r="I25" s="21">
        <v>363</v>
      </c>
      <c r="J25" s="21">
        <v>152</v>
      </c>
      <c r="K25" s="21">
        <v>515</v>
      </c>
      <c r="L25" s="17">
        <f>I25/$C$7</f>
        <v>5.9940554821664466E-2</v>
      </c>
      <c r="M25" s="18">
        <f>J25/$D$7</f>
        <v>2.661064425770308E-2</v>
      </c>
      <c r="N25" s="19">
        <f>K25/$E$7</f>
        <v>4.3762746430999318E-2</v>
      </c>
      <c r="O25" s="14">
        <v>1119</v>
      </c>
      <c r="P25" s="15">
        <v>701</v>
      </c>
      <c r="Q25" s="15">
        <v>1820</v>
      </c>
      <c r="R25" s="17">
        <f>O25/$C$7</f>
        <v>0.18477542932628799</v>
      </c>
      <c r="S25" s="18">
        <f>P25/$D$7</f>
        <v>0.12272408963585434</v>
      </c>
      <c r="T25" s="19">
        <f>Q25/$E$7</f>
        <v>0.15465669612508498</v>
      </c>
      <c r="U25" s="21">
        <v>289</v>
      </c>
      <c r="V25" s="21">
        <v>121</v>
      </c>
      <c r="W25" s="21">
        <v>410</v>
      </c>
      <c r="X25" s="17">
        <f>U25/$C$7</f>
        <v>4.7721268163804488E-2</v>
      </c>
      <c r="Y25" s="18">
        <f>V25/$D$7</f>
        <v>2.1183473389355743E-2</v>
      </c>
      <c r="Z25" s="19">
        <f>W25/$E$7</f>
        <v>3.4840244731475185E-2</v>
      </c>
      <c r="AA25" s="21">
        <v>1425</v>
      </c>
      <c r="AB25" s="21">
        <v>801</v>
      </c>
      <c r="AC25" s="21">
        <v>2226</v>
      </c>
      <c r="AD25" s="17">
        <f>AA25/$C7</f>
        <v>0.23530383091149273</v>
      </c>
      <c r="AE25" s="18">
        <f>AB25/$D7</f>
        <v>0.14023109243697479</v>
      </c>
      <c r="AF25" s="19">
        <f>AC25/$E7</f>
        <v>0.18915703602991163</v>
      </c>
    </row>
    <row r="26" spans="1:35" ht="19.5" customHeight="1">
      <c r="A26" s="12" t="s">
        <v>35</v>
      </c>
      <c r="B26" s="13"/>
      <c r="C26" s="20">
        <v>18</v>
      </c>
      <c r="D26" s="21">
        <v>16</v>
      </c>
      <c r="E26" s="21">
        <v>34</v>
      </c>
      <c r="F26" s="17">
        <f>C26/$C$8</f>
        <v>0.27692307692307694</v>
      </c>
      <c r="G26" s="18">
        <f>D26/$D$8</f>
        <v>0.48484848484848486</v>
      </c>
      <c r="H26" s="19">
        <f>E26/$E$8</f>
        <v>0.34693877551020408</v>
      </c>
      <c r="I26" s="21">
        <v>12</v>
      </c>
      <c r="J26" s="21">
        <v>1</v>
      </c>
      <c r="K26" s="21">
        <v>13</v>
      </c>
      <c r="L26" s="17">
        <f>I26/$C$8</f>
        <v>0.18461538461538463</v>
      </c>
      <c r="M26" s="18">
        <f>J26/$D$8</f>
        <v>3.0303030303030304E-2</v>
      </c>
      <c r="N26" s="19">
        <f>K26/$E$8</f>
        <v>0.1326530612244898</v>
      </c>
      <c r="O26" s="20">
        <v>24</v>
      </c>
      <c r="P26" s="21">
        <v>12</v>
      </c>
      <c r="Q26" s="21">
        <v>36</v>
      </c>
      <c r="R26" s="17">
        <f>O26/$C$8</f>
        <v>0.36923076923076925</v>
      </c>
      <c r="S26" s="18">
        <f>P26/$D$8</f>
        <v>0.36363636363636365</v>
      </c>
      <c r="T26" s="19">
        <f>Q26/$E$8</f>
        <v>0.36734693877551022</v>
      </c>
      <c r="U26" s="21">
        <v>5</v>
      </c>
      <c r="V26" s="21">
        <v>0</v>
      </c>
      <c r="W26" s="21">
        <v>5</v>
      </c>
      <c r="X26" s="17">
        <f>U26/$C$8</f>
        <v>7.6923076923076927E-2</v>
      </c>
      <c r="Y26" s="18">
        <f>V26/$D$8</f>
        <v>0</v>
      </c>
      <c r="Z26" s="19">
        <f>W26/$E$8</f>
        <v>5.1020408163265307E-2</v>
      </c>
      <c r="AA26" s="21">
        <v>33</v>
      </c>
      <c r="AB26" s="21">
        <v>16</v>
      </c>
      <c r="AC26" s="21">
        <v>49</v>
      </c>
      <c r="AD26" s="17">
        <f>AA26/$C8</f>
        <v>0.50769230769230766</v>
      </c>
      <c r="AE26" s="18">
        <f t="shared" ref="AE26:AE27" si="2">AB26/$D8</f>
        <v>0.48484848484848486</v>
      </c>
      <c r="AF26" s="19">
        <f t="shared" ref="AF26:AF28" si="3">AC26/$E8</f>
        <v>0.5</v>
      </c>
    </row>
    <row r="27" spans="1:35" ht="19.5" customHeight="1" thickBot="1">
      <c r="A27" s="23" t="s">
        <v>36</v>
      </c>
      <c r="B27" s="24"/>
      <c r="C27" s="27">
        <v>40</v>
      </c>
      <c r="D27" s="28">
        <v>24</v>
      </c>
      <c r="E27" s="28">
        <v>64</v>
      </c>
      <c r="F27" s="30">
        <f>C27/$C$9</f>
        <v>0.26315789473684209</v>
      </c>
      <c r="G27" s="31">
        <f>D27/$D$9</f>
        <v>0.23300970873786409</v>
      </c>
      <c r="H27" s="32">
        <f>E27/$E$9</f>
        <v>0.25098039215686274</v>
      </c>
      <c r="I27" s="28">
        <v>17</v>
      </c>
      <c r="J27" s="28">
        <v>11</v>
      </c>
      <c r="K27" s="28">
        <v>28</v>
      </c>
      <c r="L27" s="30">
        <f>I27/$C$9</f>
        <v>0.1118421052631579</v>
      </c>
      <c r="M27" s="31">
        <f>J27/$D$9</f>
        <v>0.10679611650485436</v>
      </c>
      <c r="N27" s="32">
        <f>K27/$E$9</f>
        <v>0.10980392156862745</v>
      </c>
      <c r="O27" s="27">
        <v>37</v>
      </c>
      <c r="P27" s="28">
        <v>17</v>
      </c>
      <c r="Q27" s="28">
        <v>54</v>
      </c>
      <c r="R27" s="30">
        <f>O27/$C$9</f>
        <v>0.24342105263157895</v>
      </c>
      <c r="S27" s="31">
        <f>P27/$D$9</f>
        <v>0.1650485436893204</v>
      </c>
      <c r="T27" s="32">
        <f>Q27/$E$9</f>
        <v>0.21176470588235294</v>
      </c>
      <c r="U27" s="28">
        <v>11</v>
      </c>
      <c r="V27" s="28">
        <v>4</v>
      </c>
      <c r="W27" s="28">
        <v>15</v>
      </c>
      <c r="X27" s="30">
        <f>U27/C$9</f>
        <v>7.2368421052631582E-2</v>
      </c>
      <c r="Y27" s="31">
        <f>V27/D$9</f>
        <v>3.8834951456310676E-2</v>
      </c>
      <c r="Z27" s="32">
        <f>W27/E$9</f>
        <v>5.8823529411764705E-2</v>
      </c>
      <c r="AA27" s="28">
        <v>64</v>
      </c>
      <c r="AB27" s="28">
        <v>26</v>
      </c>
      <c r="AC27" s="28">
        <v>90</v>
      </c>
      <c r="AD27" s="30">
        <f>AA27/$C9</f>
        <v>0.42105263157894735</v>
      </c>
      <c r="AE27" s="31">
        <f t="shared" si="2"/>
        <v>0.25242718446601942</v>
      </c>
      <c r="AF27" s="32">
        <f t="shared" si="3"/>
        <v>0.35294117647058826</v>
      </c>
    </row>
    <row r="28" spans="1:35" ht="19.5" customHeight="1" thickTop="1">
      <c r="A28" s="35" t="s">
        <v>33</v>
      </c>
      <c r="B28" s="36"/>
      <c r="C28" s="71">
        <f>SUM(C25:C27)</f>
        <v>1179</v>
      </c>
      <c r="D28" s="44">
        <f>SUM(D25:D27)</f>
        <v>829</v>
      </c>
      <c r="E28" s="68">
        <f>SUM(E25:E27)</f>
        <v>2008</v>
      </c>
      <c r="F28" s="69">
        <v>0.20154083204930662</v>
      </c>
      <c r="G28" s="45">
        <v>0.13457760314341846</v>
      </c>
      <c r="H28" s="70">
        <v>0.16907445626289888</v>
      </c>
      <c r="I28" s="67">
        <f>SUM(I25:I27)</f>
        <v>392</v>
      </c>
      <c r="J28" s="38">
        <f t="shared" ref="J28:K28" si="4">SUM(J25:J27)</f>
        <v>164</v>
      </c>
      <c r="K28" s="66">
        <f t="shared" si="4"/>
        <v>556</v>
      </c>
      <c r="L28" s="40">
        <f>I28/$C$10</f>
        <v>6.2490036665072531E-2</v>
      </c>
      <c r="M28" s="41">
        <f>J28/$D$10</f>
        <v>2.8043775649794801E-2</v>
      </c>
      <c r="N28" s="42">
        <f>K28/$E$10</f>
        <v>4.5870802739047936E-2</v>
      </c>
      <c r="O28" s="43">
        <f>SUM(O25:O27)</f>
        <v>1180</v>
      </c>
      <c r="P28" s="44">
        <f>SUM(P25:P27)</f>
        <v>730</v>
      </c>
      <c r="Q28" s="68">
        <f>SUM(Q25:Q27)</f>
        <v>1910</v>
      </c>
      <c r="R28" s="40">
        <f>O28/C$10</f>
        <v>0.18810776343057548</v>
      </c>
      <c r="S28" s="41">
        <f>P28/D$10</f>
        <v>0.12482900136798905</v>
      </c>
      <c r="T28" s="42">
        <f>Q28/E$10</f>
        <v>0.15757775761075818</v>
      </c>
      <c r="U28" s="67">
        <f>SUM(U25:U27)</f>
        <v>305</v>
      </c>
      <c r="V28" s="38">
        <f t="shared" ref="V28" si="5">SUM(V25:V27)</f>
        <v>125</v>
      </c>
      <c r="W28" s="66">
        <f t="shared" ref="W28" si="6">SUM(W25:W27)</f>
        <v>430</v>
      </c>
      <c r="X28" s="40">
        <f>U28/C$10</f>
        <v>4.8621074446038581E-2</v>
      </c>
      <c r="Y28" s="41">
        <f>V28/D$10</f>
        <v>2.137482900136799E-2</v>
      </c>
      <c r="Z28" s="42">
        <f>W28/E$10</f>
        <v>3.5475620823364411E-2</v>
      </c>
      <c r="AA28" s="67">
        <f>SUM(AA25:AA27)</f>
        <v>1522</v>
      </c>
      <c r="AB28" s="38">
        <f t="shared" ref="AB28" si="7">SUM(AB25:AB27)</f>
        <v>843</v>
      </c>
      <c r="AC28" s="66">
        <f t="shared" ref="AC28" si="8">SUM(AC25:AC27)</f>
        <v>2365</v>
      </c>
      <c r="AD28" s="79">
        <f>AA28/$C10</f>
        <v>0.24262713215367449</v>
      </c>
      <c r="AE28" s="80">
        <f>AB28/$D10</f>
        <v>0.14415184678522572</v>
      </c>
      <c r="AF28" s="81">
        <f t="shared" si="3"/>
        <v>0.19511591452850424</v>
      </c>
    </row>
    <row r="31" spans="1:35" ht="12" customHeight="1">
      <c r="I31" s="1"/>
      <c r="J31" s="1"/>
      <c r="K31" s="1"/>
      <c r="O31" s="1"/>
      <c r="P31" s="1"/>
      <c r="Q31" s="1"/>
    </row>
    <row r="32" spans="1:35" ht="12" customHeight="1">
      <c r="I32" s="1"/>
      <c r="J32" s="1"/>
      <c r="K32" s="1"/>
      <c r="O32" s="1"/>
      <c r="P32" s="1"/>
      <c r="Q32" s="1"/>
    </row>
    <row r="33" spans="9:17" ht="12" customHeight="1">
      <c r="I33" s="1"/>
      <c r="J33" s="1"/>
      <c r="K33" s="1"/>
      <c r="O33" s="1"/>
      <c r="P33" s="1"/>
      <c r="Q33" s="1"/>
    </row>
    <row r="34" spans="9:17" ht="12" customHeight="1">
      <c r="I34" s="1"/>
      <c r="J34" s="1"/>
      <c r="K34" s="1"/>
      <c r="O34" s="1"/>
      <c r="P34" s="1"/>
      <c r="Q34" s="1"/>
    </row>
    <row r="35" spans="9:17" ht="12" customHeight="1">
      <c r="I35" s="1"/>
      <c r="J35" s="1"/>
      <c r="K35" s="1"/>
      <c r="O35" s="1"/>
      <c r="P35" s="1"/>
      <c r="Q35" s="1"/>
    </row>
    <row r="36" spans="9:17" ht="12" customHeight="1">
      <c r="I36" s="1"/>
      <c r="J36" s="1"/>
      <c r="K36" s="1"/>
      <c r="O36" s="1"/>
      <c r="P36" s="1"/>
      <c r="Q36" s="1"/>
    </row>
    <row r="37" spans="9:17" ht="12" customHeight="1">
      <c r="I37" s="1"/>
      <c r="J37" s="1"/>
      <c r="K37" s="1"/>
      <c r="O37" s="1"/>
      <c r="P37" s="1"/>
      <c r="Q37" s="1"/>
    </row>
  </sheetData>
  <mergeCells count="76">
    <mergeCell ref="A22:B24"/>
    <mergeCell ref="C13:E14"/>
    <mergeCell ref="F13:H14"/>
    <mergeCell ref="AG14:AI14"/>
    <mergeCell ref="AD14:AF14"/>
    <mergeCell ref="AA14:AC14"/>
    <mergeCell ref="X14:Z14"/>
    <mergeCell ref="X13:AI13"/>
    <mergeCell ref="X23:Z23"/>
    <mergeCell ref="AA23:AC23"/>
    <mergeCell ref="AD23:AF23"/>
    <mergeCell ref="A13:B15"/>
    <mergeCell ref="L13:W13"/>
    <mergeCell ref="R14:T14"/>
    <mergeCell ref="O14:Q14"/>
    <mergeCell ref="L14:N14"/>
    <mergeCell ref="U23:W23"/>
    <mergeCell ref="U14:W14"/>
    <mergeCell ref="T5:T6"/>
    <mergeCell ref="C22:N22"/>
    <mergeCell ref="O22:AF22"/>
    <mergeCell ref="C5:C6"/>
    <mergeCell ref="D5:D6"/>
    <mergeCell ref="E5:E6"/>
    <mergeCell ref="F5:F6"/>
    <mergeCell ref="G5:G6"/>
    <mergeCell ref="F23:H23"/>
    <mergeCell ref="I23:K23"/>
    <mergeCell ref="L23:N23"/>
    <mergeCell ref="O23:Q23"/>
    <mergeCell ref="R23:T23"/>
    <mergeCell ref="C23:E23"/>
    <mergeCell ref="I13:K14"/>
    <mergeCell ref="AG5:AG6"/>
    <mergeCell ref="AH5:AH6"/>
    <mergeCell ref="AI5:AI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AG4:AI4"/>
    <mergeCell ref="AJ4:AL4"/>
    <mergeCell ref="R4:T4"/>
    <mergeCell ref="U4:W4"/>
    <mergeCell ref="X4:Z4"/>
    <mergeCell ref="AA4:AC4"/>
    <mergeCell ref="AD4:AF4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O4:Q4"/>
    <mergeCell ref="A4:B6"/>
    <mergeCell ref="C4:E4"/>
    <mergeCell ref="F4:H4"/>
    <mergeCell ref="I4:K4"/>
    <mergeCell ref="L4:N4"/>
    <mergeCell ref="K5:K6"/>
    <mergeCell ref="L5:L6"/>
    <mergeCell ref="M5:M6"/>
    <mergeCell ref="N5:N6"/>
    <mergeCell ref="H5:H6"/>
    <mergeCell ref="I5:I6"/>
    <mergeCell ref="J5:J6"/>
  </mergeCells>
  <phoneticPr fontId="2"/>
  <printOptions horizontalCentered="1" verticalCentered="1" gridLinesSet="0"/>
  <pageMargins left="0.51181102362204722" right="0.27559055118110237" top="0.39370078740157483" bottom="0.15748031496062992" header="0.31496062992125984" footer="0.31496062992125984"/>
  <pageSetup paperSize="9" scale="92" fitToHeight="0" pageOrder="overThenDown" orientation="landscape" r:id="rId1"/>
  <headerFooter alignWithMargins="0">
    <oddHeader xml:space="preserve">&amp;C
</oddHeader>
  </headerFooter>
  <colBreaks count="1" manualBreakCount="1">
    <brk id="38" min="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高３</vt:lpstr>
      <vt:lpstr>高３!Print_Area</vt:lpstr>
      <vt:lpstr>高３!Print_Titles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住吉　由加</dc:creator>
  <cp:lastModifiedBy>w</cp:lastModifiedBy>
  <cp:lastPrinted>2022-07-07T05:55:00Z</cp:lastPrinted>
  <dcterms:created xsi:type="dcterms:W3CDTF">2001-09-03T00:54:18Z</dcterms:created>
  <dcterms:modified xsi:type="dcterms:W3CDTF">2022-07-11T07:29:54Z</dcterms:modified>
</cp:coreProperties>
</file>