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11 高島市　●\2　修正版\"/>
    </mc:Choice>
  </mc:AlternateContent>
  <bookViews>
    <workbookView xWindow="0" yWindow="0" windowWidth="28800" windowHeight="1133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C37" i="10"/>
  <c r="BE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 r="AM37" i="10" s="1"/>
  <c r="BW34" i="10" l="1"/>
  <c r="BW35" i="10" s="1"/>
  <c r="BW36" i="10" s="1"/>
  <c r="BW37" i="10" s="1"/>
  <c r="BW38" i="10" s="1"/>
  <c r="BW39" i="10" s="1"/>
  <c r="CO34" i="10" l="1"/>
  <c r="CO35" i="10" s="1"/>
  <c r="CO36" i="10" s="1"/>
</calcChain>
</file>

<file path=xl/sharedStrings.xml><?xml version="1.0" encoding="utf-8"?>
<sst xmlns="http://schemas.openxmlformats.org/spreadsheetml/2006/main" count="1118" uniqueCount="611">
  <si>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</si>
  <si>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</si>
  <si>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</si>
  <si>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</si>
  <si>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</si>
  <si>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</si>
  <si>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</si>
  <si>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</si>
  <si>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</si>
  <si>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</si>
  <si>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</si>
  <si>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</si>
  <si>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</si>
  <si>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</si>
  <si>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</si>
  <si>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</si>
  <si>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</si>
  <si>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</si>
  <si>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</si>
  <si>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</si>
  <si>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</si>
  <si>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</si>
  <si>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</si>
  <si>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</si>
  <si>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</si>
  <si>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</si>
  <si>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</si>
  <si>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</si>
  <si>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</si>
  <si>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</si>
  <si>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</si>
  <si>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</si>
  <si>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</si>
  <si>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</si>
  <si>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</si>
  <si>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</si>
  <si>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</si>
  <si>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</si>
  <si>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</si>
  <si>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</si>
  <si>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</si>
  <si>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</si>
  <si>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</si>
  <si>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</si>
  <si>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</si>
  <si>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</si>
  <si>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</si>
  <si>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</si>
  <si>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</si>
  <si>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</si>
  <si>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</si>
  <si>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</si>
  <si>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</si>
  <si>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</si>
  <si>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</si>
  <si>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</si>
  <si>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</si>
  <si>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</si>
  <si>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</si>
  <si>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</si>
  <si>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</si>
  <si>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</si>
  <si>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</si>
  <si>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</si>
  <si>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</si>
  <si>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</si>
  <si>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</si>
  <si>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</si>
  <si>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</si>
  <si>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</si>
  <si>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</si>
  <si>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</si>
  <si>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</si>
  <si>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</si>
  <si>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</si>
  <si>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</si>
  <si>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</si>
  <si>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</si>
  <si>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</si>
  <si>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</si>
  <si>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</si>
  <si>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</si>
  <si>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</si>
  <si>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</si>
  <si>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</si>
  <si>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</si>
  <si>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</si>
  <si>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</si>
  <si>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</si>
  <si>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</si>
  <si>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</si>
  <si>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</si>
  <si>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</si>
  <si>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</si>
  <si>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</si>
  <si>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</si>
  <si>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</si>
  <si>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</si>
  <si>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</si>
  <si>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</si>
  <si>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</si>
  <si>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</si>
  <si>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</si>
  <si>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</si>
  <si>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</si>
  <si>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</si>
  <si>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</si>
  <si>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</si>
  <si>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</si>
  <si>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</si>
  <si>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</si>
  <si>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</si>
  <si>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</si>
  <si>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</si>
  <si>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</si>
  <si>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</si>
  <si>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</si>
  <si>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</si>
  <si>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</si>
  <si>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</si>
  <si>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</si>
  <si>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</si>
  <si>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</si>
  <si>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</si>
  <si>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</si>
  <si>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</si>
  <si>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</si>
  <si>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</si>
  <si>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</si>
  <si>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</si>
  <si>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</si>
  <si>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</si>
  <si>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</si>
  <si>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</si>
  <si>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</si>
  <si>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</si>
  <si>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</si>
  <si>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</si>
  <si>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</si>
  <si>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</si>
  <si>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</si>
  <si>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</si>
  <si>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</si>
  <si>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</si>
  <si>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</si>
  <si>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</si>
  <si>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</si>
  <si>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</si>
  <si>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</si>
  <si>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</si>
  <si>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</si>
  <si>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</si>
  <si>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</si>
  <si>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</si>
  <si>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</si>
  <si>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</si>
  <si>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</si>
  <si>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</si>
  <si>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</si>
  <si>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</si>
  <si>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</si>
  <si>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</si>
  <si>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</si>
  <si>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</si>
  <si>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</si>
  <si>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</si>
  <si>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</si>
  <si>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</si>
  <si>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</si>
  <si>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</si>
  <si>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</si>
  <si>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</si>
  <si>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</si>
  <si>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</si>
  <si>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</si>
  <si>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</si>
  <si>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</si>
  <si>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</si>
  <si>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</si>
  <si>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</si>
  <si>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</si>
  <si>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</si>
  <si>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</si>
  <si>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</si>
  <si>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</si>
  <si>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</si>
  <si>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</si>
  <si>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</si>
  <si>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</si>
  <si>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</si>
  <si>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</si>
  <si>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</si>
  <si>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</si>
  <si>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</si>
  <si>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</si>
  <si>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</si>
  <si>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</si>
  <si>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</si>
  <si>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</si>
  <si>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</si>
  <si>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</si>
  <si>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</si>
  <si>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</si>
  <si>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</si>
  <si>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</si>
  <si>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</si>
  <si>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</si>
  <si>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</si>
  <si>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</si>
  <si>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</si>
  <si>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</si>
  <si>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</si>
  <si>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</si>
  <si>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</si>
  <si>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滋賀県高島市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</si>
  <si>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</si>
  <si>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</si>
  <si>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</si>
  <si>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</si>
  <si>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</si>
  <si>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</si>
  <si>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</si>
  <si>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</si>
  <si>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</si>
  <si>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</si>
  <si>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</si>
  <si>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</si>
  <si>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</si>
  <si>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</si>
  <si>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</si>
  <si>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</si>
  <si>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</si>
  <si>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</si>
  <si>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</si>
  <si>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</si>
  <si>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</si>
  <si>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</si>
  <si>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</si>
  <si>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</si>
  <si>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</si>
  <si>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</si>
  <si>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</si>
  <si>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</si>
  <si>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</si>
  <si>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</si>
  <si>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</si>
  <si>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</si>
  <si>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</si>
  <si>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</si>
  <si>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</si>
  <si>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</si>
  <si>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</si>
  <si>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</si>
  <si>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</si>
  <si>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</si>
  <si>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</si>
  <si>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</si>
  <si>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</si>
  <si>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</si>
  <si>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</si>
  <si>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</si>
  <si>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</si>
  <si>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</si>
  <si>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</si>
  <si>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</si>
  <si>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</si>
  <si>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</si>
  <si>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</si>
  <si>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</si>
  <si>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</si>
  <si>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</si>
  <si>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</si>
  <si>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</si>
  <si>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</si>
  <si>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</si>
  <si>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</si>
  <si>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</si>
  <si>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</si>
  <si>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</si>
  <si>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</si>
  <si>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</si>
  <si>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</si>
  <si>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</si>
  <si>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</si>
  <si>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</si>
  <si>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</si>
  <si>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</si>
  <si>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</si>
  <si>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</si>
  <si>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</si>
  <si>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</si>
  <si>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</si>
  <si>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</si>
  <si>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</si>
  <si>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</si>
  <si>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</si>
  <si>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</si>
  <si>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</si>
  <si>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</si>
  <si>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</si>
  <si>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</si>
  <si>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</si>
  <si>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</si>
  <si>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</si>
  <si>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</si>
  <si>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</si>
  <si>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</si>
  <si>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</si>
  <si>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</si>
  <si>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</si>
  <si>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</si>
  <si>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</si>
  <si>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</si>
  <si>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</si>
  <si>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</si>
  <si>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</si>
  <si>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</si>
  <si>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</si>
  <si>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</si>
  <si>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</si>
  <si>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</si>
  <si>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</si>
  <si>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</si>
  <si>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</si>
  <si>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</si>
  <si>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</si>
  <si>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</si>
  <si>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</si>
  <si>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</si>
  <si>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</si>
  <si>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</si>
  <si>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</si>
  <si>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</si>
  <si>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</si>
  <si>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</si>
  <si>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</si>
  <si>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</si>
  <si>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</si>
  <si>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</si>
  <si>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</si>
  <si>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</si>
  <si>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</si>
  <si>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</si>
  <si>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</si>
  <si>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</si>
  <si>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</si>
  <si>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</si>
  <si>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</si>
  <si>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</si>
  <si>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</si>
  <si>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</si>
  <si>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</si>
  <si>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</si>
  <si>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</si>
  <si>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</si>
  <si>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</si>
  <si>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</si>
  <si>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</si>
  <si>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</si>
  <si>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</si>
  <si>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</si>
  <si>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</si>
  <si>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</si>
  <si>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</si>
  <si>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</si>
  <si>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</si>
  <si>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</si>
  <si>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</si>
  <si>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</si>
  <si>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滋賀県高島市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</si>
  <si>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</si>
  <si>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</si>
  <si>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</si>
  <si>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</si>
  <si>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</si>
  <si>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</si>
  <si>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</si>
  <si>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</si>
  <si>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</si>
  <si>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</si>
  <si>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</si>
  <si>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</si>
  <si>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</si>
  <si>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</si>
  <si>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</si>
  <si>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</si>
  <si>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</si>
  <si>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</si>
  <si>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</si>
  <si>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</si>
  <si>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</si>
  <si>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</si>
  <si>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</si>
  <si>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</si>
  <si>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</si>
  <si>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</si>
  <si>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</si>
  <si>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</si>
  <si>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</si>
  <si>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</si>
  <si>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</si>
  <si>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</si>
  <si>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</si>
  <si>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</si>
  <si>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</si>
  <si>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介護保険事業特別会計</t>
    <phoneticPr fontId="5"/>
  </si>
  <si>
    <t>訪問看護ステーション事業特別会計</t>
    <phoneticPr fontId="5"/>
  </si>
  <si>
    <t>水道事業会計</t>
    <phoneticPr fontId="5"/>
  </si>
  <si>
    <t>法適用企業</t>
    <phoneticPr fontId="5"/>
  </si>
  <si>
    <t>下水道事業会計</t>
    <phoneticPr fontId="5"/>
  </si>
  <si>
    <t>法適用企業</t>
    <phoneticPr fontId="5"/>
  </si>
  <si>
    <t>病院事業会計</t>
    <phoneticPr fontId="5"/>
  </si>
  <si>
    <t>介護老人保健施設事業会計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</si>
  <si>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</si>
  <si>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</si>
  <si>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</si>
  <si>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</si>
  <si>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</si>
  <si>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</si>
  <si>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</si>
  <si>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</si>
  <si>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</si>
  <si>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</si>
  <si>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</si>
  <si>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</si>
  <si>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</si>
  <si>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</si>
  <si>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</si>
  <si>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</si>
  <si>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</si>
  <si>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</si>
  <si>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</si>
  <si>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</si>
  <si>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</si>
  <si>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</si>
  <si>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</si>
  <si>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</si>
  <si>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</si>
  <si>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</si>
  <si>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</si>
  <si>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</si>
  <si>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</si>
  <si>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</si>
  <si>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</si>
  <si>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</si>
  <si>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</si>
  <si>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</si>
  <si>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</si>
  <si>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</si>
  <si>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</si>
  <si>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</si>
  <si>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</si>
  <si>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</si>
  <si>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</si>
  <si>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</si>
  <si>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</si>
  <si>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</si>
  <si>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</si>
  <si>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</si>
  <si>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</si>
  <si>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</si>
  <si>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</si>
  <si>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</si>
  <si>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</si>
  <si>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</si>
  <si>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</si>
  <si>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</si>
  <si>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</si>
  <si>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</si>
  <si>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</si>
  <si>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</si>
  <si>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</si>
  <si>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</si>
  <si>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</si>
  <si>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</si>
  <si>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</si>
  <si>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</si>
  <si>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</si>
  <si>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</si>
  <si>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</si>
  <si>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</si>
  <si>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</si>
  <si>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</si>
  <si>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</si>
  <si>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</si>
  <si>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</si>
  <si>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</si>
  <si>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</si>
  <si>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</si>
  <si>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</si>
  <si>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</si>
  <si>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</si>
  <si>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</si>
  <si>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</si>
  <si>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</si>
  <si>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</si>
  <si>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</si>
  <si>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</si>
  <si>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</si>
  <si>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</si>
  <si>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</si>
  <si>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</si>
  <si>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</si>
  <si>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</si>
  <si>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</si>
  <si>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</si>
  <si>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</si>
  <si>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</si>
  <si>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</si>
  <si>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</si>
  <si>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</si>
  <si>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</si>
  <si>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</si>
  <si>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</si>
  <si>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</si>
  <si>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</si>
  <si>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</si>
  <si>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</si>
  <si>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</si>
  <si>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</si>
  <si>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</si>
  <si>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</si>
  <si>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</si>
  <si>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</si>
  <si>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</si>
  <si>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</si>
  <si>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</si>
  <si>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</si>
  <si>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</si>
  <si>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</si>
  <si>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</si>
  <si>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</si>
  <si>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</si>
  <si>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</si>
  <si>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</si>
  <si>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</si>
  <si>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</si>
  <si>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</si>
  <si>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</si>
  <si>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</si>
  <si>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</si>
  <si>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</si>
  <si>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</si>
  <si>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</si>
  <si>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</si>
  <si>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</si>
  <si>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</si>
  <si>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</si>
  <si>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</si>
  <si>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</si>
  <si>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</si>
  <si>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</si>
  <si>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</si>
  <si>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</si>
  <si>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</si>
  <si>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</si>
  <si>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</si>
  <si>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</si>
  <si>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</si>
  <si>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</si>
  <si>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</si>
  <si>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</si>
  <si>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1.15</t>
  </si>
  <si>
    <t>▲ 0.59</t>
  </si>
  <si>
    <t>▲ 1.08</t>
  </si>
  <si>
    <t>病院事業会計</t>
  </si>
  <si>
    <t>水道事業会計</t>
  </si>
  <si>
    <t>一般会計</t>
  </si>
  <si>
    <t>下水道事業会計</t>
  </si>
  <si>
    <t>介護老人保健施設事業会計</t>
  </si>
  <si>
    <t>国民健康保険特別会計</t>
  </si>
  <si>
    <t>介護保険事業特別会計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</si>
  <si>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</si>
  <si>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</si>
  <si>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</si>
  <si>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</si>
  <si>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</si>
  <si>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</si>
  <si>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</si>
  <si>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</si>
  <si>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</si>
  <si>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公益財団法人ひばり</t>
    <rPh sb="0" eb="2">
      <t>コウエキ</t>
    </rPh>
    <rPh sb="2" eb="4">
      <t>ザイダン</t>
    </rPh>
    <rPh sb="4" eb="6">
      <t>ホウジン</t>
    </rPh>
    <phoneticPr fontId="13"/>
  </si>
  <si>
    <t>一般財団法人高島まちおこし公社</t>
    <rPh sb="0" eb="2">
      <t>イッパン</t>
    </rPh>
    <rPh sb="2" eb="4">
      <t>ザイダン</t>
    </rPh>
    <rPh sb="4" eb="6">
      <t>ホウジン</t>
    </rPh>
    <rPh sb="6" eb="8">
      <t>タカシマ</t>
    </rPh>
    <rPh sb="13" eb="15">
      <t>コウシャ</t>
    </rPh>
    <phoneticPr fontId="13"/>
  </si>
  <si>
    <t>公益社団法人びわ湖高島観光協会</t>
    <rPh sb="0" eb="2">
      <t>コウエキ</t>
    </rPh>
    <rPh sb="2" eb="4">
      <t>シャダン</t>
    </rPh>
    <rPh sb="4" eb="6">
      <t>ホウジン</t>
    </rPh>
    <rPh sb="8" eb="9">
      <t>コ</t>
    </rPh>
    <rPh sb="9" eb="11">
      <t>タカシマ</t>
    </rPh>
    <rPh sb="11" eb="13">
      <t>カンコウ</t>
    </rPh>
    <rPh sb="13" eb="15">
      <t>キョウカイ</t>
    </rPh>
    <phoneticPr fontId="13"/>
  </si>
  <si>
    <t>-</t>
    <phoneticPr fontId="2"/>
  </si>
  <si>
    <t>-</t>
    <phoneticPr fontId="2"/>
  </si>
  <si>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</si>
  <si>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13"/>
  </si>
  <si>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13"/>
  </si>
  <si>
    <t>滋賀県市町村職員研修センター</t>
    <rPh sb="0" eb="3">
      <t>シガケン</t>
    </rPh>
    <rPh sb="3" eb="6">
      <t>シチョウソン</t>
    </rPh>
    <rPh sb="6" eb="8">
      <t>ショクイン</t>
    </rPh>
    <rPh sb="8" eb="10">
      <t>ケンシュウ</t>
    </rPh>
    <phoneticPr fontId="13"/>
  </si>
  <si>
    <t>滋賀県市町村交通災害共済組合</t>
    <rPh sb="0" eb="3">
      <t>シガケン</t>
    </rPh>
    <rPh sb="3" eb="6">
      <t>シチョウソン</t>
    </rPh>
    <rPh sb="6" eb="8">
      <t>コウツウ</t>
    </rPh>
    <rPh sb="8" eb="10">
      <t>サイガイ</t>
    </rPh>
    <rPh sb="10" eb="12">
      <t>キョウサイ</t>
    </rPh>
    <rPh sb="12" eb="14">
      <t>クミアイ</t>
    </rPh>
    <phoneticPr fontId="13"/>
  </si>
  <si>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13"/>
  </si>
  <si>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</si>
  <si>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公共施設整備基金</t>
    <rPh sb="0" eb="2">
      <t>コウキョウ</t>
    </rPh>
    <rPh sb="2" eb="4">
      <t>シセツ</t>
    </rPh>
    <rPh sb="4" eb="6">
      <t>セイビ</t>
    </rPh>
    <rPh sb="6" eb="8">
      <t>キキン</t>
    </rPh>
    <phoneticPr fontId="2"/>
  </si>
  <si>
    <t>地域活性化基金</t>
    <rPh sb="0" eb="2">
      <t>チイキ</t>
    </rPh>
    <rPh sb="2" eb="5">
      <t>カッセイカ</t>
    </rPh>
    <rPh sb="5" eb="7">
      <t>キキン</t>
    </rPh>
    <phoneticPr fontId="2"/>
  </si>
  <si>
    <t>教育施設整備基金</t>
    <rPh sb="0" eb="2">
      <t>キョウイク</t>
    </rPh>
    <rPh sb="2" eb="4">
      <t>シセツ</t>
    </rPh>
    <rPh sb="4" eb="6">
      <t>セイビ</t>
    </rPh>
    <rPh sb="6" eb="8">
      <t>キキン</t>
    </rPh>
    <phoneticPr fontId="2"/>
  </si>
  <si>
    <t>水と緑のふるさとづくり基金</t>
    <rPh sb="0" eb="1">
      <t>ミズ</t>
    </rPh>
    <rPh sb="2" eb="3">
      <t>ミドリ</t>
    </rPh>
    <rPh sb="11" eb="13">
      <t>キキン</t>
    </rPh>
    <phoneticPr fontId="2"/>
  </si>
  <si>
    <t>指定管理施設管理基金</t>
    <rPh sb="0" eb="2">
      <t>シテイ</t>
    </rPh>
    <rPh sb="2" eb="4">
      <t>カンリ</t>
    </rPh>
    <rPh sb="4" eb="6">
      <t>シセツ</t>
    </rPh>
    <rPh sb="6" eb="8">
      <t>カンリ</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</si>
  <si>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</si>
  <si>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</si>
  <si>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</si>
  <si>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</si>
  <si>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</si>
  <si>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</si>
  <si>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</si>
  <si>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</si>
  <si>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</si>
  <si>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</si>
  <si>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</si>
  <si>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内平均値と比べると低い数値となり改善傾向がみられる。しかし、実質公債費比率については、年々改善傾向にあるものの、類似団体内平均値と比べると大きく乖離しており、行財政改革による歳出削減の取組みや市債の発行抑制などに努める必要がある。</t>
    <rPh sb="43" eb="45">
      <t>ジッシツ</t>
    </rPh>
    <rPh sb="45" eb="48">
      <t>コウサイヒ</t>
    </rPh>
    <rPh sb="48" eb="50">
      <t>ヒリツ</t>
    </rPh>
    <rPh sb="56" eb="58">
      <t>ネンネン</t>
    </rPh>
    <rPh sb="58" eb="60">
      <t>カイゼン</t>
    </rPh>
    <rPh sb="60" eb="62">
      <t>ケイコウ</t>
    </rPh>
    <phoneticPr fontId="2"/>
  </si>
  <si>
    <t>　将来負担比率は、類似団体内平均値と比べると低い数値となり改善傾向がみられる。しかし、有形固定資産減価償却率については、平均値より高い数値を維持していることから、引き続き行財政改革による歳出削減の取組みや市債の発行抑制、公共施設整備基金等への積立等に努める必要がある。</t>
    <rPh sb="18" eb="19">
      <t>クラ</t>
    </rPh>
    <rPh sb="22" eb="23">
      <t>ヒク</t>
    </rPh>
    <rPh sb="24" eb="26">
      <t>スウチ</t>
    </rPh>
    <rPh sb="29" eb="31">
      <t>カイゼン</t>
    </rPh>
    <rPh sb="31" eb="33">
      <t>ケイコウ</t>
    </rPh>
    <rPh sb="70" eb="72">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</si>
</sst>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C460-4A40-89AC-BC7DAD96FA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56368</c:v>
                </c:pt>
                <c:pt idx="1">
                  <c:v>80994</c:v>
                </c:pt>
                <c:pt idx="2">
                  <c:v>92427</c:v>
                </c:pt>
                <c:pt idx="3">
                  <c:v>127636</c:v>
                </c:pt>
                <c:pt idx="4">
                  <c:v>73626</c:v>
                </c:pt>
              </c:numCache>
            </c:numRef>
          </c:val>
          <c:smooth val="0"/>
          <c:extLst xmlns:c16r2="http://schemas.microsoft.com/office/drawing/2015/06/chart">
            <c:ext xmlns:c16="http://schemas.microsoft.com/office/drawing/2014/chart" uri="{C3380CC4-5D6E-409C-BE32-E72D297353CC}">
              <c16:uniqueId val="{00000001-C460-4A40-89AC-BC7DAD96FADE}"/>
            </c:ext>
          </c:extLst>
        </c:ser>
        <c:dLbls>
          <c:showLegendKey val="0"/>
          <c:showVal val="0"/>
          <c:showCatName val="0"/>
          <c:showSerName val="0"/>
          <c:showPercent val="0"/>
          <c:showBubbleSize val="0"/>
        </c:dLbls>
        <c:marker val="1"/>
        <c:smooth val="0"/>
        <c:axId val="12819232"/>
        <c:axId val="12813248"/>
      </c:lineChart>
      <c:catAx>
        <c:axId val="12819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3248"/>
        <c:crosses val="autoZero"/>
        <c:auto val="1"/>
        <c:lblAlgn val="ctr"/>
        <c:lblOffset val="100"/>
        <c:tickLblSkip val="1"/>
        <c:tickMarkSkip val="1"/>
        <c:noMultiLvlLbl val="0"/>
      </c:catAx>
      <c:valAx>
        <c:axId val="128132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9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6.89</c:v>
                </c:pt>
                <c:pt idx="1">
                  <c:v>4.5199999999999996</c:v>
                </c:pt>
                <c:pt idx="2">
                  <c:v>5.42</c:v>
                </c:pt>
                <c:pt idx="3">
                  <c:v>4.8499999999999996</c:v>
                </c:pt>
                <c:pt idx="4">
                  <c:v>3.76</c:v>
                </c:pt>
              </c:numCache>
            </c:numRef>
          </c:val>
          <c:extLst xmlns:c16r2="http://schemas.microsoft.com/office/drawing/2015/06/chart">
            <c:ext xmlns:c16="http://schemas.microsoft.com/office/drawing/2014/chart" uri="{C3380CC4-5D6E-409C-BE32-E72D297353CC}">
              <c16:uniqueId val="{00000000-A9FE-4229-84BF-C57C3CA61A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32.69</c:v>
                </c:pt>
                <c:pt idx="1">
                  <c:v>38.909999999999997</c:v>
                </c:pt>
                <c:pt idx="2">
                  <c:v>38.89</c:v>
                </c:pt>
                <c:pt idx="3">
                  <c:v>39.26</c:v>
                </c:pt>
                <c:pt idx="4">
                  <c:v>39.409999999999997</c:v>
                </c:pt>
              </c:numCache>
            </c:numRef>
          </c:val>
          <c:extLst xmlns:c16r2="http://schemas.microsoft.com/office/drawing/2015/06/chart">
            <c:ext xmlns:c16="http://schemas.microsoft.com/office/drawing/2014/chart" uri="{C3380CC4-5D6E-409C-BE32-E72D297353CC}">
              <c16:uniqueId val="{00000001-A9FE-4229-84BF-C57C3CA61AAA}"/>
            </c:ext>
          </c:extLst>
        </c:ser>
        <c:dLbls>
          <c:showLegendKey val="0"/>
          <c:showVal val="0"/>
          <c:showCatName val="0"/>
          <c:showSerName val="0"/>
          <c:showPercent val="0"/>
          <c:showBubbleSize val="0"/>
        </c:dLbls>
        <c:gapWidth val="250"/>
        <c:overlap val="100"/>
        <c:axId val="12816512"/>
        <c:axId val="1281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4.1500000000000004</c:v>
                </c:pt>
                <c:pt idx="1">
                  <c:v>2.83</c:v>
                </c:pt>
                <c:pt idx="2">
                  <c:v>-1.1499999999999999</c:v>
                </c:pt>
                <c:pt idx="3">
                  <c:v>-0.59</c:v>
                </c:pt>
                <c:pt idx="4">
                  <c:v>-1.08</c:v>
                </c:pt>
              </c:numCache>
            </c:numRef>
          </c:val>
          <c:smooth val="0"/>
          <c:extLst xmlns:c16r2="http://schemas.microsoft.com/office/drawing/2015/06/chart">
            <c:ext xmlns:c16="http://schemas.microsoft.com/office/drawing/2014/chart" uri="{C3380CC4-5D6E-409C-BE32-E72D297353CC}">
              <c16:uniqueId val="{00000002-A9FE-4229-84BF-C57C3CA61AAA}"/>
            </c:ext>
          </c:extLst>
        </c:ser>
        <c:dLbls>
          <c:showLegendKey val="0"/>
          <c:showVal val="0"/>
          <c:showCatName val="0"/>
          <c:showSerName val="0"/>
          <c:showPercent val="0"/>
          <c:showBubbleSize val="0"/>
        </c:dLbls>
        <c:marker val="1"/>
        <c:smooth val="0"/>
        <c:axId val="12816512"/>
        <c:axId val="12817056"/>
      </c:lineChart>
      <c:catAx>
        <c:axId val="128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17056"/>
        <c:crosses val="autoZero"/>
        <c:auto val="1"/>
        <c:lblAlgn val="ctr"/>
        <c:lblOffset val="100"/>
        <c:tickLblSkip val="1"/>
        <c:tickMarkSkip val="1"/>
        <c:noMultiLvlLbl val="0"/>
      </c:catAx>
      <c:valAx>
        <c:axId val="1281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0.6</c:v>
                </c:pt>
                <c:pt idx="4">
                  <c:v>#N/A</c:v>
                </c:pt>
                <c:pt idx="5">
                  <c:v>0.04</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0-73C0-4767-9B23-9AB303DE7F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3C0-4767-9B23-9AB303DE7FA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0.05</c:v>
                </c:pt>
                <c:pt idx="4">
                  <c:v>#N/A</c:v>
                </c:pt>
                <c:pt idx="5">
                  <c:v>0.06</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73C0-4767-9B23-9AB303DE7FA1}"/>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0.48</c:v>
                </c:pt>
                <c:pt idx="2">
                  <c:v>#N/A</c:v>
                </c:pt>
                <c:pt idx="3">
                  <c:v>0.53</c:v>
                </c:pt>
                <c:pt idx="4">
                  <c:v>#N/A</c:v>
                </c:pt>
                <c:pt idx="5">
                  <c:v>1.24</c:v>
                </c:pt>
                <c:pt idx="6">
                  <c:v>#N/A</c:v>
                </c:pt>
                <c:pt idx="7">
                  <c:v>0.62</c:v>
                </c:pt>
                <c:pt idx="8">
                  <c:v>#N/A</c:v>
                </c:pt>
                <c:pt idx="9">
                  <c:v>0.44</c:v>
                </c:pt>
              </c:numCache>
            </c:numRef>
          </c:val>
          <c:extLst xmlns:c16r2="http://schemas.microsoft.com/office/drawing/2015/06/chart">
            <c:ext xmlns:c16="http://schemas.microsoft.com/office/drawing/2014/chart" uri="{C3380CC4-5D6E-409C-BE32-E72D297353CC}">
              <c16:uniqueId val="{00000003-73C0-4767-9B23-9AB303DE7FA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0.21</c:v>
                </c:pt>
                <c:pt idx="4">
                  <c:v>#N/A</c:v>
                </c:pt>
                <c:pt idx="5">
                  <c:v>0.66</c:v>
                </c:pt>
                <c:pt idx="6">
                  <c:v>#N/A</c:v>
                </c:pt>
                <c:pt idx="7">
                  <c:v>1.06</c:v>
                </c:pt>
                <c:pt idx="8">
                  <c:v>#N/A</c:v>
                </c:pt>
                <c:pt idx="9">
                  <c:v>0.62</c:v>
                </c:pt>
              </c:numCache>
            </c:numRef>
          </c:val>
          <c:extLst xmlns:c16r2="http://schemas.microsoft.com/office/drawing/2015/06/chart">
            <c:ext xmlns:c16="http://schemas.microsoft.com/office/drawing/2014/chart" uri="{C3380CC4-5D6E-409C-BE32-E72D297353CC}">
              <c16:uniqueId val="{00000004-73C0-4767-9B23-9AB303DE7FA1}"/>
            </c:ext>
          </c:extLst>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c:v>
                </c:pt>
                <c:pt idx="2">
                  <c:v>#N/A</c:v>
                </c:pt>
                <c:pt idx="3">
                  <c:v>0.25</c:v>
                </c:pt>
                <c:pt idx="4">
                  <c:v>#N/A</c:v>
                </c:pt>
                <c:pt idx="5">
                  <c:v>0.47</c:v>
                </c:pt>
                <c:pt idx="6">
                  <c:v>#N/A</c:v>
                </c:pt>
                <c:pt idx="7">
                  <c:v>0.72</c:v>
                </c:pt>
                <c:pt idx="8">
                  <c:v>#N/A</c:v>
                </c:pt>
                <c:pt idx="9">
                  <c:v>0.79</c:v>
                </c:pt>
              </c:numCache>
            </c:numRef>
          </c:val>
          <c:extLst xmlns:c16r2="http://schemas.microsoft.com/office/drawing/2015/06/chart">
            <c:ext xmlns:c16="http://schemas.microsoft.com/office/drawing/2014/chart" uri="{C3380CC4-5D6E-409C-BE32-E72D297353CC}">
              <c16:uniqueId val="{00000005-73C0-4767-9B23-9AB303DE7FA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0.46</c:v>
                </c:pt>
                <c:pt idx="6">
                  <c:v>#N/A</c:v>
                </c:pt>
                <c:pt idx="7">
                  <c:v>0.83</c:v>
                </c:pt>
                <c:pt idx="8">
                  <c:v>#N/A</c:v>
                </c:pt>
                <c:pt idx="9">
                  <c:v>1.07</c:v>
                </c:pt>
              </c:numCache>
            </c:numRef>
          </c:val>
          <c:extLst xmlns:c16r2="http://schemas.microsoft.com/office/drawing/2015/06/chart">
            <c:ext xmlns:c16="http://schemas.microsoft.com/office/drawing/2014/chart" uri="{C3380CC4-5D6E-409C-BE32-E72D297353CC}">
              <c16:uniqueId val="{00000006-73C0-4767-9B23-9AB303DE7FA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6.89</c:v>
                </c:pt>
                <c:pt idx="2">
                  <c:v>#N/A</c:v>
                </c:pt>
                <c:pt idx="3">
                  <c:v>4.54</c:v>
                </c:pt>
                <c:pt idx="4">
                  <c:v>#N/A</c:v>
                </c:pt>
                <c:pt idx="5">
                  <c:v>5.42</c:v>
                </c:pt>
                <c:pt idx="6">
                  <c:v>#N/A</c:v>
                </c:pt>
                <c:pt idx="7">
                  <c:v>4.84</c:v>
                </c:pt>
                <c:pt idx="8">
                  <c:v>#N/A</c:v>
                </c:pt>
                <c:pt idx="9">
                  <c:v>3.75</c:v>
                </c:pt>
              </c:numCache>
            </c:numRef>
          </c:val>
          <c:extLst xmlns:c16r2="http://schemas.microsoft.com/office/drawing/2015/06/chart">
            <c:ext xmlns:c16="http://schemas.microsoft.com/office/drawing/2014/chart" uri="{C3380CC4-5D6E-409C-BE32-E72D297353CC}">
              <c16:uniqueId val="{00000007-73C0-4767-9B23-9AB303DE7FA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4.62</c:v>
                </c:pt>
                <c:pt idx="2">
                  <c:v>#N/A</c:v>
                </c:pt>
                <c:pt idx="3">
                  <c:v>5.27</c:v>
                </c:pt>
                <c:pt idx="4">
                  <c:v>#N/A</c:v>
                </c:pt>
                <c:pt idx="5">
                  <c:v>6.05</c:v>
                </c:pt>
                <c:pt idx="6">
                  <c:v>#N/A</c:v>
                </c:pt>
                <c:pt idx="7">
                  <c:v>6.39</c:v>
                </c:pt>
                <c:pt idx="8">
                  <c:v>#N/A</c:v>
                </c:pt>
                <c:pt idx="9">
                  <c:v>6.44</c:v>
                </c:pt>
              </c:numCache>
            </c:numRef>
          </c:val>
          <c:extLst xmlns:c16r2="http://schemas.microsoft.com/office/drawing/2015/06/chart">
            <c:ext xmlns:c16="http://schemas.microsoft.com/office/drawing/2014/chart" uri="{C3380CC4-5D6E-409C-BE32-E72D297353CC}">
              <c16:uniqueId val="{00000008-73C0-4767-9B23-9AB303DE7FA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6.73</c:v>
                </c:pt>
                <c:pt idx="2">
                  <c:v>#N/A</c:v>
                </c:pt>
                <c:pt idx="3">
                  <c:v>5.92</c:v>
                </c:pt>
                <c:pt idx="4">
                  <c:v>#N/A</c:v>
                </c:pt>
                <c:pt idx="5">
                  <c:v>5.6</c:v>
                </c:pt>
                <c:pt idx="6">
                  <c:v>#N/A</c:v>
                </c:pt>
                <c:pt idx="7">
                  <c:v>6.25</c:v>
                </c:pt>
                <c:pt idx="8">
                  <c:v>#N/A</c:v>
                </c:pt>
                <c:pt idx="9">
                  <c:v>7.09</c:v>
                </c:pt>
              </c:numCache>
            </c:numRef>
          </c:val>
          <c:extLst xmlns:c16r2="http://schemas.microsoft.com/office/drawing/2015/06/chart">
            <c:ext xmlns:c16="http://schemas.microsoft.com/office/drawing/2014/chart" uri="{C3380CC4-5D6E-409C-BE32-E72D297353CC}">
              <c16:uniqueId val="{00000009-73C0-4767-9B23-9AB303DE7FA1}"/>
            </c:ext>
          </c:extLst>
        </c:ser>
        <c:dLbls>
          <c:showLegendKey val="0"/>
          <c:showVal val="0"/>
          <c:showCatName val="0"/>
          <c:showSerName val="0"/>
          <c:showPercent val="0"/>
          <c:showBubbleSize val="0"/>
        </c:dLbls>
        <c:gapWidth val="150"/>
        <c:overlap val="100"/>
        <c:axId val="12817600"/>
        <c:axId val="12818144"/>
      </c:barChart>
      <c:catAx>
        <c:axId val="1281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8144"/>
        <c:crosses val="autoZero"/>
        <c:auto val="1"/>
        <c:lblAlgn val="ctr"/>
        <c:lblOffset val="100"/>
        <c:tickLblSkip val="1"/>
        <c:tickMarkSkip val="1"/>
        <c:noMultiLvlLbl val="0"/>
      </c:catAx>
      <c:valAx>
        <c:axId val="128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7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3679</c:v>
                </c:pt>
                <c:pt idx="5">
                  <c:v>3630</c:v>
                </c:pt>
                <c:pt idx="8">
                  <c:v>3161</c:v>
                </c:pt>
                <c:pt idx="11">
                  <c:v>3270</c:v>
                </c:pt>
                <c:pt idx="14">
                  <c:v>3327</c:v>
                </c:pt>
              </c:numCache>
            </c:numRef>
          </c:val>
          <c:extLst xmlns:c16r2="http://schemas.microsoft.com/office/drawing/2015/06/chart">
            <c:ext xmlns:c16="http://schemas.microsoft.com/office/drawing/2014/chart" uri="{C3380CC4-5D6E-409C-BE32-E72D297353CC}">
              <c16:uniqueId val="{00000000-E4FD-4143-A8C0-9AE0CE6980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4FD-4143-A8C0-9AE0CE6980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E4FD-4143-A8C0-9AE0CE6980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4FD-4143-A8C0-9AE0CE6980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1912</c:v>
                </c:pt>
                <c:pt idx="3">
                  <c:v>1842</c:v>
                </c:pt>
                <c:pt idx="6">
                  <c:v>1564</c:v>
                </c:pt>
                <c:pt idx="9">
                  <c:v>1532</c:v>
                </c:pt>
                <c:pt idx="12">
                  <c:v>1570</c:v>
                </c:pt>
              </c:numCache>
            </c:numRef>
          </c:val>
          <c:extLst xmlns:c16r2="http://schemas.microsoft.com/office/drawing/2015/06/chart">
            <c:ext xmlns:c16="http://schemas.microsoft.com/office/drawing/2014/chart" uri="{C3380CC4-5D6E-409C-BE32-E72D297353CC}">
              <c16:uniqueId val="{00000004-E4FD-4143-A8C0-9AE0CE6980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FD-4143-A8C0-9AE0CE6980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4FD-4143-A8C0-9AE0CE6980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3362</c:v>
                </c:pt>
                <c:pt idx="3">
                  <c:v>3331</c:v>
                </c:pt>
                <c:pt idx="6">
                  <c:v>2935</c:v>
                </c:pt>
                <c:pt idx="9">
                  <c:v>3024</c:v>
                </c:pt>
                <c:pt idx="12">
                  <c:v>2953</c:v>
                </c:pt>
              </c:numCache>
            </c:numRef>
          </c:val>
          <c:extLst xmlns:c16r2="http://schemas.microsoft.com/office/drawing/2015/06/chart">
            <c:ext xmlns:c16="http://schemas.microsoft.com/office/drawing/2014/chart" uri="{C3380CC4-5D6E-409C-BE32-E72D297353CC}">
              <c16:uniqueId val="{00000007-E4FD-4143-A8C0-9AE0CE6980DD}"/>
            </c:ext>
          </c:extLst>
        </c:ser>
        <c:dLbls>
          <c:showLegendKey val="0"/>
          <c:showVal val="0"/>
          <c:showCatName val="0"/>
          <c:showSerName val="0"/>
          <c:showPercent val="0"/>
          <c:showBubbleSize val="0"/>
        </c:dLbls>
        <c:gapWidth val="100"/>
        <c:overlap val="100"/>
        <c:axId val="12818688"/>
        <c:axId val="1281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1599</c:v>
                </c:pt>
                <c:pt idx="2">
                  <c:v>#N/A</c:v>
                </c:pt>
                <c:pt idx="3">
                  <c:v>#N/A</c:v>
                </c:pt>
                <c:pt idx="4">
                  <c:v>1547</c:v>
                </c:pt>
                <c:pt idx="5">
                  <c:v>#N/A</c:v>
                </c:pt>
                <c:pt idx="6">
                  <c:v>#N/A</c:v>
                </c:pt>
                <c:pt idx="7">
                  <c:v>1342</c:v>
                </c:pt>
                <c:pt idx="8">
                  <c:v>#N/A</c:v>
                </c:pt>
                <c:pt idx="9">
                  <c:v>#N/A</c:v>
                </c:pt>
                <c:pt idx="10">
                  <c:v>1290</c:v>
                </c:pt>
                <c:pt idx="11">
                  <c:v>#N/A</c:v>
                </c:pt>
                <c:pt idx="12">
                  <c:v>#N/A</c:v>
                </c:pt>
                <c:pt idx="13">
                  <c:v>1200</c:v>
                </c:pt>
                <c:pt idx="14">
                  <c:v>#N/A</c:v>
                </c:pt>
              </c:numCache>
            </c:numRef>
          </c:val>
          <c:smooth val="0"/>
          <c:extLst xmlns:c16r2="http://schemas.microsoft.com/office/drawing/2015/06/chart">
            <c:ext xmlns:c16="http://schemas.microsoft.com/office/drawing/2014/chart" uri="{C3380CC4-5D6E-409C-BE32-E72D297353CC}">
              <c16:uniqueId val="{00000008-E4FD-4143-A8C0-9AE0CE6980DD}"/>
            </c:ext>
          </c:extLst>
        </c:ser>
        <c:dLbls>
          <c:showLegendKey val="0"/>
          <c:showVal val="0"/>
          <c:showCatName val="0"/>
          <c:showSerName val="0"/>
          <c:showPercent val="0"/>
          <c:showBubbleSize val="0"/>
        </c:dLbls>
        <c:marker val="1"/>
        <c:smooth val="0"/>
        <c:axId val="12818688"/>
        <c:axId val="12812704"/>
      </c:lineChart>
      <c:catAx>
        <c:axId val="1281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2704"/>
        <c:crosses val="autoZero"/>
        <c:auto val="1"/>
        <c:lblAlgn val="ctr"/>
        <c:lblOffset val="100"/>
        <c:tickLblSkip val="1"/>
        <c:tickMarkSkip val="1"/>
        <c:noMultiLvlLbl val="0"/>
      </c:catAx>
      <c:valAx>
        <c:axId val="1281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31023</c:v>
                </c:pt>
                <c:pt idx="5">
                  <c:v>30612</c:v>
                </c:pt>
                <c:pt idx="8">
                  <c:v>30527</c:v>
                </c:pt>
                <c:pt idx="11">
                  <c:v>31472</c:v>
                </c:pt>
                <c:pt idx="14">
                  <c:v>30923</c:v>
                </c:pt>
              </c:numCache>
            </c:numRef>
          </c:val>
          <c:extLst xmlns:c16r2="http://schemas.microsoft.com/office/drawing/2015/06/chart">
            <c:ext xmlns:c16="http://schemas.microsoft.com/office/drawing/2014/chart" uri="{C3380CC4-5D6E-409C-BE32-E72D297353CC}">
              <c16:uniqueId val="{00000000-478A-4BEB-B9FE-2230C896AA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1003</c:v>
                </c:pt>
                <c:pt idx="5">
                  <c:v>927</c:v>
                </c:pt>
                <c:pt idx="8">
                  <c:v>756</c:v>
                </c:pt>
                <c:pt idx="11">
                  <c:v>589</c:v>
                </c:pt>
                <c:pt idx="14">
                  <c:v>465</c:v>
                </c:pt>
              </c:numCache>
            </c:numRef>
          </c:val>
          <c:extLst xmlns:c16r2="http://schemas.microsoft.com/office/drawing/2015/06/chart">
            <c:ext xmlns:c16="http://schemas.microsoft.com/office/drawing/2014/chart" uri="{C3380CC4-5D6E-409C-BE32-E72D297353CC}">
              <c16:uniqueId val="{00000001-478A-4BEB-B9FE-2230C896AA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9801</c:v>
                </c:pt>
                <c:pt idx="5">
                  <c:v>11874</c:v>
                </c:pt>
                <c:pt idx="8">
                  <c:v>12204</c:v>
                </c:pt>
                <c:pt idx="11">
                  <c:v>13016</c:v>
                </c:pt>
                <c:pt idx="14">
                  <c:v>13330</c:v>
                </c:pt>
              </c:numCache>
            </c:numRef>
          </c:val>
          <c:extLst xmlns:c16r2="http://schemas.microsoft.com/office/drawing/2015/06/chart">
            <c:ext xmlns:c16="http://schemas.microsoft.com/office/drawing/2014/chart" uri="{C3380CC4-5D6E-409C-BE32-E72D297353CC}">
              <c16:uniqueId val="{00000002-478A-4BEB-B9FE-2230C896AA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8A-4BEB-B9FE-2230C896AA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8A-4BEB-B9FE-2230C896AA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c:v>
                </c:pt>
                <c:pt idx="3">
                  <c:v>5</c:v>
                </c:pt>
                <c:pt idx="6">
                  <c:v>3</c:v>
                </c:pt>
                <c:pt idx="9">
                  <c:v>1</c:v>
                </c:pt>
                <c:pt idx="12">
                  <c:v>0</c:v>
                </c:pt>
              </c:numCache>
            </c:numRef>
          </c:val>
          <c:extLst xmlns:c16r2="http://schemas.microsoft.com/office/drawing/2015/06/chart">
            <c:ext xmlns:c16="http://schemas.microsoft.com/office/drawing/2014/chart" uri="{C3380CC4-5D6E-409C-BE32-E72D297353CC}">
              <c16:uniqueId val="{00000005-478A-4BEB-B9FE-2230C896AA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6229</c:v>
                </c:pt>
                <c:pt idx="3">
                  <c:v>6128</c:v>
                </c:pt>
                <c:pt idx="6">
                  <c:v>5989</c:v>
                </c:pt>
                <c:pt idx="9">
                  <c:v>5864</c:v>
                </c:pt>
                <c:pt idx="12">
                  <c:v>6216</c:v>
                </c:pt>
              </c:numCache>
            </c:numRef>
          </c:val>
          <c:extLst xmlns:c16r2="http://schemas.microsoft.com/office/drawing/2015/06/chart">
            <c:ext xmlns:c16="http://schemas.microsoft.com/office/drawing/2014/chart" uri="{C3380CC4-5D6E-409C-BE32-E72D297353CC}">
              <c16:uniqueId val="{00000006-478A-4BEB-B9FE-2230C896AA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78A-4BEB-B9FE-2230C896AA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21853</c:v>
                </c:pt>
                <c:pt idx="3">
                  <c:v>20649</c:v>
                </c:pt>
                <c:pt idx="6">
                  <c:v>18650</c:v>
                </c:pt>
                <c:pt idx="9">
                  <c:v>16541</c:v>
                </c:pt>
                <c:pt idx="12">
                  <c:v>15138</c:v>
                </c:pt>
              </c:numCache>
            </c:numRef>
          </c:val>
          <c:extLst xmlns:c16r2="http://schemas.microsoft.com/office/drawing/2015/06/chart">
            <c:ext xmlns:c16="http://schemas.microsoft.com/office/drawing/2014/chart" uri="{C3380CC4-5D6E-409C-BE32-E72D297353CC}">
              <c16:uniqueId val="{00000008-478A-4BEB-B9FE-2230C896AA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c:v>
                </c:pt>
                <c:pt idx="3">
                  <c:v>16</c:v>
                </c:pt>
                <c:pt idx="6">
                  <c:v>12</c:v>
                </c:pt>
                <c:pt idx="9">
                  <c:v>8</c:v>
                </c:pt>
                <c:pt idx="12">
                  <c:v>4</c:v>
                </c:pt>
              </c:numCache>
            </c:numRef>
          </c:val>
          <c:extLst xmlns:c16r2="http://schemas.microsoft.com/office/drawing/2015/06/chart">
            <c:ext xmlns:c16="http://schemas.microsoft.com/office/drawing/2014/chart" uri="{C3380CC4-5D6E-409C-BE32-E72D297353CC}">
              <c16:uniqueId val="{00000009-478A-4BEB-B9FE-2230C896AA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24215</c:v>
                </c:pt>
                <c:pt idx="3">
                  <c:v>24295</c:v>
                </c:pt>
                <c:pt idx="6">
                  <c:v>24846</c:v>
                </c:pt>
                <c:pt idx="9">
                  <c:v>26874</c:v>
                </c:pt>
                <c:pt idx="12">
                  <c:v>26398</c:v>
                </c:pt>
              </c:numCache>
            </c:numRef>
          </c:val>
          <c:extLst xmlns:c16r2="http://schemas.microsoft.com/office/drawing/2015/06/chart">
            <c:ext xmlns:c16="http://schemas.microsoft.com/office/drawing/2014/chart" uri="{C3380CC4-5D6E-409C-BE32-E72D297353CC}">
              <c16:uniqueId val="{0000000A-478A-4BEB-B9FE-2230C896AA48}"/>
            </c:ext>
          </c:extLst>
        </c:ser>
        <c:dLbls>
          <c:showLegendKey val="0"/>
          <c:showVal val="0"/>
          <c:showCatName val="0"/>
          <c:showSerName val="0"/>
          <c:showPercent val="0"/>
          <c:showBubbleSize val="0"/>
        </c:dLbls>
        <c:gapWidth val="100"/>
        <c:overlap val="100"/>
        <c:axId val="12813792"/>
        <c:axId val="1281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10498</c:v>
                </c:pt>
                <c:pt idx="2">
                  <c:v>#N/A</c:v>
                </c:pt>
                <c:pt idx="3">
                  <c:v>#N/A</c:v>
                </c:pt>
                <c:pt idx="4">
                  <c:v>7679</c:v>
                </c:pt>
                <c:pt idx="5">
                  <c:v>#N/A</c:v>
                </c:pt>
                <c:pt idx="6">
                  <c:v>#N/A</c:v>
                </c:pt>
                <c:pt idx="7">
                  <c:v>6013</c:v>
                </c:pt>
                <c:pt idx="8">
                  <c:v>#N/A</c:v>
                </c:pt>
                <c:pt idx="9">
                  <c:v>#N/A</c:v>
                </c:pt>
                <c:pt idx="10">
                  <c:v>4211</c:v>
                </c:pt>
                <c:pt idx="11">
                  <c:v>#N/A</c:v>
                </c:pt>
                <c:pt idx="12">
                  <c:v>#N/A</c:v>
                </c:pt>
                <c:pt idx="13">
                  <c:v>3038</c:v>
                </c:pt>
                <c:pt idx="14">
                  <c:v>#N/A</c:v>
                </c:pt>
              </c:numCache>
            </c:numRef>
          </c:val>
          <c:smooth val="0"/>
          <c:extLst xmlns:c16r2="http://schemas.microsoft.com/office/drawing/2015/06/chart">
            <c:ext xmlns:c16="http://schemas.microsoft.com/office/drawing/2014/chart" uri="{C3380CC4-5D6E-409C-BE32-E72D297353CC}">
              <c16:uniqueId val="{0000000B-478A-4BEB-B9FE-2230C896AA48}"/>
            </c:ext>
          </c:extLst>
        </c:ser>
        <c:dLbls>
          <c:showLegendKey val="0"/>
          <c:showVal val="0"/>
          <c:showCatName val="0"/>
          <c:showSerName val="0"/>
          <c:showPercent val="0"/>
          <c:showBubbleSize val="0"/>
        </c:dLbls>
        <c:marker val="1"/>
        <c:smooth val="0"/>
        <c:axId val="12813792"/>
        <c:axId val="12814336"/>
      </c:lineChart>
      <c:catAx>
        <c:axId val="128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14336"/>
        <c:crosses val="autoZero"/>
        <c:auto val="1"/>
        <c:lblAlgn val="ctr"/>
        <c:lblOffset val="100"/>
        <c:tickLblSkip val="1"/>
        <c:tickMarkSkip val="1"/>
        <c:noMultiLvlLbl val="0"/>
      </c:catAx>
      <c:valAx>
        <c:axId val="1281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6559</c:v>
                </c:pt>
                <c:pt idx="1">
                  <c:v>6564</c:v>
                </c:pt>
                <c:pt idx="2">
                  <c:v>6568</c:v>
                </c:pt>
              </c:numCache>
            </c:numRef>
          </c:val>
          <c:extLst xmlns:c16r2="http://schemas.microsoft.com/office/drawing/2015/06/chart">
            <c:ext xmlns:c16="http://schemas.microsoft.com/office/drawing/2014/chart" uri="{C3380CC4-5D6E-409C-BE32-E72D297353CC}">
              <c16:uniqueId val="{00000000-C60A-4E0C-A3B8-2F6FC2A045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1043</c:v>
                </c:pt>
                <c:pt idx="1">
                  <c:v>1044</c:v>
                </c:pt>
                <c:pt idx="2">
                  <c:v>1044</c:v>
                </c:pt>
              </c:numCache>
            </c:numRef>
          </c:val>
          <c:extLst xmlns:c16r2="http://schemas.microsoft.com/office/drawing/2015/06/chart">
            <c:ext xmlns:c16="http://schemas.microsoft.com/office/drawing/2014/chart" uri="{C3380CC4-5D6E-409C-BE32-E72D297353CC}">
              <c16:uniqueId val="{00000001-C60A-4E0C-A3B8-2F6FC2A045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4606</c:v>
                </c:pt>
                <c:pt idx="1">
                  <c:v>4889</c:v>
                </c:pt>
                <c:pt idx="2">
                  <c:v>5861</c:v>
                </c:pt>
              </c:numCache>
            </c:numRef>
          </c:val>
          <c:extLst xmlns:c16r2="http://schemas.microsoft.com/office/drawing/2015/06/chart">
            <c:ext xmlns:c16="http://schemas.microsoft.com/office/drawing/2014/chart" uri="{C3380CC4-5D6E-409C-BE32-E72D297353CC}">
              <c16:uniqueId val="{00000002-C60A-4E0C-A3B8-2F6FC2A045BF}"/>
            </c:ext>
          </c:extLst>
        </c:ser>
        <c:dLbls>
          <c:showLegendKey val="0"/>
          <c:showVal val="0"/>
          <c:showCatName val="0"/>
          <c:showSerName val="0"/>
          <c:showPercent val="0"/>
          <c:showBubbleSize val="0"/>
        </c:dLbls>
        <c:gapWidth val="120"/>
        <c:overlap val="100"/>
        <c:axId val="303706064"/>
        <c:axId val="303709328"/>
      </c:barChart>
      <c:catAx>
        <c:axId val="30370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3709328"/>
        <c:crosses val="autoZero"/>
        <c:auto val="1"/>
        <c:lblAlgn val="ctr"/>
        <c:lblOffset val="100"/>
        <c:tickLblSkip val="1"/>
        <c:tickMarkSkip val="1"/>
        <c:noMultiLvlLbl val="0"/>
      </c:catAx>
      <c:valAx>
        <c:axId val="303709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370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06F-4770-A54F-0276962E7151}"/>
                </c:ext>
                <c:ext xmlns:c15="http://schemas.microsoft.com/office/drawing/2012/chart" uri="{CE6537A1-D6FC-4f65-9D91-7224C49458BB}">
                  <c15:dlblFieldTable>
                    <c15:dlblFTEntry>
                      <c15:txfldGUID>{2D2E7203-CC29-4760-B608-FA405CBEAA0A}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06F-4770-A54F-0276962E7151}"/>
                </c:ext>
                <c:ext xmlns:c15="http://schemas.microsoft.com/office/drawing/2012/chart" uri="{CE6537A1-D6FC-4f65-9D91-7224C49458BB}">
                  <c15:dlblFieldTable>
                    <c15:dlblFTEntry>
                      <c15:txfldGUID>{4D8AFF0A-E089-43CB-BE2C-F52257163196}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06F-4770-A54F-0276962E7151}"/>
                </c:ext>
                <c:ext xmlns:c15="http://schemas.microsoft.com/office/drawing/2012/chart" uri="{CE6537A1-D6FC-4f65-9D91-7224C49458BB}">
                  <c15:dlblFieldTable>
                    <c15:dlblFTEntry>
                      <c15:txfldGUID>{32CE1F1B-4E7F-4E1E-861C-FC48DDA17E3B}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06F-4770-A54F-0276962E7151}"/>
                </c:ext>
                <c:ext xmlns:c15="http://schemas.microsoft.com/office/drawing/2012/chart" uri="{CE6537A1-D6FC-4f65-9D91-7224C49458BB}">
                  <c15:dlblFieldTable>
                    <c15:dlblFTEntry>
                      <c15:txfldGUID>{ACBC55D1-A07E-49BB-8353-BC0E6E6F4BFD}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06F-4770-A54F-0276962E7151}"/>
                </c:ext>
                <c:ext xmlns:c15="http://schemas.microsoft.com/office/drawing/2012/chart" uri="{CE6537A1-D6FC-4f65-9D91-7224C49458BB}">
                  <c15:dlblFieldTable>
                    <c15:dlblFTEntry>
                      <c15:txfldGUID>{05E8665D-88BA-4B0D-9970-DF69DCF71763}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06F-4770-A54F-0276962E7151}"/>
                </c:ext>
                <c:ext xmlns:c15="http://schemas.microsoft.com/office/drawing/2012/chart" uri="{CE6537A1-D6FC-4f65-9D91-7224C49458BB}">
                  <c15:dlblFieldTable>
                    <c15:dlblFTEntry>
                      <c15:txfldGUID>{ABAFD39E-E234-4741-8A9C-1EDC6C1966AD}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06F-4770-A54F-0276962E7151}"/>
                </c:ext>
                <c:ext xmlns:c15="http://schemas.microsoft.com/office/drawing/2012/chart" uri="{CE6537A1-D6FC-4f65-9D91-7224C49458BB}">
                  <c15:dlblFieldTable>
                    <c15:dlblFTEntry>
                      <c15:txfldGUID>{9A66D994-561F-4202-8EED-72DAE44466C8}</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0"/>
                  <c:y val="-1.841267946705437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06F-4770-A54F-0276962E7151}"/>
                </c:ext>
                <c:ext xmlns:c15="http://schemas.microsoft.com/office/drawing/2012/chart" uri="{CE6537A1-D6FC-4f65-9D91-7224C49458BB}">
                  <c15:dlblFieldTable>
                    <c15:dlblFTEntry>
                      <c15:txfldGUID>{243518CC-D5DD-4473-80E8-37675324886A}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06F-4770-A54F-0276962E7151}"/>
                </c:ext>
                <c:ext xmlns:c15="http://schemas.microsoft.com/office/drawing/2012/chart" uri="{CE6537A1-D6FC-4f65-9D91-7224C49458BB}">
                  <c15:dlblFieldTable>
                    <c15:dlblFTEntry>
                      <c15:txfldGUID>{D5787E40-0BC8-4E25-B0BB-414BAEA3FBD4}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62.2</c:v>
                </c:pt>
                <c:pt idx="16">
                  <c:v>59.2</c:v>
                </c:pt>
                <c:pt idx="24">
                  <c:v>60.2</c:v>
                </c:pt>
                <c:pt idx="32">
                  <c:v>61.4</c:v>
                </c:pt>
              </c:numCache>
            </c:numRef>
          </c:xVal>
          <c:yVal>
            <c:numRef>
              <c:f>公会計指標分析・財政指標組合せ分析表!$BP$51:$DC$51</c:f>
              <c:numCache>
                <c:formatCode>#,##0.0;"▲ "#,##0.0</c:formatCode>
                <c:ptCount val="40"/>
                <c:pt idx="0">
                  <c:v>71.900000000000006</c:v>
                </c:pt>
                <c:pt idx="8">
                  <c:v>54.2</c:v>
                </c:pt>
                <c:pt idx="16">
                  <c:v>43.6</c:v>
                </c:pt>
                <c:pt idx="24">
                  <c:v>31.1</c:v>
                </c:pt>
                <c:pt idx="32">
                  <c:v>22.6</c:v>
                </c:pt>
              </c:numCache>
            </c:numRef>
          </c:yVal>
          <c:smooth val="0"/>
          <c:extLst xmlns:c16r2="http://schemas.microsoft.com/office/drawing/2015/06/chart">
            <c:ext xmlns:c16="http://schemas.microsoft.com/office/drawing/2014/chart" uri="{C3380CC4-5D6E-409C-BE32-E72D297353CC}">
              <c16:uniqueId val="{00000009-F06F-4770-A54F-0276962E71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06F-4770-A54F-0276962E7151}"/>
                </c:ext>
                <c:ext xmlns:c15="http://schemas.microsoft.com/office/drawing/2012/chart" uri="{CE6537A1-D6FC-4f65-9D91-7224C49458BB}">
                  <c15:dlblFieldTable>
                    <c15:dlblFTEntry>
                      <c15:txfldGUID>{4CCE7951-7348-44DC-B8DF-29F77A6468DC}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06F-4770-A54F-0276962E7151}"/>
                </c:ext>
                <c:ext xmlns:c15="http://schemas.microsoft.com/office/drawing/2012/chart" uri="{CE6537A1-D6FC-4f65-9D91-7224C49458BB}">
                  <c15:dlblFieldTable>
                    <c15:dlblFTEntry>
                      <c15:txfldGUID>{7665BFEE-A185-42F0-A154-2B5ED697FB1C}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06F-4770-A54F-0276962E7151}"/>
                </c:ext>
                <c:ext xmlns:c15="http://schemas.microsoft.com/office/drawing/2012/chart" uri="{CE6537A1-D6FC-4f65-9D91-7224C49458BB}">
                  <c15:dlblFieldTable>
                    <c15:dlblFTEntry>
                      <c15:txfldGUID>{4DD938CA-5EE3-4DA2-B101-30499422CD3B}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06F-4770-A54F-0276962E7151}"/>
                </c:ext>
                <c:ext xmlns:c15="http://schemas.microsoft.com/office/drawing/2012/chart" uri="{CE6537A1-D6FC-4f65-9D91-7224C49458BB}">
                  <c15:dlblFieldTable>
                    <c15:dlblFTEntry>
                      <c15:txfldGUID>{FD324F23-1D34-4B08-AD01-5F41B2F2CD71}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06F-4770-A54F-0276962E7151}"/>
                </c:ext>
                <c:ext xmlns:c15="http://schemas.microsoft.com/office/drawing/2012/chart" uri="{CE6537A1-D6FC-4f65-9D91-7224C49458BB}">
                  <c15:dlblFieldTable>
                    <c15:dlblFTEntry>
                      <c15:txfldGUID>{E9AD1417-7FD5-45F9-8B2B-5F1D4EA7F0C3}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06F-4770-A54F-0276962E7151}"/>
                </c:ext>
                <c:ext xmlns:c15="http://schemas.microsoft.com/office/drawing/2012/chart" uri="{CE6537A1-D6FC-4f65-9D91-7224C49458BB}">
                  <c15:dlblFieldTable>
                    <c15:dlblFTEntry>
                      <c15:txfldGUID>{E5CED7D3-B02C-46AF-A571-EDCE69A2668D}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06F-4770-A54F-0276962E7151}"/>
                </c:ext>
                <c:ext xmlns:c15="http://schemas.microsoft.com/office/drawing/2012/chart" uri="{CE6537A1-D6FC-4f65-9D91-7224C49458BB}">
                  <c15:dlblFieldTable>
                    <c15:dlblFTEntry>
                      <c15:txfldGUID>{A52FE668-8665-4E81-9ADA-B9EAE030736F}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06F-4770-A54F-0276962E7151}"/>
                </c:ext>
                <c:ext xmlns:c15="http://schemas.microsoft.com/office/drawing/2012/chart" uri="{CE6537A1-D6FC-4f65-9D91-7224C49458BB}">
                  <c15:dlblFieldTable>
                    <c15:dlblFTEntry>
                      <c15:txfldGUID>{0C26ECD9-B190-45AE-BD5C-0CA30C4870DD}</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2015750650234161E-2"/>
                  <c:y val="-4.6326362638810889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06F-4770-A54F-0276962E7151}"/>
                </c:ext>
                <c:ext xmlns:c15="http://schemas.microsoft.com/office/drawing/2012/chart" uri="{CE6537A1-D6FC-4f65-9D91-7224C49458BB}">
                  <c15:dlblFieldTable>
                    <c15:dlblFTEntry>
                      <c15:txfldGUID>{663F1EF8-0936-4840-8AC1-34A7BB8D6D00}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F06F-4770-A54F-0276962E7151}"/>
            </c:ext>
          </c:extLst>
        </c:ser>
        <c:dLbls>
          <c:showLegendKey val="0"/>
          <c:showVal val="1"/>
          <c:showCatName val="0"/>
          <c:showSerName val="0"/>
          <c:showPercent val="0"/>
          <c:showBubbleSize val="0"/>
        </c:dLbls>
        <c:axId val="303704432"/>
        <c:axId val="303706608"/>
      </c:scatterChart>
      <c:valAx>
        <c:axId val="303704432"/>
        <c:scaling>
          <c:orientation val="minMax"/>
          <c:max val="62.800000000000004"/>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706608"/>
        <c:crosses val="autoZero"/>
        <c:crossBetween val="midCat"/>
      </c:valAx>
      <c:valAx>
        <c:axId val="303706608"/>
        <c:scaling>
          <c:orientation val="minMax"/>
          <c:max val="8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704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A6-4D40-8B4C-AD895C84C40C}"/>
                </c:ext>
                <c:ext xmlns:c15="http://schemas.microsoft.com/office/drawing/2012/chart" uri="{CE6537A1-D6FC-4f65-9D91-7224C49458BB}">
                  <c15:dlblFieldTable>
                    <c15:dlblFTEntry>
                      <c15:txfldGUID>{18927C9E-A33F-49A6-8D6C-AD8D1C762651}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A6-4D40-8B4C-AD895C84C40C}"/>
                </c:ext>
                <c:ext xmlns:c15="http://schemas.microsoft.com/office/drawing/2012/chart" uri="{CE6537A1-D6FC-4f65-9D91-7224C49458BB}">
                  <c15:dlblFieldTable>
                    <c15:dlblFTEntry>
                      <c15:txfldGUID>{73676286-D89D-4627-803A-EF8EDDDDE0B2}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A6-4D40-8B4C-AD895C84C40C}"/>
                </c:ext>
                <c:ext xmlns:c15="http://schemas.microsoft.com/office/drawing/2012/chart" uri="{CE6537A1-D6FC-4f65-9D91-7224C49458BB}">
                  <c15:dlblFieldTable>
                    <c15:dlblFTEntry>
                      <c15:txfldGUID>{07BC6A32-8E01-4A2A-B4CE-D8766B1E5922}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A6-4D40-8B4C-AD895C84C40C}"/>
                </c:ext>
                <c:ext xmlns:c15="http://schemas.microsoft.com/office/drawing/2012/chart" uri="{CE6537A1-D6FC-4f65-9D91-7224C49458BB}">
                  <c15:dlblFieldTable>
                    <c15:dlblFTEntry>
                      <c15:txfldGUID>{44EC1F8E-C7F7-4F14-B684-B10FD3325D7C}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A6-4D40-8B4C-AD895C84C40C}"/>
                </c:ext>
                <c:ext xmlns:c15="http://schemas.microsoft.com/office/drawing/2012/chart" uri="{CE6537A1-D6FC-4f65-9D91-7224C49458BB}">
                  <c15:dlblFieldTable>
                    <c15:dlblFTEntry>
                      <c15:txfldGUID>{54484F67-3656-4505-BF68-B5A37AE10E40}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A6-4D40-8B4C-AD895C84C40C}"/>
                </c:ext>
                <c:ext xmlns:c15="http://schemas.microsoft.com/office/drawing/2012/chart" uri="{CE6537A1-D6FC-4f65-9D91-7224C49458BB}">
                  <c15:dlblFieldTable>
                    <c15:dlblFTEntry>
                      <c15:txfldGUID>{25BA4876-4531-4522-8650-692FF90B34B4}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A6-4D40-8B4C-AD895C84C40C}"/>
                </c:ext>
                <c:ext xmlns:c15="http://schemas.microsoft.com/office/drawing/2012/chart" uri="{CE6537A1-D6FC-4f65-9D91-7224C49458BB}">
                  <c15:dlblFieldTable>
                    <c15:dlblFTEntry>
                      <c15:txfldGUID>{9D30E9C9-0FE5-46CC-9CCC-7A6D1C69087A}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A6-4D40-8B4C-AD895C84C40C}"/>
                </c:ext>
                <c:ext xmlns:c15="http://schemas.microsoft.com/office/drawing/2012/chart" uri="{CE6537A1-D6FC-4f65-9D91-7224C49458BB}">
                  <c15:dlblFieldTable>
                    <c15:dlblFTEntry>
                      <c15:txfldGUID>{CE15EA19-3942-4B08-B603-857F40E266F9}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A6-4D40-8B4C-AD895C84C40C}"/>
                </c:ext>
                <c:ext xmlns:c15="http://schemas.microsoft.com/office/drawing/2012/chart" uri="{CE6537A1-D6FC-4f65-9D91-7224C49458BB}">
                  <c15:dlblFieldTable>
                    <c15:dlblFTEntry>
                      <c15:txfldGUID>{55190CCD-AA1E-48CF-B59C-27D11DABB1EF}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10.8</c:v>
                </c:pt>
                <c:pt idx="16">
                  <c:v>10.5</c:v>
                </c:pt>
                <c:pt idx="24">
                  <c:v>10</c:v>
                </c:pt>
                <c:pt idx="32">
                  <c:v>9.3000000000000007</c:v>
                </c:pt>
              </c:numCache>
            </c:numRef>
          </c:xVal>
          <c:yVal>
            <c:numRef>
              <c:f>公会計指標分析・財政指標組合せ分析表!$BP$73:$DC$73</c:f>
              <c:numCache>
                <c:formatCode>#,##0.0;"▲ "#,##0.0</c:formatCode>
                <c:ptCount val="40"/>
                <c:pt idx="0">
                  <c:v>71.900000000000006</c:v>
                </c:pt>
                <c:pt idx="8">
                  <c:v>54.2</c:v>
                </c:pt>
                <c:pt idx="16">
                  <c:v>43.6</c:v>
                </c:pt>
                <c:pt idx="24">
                  <c:v>31.1</c:v>
                </c:pt>
                <c:pt idx="32">
                  <c:v>22.6</c:v>
                </c:pt>
              </c:numCache>
            </c:numRef>
          </c:yVal>
          <c:smooth val="0"/>
          <c:extLst xmlns:c16r2="http://schemas.microsoft.com/office/drawing/2015/06/chart">
            <c:ext xmlns:c16="http://schemas.microsoft.com/office/drawing/2014/chart" uri="{C3380CC4-5D6E-409C-BE32-E72D297353CC}">
              <c16:uniqueId val="{00000009-17A6-4D40-8B4C-AD895C84C4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A6-4D40-8B4C-AD895C84C40C}"/>
                </c:ext>
                <c:ext xmlns:c15="http://schemas.microsoft.com/office/drawing/2012/chart" uri="{CE6537A1-D6FC-4f65-9D91-7224C49458BB}">
                  <c15:dlblFieldTable>
                    <c15:dlblFTEntry>
                      <c15:txfldGUID>{290BA9BF-990A-4EA0-A69E-E8F15694774A}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A6-4D40-8B4C-AD895C84C40C}"/>
                </c:ext>
                <c:ext xmlns:c15="http://schemas.microsoft.com/office/drawing/2012/chart" uri="{CE6537A1-D6FC-4f65-9D91-7224C49458BB}">
                  <c15:dlblFieldTable>
                    <c15:dlblFTEntry>
                      <c15:txfldGUID>{FC0690A5-DC5E-40C6-B8ED-4363B52CFA73}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A6-4D40-8B4C-AD895C84C40C}"/>
                </c:ext>
                <c:ext xmlns:c15="http://schemas.microsoft.com/office/drawing/2012/chart" uri="{CE6537A1-D6FC-4f65-9D91-7224C49458BB}">
                  <c15:dlblFieldTable>
                    <c15:dlblFTEntry>
                      <c15:txfldGUID>{1EBEB557-6CCB-4AE3-8D79-3260C49F8689}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A6-4D40-8B4C-AD895C84C40C}"/>
                </c:ext>
                <c:ext xmlns:c15="http://schemas.microsoft.com/office/drawing/2012/chart" uri="{CE6537A1-D6FC-4f65-9D91-7224C49458BB}">
                  <c15:dlblFieldTable>
                    <c15:dlblFTEntry>
                      <c15:txfldGUID>{43F3A88D-60CC-4DA5-8A20-E52808CE73E3}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A6-4D40-8B4C-AD895C84C40C}"/>
                </c:ext>
                <c:ext xmlns:c15="http://schemas.microsoft.com/office/drawing/2012/chart" uri="{CE6537A1-D6FC-4f65-9D91-7224C49458BB}">
                  <c15:dlblFieldTable>
                    <c15:dlblFTEntry>
                      <c15:txfldGUID>{18172AAF-168F-45CD-90D8-B71EA92695F5}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A6-4D40-8B4C-AD895C84C40C}"/>
                </c:ext>
                <c:ext xmlns:c15="http://schemas.microsoft.com/office/drawing/2012/chart" uri="{CE6537A1-D6FC-4f65-9D91-7224C49458BB}">
                  <c15:dlblFieldTable>
                    <c15:dlblFTEntry>
                      <c15:txfldGUID>{5E7590CE-625D-44DC-9D22-2DDCD1621B20}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A6-4D40-8B4C-AD895C84C40C}"/>
                </c:ext>
                <c:ext xmlns:c15="http://schemas.microsoft.com/office/drawing/2012/chart" uri="{CE6537A1-D6FC-4f65-9D91-7224C49458BB}">
                  <c15:dlblFieldTable>
                    <c15:dlblFTEntry>
                      <c15:txfldGUID>{B9AC28C8-23E9-419A-9A13-BF78C5B24F30}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A6-4D40-8B4C-AD895C84C40C}"/>
                </c:ext>
                <c:ext xmlns:c15="http://schemas.microsoft.com/office/drawing/2012/chart" uri="{CE6537A1-D6FC-4f65-9D91-7224C49458BB}">
                  <c15:dlblFieldTable>
                    <c15:dlblFTEntry>
                      <c15:txfldGUID>{5EA1A927-A267-4657-9BE5-261A40175752}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A6-4D40-8B4C-AD895C84C40C}"/>
                </c:ext>
                <c:ext xmlns:c15="http://schemas.microsoft.com/office/drawing/2012/chart" uri="{CE6537A1-D6FC-4f65-9D91-7224C49458BB}">
                  <c15:dlblFieldTable>
                    <c15:dlblFTEntry>
                      <c15:txfldGUID>{68FFC4A4-70A9-4AD0-9E13-04C2CCBE979B}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17A6-4D40-8B4C-AD895C84C40C}"/>
            </c:ext>
          </c:extLst>
        </c:ser>
        <c:dLbls>
          <c:showLegendKey val="0"/>
          <c:showVal val="1"/>
          <c:showCatName val="0"/>
          <c:showSerName val="0"/>
          <c:showPercent val="0"/>
          <c:showBubbleSize val="0"/>
        </c:dLbls>
        <c:axId val="303703344"/>
        <c:axId val="303703888"/>
      </c:scatterChart>
      <c:valAx>
        <c:axId val="303703344"/>
        <c:scaling>
          <c:orientation val="minMax"/>
          <c:max val="11.7"/>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703888"/>
        <c:crosses val="autoZero"/>
        <c:crossBetween val="midCat"/>
      </c:valAx>
      <c:valAx>
        <c:axId val="303703888"/>
        <c:scaling>
          <c:orientation val="minMax"/>
          <c:max val="8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703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元利償還金はほぼ横ばいで推移している。合併特例債等交付税算入の有利な市債に限定して借入を行っているため算入公債費は増加している。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市債発行については、今後も引き続き事業内容を十分に精査するとともに、交付税算入率の高いものを借入することとし、合併特例債発行期限経過後は公債費の縮減に努める。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満期一括償還の条件で借入を行っていない。現在のところ借入予定もない。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公営企業において、地方債の償還終了を順次迎えており、新規の発行を抑制していることから一般会計からの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は減少している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勤続年数別自己都合退職支給率が高い職員が多かったことおよび若年者の退職が多かったことにより退職手当負担見込み額は増加している。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また、地域活性化基金を積み増ししたことにより、将来負担比率は改善している。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滋賀県高島市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将来の大型公共施設の建設に備え、決算剰余金のうち「公共施設整備基金」に約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１，０００万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円を積み立てた。一方、現行の行政サービスを維持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と新たに住民自治組織を創設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するため「地域活性化基金」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たことにより、基金全体で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７，７００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行政サービスの質の確保と公共事業の安定した財源確保のため、「財政調整基金」、「公共施設整備基金」および「地域活性化基金」を中心に取り崩しを行う予定である。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公共施設整備基金：公共施設の建設や改修に備えるための資金を形成する。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地域活性化基金：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住民自治組織の創設・運営や市民の移動手段である公共交通の維持のための資金を形成する。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公共施設整備基金：ごみ処理施設の建設に備え、積み立て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地域活性化基金：公共交通手段の確保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と住民自治組織設立のため積み立てを行ったことによる増加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水と緑のふるさとづくり基金：ふるさと納税の増加による積立の増加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合併特例債の発行期限終了を見据えて積み立てを行う。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地域活性化基金：まちづくり交付金の財源を確保するため、令和元年度から令和３年度の間に約１５億円を積み立て、毎年約３億円を取り崩す予定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資金運用の利子分を積立したことによる増加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基金は歳入不足分を取り崩し、中長期的に減少する。基金残高は標準財政規模の２０％程度になるよう努め、単年度歳入不足を約１０億円と見込み、３年分を確保する。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資金運用の利子分を積立したことによる増加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令和６年度に起債償還のピークを迎えるため、取り崩しは繰上償還を基本とし、将来の起債償還に備える。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繰上償還の予定がないことから、基金残高は利息積立分のみの微増となる見込み。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48,203
47,623
693.05
28,793,407
28,070,269
626,092
16,666,609
26,289,405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％を超えており、滋賀県平均と比べると施設の老朽化が進んでいる状況であるが、全国平均や類似団体との比較では近い数値となっている。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保有する有形固定資産の多くは年数が経過していることから更新の必要性が高く、今後、多額の更新費用が見込まれるため、公共施設整備基金等の財源の準備に努める必要がある。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92619</xdr:rowOff>
    </xdr:from>
    <xdr:to>
      <xdr:col>23</xdr:col>
      <xdr:colOff>136525</xdr:colOff>
      <xdr:row>32</xdr:row>
      <xdr:rowOff>22769</xdr:rowOff>
    </xdr:to>
    <xdr:sp macro="" textlink="">
      <xdr:nvSpPr>
        <xdr:cNvPr id="83" name="楕円 82"/>
        <xdr:cNvSpPr/>
      </xdr:nvSpPr>
      <xdr:spPr>
        <a:xfrm>
          <a:off x="47117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71046</xdr:rowOff>
    </xdr:from>
    <xdr:ext cx="405111" cy="259045"/>
    <xdr:sp macro="" textlink="">
      <xdr:nvSpPr>
        <xdr:cNvPr id="84" name="有形固定資産減価償却率該当値テキスト"/>
        <xdr:cNvSpPr txBox="1"/>
      </xdr:nvSpPr>
      <xdr:spPr>
        <a:xfrm>
          <a:off x="4813300" y="615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55608</xdr:rowOff>
    </xdr:from>
    <xdr:to>
      <xdr:col>19</xdr:col>
      <xdr:colOff>187325</xdr:colOff>
      <xdr:row>31</xdr:row>
      <xdr:rowOff>157208</xdr:rowOff>
    </xdr:to>
    <xdr:sp macro="" textlink="">
      <xdr:nvSpPr>
        <xdr:cNvPr id="85" name="楕円 84"/>
        <xdr:cNvSpPr/>
      </xdr:nvSpPr>
      <xdr:spPr>
        <a:xfrm>
          <a:off x="4000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106408</xdr:rowOff>
    </xdr:from>
    <xdr:to>
      <xdr:col>23</xdr:col>
      <xdr:colOff>85725</xdr:colOff>
      <xdr:row>31</xdr:row>
      <xdr:rowOff>143419</xdr:rowOff>
    </xdr:to>
    <xdr:cxnSp macro="">
      <xdr:nvCxnSpPr>
        <xdr:cNvPr id="86" name="直線コネクタ 85"/>
        <xdr:cNvCxnSpPr/>
      </xdr:nvCxnSpPr>
      <xdr:spPr>
        <a:xfrm>
          <a:off x="4051300" y="619288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7" name="楕円 86"/>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106408</xdr:rowOff>
    </xdr:to>
    <xdr:cxnSp macro="">
      <xdr:nvCxnSpPr>
        <xdr:cNvPr id="88" name="直線コネクタ 87"/>
        <xdr:cNvCxnSpPr/>
      </xdr:nvCxnSpPr>
      <xdr:spPr>
        <a:xfrm>
          <a:off x="3289300" y="616204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117294</xdr:rowOff>
    </xdr:from>
    <xdr:to>
      <xdr:col>11</xdr:col>
      <xdr:colOff>187325</xdr:colOff>
      <xdr:row>32</xdr:row>
      <xdr:rowOff>47444</xdr:rowOff>
    </xdr:to>
    <xdr:sp macro="" textlink="">
      <xdr:nvSpPr>
        <xdr:cNvPr id="89" name="楕円 88"/>
        <xdr:cNvSpPr/>
      </xdr:nvSpPr>
      <xdr:spPr>
        <a:xfrm>
          <a:off x="2476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168094</xdr:rowOff>
    </xdr:to>
    <xdr:cxnSp macro="">
      <xdr:nvCxnSpPr>
        <xdr:cNvPr id="90" name="直線コネクタ 89"/>
        <xdr:cNvCxnSpPr/>
      </xdr:nvCxnSpPr>
      <xdr:spPr>
        <a:xfrm flipV="1">
          <a:off x="2527300" y="6162040"/>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91" name="楕円 90"/>
        <xdr:cNvSpPr/>
      </xdr:nvSpPr>
      <xdr:spPr>
        <a:xfrm>
          <a:off x="1714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140335</xdr:rowOff>
    </xdr:from>
    <xdr:to>
      <xdr:col>11</xdr:col>
      <xdr:colOff>136525</xdr:colOff>
      <xdr:row>31</xdr:row>
      <xdr:rowOff>168094</xdr:rowOff>
    </xdr:to>
    <xdr:cxnSp macro="">
      <xdr:nvCxnSpPr>
        <xdr:cNvPr id="92" name="直線コネクタ 91"/>
        <xdr:cNvCxnSpPr/>
      </xdr:nvCxnSpPr>
      <xdr:spPr>
        <a:xfrm>
          <a:off x="1765300" y="622681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148335</xdr:rowOff>
    </xdr:from>
    <xdr:ext cx="405111" cy="259045"/>
    <xdr:sp macro="" textlink="">
      <xdr:nvSpPr>
        <xdr:cNvPr id="97" name="n_1mainValue有形固定資産減価償却率"/>
        <xdr:cNvSpPr txBox="1"/>
      </xdr:nvSpPr>
      <xdr:spPr>
        <a:xfrm>
          <a:off x="38360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8" name="n_2main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38571</xdr:rowOff>
    </xdr:from>
    <xdr:ext cx="405111" cy="259045"/>
    <xdr:sp macro="" textlink="">
      <xdr:nvSpPr>
        <xdr:cNvPr id="99" name="n_3mainValue有形固定資産減価償却率"/>
        <xdr:cNvSpPr txBox="1"/>
      </xdr:nvSpPr>
      <xdr:spPr>
        <a:xfrm>
          <a:off x="23247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100" name="n_4mainValue有形固定資産減価償却率"/>
        <xdr:cNvSpPr txBox="1"/>
      </xdr:nvSpPr>
      <xdr:spPr>
        <a:xfrm>
          <a:off x="1562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当市の債務償還比率は、全国平均、滋賀県平均と比べ高く、市債残高が財政規模に対して高い状況となっている。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市債発行については、事業内容を十分に精査するとともに交付税算入率の高いものを選択して借入するなど、公債費の縮減に努める。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139428</xdr:rowOff>
    </xdr:from>
    <xdr:to>
      <xdr:col>76</xdr:col>
      <xdr:colOff>73025</xdr:colOff>
      <xdr:row>30</xdr:row>
      <xdr:rowOff>69578</xdr:rowOff>
    </xdr:to>
    <xdr:sp macro="" textlink="">
      <xdr:nvSpPr>
        <xdr:cNvPr id="147" name="楕円 146"/>
        <xdr:cNvSpPr/>
      </xdr:nvSpPr>
      <xdr:spPr>
        <a:xfrm>
          <a:off x="147447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117855</xdr:rowOff>
    </xdr:from>
    <xdr:ext cx="469744" cy="259045"/>
    <xdr:sp macro="" textlink="">
      <xdr:nvSpPr>
        <xdr:cNvPr id="148" name="債務償還比率該当値テキスト"/>
        <xdr:cNvSpPr txBox="1"/>
      </xdr:nvSpPr>
      <xdr:spPr>
        <a:xfrm>
          <a:off x="14846300" y="58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20719</xdr:rowOff>
    </xdr:from>
    <xdr:to>
      <xdr:col>72</xdr:col>
      <xdr:colOff>123825</xdr:colOff>
      <xdr:row>30</xdr:row>
      <xdr:rowOff>122319</xdr:rowOff>
    </xdr:to>
    <xdr:sp macro="" textlink="">
      <xdr:nvSpPr>
        <xdr:cNvPr id="149" name="楕円 148"/>
        <xdr:cNvSpPr/>
      </xdr:nvSpPr>
      <xdr:spPr>
        <a:xfrm>
          <a:off x="14033500" y="59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18778</xdr:rowOff>
    </xdr:from>
    <xdr:to>
      <xdr:col>76</xdr:col>
      <xdr:colOff>22225</xdr:colOff>
      <xdr:row>30</xdr:row>
      <xdr:rowOff>71519</xdr:rowOff>
    </xdr:to>
    <xdr:cxnSp macro="">
      <xdr:nvCxnSpPr>
        <xdr:cNvPr id="150" name="直線コネクタ 149"/>
        <xdr:cNvCxnSpPr/>
      </xdr:nvCxnSpPr>
      <xdr:spPr>
        <a:xfrm flipV="1">
          <a:off x="14084300" y="5933803"/>
          <a:ext cx="711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17532</xdr:rowOff>
    </xdr:from>
    <xdr:to>
      <xdr:col>68</xdr:col>
      <xdr:colOff>123825</xdr:colOff>
      <xdr:row>30</xdr:row>
      <xdr:rowOff>119132</xdr:rowOff>
    </xdr:to>
    <xdr:sp macro="" textlink="">
      <xdr:nvSpPr>
        <xdr:cNvPr id="151" name="楕円 150"/>
        <xdr:cNvSpPr/>
      </xdr:nvSpPr>
      <xdr:spPr>
        <a:xfrm>
          <a:off x="13271500" y="593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68332</xdr:rowOff>
    </xdr:from>
    <xdr:to>
      <xdr:col>72</xdr:col>
      <xdr:colOff>73025</xdr:colOff>
      <xdr:row>30</xdr:row>
      <xdr:rowOff>71519</xdr:rowOff>
    </xdr:to>
    <xdr:cxnSp macro="">
      <xdr:nvCxnSpPr>
        <xdr:cNvPr id="152" name="直線コネクタ 151"/>
        <xdr:cNvCxnSpPr/>
      </xdr:nvCxnSpPr>
      <xdr:spPr>
        <a:xfrm>
          <a:off x="13322300" y="5983357"/>
          <a:ext cx="762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77228</xdr:rowOff>
    </xdr:from>
    <xdr:to>
      <xdr:col>64</xdr:col>
      <xdr:colOff>123825</xdr:colOff>
      <xdr:row>30</xdr:row>
      <xdr:rowOff>7378</xdr:rowOff>
    </xdr:to>
    <xdr:sp macro="" textlink="">
      <xdr:nvSpPr>
        <xdr:cNvPr id="153" name="楕円 152"/>
        <xdr:cNvSpPr/>
      </xdr:nvSpPr>
      <xdr:spPr>
        <a:xfrm>
          <a:off x="12509500" y="58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128028</xdr:rowOff>
    </xdr:from>
    <xdr:to>
      <xdr:col>68</xdr:col>
      <xdr:colOff>73025</xdr:colOff>
      <xdr:row>30</xdr:row>
      <xdr:rowOff>68332</xdr:rowOff>
    </xdr:to>
    <xdr:cxnSp macro="">
      <xdr:nvCxnSpPr>
        <xdr:cNvPr id="154" name="直線コネクタ 153"/>
        <xdr:cNvCxnSpPr/>
      </xdr:nvCxnSpPr>
      <xdr:spPr>
        <a:xfrm>
          <a:off x="12560300" y="5871603"/>
          <a:ext cx="762000" cy="1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92547</xdr:rowOff>
    </xdr:from>
    <xdr:to>
      <xdr:col>60</xdr:col>
      <xdr:colOff>123825</xdr:colOff>
      <xdr:row>30</xdr:row>
      <xdr:rowOff>22697</xdr:rowOff>
    </xdr:to>
    <xdr:sp macro="" textlink="">
      <xdr:nvSpPr>
        <xdr:cNvPr id="155" name="楕円 154"/>
        <xdr:cNvSpPr/>
      </xdr:nvSpPr>
      <xdr:spPr>
        <a:xfrm>
          <a:off x="11747500" y="58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128028</xdr:rowOff>
    </xdr:from>
    <xdr:to>
      <xdr:col>64</xdr:col>
      <xdr:colOff>73025</xdr:colOff>
      <xdr:row>29</xdr:row>
      <xdr:rowOff>143347</xdr:rowOff>
    </xdr:to>
    <xdr:cxnSp macro="">
      <xdr:nvCxnSpPr>
        <xdr:cNvPr id="156" name="直線コネクタ 155"/>
        <xdr:cNvCxnSpPr/>
      </xdr:nvCxnSpPr>
      <xdr:spPr>
        <a:xfrm flipV="1">
          <a:off x="11798300" y="5871603"/>
          <a:ext cx="762000" cy="1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9"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113446</xdr:rowOff>
    </xdr:from>
    <xdr:ext cx="469744" cy="259045"/>
    <xdr:sp macro="" textlink="">
      <xdr:nvSpPr>
        <xdr:cNvPr id="161" name="n_1mainValue債務償還比率"/>
        <xdr:cNvSpPr txBox="1"/>
      </xdr:nvSpPr>
      <xdr:spPr>
        <a:xfrm>
          <a:off x="13836727" y="602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110259</xdr:rowOff>
    </xdr:from>
    <xdr:ext cx="469744" cy="259045"/>
    <xdr:sp macro="" textlink="">
      <xdr:nvSpPr>
        <xdr:cNvPr id="162" name="n_2mainValue債務償還比率"/>
        <xdr:cNvSpPr txBox="1"/>
      </xdr:nvSpPr>
      <xdr:spPr>
        <a:xfrm>
          <a:off x="13087427" y="60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23905</xdr:rowOff>
    </xdr:from>
    <xdr:ext cx="469744" cy="259045"/>
    <xdr:sp macro="" textlink="">
      <xdr:nvSpPr>
        <xdr:cNvPr id="163" name="n_3mainValue債務償還比率"/>
        <xdr:cNvSpPr txBox="1"/>
      </xdr:nvSpPr>
      <xdr:spPr>
        <a:xfrm>
          <a:off x="12325427" y="559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13824</xdr:rowOff>
    </xdr:from>
    <xdr:ext cx="469744" cy="259045"/>
    <xdr:sp macro="" textlink="">
      <xdr:nvSpPr>
        <xdr:cNvPr id="164" name="n_4mainValue債務償還比率"/>
        <xdr:cNvSpPr txBox="1"/>
      </xdr:nvSpPr>
      <xdr:spPr>
        <a:xfrm>
          <a:off x="11563427" y="592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48,203
47,623
693.05
28,793,407
28,070,269
626,092
16,666,609
26,289,405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1" name="楕円 70"/>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2" name="【道路】&#10;有形固定資産減価償却率該当値テキスト"/>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114554</xdr:rowOff>
    </xdr:from>
    <xdr:to>
      <xdr:col>20</xdr:col>
      <xdr:colOff>38100</xdr:colOff>
      <xdr:row>36</xdr:row>
      <xdr:rowOff>44704</xdr:rowOff>
    </xdr:to>
    <xdr:sp macro="" textlink="">
      <xdr:nvSpPr>
        <xdr:cNvPr id="73" name="楕円 72"/>
        <xdr:cNvSpPr/>
      </xdr:nvSpPr>
      <xdr:spPr>
        <a:xfrm>
          <a:off x="3746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165354</xdr:rowOff>
    </xdr:from>
    <xdr:to>
      <xdr:col>24</xdr:col>
      <xdr:colOff>63500</xdr:colOff>
      <xdr:row>36</xdr:row>
      <xdr:rowOff>19050</xdr:rowOff>
    </xdr:to>
    <xdr:cxnSp macro="">
      <xdr:nvCxnSpPr>
        <xdr:cNvPr id="74" name="直線コネクタ 73"/>
        <xdr:cNvCxnSpPr/>
      </xdr:nvCxnSpPr>
      <xdr:spPr>
        <a:xfrm>
          <a:off x="3797300" y="616610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89408</xdr:rowOff>
    </xdr:from>
    <xdr:to>
      <xdr:col>15</xdr:col>
      <xdr:colOff>101600</xdr:colOff>
      <xdr:row>36</xdr:row>
      <xdr:rowOff>19558</xdr:rowOff>
    </xdr:to>
    <xdr:sp macro="" textlink="">
      <xdr:nvSpPr>
        <xdr:cNvPr id="75" name="楕円 74"/>
        <xdr:cNvSpPr/>
      </xdr:nvSpPr>
      <xdr:spPr>
        <a:xfrm>
          <a:off x="2857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140208</xdr:rowOff>
    </xdr:from>
    <xdr:to>
      <xdr:col>19</xdr:col>
      <xdr:colOff>177800</xdr:colOff>
      <xdr:row>35</xdr:row>
      <xdr:rowOff>165354</xdr:rowOff>
    </xdr:to>
    <xdr:cxnSp macro="">
      <xdr:nvCxnSpPr>
        <xdr:cNvPr id="76" name="直線コネクタ 75"/>
        <xdr:cNvCxnSpPr/>
      </xdr:nvCxnSpPr>
      <xdr:spPr>
        <a:xfrm>
          <a:off x="2908300" y="61409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7" name="楕円 76"/>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140208</xdr:rowOff>
    </xdr:to>
    <xdr:cxnSp macro="">
      <xdr:nvCxnSpPr>
        <xdr:cNvPr id="78" name="直線コネクタ 77"/>
        <xdr:cNvCxnSpPr/>
      </xdr:nvCxnSpPr>
      <xdr:spPr>
        <a:xfrm>
          <a:off x="2019300" y="611124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23114</xdr:rowOff>
    </xdr:from>
    <xdr:to>
      <xdr:col>6</xdr:col>
      <xdr:colOff>38100</xdr:colOff>
      <xdr:row>35</xdr:row>
      <xdr:rowOff>124714</xdr:rowOff>
    </xdr:to>
    <xdr:sp macro="" textlink="">
      <xdr:nvSpPr>
        <xdr:cNvPr id="79" name="楕円 78"/>
        <xdr:cNvSpPr/>
      </xdr:nvSpPr>
      <xdr:spPr>
        <a:xfrm>
          <a:off x="1079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73914</xdr:rowOff>
    </xdr:from>
    <xdr:to>
      <xdr:col>10</xdr:col>
      <xdr:colOff>114300</xdr:colOff>
      <xdr:row>35</xdr:row>
      <xdr:rowOff>110490</xdr:rowOff>
    </xdr:to>
    <xdr:cxnSp macro="">
      <xdr:nvCxnSpPr>
        <xdr:cNvPr id="80" name="直線コネクタ 79"/>
        <xdr:cNvCxnSpPr/>
      </xdr:nvCxnSpPr>
      <xdr:spPr>
        <a:xfrm>
          <a:off x="1130300" y="60746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61231</xdr:rowOff>
    </xdr:from>
    <xdr:ext cx="405111" cy="259045"/>
    <xdr:sp macro="" textlink="">
      <xdr:nvSpPr>
        <xdr:cNvPr id="85" name="n_1mainValue【道路】&#10;有形固定資産減価償却率"/>
        <xdr:cNvSpPr txBox="1"/>
      </xdr:nvSpPr>
      <xdr:spPr>
        <a:xfrm>
          <a:off x="35820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10685</xdr:rowOff>
    </xdr:from>
    <xdr:ext cx="405111" cy="259045"/>
    <xdr:sp macro="" textlink="">
      <xdr:nvSpPr>
        <xdr:cNvPr id="86" name="n_2mainValue【道路】&#10;有形固定資産減価償却率"/>
        <xdr:cNvSpPr txBox="1"/>
      </xdr:nvSpPr>
      <xdr:spPr>
        <a:xfrm>
          <a:off x="270574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7" name="n_3main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141241</xdr:rowOff>
    </xdr:from>
    <xdr:ext cx="405111" cy="259045"/>
    <xdr:sp macro="" textlink="">
      <xdr:nvSpPr>
        <xdr:cNvPr id="88" name="n_4mainValue【道路】&#10;有形固定資産減価償却率"/>
        <xdr:cNvSpPr txBox="1"/>
      </xdr:nvSpPr>
      <xdr:spPr>
        <a:xfrm>
          <a:off x="927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49079</xdr:rowOff>
    </xdr:from>
    <xdr:to>
      <xdr:col>55</xdr:col>
      <xdr:colOff>50800</xdr:colOff>
      <xdr:row>39</xdr:row>
      <xdr:rowOff>150679</xdr:rowOff>
    </xdr:to>
    <xdr:sp macro="" textlink="">
      <xdr:nvSpPr>
        <xdr:cNvPr id="128" name="楕円 127"/>
        <xdr:cNvSpPr/>
      </xdr:nvSpPr>
      <xdr:spPr>
        <a:xfrm>
          <a:off x="10426700" y="67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71956</xdr:rowOff>
    </xdr:from>
    <xdr:ext cx="534377" cy="259045"/>
    <xdr:sp macro="" textlink="">
      <xdr:nvSpPr>
        <xdr:cNvPr id="129" name="【道路】&#10;一人当たり延長該当値テキスト"/>
        <xdr:cNvSpPr txBox="1"/>
      </xdr:nvSpPr>
      <xdr:spPr>
        <a:xfrm>
          <a:off x="10515600" y="65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56452</xdr:rowOff>
    </xdr:from>
    <xdr:to>
      <xdr:col>50</xdr:col>
      <xdr:colOff>165100</xdr:colOff>
      <xdr:row>39</xdr:row>
      <xdr:rowOff>158052</xdr:rowOff>
    </xdr:to>
    <xdr:sp macro="" textlink="">
      <xdr:nvSpPr>
        <xdr:cNvPr id="130" name="楕円 129"/>
        <xdr:cNvSpPr/>
      </xdr:nvSpPr>
      <xdr:spPr>
        <a:xfrm>
          <a:off x="9588500" y="674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99879</xdr:rowOff>
    </xdr:from>
    <xdr:to>
      <xdr:col>55</xdr:col>
      <xdr:colOff>0</xdr:colOff>
      <xdr:row>39</xdr:row>
      <xdr:rowOff>107252</xdr:rowOff>
    </xdr:to>
    <xdr:cxnSp macro="">
      <xdr:nvCxnSpPr>
        <xdr:cNvPr id="131" name="直線コネクタ 130"/>
        <xdr:cNvCxnSpPr/>
      </xdr:nvCxnSpPr>
      <xdr:spPr>
        <a:xfrm flipV="1">
          <a:off x="9639300" y="6786429"/>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62223</xdr:rowOff>
    </xdr:from>
    <xdr:to>
      <xdr:col>46</xdr:col>
      <xdr:colOff>38100</xdr:colOff>
      <xdr:row>39</xdr:row>
      <xdr:rowOff>163823</xdr:rowOff>
    </xdr:to>
    <xdr:sp macro="" textlink="">
      <xdr:nvSpPr>
        <xdr:cNvPr id="132" name="楕円 131"/>
        <xdr:cNvSpPr/>
      </xdr:nvSpPr>
      <xdr:spPr>
        <a:xfrm>
          <a:off x="8699500" y="67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107252</xdr:rowOff>
    </xdr:from>
    <xdr:to>
      <xdr:col>50</xdr:col>
      <xdr:colOff>114300</xdr:colOff>
      <xdr:row>39</xdr:row>
      <xdr:rowOff>113023</xdr:rowOff>
    </xdr:to>
    <xdr:cxnSp macro="">
      <xdr:nvCxnSpPr>
        <xdr:cNvPr id="133" name="直線コネクタ 132"/>
        <xdr:cNvCxnSpPr/>
      </xdr:nvCxnSpPr>
      <xdr:spPr>
        <a:xfrm flipV="1">
          <a:off x="8750300" y="6793802"/>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42316</xdr:rowOff>
    </xdr:from>
    <xdr:to>
      <xdr:col>41</xdr:col>
      <xdr:colOff>101600</xdr:colOff>
      <xdr:row>40</xdr:row>
      <xdr:rowOff>143916</xdr:rowOff>
    </xdr:to>
    <xdr:sp macro="" textlink="">
      <xdr:nvSpPr>
        <xdr:cNvPr id="134" name="楕円 133"/>
        <xdr:cNvSpPr/>
      </xdr:nvSpPr>
      <xdr:spPr>
        <a:xfrm>
          <a:off x="7810500" y="69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113023</xdr:rowOff>
    </xdr:from>
    <xdr:to>
      <xdr:col>45</xdr:col>
      <xdr:colOff>177800</xdr:colOff>
      <xdr:row>40</xdr:row>
      <xdr:rowOff>93116</xdr:rowOff>
    </xdr:to>
    <xdr:cxnSp macro="">
      <xdr:nvCxnSpPr>
        <xdr:cNvPr id="135" name="直線コネクタ 134"/>
        <xdr:cNvCxnSpPr/>
      </xdr:nvCxnSpPr>
      <xdr:spPr>
        <a:xfrm flipV="1">
          <a:off x="7861300" y="6799573"/>
          <a:ext cx="889000" cy="1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46622</xdr:rowOff>
    </xdr:from>
    <xdr:to>
      <xdr:col>36</xdr:col>
      <xdr:colOff>165100</xdr:colOff>
      <xdr:row>40</xdr:row>
      <xdr:rowOff>148222</xdr:rowOff>
    </xdr:to>
    <xdr:sp macro="" textlink="">
      <xdr:nvSpPr>
        <xdr:cNvPr id="136" name="楕円 135"/>
        <xdr:cNvSpPr/>
      </xdr:nvSpPr>
      <xdr:spPr>
        <a:xfrm>
          <a:off x="6921500" y="69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93116</xdr:rowOff>
    </xdr:from>
    <xdr:to>
      <xdr:col>41</xdr:col>
      <xdr:colOff>50800</xdr:colOff>
      <xdr:row>40</xdr:row>
      <xdr:rowOff>97422</xdr:rowOff>
    </xdr:to>
    <xdr:cxnSp macro="">
      <xdr:nvCxnSpPr>
        <xdr:cNvPr id="137" name="直線コネクタ 136"/>
        <xdr:cNvCxnSpPr/>
      </xdr:nvCxnSpPr>
      <xdr:spPr>
        <a:xfrm flipV="1">
          <a:off x="6972300" y="6951116"/>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3129</xdr:rowOff>
    </xdr:from>
    <xdr:ext cx="534377" cy="259045"/>
    <xdr:sp macro="" textlink="">
      <xdr:nvSpPr>
        <xdr:cNvPr id="142" name="n_1mainValue【道路】&#10;一人当たり延長"/>
        <xdr:cNvSpPr txBox="1"/>
      </xdr:nvSpPr>
      <xdr:spPr>
        <a:xfrm>
          <a:off x="9359411" y="65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8900</xdr:rowOff>
    </xdr:from>
    <xdr:ext cx="534377" cy="259045"/>
    <xdr:sp macro="" textlink="">
      <xdr:nvSpPr>
        <xdr:cNvPr id="143" name="n_2mainValue【道路】&#10;一人当たり延長"/>
        <xdr:cNvSpPr txBox="1"/>
      </xdr:nvSpPr>
      <xdr:spPr>
        <a:xfrm>
          <a:off x="8483111" y="65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160443</xdr:rowOff>
    </xdr:from>
    <xdr:ext cx="534377" cy="259045"/>
    <xdr:sp macro="" textlink="">
      <xdr:nvSpPr>
        <xdr:cNvPr id="144" name="n_3mainValue【道路】&#10;一人当たり延長"/>
        <xdr:cNvSpPr txBox="1"/>
      </xdr:nvSpPr>
      <xdr:spPr>
        <a:xfrm>
          <a:off x="7594111" y="66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164749</xdr:rowOff>
    </xdr:from>
    <xdr:ext cx="534377" cy="259045"/>
    <xdr:sp macro="" textlink="">
      <xdr:nvSpPr>
        <xdr:cNvPr id="145" name="n_4mainValue【道路】&#10;一人当たり延長"/>
        <xdr:cNvSpPr txBox="1"/>
      </xdr:nvSpPr>
      <xdr:spPr>
        <a:xfrm>
          <a:off x="6705111" y="66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86" name="楕円 185"/>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33037</xdr:rowOff>
    </xdr:from>
    <xdr:ext cx="405111" cy="259045"/>
    <xdr:sp macro="" textlink="">
      <xdr:nvSpPr>
        <xdr:cNvPr id="187" name="【橋りょう・トンネル】&#10;有形固定資産減価償却率該当値テキスト"/>
        <xdr:cNvSpPr txBox="1"/>
      </xdr:nvSpPr>
      <xdr:spPr>
        <a:xfrm>
          <a:off x="4673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149225</xdr:rowOff>
    </xdr:from>
    <xdr:to>
      <xdr:col>20</xdr:col>
      <xdr:colOff>38100</xdr:colOff>
      <xdr:row>59</xdr:row>
      <xdr:rowOff>79375</xdr:rowOff>
    </xdr:to>
    <xdr:sp macro="" textlink="">
      <xdr:nvSpPr>
        <xdr:cNvPr id="188" name="楕円 187"/>
        <xdr:cNvSpPr/>
      </xdr:nvSpPr>
      <xdr:spPr>
        <a:xfrm>
          <a:off x="3746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60960</xdr:rowOff>
    </xdr:to>
    <xdr:cxnSp macro="">
      <xdr:nvCxnSpPr>
        <xdr:cNvPr id="189" name="直線コネクタ 188"/>
        <xdr:cNvCxnSpPr/>
      </xdr:nvCxnSpPr>
      <xdr:spPr>
        <a:xfrm>
          <a:off x="3797300" y="101441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147320</xdr:rowOff>
    </xdr:from>
    <xdr:to>
      <xdr:col>15</xdr:col>
      <xdr:colOff>101600</xdr:colOff>
      <xdr:row>59</xdr:row>
      <xdr:rowOff>77470</xdr:rowOff>
    </xdr:to>
    <xdr:sp macro="" textlink="">
      <xdr:nvSpPr>
        <xdr:cNvPr id="190" name="楕円 189"/>
        <xdr:cNvSpPr/>
      </xdr:nvSpPr>
      <xdr:spPr>
        <a:xfrm>
          <a:off x="2857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26670</xdr:rowOff>
    </xdr:from>
    <xdr:to>
      <xdr:col>19</xdr:col>
      <xdr:colOff>177800</xdr:colOff>
      <xdr:row>59</xdr:row>
      <xdr:rowOff>28575</xdr:rowOff>
    </xdr:to>
    <xdr:cxnSp macro="">
      <xdr:nvCxnSpPr>
        <xdr:cNvPr id="191" name="直線コネクタ 190"/>
        <xdr:cNvCxnSpPr/>
      </xdr:nvCxnSpPr>
      <xdr:spPr>
        <a:xfrm>
          <a:off x="2908300" y="10142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92" name="楕円 191"/>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26670</xdr:rowOff>
    </xdr:to>
    <xdr:cxnSp macro="">
      <xdr:nvCxnSpPr>
        <xdr:cNvPr id="193" name="直線コネクタ 192"/>
        <xdr:cNvCxnSpPr/>
      </xdr:nvCxnSpPr>
      <xdr:spPr>
        <a:xfrm>
          <a:off x="2019300" y="10115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4" name="楕円 193"/>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59</xdr:row>
      <xdr:rowOff>0</xdr:rowOff>
    </xdr:to>
    <xdr:cxnSp macro="">
      <xdr:nvCxnSpPr>
        <xdr:cNvPr id="195" name="直線コネクタ 194"/>
        <xdr:cNvCxnSpPr/>
      </xdr:nvCxnSpPr>
      <xdr:spPr>
        <a:xfrm>
          <a:off x="1130300" y="10081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95902</xdr:rowOff>
    </xdr:from>
    <xdr:ext cx="405111" cy="259045"/>
    <xdr:sp macro="" textlink="">
      <xdr:nvSpPr>
        <xdr:cNvPr id="200" name="n_1mainValue【橋りょう・トンネル】&#10;有形固定資産減価償却率"/>
        <xdr:cNvSpPr txBox="1"/>
      </xdr:nvSpPr>
      <xdr:spPr>
        <a:xfrm>
          <a:off x="3582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93997</xdr:rowOff>
    </xdr:from>
    <xdr:ext cx="405111" cy="259045"/>
    <xdr:sp macro="" textlink="">
      <xdr:nvSpPr>
        <xdr:cNvPr id="201" name="n_2mainValue【橋りょう・トンネル】&#10;有形固定資産減価償却率"/>
        <xdr:cNvSpPr txBox="1"/>
      </xdr:nvSpPr>
      <xdr:spPr>
        <a:xfrm>
          <a:off x="2705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202" name="n_3mainValue【橋りょう・トンネル】&#10;有形固定資産減価償却率"/>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203" name="n_4mainValue【橋りょう・トンネル】&#10;有形固定資産減価償却率"/>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124646</xdr:rowOff>
    </xdr:from>
    <xdr:to>
      <xdr:col>55</xdr:col>
      <xdr:colOff>50800</xdr:colOff>
      <xdr:row>59</xdr:row>
      <xdr:rowOff>54796</xdr:rowOff>
    </xdr:to>
    <xdr:sp macro="" textlink="">
      <xdr:nvSpPr>
        <xdr:cNvPr id="241" name="楕円 240"/>
        <xdr:cNvSpPr/>
      </xdr:nvSpPr>
      <xdr:spPr>
        <a:xfrm>
          <a:off x="10426700" y="100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147523</xdr:rowOff>
    </xdr:from>
    <xdr:ext cx="599010" cy="259045"/>
    <xdr:sp macro="" textlink="">
      <xdr:nvSpPr>
        <xdr:cNvPr id="242" name="【橋りょう・トンネル】&#10;一人当たり有形固定資産（償却資産）額該当値テキスト"/>
        <xdr:cNvSpPr txBox="1"/>
      </xdr:nvSpPr>
      <xdr:spPr>
        <a:xfrm>
          <a:off x="10515600" y="992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142243</xdr:rowOff>
    </xdr:from>
    <xdr:to>
      <xdr:col>50</xdr:col>
      <xdr:colOff>165100</xdr:colOff>
      <xdr:row>59</xdr:row>
      <xdr:rowOff>72393</xdr:rowOff>
    </xdr:to>
    <xdr:sp macro="" textlink="">
      <xdr:nvSpPr>
        <xdr:cNvPr id="243" name="楕円 242"/>
        <xdr:cNvSpPr/>
      </xdr:nvSpPr>
      <xdr:spPr>
        <a:xfrm>
          <a:off x="9588500" y="1008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3996</xdr:rowOff>
    </xdr:from>
    <xdr:to>
      <xdr:col>55</xdr:col>
      <xdr:colOff>0</xdr:colOff>
      <xdr:row>59</xdr:row>
      <xdr:rowOff>21593</xdr:rowOff>
    </xdr:to>
    <xdr:cxnSp macro="">
      <xdr:nvCxnSpPr>
        <xdr:cNvPr id="244" name="直線コネクタ 243"/>
        <xdr:cNvCxnSpPr/>
      </xdr:nvCxnSpPr>
      <xdr:spPr>
        <a:xfrm flipV="1">
          <a:off x="9639300" y="10119546"/>
          <a:ext cx="838200" cy="1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10876</xdr:rowOff>
    </xdr:from>
    <xdr:to>
      <xdr:col>46</xdr:col>
      <xdr:colOff>38100</xdr:colOff>
      <xdr:row>59</xdr:row>
      <xdr:rowOff>112476</xdr:rowOff>
    </xdr:to>
    <xdr:sp macro="" textlink="">
      <xdr:nvSpPr>
        <xdr:cNvPr id="245" name="楕円 244"/>
        <xdr:cNvSpPr/>
      </xdr:nvSpPr>
      <xdr:spPr>
        <a:xfrm>
          <a:off x="8699500" y="101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21593</xdr:rowOff>
    </xdr:from>
    <xdr:to>
      <xdr:col>50</xdr:col>
      <xdr:colOff>114300</xdr:colOff>
      <xdr:row>59</xdr:row>
      <xdr:rowOff>61676</xdr:rowOff>
    </xdr:to>
    <xdr:cxnSp macro="">
      <xdr:nvCxnSpPr>
        <xdr:cNvPr id="246" name="直線コネクタ 245"/>
        <xdr:cNvCxnSpPr/>
      </xdr:nvCxnSpPr>
      <xdr:spPr>
        <a:xfrm flipV="1">
          <a:off x="8750300" y="10137143"/>
          <a:ext cx="889000" cy="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30180</xdr:rowOff>
    </xdr:from>
    <xdr:to>
      <xdr:col>41</xdr:col>
      <xdr:colOff>101600</xdr:colOff>
      <xdr:row>59</xdr:row>
      <xdr:rowOff>131780</xdr:rowOff>
    </xdr:to>
    <xdr:sp macro="" textlink="">
      <xdr:nvSpPr>
        <xdr:cNvPr id="247" name="楕円 246"/>
        <xdr:cNvSpPr/>
      </xdr:nvSpPr>
      <xdr:spPr>
        <a:xfrm>
          <a:off x="7810500" y="101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61676</xdr:rowOff>
    </xdr:from>
    <xdr:to>
      <xdr:col>45</xdr:col>
      <xdr:colOff>177800</xdr:colOff>
      <xdr:row>59</xdr:row>
      <xdr:rowOff>80980</xdr:rowOff>
    </xdr:to>
    <xdr:cxnSp macro="">
      <xdr:nvCxnSpPr>
        <xdr:cNvPr id="248" name="直線コネクタ 247"/>
        <xdr:cNvCxnSpPr/>
      </xdr:nvCxnSpPr>
      <xdr:spPr>
        <a:xfrm flipV="1">
          <a:off x="7861300" y="101772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43061</xdr:rowOff>
    </xdr:from>
    <xdr:to>
      <xdr:col>36</xdr:col>
      <xdr:colOff>165100</xdr:colOff>
      <xdr:row>59</xdr:row>
      <xdr:rowOff>144661</xdr:rowOff>
    </xdr:to>
    <xdr:sp macro="" textlink="">
      <xdr:nvSpPr>
        <xdr:cNvPr id="249" name="楕円 248"/>
        <xdr:cNvSpPr/>
      </xdr:nvSpPr>
      <xdr:spPr>
        <a:xfrm>
          <a:off x="6921500" y="10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80980</xdr:rowOff>
    </xdr:from>
    <xdr:to>
      <xdr:col>41</xdr:col>
      <xdr:colOff>50800</xdr:colOff>
      <xdr:row>59</xdr:row>
      <xdr:rowOff>93861</xdr:rowOff>
    </xdr:to>
    <xdr:cxnSp macro="">
      <xdr:nvCxnSpPr>
        <xdr:cNvPr id="250" name="直線コネクタ 249"/>
        <xdr:cNvCxnSpPr/>
      </xdr:nvCxnSpPr>
      <xdr:spPr>
        <a:xfrm flipV="1">
          <a:off x="6972300" y="10196530"/>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88920</xdr:rowOff>
    </xdr:from>
    <xdr:ext cx="599010" cy="259045"/>
    <xdr:sp macro="" textlink="">
      <xdr:nvSpPr>
        <xdr:cNvPr id="255" name="n_1mainValue【橋りょう・トンネル】&#10;一人当たり有形固定資産（償却資産）額"/>
        <xdr:cNvSpPr txBox="1"/>
      </xdr:nvSpPr>
      <xdr:spPr>
        <a:xfrm>
          <a:off x="9327095" y="986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129003</xdr:rowOff>
    </xdr:from>
    <xdr:ext cx="599010" cy="259045"/>
    <xdr:sp macro="" textlink="">
      <xdr:nvSpPr>
        <xdr:cNvPr id="256" name="n_2mainValue【橋りょう・トンネル】&#10;一人当たり有形固定資産（償却資産）額"/>
        <xdr:cNvSpPr txBox="1"/>
      </xdr:nvSpPr>
      <xdr:spPr>
        <a:xfrm>
          <a:off x="8450795" y="990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148307</xdr:rowOff>
    </xdr:from>
    <xdr:ext cx="599010" cy="259045"/>
    <xdr:sp macro="" textlink="">
      <xdr:nvSpPr>
        <xdr:cNvPr id="257" name="n_3mainValue【橋りょう・トンネル】&#10;一人当たり有形固定資産（償却資産）額"/>
        <xdr:cNvSpPr txBox="1"/>
      </xdr:nvSpPr>
      <xdr:spPr>
        <a:xfrm>
          <a:off x="7561795" y="99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161188</xdr:rowOff>
    </xdr:from>
    <xdr:ext cx="599010" cy="259045"/>
    <xdr:sp macro="" textlink="">
      <xdr:nvSpPr>
        <xdr:cNvPr id="258" name="n_4mainValue【橋りょう・トンネル】&#10;一人当たり有形固定資産（償却資産）額"/>
        <xdr:cNvSpPr txBox="1"/>
      </xdr:nvSpPr>
      <xdr:spPr>
        <a:xfrm>
          <a:off x="6672795" y="993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142421</xdr:rowOff>
    </xdr:from>
    <xdr:to>
      <xdr:col>24</xdr:col>
      <xdr:colOff>114300</xdr:colOff>
      <xdr:row>83</xdr:row>
      <xdr:rowOff>72571</xdr:rowOff>
    </xdr:to>
    <xdr:sp macro="" textlink="">
      <xdr:nvSpPr>
        <xdr:cNvPr id="300" name="楕円 299"/>
        <xdr:cNvSpPr/>
      </xdr:nvSpPr>
      <xdr:spPr>
        <a:xfrm>
          <a:off x="45847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165298</xdr:rowOff>
    </xdr:from>
    <xdr:ext cx="405111" cy="259045"/>
    <xdr:sp macro="" textlink="">
      <xdr:nvSpPr>
        <xdr:cNvPr id="301" name="【公営住宅】&#10;有形固定資産減価償却率該当値テキスト"/>
        <xdr:cNvSpPr txBox="1"/>
      </xdr:nvSpPr>
      <xdr:spPr>
        <a:xfrm>
          <a:off x="4673600" y="1405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114663</xdr:rowOff>
    </xdr:from>
    <xdr:to>
      <xdr:col>20</xdr:col>
      <xdr:colOff>38100</xdr:colOff>
      <xdr:row>83</xdr:row>
      <xdr:rowOff>44813</xdr:rowOff>
    </xdr:to>
    <xdr:sp macro="" textlink="">
      <xdr:nvSpPr>
        <xdr:cNvPr id="302" name="楕円 301"/>
        <xdr:cNvSpPr/>
      </xdr:nvSpPr>
      <xdr:spPr>
        <a:xfrm>
          <a:off x="3746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165463</xdr:rowOff>
    </xdr:from>
    <xdr:to>
      <xdr:col>24</xdr:col>
      <xdr:colOff>63500</xdr:colOff>
      <xdr:row>83</xdr:row>
      <xdr:rowOff>21771</xdr:rowOff>
    </xdr:to>
    <xdr:cxnSp macro="">
      <xdr:nvCxnSpPr>
        <xdr:cNvPr id="303" name="直線コネクタ 302"/>
        <xdr:cNvCxnSpPr/>
      </xdr:nvCxnSpPr>
      <xdr:spPr>
        <a:xfrm>
          <a:off x="3797300" y="142243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103232</xdr:rowOff>
    </xdr:from>
    <xdr:to>
      <xdr:col>15</xdr:col>
      <xdr:colOff>101600</xdr:colOff>
      <xdr:row>83</xdr:row>
      <xdr:rowOff>33382</xdr:rowOff>
    </xdr:to>
    <xdr:sp macro="" textlink="">
      <xdr:nvSpPr>
        <xdr:cNvPr id="304" name="楕円 303"/>
        <xdr:cNvSpPr/>
      </xdr:nvSpPr>
      <xdr:spPr>
        <a:xfrm>
          <a:off x="2857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154032</xdr:rowOff>
    </xdr:from>
    <xdr:to>
      <xdr:col>19</xdr:col>
      <xdr:colOff>177800</xdr:colOff>
      <xdr:row>82</xdr:row>
      <xdr:rowOff>165463</xdr:rowOff>
    </xdr:to>
    <xdr:cxnSp macro="">
      <xdr:nvCxnSpPr>
        <xdr:cNvPr id="305" name="直線コネクタ 304"/>
        <xdr:cNvCxnSpPr/>
      </xdr:nvCxnSpPr>
      <xdr:spPr>
        <a:xfrm>
          <a:off x="2908300" y="142129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06" name="楕円 305"/>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154032</xdr:rowOff>
    </xdr:to>
    <xdr:cxnSp macro="">
      <xdr:nvCxnSpPr>
        <xdr:cNvPr id="307" name="直線コネクタ 306"/>
        <xdr:cNvCxnSpPr/>
      </xdr:nvCxnSpPr>
      <xdr:spPr>
        <a:xfrm>
          <a:off x="2019300" y="141884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54248</xdr:rowOff>
    </xdr:from>
    <xdr:to>
      <xdr:col>6</xdr:col>
      <xdr:colOff>38100</xdr:colOff>
      <xdr:row>82</xdr:row>
      <xdr:rowOff>155848</xdr:rowOff>
    </xdr:to>
    <xdr:sp macro="" textlink="">
      <xdr:nvSpPr>
        <xdr:cNvPr id="308" name="楕円 307"/>
        <xdr:cNvSpPr/>
      </xdr:nvSpPr>
      <xdr:spPr>
        <a:xfrm>
          <a:off x="1079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105048</xdr:rowOff>
    </xdr:from>
    <xdr:to>
      <xdr:col>10</xdr:col>
      <xdr:colOff>114300</xdr:colOff>
      <xdr:row>82</xdr:row>
      <xdr:rowOff>129539</xdr:rowOff>
    </xdr:to>
    <xdr:cxnSp macro="">
      <xdr:nvCxnSpPr>
        <xdr:cNvPr id="309" name="直線コネクタ 308"/>
        <xdr:cNvCxnSpPr/>
      </xdr:nvCxnSpPr>
      <xdr:spPr>
        <a:xfrm>
          <a:off x="1130300" y="141639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61340</xdr:rowOff>
    </xdr:from>
    <xdr:ext cx="405111" cy="259045"/>
    <xdr:sp macro="" textlink="">
      <xdr:nvSpPr>
        <xdr:cNvPr id="314" name="n_1mainValue【公営住宅】&#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49909</xdr:rowOff>
    </xdr:from>
    <xdr:ext cx="405111" cy="259045"/>
    <xdr:sp macro="" textlink="">
      <xdr:nvSpPr>
        <xdr:cNvPr id="315" name="n_2mainValue【公営住宅】&#10;有形固定資産減価償却率"/>
        <xdr:cNvSpPr txBox="1"/>
      </xdr:nvSpPr>
      <xdr:spPr>
        <a:xfrm>
          <a:off x="2705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6" name="n_3main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925</xdr:rowOff>
    </xdr:from>
    <xdr:ext cx="405111" cy="259045"/>
    <xdr:sp macro="" textlink="">
      <xdr:nvSpPr>
        <xdr:cNvPr id="317" name="n_4mainValue【公営住宅】&#10;有形固定資産減価償却率"/>
        <xdr:cNvSpPr txBox="1"/>
      </xdr:nvSpPr>
      <xdr:spPr>
        <a:xfrm>
          <a:off x="927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78739</xdr:rowOff>
    </xdr:from>
    <xdr:to>
      <xdr:col>55</xdr:col>
      <xdr:colOff>50800</xdr:colOff>
      <xdr:row>82</xdr:row>
      <xdr:rowOff>8889</xdr:rowOff>
    </xdr:to>
    <xdr:sp macro="" textlink="">
      <xdr:nvSpPr>
        <xdr:cNvPr id="357" name="楕円 356"/>
        <xdr:cNvSpPr/>
      </xdr:nvSpPr>
      <xdr:spPr>
        <a:xfrm>
          <a:off x="10426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101616</xdr:rowOff>
    </xdr:from>
    <xdr:ext cx="469744" cy="259045"/>
    <xdr:sp macro="" textlink="">
      <xdr:nvSpPr>
        <xdr:cNvPr id="358" name="【公営住宅】&#10;一人当たり面積該当値テキスト"/>
        <xdr:cNvSpPr txBox="1"/>
      </xdr:nvSpPr>
      <xdr:spPr>
        <a:xfrm>
          <a:off x="10515600"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91694</xdr:rowOff>
    </xdr:from>
    <xdr:to>
      <xdr:col>50</xdr:col>
      <xdr:colOff>165100</xdr:colOff>
      <xdr:row>82</xdr:row>
      <xdr:rowOff>21844</xdr:rowOff>
    </xdr:to>
    <xdr:sp macro="" textlink="">
      <xdr:nvSpPr>
        <xdr:cNvPr id="359" name="楕円 358"/>
        <xdr:cNvSpPr/>
      </xdr:nvSpPr>
      <xdr:spPr>
        <a:xfrm>
          <a:off x="9588500" y="139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129539</xdr:rowOff>
    </xdr:from>
    <xdr:to>
      <xdr:col>55</xdr:col>
      <xdr:colOff>0</xdr:colOff>
      <xdr:row>81</xdr:row>
      <xdr:rowOff>142494</xdr:rowOff>
    </xdr:to>
    <xdr:cxnSp macro="">
      <xdr:nvCxnSpPr>
        <xdr:cNvPr id="360" name="直線コネクタ 359"/>
        <xdr:cNvCxnSpPr/>
      </xdr:nvCxnSpPr>
      <xdr:spPr>
        <a:xfrm flipV="1">
          <a:off x="9639300" y="14016989"/>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79502</xdr:rowOff>
    </xdr:from>
    <xdr:to>
      <xdr:col>46</xdr:col>
      <xdr:colOff>38100</xdr:colOff>
      <xdr:row>82</xdr:row>
      <xdr:rowOff>9652</xdr:rowOff>
    </xdr:to>
    <xdr:sp macro="" textlink="">
      <xdr:nvSpPr>
        <xdr:cNvPr id="361" name="楕円 360"/>
        <xdr:cNvSpPr/>
      </xdr:nvSpPr>
      <xdr:spPr>
        <a:xfrm>
          <a:off x="8699500" y="139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130302</xdr:rowOff>
    </xdr:from>
    <xdr:to>
      <xdr:col>50</xdr:col>
      <xdr:colOff>114300</xdr:colOff>
      <xdr:row>81</xdr:row>
      <xdr:rowOff>142494</xdr:rowOff>
    </xdr:to>
    <xdr:cxnSp macro="">
      <xdr:nvCxnSpPr>
        <xdr:cNvPr id="362" name="直線コネクタ 361"/>
        <xdr:cNvCxnSpPr/>
      </xdr:nvCxnSpPr>
      <xdr:spPr>
        <a:xfrm>
          <a:off x="8750300" y="1401775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63" name="楕円 362"/>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130302</xdr:rowOff>
    </xdr:from>
    <xdr:to>
      <xdr:col>45</xdr:col>
      <xdr:colOff>177800</xdr:colOff>
      <xdr:row>81</xdr:row>
      <xdr:rowOff>133350</xdr:rowOff>
    </xdr:to>
    <xdr:cxnSp macro="">
      <xdr:nvCxnSpPr>
        <xdr:cNvPr id="364" name="直線コネクタ 363"/>
        <xdr:cNvCxnSpPr/>
      </xdr:nvCxnSpPr>
      <xdr:spPr>
        <a:xfrm flipV="1">
          <a:off x="7861300" y="140177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91694</xdr:rowOff>
    </xdr:from>
    <xdr:to>
      <xdr:col>36</xdr:col>
      <xdr:colOff>165100</xdr:colOff>
      <xdr:row>82</xdr:row>
      <xdr:rowOff>21844</xdr:rowOff>
    </xdr:to>
    <xdr:sp macro="" textlink="">
      <xdr:nvSpPr>
        <xdr:cNvPr id="365" name="楕円 364"/>
        <xdr:cNvSpPr/>
      </xdr:nvSpPr>
      <xdr:spPr>
        <a:xfrm>
          <a:off x="6921500" y="139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133350</xdr:rowOff>
    </xdr:from>
    <xdr:to>
      <xdr:col>41</xdr:col>
      <xdr:colOff>50800</xdr:colOff>
      <xdr:row>81</xdr:row>
      <xdr:rowOff>142494</xdr:rowOff>
    </xdr:to>
    <xdr:cxnSp macro="">
      <xdr:nvCxnSpPr>
        <xdr:cNvPr id="366" name="直線コネクタ 365"/>
        <xdr:cNvCxnSpPr/>
      </xdr:nvCxnSpPr>
      <xdr:spPr>
        <a:xfrm flipV="1">
          <a:off x="6972300" y="14020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38371</xdr:rowOff>
    </xdr:from>
    <xdr:ext cx="469744" cy="259045"/>
    <xdr:sp macro="" textlink="">
      <xdr:nvSpPr>
        <xdr:cNvPr id="371" name="n_1mainValue【公営住宅】&#10;一人当たり面積"/>
        <xdr:cNvSpPr txBox="1"/>
      </xdr:nvSpPr>
      <xdr:spPr>
        <a:xfrm>
          <a:off x="9391727" y="1375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26179</xdr:rowOff>
    </xdr:from>
    <xdr:ext cx="469744" cy="259045"/>
    <xdr:sp macro="" textlink="">
      <xdr:nvSpPr>
        <xdr:cNvPr id="372" name="n_2mainValue【公営住宅】&#10;一人当たり面積"/>
        <xdr:cNvSpPr txBox="1"/>
      </xdr:nvSpPr>
      <xdr:spPr>
        <a:xfrm>
          <a:off x="8515427" y="137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73" name="n_3mainValue【公営住宅】&#10;一人当たり面積"/>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38371</xdr:rowOff>
    </xdr:from>
    <xdr:ext cx="469744" cy="259045"/>
    <xdr:sp macro="" textlink="">
      <xdr:nvSpPr>
        <xdr:cNvPr id="374" name="n_4mainValue【公営住宅】&#10;一人当たり面積"/>
        <xdr:cNvSpPr txBox="1"/>
      </xdr:nvSpPr>
      <xdr:spPr>
        <a:xfrm>
          <a:off x="6737427" y="1375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99" name="直線コネクタ 398"/>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0"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1" name="直線コネクタ 400"/>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2"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3" name="直線コネクタ 402"/>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404" name="【港湾・漁港】&#10;有形固定資産減価償却率平均値テキスト"/>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5" name="フローチャート: 判断 404"/>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6" name="フローチャート: 判断 405"/>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7" name="フローチャート: 判断 406"/>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08" name="フローチャート: 判断 407"/>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44450</xdr:rowOff>
    </xdr:from>
    <xdr:to>
      <xdr:col>24</xdr:col>
      <xdr:colOff>114300</xdr:colOff>
      <xdr:row>106</xdr:row>
      <xdr:rowOff>146050</xdr:rowOff>
    </xdr:to>
    <xdr:sp macro="" textlink="">
      <xdr:nvSpPr>
        <xdr:cNvPr id="415" name="楕円 414"/>
        <xdr:cNvSpPr/>
      </xdr:nvSpPr>
      <xdr:spPr>
        <a:xfrm>
          <a:off x="4584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22877</xdr:rowOff>
    </xdr:from>
    <xdr:ext cx="405111" cy="259045"/>
    <xdr:sp macro="" textlink="">
      <xdr:nvSpPr>
        <xdr:cNvPr id="416" name="【港湾・漁港】&#10;有形固定資産減価償却率該当値テキスト"/>
        <xdr:cNvSpPr txBox="1"/>
      </xdr:nvSpPr>
      <xdr:spPr>
        <a:xfrm>
          <a:off x="467360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6350</xdr:rowOff>
    </xdr:from>
    <xdr:to>
      <xdr:col>20</xdr:col>
      <xdr:colOff>38100</xdr:colOff>
      <xdr:row>106</xdr:row>
      <xdr:rowOff>107950</xdr:rowOff>
    </xdr:to>
    <xdr:sp macro="" textlink="">
      <xdr:nvSpPr>
        <xdr:cNvPr id="417" name="楕円 416"/>
        <xdr:cNvSpPr/>
      </xdr:nvSpPr>
      <xdr:spPr>
        <a:xfrm>
          <a:off x="3746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57150</xdr:rowOff>
    </xdr:from>
    <xdr:to>
      <xdr:col>24</xdr:col>
      <xdr:colOff>63500</xdr:colOff>
      <xdr:row>106</xdr:row>
      <xdr:rowOff>95250</xdr:rowOff>
    </xdr:to>
    <xdr:cxnSp macro="">
      <xdr:nvCxnSpPr>
        <xdr:cNvPr id="418" name="直線コネクタ 417"/>
        <xdr:cNvCxnSpPr/>
      </xdr:nvCxnSpPr>
      <xdr:spPr>
        <a:xfrm>
          <a:off x="3797300" y="18230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139700</xdr:rowOff>
    </xdr:from>
    <xdr:to>
      <xdr:col>15</xdr:col>
      <xdr:colOff>101600</xdr:colOff>
      <xdr:row>106</xdr:row>
      <xdr:rowOff>69850</xdr:rowOff>
    </xdr:to>
    <xdr:sp macro="" textlink="">
      <xdr:nvSpPr>
        <xdr:cNvPr id="419" name="楕円 418"/>
        <xdr:cNvSpPr/>
      </xdr:nvSpPr>
      <xdr:spPr>
        <a:xfrm>
          <a:off x="2857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57150</xdr:rowOff>
    </xdr:to>
    <xdr:cxnSp macro="">
      <xdr:nvCxnSpPr>
        <xdr:cNvPr id="420" name="直線コネクタ 419"/>
        <xdr:cNvCxnSpPr/>
      </xdr:nvCxnSpPr>
      <xdr:spPr>
        <a:xfrm>
          <a:off x="2908300" y="18192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101600</xdr:rowOff>
    </xdr:from>
    <xdr:to>
      <xdr:col>10</xdr:col>
      <xdr:colOff>165100</xdr:colOff>
      <xdr:row>106</xdr:row>
      <xdr:rowOff>31750</xdr:rowOff>
    </xdr:to>
    <xdr:sp macro="" textlink="">
      <xdr:nvSpPr>
        <xdr:cNvPr id="421" name="楕円 420"/>
        <xdr:cNvSpPr/>
      </xdr:nvSpPr>
      <xdr:spPr>
        <a:xfrm>
          <a:off x="1968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152400</xdr:rowOff>
    </xdr:from>
    <xdr:to>
      <xdr:col>15</xdr:col>
      <xdr:colOff>50800</xdr:colOff>
      <xdr:row>106</xdr:row>
      <xdr:rowOff>19050</xdr:rowOff>
    </xdr:to>
    <xdr:cxnSp macro="">
      <xdr:nvCxnSpPr>
        <xdr:cNvPr id="422" name="直線コネクタ 421"/>
        <xdr:cNvCxnSpPr/>
      </xdr:nvCxnSpPr>
      <xdr:spPr>
        <a:xfrm>
          <a:off x="2019300" y="18154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63500</xdr:rowOff>
    </xdr:from>
    <xdr:to>
      <xdr:col>6</xdr:col>
      <xdr:colOff>38100</xdr:colOff>
      <xdr:row>105</xdr:row>
      <xdr:rowOff>165100</xdr:rowOff>
    </xdr:to>
    <xdr:sp macro="" textlink="">
      <xdr:nvSpPr>
        <xdr:cNvPr id="423" name="楕円 422"/>
        <xdr:cNvSpPr/>
      </xdr:nvSpPr>
      <xdr:spPr>
        <a:xfrm>
          <a:off x="1079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114300</xdr:rowOff>
    </xdr:from>
    <xdr:to>
      <xdr:col>10</xdr:col>
      <xdr:colOff>114300</xdr:colOff>
      <xdr:row>105</xdr:row>
      <xdr:rowOff>152400</xdr:rowOff>
    </xdr:to>
    <xdr:cxnSp macro="">
      <xdr:nvCxnSpPr>
        <xdr:cNvPr id="424" name="直線コネクタ 423"/>
        <xdr:cNvCxnSpPr/>
      </xdr:nvCxnSpPr>
      <xdr:spPr>
        <a:xfrm>
          <a:off x="1130300" y="1811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33038</xdr:rowOff>
    </xdr:from>
    <xdr:ext cx="405111" cy="259045"/>
    <xdr:sp macro="" textlink="">
      <xdr:nvSpPr>
        <xdr:cNvPr id="425" name="n_1aveValue【港湾・漁港】&#10;有形固定資産減価償却率"/>
        <xdr:cNvSpPr txBox="1"/>
      </xdr:nvSpPr>
      <xdr:spPr>
        <a:xfrm>
          <a:off x="3582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426" name="n_2aveValue【港湾・漁港】&#10;有形固定資産減価償却率"/>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105427</xdr:rowOff>
    </xdr:from>
    <xdr:ext cx="405111" cy="259045"/>
    <xdr:sp macro="" textlink="">
      <xdr:nvSpPr>
        <xdr:cNvPr id="427" name="n_3aveValue【港湾・漁港】&#10;有形固定資産減価償却率"/>
        <xdr:cNvSpPr txBox="1"/>
      </xdr:nvSpPr>
      <xdr:spPr>
        <a:xfrm>
          <a:off x="1816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99077</xdr:rowOff>
    </xdr:from>
    <xdr:ext cx="405111" cy="259045"/>
    <xdr:sp macro="" textlink="">
      <xdr:nvSpPr>
        <xdr:cNvPr id="429" name="n_1mainValue【港湾・漁港】&#10;有形固定資産減価償却率"/>
        <xdr:cNvSpPr txBox="1"/>
      </xdr:nvSpPr>
      <xdr:spPr>
        <a:xfrm>
          <a:off x="3582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430" name="n_2mainValue【港湾・漁港】&#10;有形固定資産減価償却率"/>
        <xdr:cNvSpPr txBox="1"/>
      </xdr:nvSpPr>
      <xdr:spPr>
        <a:xfrm>
          <a:off x="2705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22877</xdr:rowOff>
    </xdr:from>
    <xdr:ext cx="405111" cy="259045"/>
    <xdr:sp macro="" textlink="">
      <xdr:nvSpPr>
        <xdr:cNvPr id="431" name="n_3mainValue【港湾・漁港】&#10;有形固定資産減価償却率"/>
        <xdr:cNvSpPr txBox="1"/>
      </xdr:nvSpPr>
      <xdr:spPr>
        <a:xfrm>
          <a:off x="1816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156227</xdr:rowOff>
    </xdr:from>
    <xdr:ext cx="405111" cy="259045"/>
    <xdr:sp macro="" textlink="">
      <xdr:nvSpPr>
        <xdr:cNvPr id="432" name="n_4mainValue【港湾・漁港】&#10;有形固定資産減価償却率"/>
        <xdr:cNvSpPr txBox="1"/>
      </xdr:nvSpPr>
      <xdr:spPr>
        <a:xfrm>
          <a:off x="927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6" name="直線コネクタ 455"/>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7"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58" name="直線コネクタ 457"/>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59"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0" name="直線コネクタ 459"/>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61" name="【港湾・漁港】&#10;一人当たり有形固定資産（償却資産）額平均値テキスト"/>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2" name="フローチャート: 判断 461"/>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3" name="フローチャート: 判断 462"/>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4" name="フローチャート: 判断 463"/>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5" name="フローチャート: 判断 464"/>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66" name="フローチャート: 判断 465"/>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56147</xdr:rowOff>
    </xdr:from>
    <xdr:to>
      <xdr:col>55</xdr:col>
      <xdr:colOff>50800</xdr:colOff>
      <xdr:row>108</xdr:row>
      <xdr:rowOff>157747</xdr:rowOff>
    </xdr:to>
    <xdr:sp macro="" textlink="">
      <xdr:nvSpPr>
        <xdr:cNvPr id="472" name="楕円 471"/>
        <xdr:cNvSpPr/>
      </xdr:nvSpPr>
      <xdr:spPr>
        <a:xfrm>
          <a:off x="10426700" y="185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142524</xdr:rowOff>
    </xdr:from>
    <xdr:ext cx="534377" cy="259045"/>
    <xdr:sp macro="" textlink="">
      <xdr:nvSpPr>
        <xdr:cNvPr id="473" name="【港湾・漁港】&#10;一人当たり有形固定資産（償却資産）額該当値テキスト"/>
        <xdr:cNvSpPr txBox="1"/>
      </xdr:nvSpPr>
      <xdr:spPr>
        <a:xfrm>
          <a:off x="10515600" y="1848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56851</xdr:rowOff>
    </xdr:from>
    <xdr:to>
      <xdr:col>50</xdr:col>
      <xdr:colOff>165100</xdr:colOff>
      <xdr:row>108</xdr:row>
      <xdr:rowOff>158451</xdr:rowOff>
    </xdr:to>
    <xdr:sp macro="" textlink="">
      <xdr:nvSpPr>
        <xdr:cNvPr id="474" name="楕円 473"/>
        <xdr:cNvSpPr/>
      </xdr:nvSpPr>
      <xdr:spPr>
        <a:xfrm>
          <a:off x="9588500" y="185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106947</xdr:rowOff>
    </xdr:from>
    <xdr:to>
      <xdr:col>55</xdr:col>
      <xdr:colOff>0</xdr:colOff>
      <xdr:row>108</xdr:row>
      <xdr:rowOff>107651</xdr:rowOff>
    </xdr:to>
    <xdr:cxnSp macro="">
      <xdr:nvCxnSpPr>
        <xdr:cNvPr id="475" name="直線コネクタ 474"/>
        <xdr:cNvCxnSpPr/>
      </xdr:nvCxnSpPr>
      <xdr:spPr>
        <a:xfrm flipV="1">
          <a:off x="9639300" y="18623547"/>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57451</xdr:rowOff>
    </xdr:from>
    <xdr:to>
      <xdr:col>46</xdr:col>
      <xdr:colOff>38100</xdr:colOff>
      <xdr:row>108</xdr:row>
      <xdr:rowOff>159051</xdr:rowOff>
    </xdr:to>
    <xdr:sp macro="" textlink="">
      <xdr:nvSpPr>
        <xdr:cNvPr id="476" name="楕円 475"/>
        <xdr:cNvSpPr/>
      </xdr:nvSpPr>
      <xdr:spPr>
        <a:xfrm>
          <a:off x="8699500" y="1857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107651</xdr:rowOff>
    </xdr:from>
    <xdr:to>
      <xdr:col>50</xdr:col>
      <xdr:colOff>114300</xdr:colOff>
      <xdr:row>108</xdr:row>
      <xdr:rowOff>108251</xdr:rowOff>
    </xdr:to>
    <xdr:cxnSp macro="">
      <xdr:nvCxnSpPr>
        <xdr:cNvPr id="477" name="直線コネクタ 476"/>
        <xdr:cNvCxnSpPr/>
      </xdr:nvCxnSpPr>
      <xdr:spPr>
        <a:xfrm flipV="1">
          <a:off x="8750300" y="18624251"/>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58055</xdr:rowOff>
    </xdr:from>
    <xdr:to>
      <xdr:col>41</xdr:col>
      <xdr:colOff>101600</xdr:colOff>
      <xdr:row>108</xdr:row>
      <xdr:rowOff>159655</xdr:rowOff>
    </xdr:to>
    <xdr:sp macro="" textlink="">
      <xdr:nvSpPr>
        <xdr:cNvPr id="478" name="楕円 477"/>
        <xdr:cNvSpPr/>
      </xdr:nvSpPr>
      <xdr:spPr>
        <a:xfrm>
          <a:off x="7810500" y="185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108251</xdr:rowOff>
    </xdr:from>
    <xdr:to>
      <xdr:col>45</xdr:col>
      <xdr:colOff>177800</xdr:colOff>
      <xdr:row>108</xdr:row>
      <xdr:rowOff>108855</xdr:rowOff>
    </xdr:to>
    <xdr:cxnSp macro="">
      <xdr:nvCxnSpPr>
        <xdr:cNvPr id="479" name="直線コネクタ 478"/>
        <xdr:cNvCxnSpPr/>
      </xdr:nvCxnSpPr>
      <xdr:spPr>
        <a:xfrm flipV="1">
          <a:off x="7861300" y="18624851"/>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58644</xdr:rowOff>
    </xdr:from>
    <xdr:to>
      <xdr:col>36</xdr:col>
      <xdr:colOff>165100</xdr:colOff>
      <xdr:row>108</xdr:row>
      <xdr:rowOff>160244</xdr:rowOff>
    </xdr:to>
    <xdr:sp macro="" textlink="">
      <xdr:nvSpPr>
        <xdr:cNvPr id="480" name="楕円 479"/>
        <xdr:cNvSpPr/>
      </xdr:nvSpPr>
      <xdr:spPr>
        <a:xfrm>
          <a:off x="6921500" y="185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108855</xdr:rowOff>
    </xdr:from>
    <xdr:to>
      <xdr:col>41</xdr:col>
      <xdr:colOff>50800</xdr:colOff>
      <xdr:row>108</xdr:row>
      <xdr:rowOff>109444</xdr:rowOff>
    </xdr:to>
    <xdr:cxnSp macro="">
      <xdr:nvCxnSpPr>
        <xdr:cNvPr id="481" name="直線コネクタ 480"/>
        <xdr:cNvCxnSpPr/>
      </xdr:nvCxnSpPr>
      <xdr:spPr>
        <a:xfrm flipV="1">
          <a:off x="6972300" y="18625455"/>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82" name="n_1aveValue【港湾・漁港】&#10;一人当たり有形固定資産（償却資産）額"/>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83" name="n_2aveValue【港湾・漁港】&#10;一人当たり有形固定資産（償却資産）額"/>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84" name="n_3aveValue【港湾・漁港】&#10;一人当たり有形固定資産（償却資産）額"/>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485" name="n_4aveValue【港湾・漁港】&#10;一人当たり有形固定資産（償却資産）額"/>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149578</xdr:rowOff>
    </xdr:from>
    <xdr:ext cx="534377" cy="259045"/>
    <xdr:sp macro="" textlink="">
      <xdr:nvSpPr>
        <xdr:cNvPr id="486" name="n_1mainValue【港湾・漁港】&#10;一人当たり有形固定資産（償却資産）額"/>
        <xdr:cNvSpPr txBox="1"/>
      </xdr:nvSpPr>
      <xdr:spPr>
        <a:xfrm>
          <a:off x="9359411" y="186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150178</xdr:rowOff>
    </xdr:from>
    <xdr:ext cx="534377" cy="259045"/>
    <xdr:sp macro="" textlink="">
      <xdr:nvSpPr>
        <xdr:cNvPr id="487" name="n_2mainValue【港湾・漁港】&#10;一人当たり有形固定資産（償却資産）額"/>
        <xdr:cNvSpPr txBox="1"/>
      </xdr:nvSpPr>
      <xdr:spPr>
        <a:xfrm>
          <a:off x="8483111" y="1866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150782</xdr:rowOff>
    </xdr:from>
    <xdr:ext cx="534377" cy="259045"/>
    <xdr:sp macro="" textlink="">
      <xdr:nvSpPr>
        <xdr:cNvPr id="488" name="n_3mainValue【港湾・漁港】&#10;一人当たり有形固定資産（償却資産）額"/>
        <xdr:cNvSpPr txBox="1"/>
      </xdr:nvSpPr>
      <xdr:spPr>
        <a:xfrm>
          <a:off x="7594111" y="186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151371</xdr:rowOff>
    </xdr:from>
    <xdr:ext cx="534377" cy="259045"/>
    <xdr:sp macro="" textlink="">
      <xdr:nvSpPr>
        <xdr:cNvPr id="489" name="n_4mainValue【港湾・漁港】&#10;一人当たり有形固定資産（償却資産）額"/>
        <xdr:cNvSpPr txBox="1"/>
      </xdr:nvSpPr>
      <xdr:spPr>
        <a:xfrm>
          <a:off x="6705111" y="1866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4" name="直線コネクタ 513"/>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5"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6" name="直線コネクタ 515"/>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7"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18" name="直線コネクタ 517"/>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19"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1" name="フローチャート: 判断 520"/>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24" name="フローチャート: 判断 523"/>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530" name="楕円 529"/>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531" name="【認定こども園・幼稚園・保育所】&#10;有形固定資産減価償却率該当値テキスト"/>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532" name="楕円 531"/>
        <xdr:cNvSpPr/>
      </xdr:nvSpPr>
      <xdr:spPr>
        <a:xfrm>
          <a:off x="1543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38100</xdr:rowOff>
    </xdr:from>
    <xdr:to>
      <xdr:col>85</xdr:col>
      <xdr:colOff>127000</xdr:colOff>
      <xdr:row>37</xdr:row>
      <xdr:rowOff>53340</xdr:rowOff>
    </xdr:to>
    <xdr:cxnSp macro="">
      <xdr:nvCxnSpPr>
        <xdr:cNvPr id="533" name="直線コネクタ 532"/>
        <xdr:cNvCxnSpPr/>
      </xdr:nvCxnSpPr>
      <xdr:spPr>
        <a:xfrm>
          <a:off x="15481300" y="63817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34" name="楕円 533"/>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38100</xdr:rowOff>
    </xdr:to>
    <xdr:cxnSp macro="">
      <xdr:nvCxnSpPr>
        <xdr:cNvPr id="535" name="直線コネクタ 534"/>
        <xdr:cNvCxnSpPr/>
      </xdr:nvCxnSpPr>
      <xdr:spPr>
        <a:xfrm>
          <a:off x="14592300" y="63284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61595</xdr:rowOff>
    </xdr:from>
    <xdr:to>
      <xdr:col>72</xdr:col>
      <xdr:colOff>38100</xdr:colOff>
      <xdr:row>36</xdr:row>
      <xdr:rowOff>163195</xdr:rowOff>
    </xdr:to>
    <xdr:sp macro="" textlink="">
      <xdr:nvSpPr>
        <xdr:cNvPr id="536" name="楕円 535"/>
        <xdr:cNvSpPr/>
      </xdr:nvSpPr>
      <xdr:spPr>
        <a:xfrm>
          <a:off x="13652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112395</xdr:rowOff>
    </xdr:from>
    <xdr:to>
      <xdr:col>76</xdr:col>
      <xdr:colOff>114300</xdr:colOff>
      <xdr:row>36</xdr:row>
      <xdr:rowOff>156210</xdr:rowOff>
    </xdr:to>
    <xdr:cxnSp macro="">
      <xdr:nvCxnSpPr>
        <xdr:cNvPr id="537" name="直線コネクタ 536"/>
        <xdr:cNvCxnSpPr/>
      </xdr:nvCxnSpPr>
      <xdr:spPr>
        <a:xfrm>
          <a:off x="13703300" y="62845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12065</xdr:rowOff>
    </xdr:from>
    <xdr:to>
      <xdr:col>67</xdr:col>
      <xdr:colOff>101600</xdr:colOff>
      <xdr:row>36</xdr:row>
      <xdr:rowOff>113665</xdr:rowOff>
    </xdr:to>
    <xdr:sp macro="" textlink="">
      <xdr:nvSpPr>
        <xdr:cNvPr id="538" name="楕円 537"/>
        <xdr:cNvSpPr/>
      </xdr:nvSpPr>
      <xdr:spPr>
        <a:xfrm>
          <a:off x="12763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62865</xdr:rowOff>
    </xdr:from>
    <xdr:to>
      <xdr:col>71</xdr:col>
      <xdr:colOff>177800</xdr:colOff>
      <xdr:row>36</xdr:row>
      <xdr:rowOff>112395</xdr:rowOff>
    </xdr:to>
    <xdr:cxnSp macro="">
      <xdr:nvCxnSpPr>
        <xdr:cNvPr id="539" name="直線コネクタ 538"/>
        <xdr:cNvCxnSpPr/>
      </xdr:nvCxnSpPr>
      <xdr:spPr>
        <a:xfrm>
          <a:off x="12814300" y="62350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540"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41"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542"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543" name="n_4ave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544" name="n_1mainValue【認定こども園・幼稚園・保育所】&#10;有形固定資産減価償却率"/>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545" name="n_2main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8272</xdr:rowOff>
    </xdr:from>
    <xdr:ext cx="405111" cy="259045"/>
    <xdr:sp macro="" textlink="">
      <xdr:nvSpPr>
        <xdr:cNvPr id="546" name="n_3mainValue【認定こども園・幼稚園・保育所】&#10;有形固定資産減価償却率"/>
        <xdr:cNvSpPr txBox="1"/>
      </xdr:nvSpPr>
      <xdr:spPr>
        <a:xfrm>
          <a:off x="13500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130192</xdr:rowOff>
    </xdr:from>
    <xdr:ext cx="405111" cy="259045"/>
    <xdr:sp macro="" textlink="">
      <xdr:nvSpPr>
        <xdr:cNvPr id="547" name="n_4mainValue【認定こども園・幼稚園・保育所】&#10;有形固定資産減価償却率"/>
        <xdr:cNvSpPr txBox="1"/>
      </xdr:nvSpPr>
      <xdr:spPr>
        <a:xfrm>
          <a:off x="12611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1" name="直線コネクタ 57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3" name="直線コネクタ 57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5" name="直線コネクタ 57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7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7" name="フローチャート: 判断 57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78" name="フローチャート: 判断 57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9" name="フローチャート: 判断 57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0" name="フローチャート: 判断 57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81" name="フローチャート: 判断 58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55880</xdr:rowOff>
    </xdr:from>
    <xdr:to>
      <xdr:col>116</xdr:col>
      <xdr:colOff>114300</xdr:colOff>
      <xdr:row>36</xdr:row>
      <xdr:rowOff>157480</xdr:rowOff>
    </xdr:to>
    <xdr:sp macro="" textlink="">
      <xdr:nvSpPr>
        <xdr:cNvPr id="587" name="楕円 586"/>
        <xdr:cNvSpPr/>
      </xdr:nvSpPr>
      <xdr:spPr>
        <a:xfrm>
          <a:off x="22110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78757</xdr:rowOff>
    </xdr:from>
    <xdr:ext cx="469744" cy="259045"/>
    <xdr:sp macro="" textlink="">
      <xdr:nvSpPr>
        <xdr:cNvPr id="588" name="【認定こども園・幼稚園・保育所】&#10;一人当たり面積該当値テキスト"/>
        <xdr:cNvSpPr txBox="1"/>
      </xdr:nvSpPr>
      <xdr:spPr>
        <a:xfrm>
          <a:off x="2219960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71120</xdr:rowOff>
    </xdr:from>
    <xdr:to>
      <xdr:col>112</xdr:col>
      <xdr:colOff>38100</xdr:colOff>
      <xdr:row>37</xdr:row>
      <xdr:rowOff>1270</xdr:rowOff>
    </xdr:to>
    <xdr:sp macro="" textlink="">
      <xdr:nvSpPr>
        <xdr:cNvPr id="589" name="楕円 588"/>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106680</xdr:rowOff>
    </xdr:from>
    <xdr:to>
      <xdr:col>116</xdr:col>
      <xdr:colOff>63500</xdr:colOff>
      <xdr:row>36</xdr:row>
      <xdr:rowOff>121920</xdr:rowOff>
    </xdr:to>
    <xdr:cxnSp macro="">
      <xdr:nvCxnSpPr>
        <xdr:cNvPr id="590" name="直線コネクタ 589"/>
        <xdr:cNvCxnSpPr/>
      </xdr:nvCxnSpPr>
      <xdr:spPr>
        <a:xfrm flipV="1">
          <a:off x="21323300" y="6278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82550</xdr:rowOff>
    </xdr:from>
    <xdr:to>
      <xdr:col>107</xdr:col>
      <xdr:colOff>101600</xdr:colOff>
      <xdr:row>37</xdr:row>
      <xdr:rowOff>12700</xdr:rowOff>
    </xdr:to>
    <xdr:sp macro="" textlink="">
      <xdr:nvSpPr>
        <xdr:cNvPr id="591" name="楕円 590"/>
        <xdr:cNvSpPr/>
      </xdr:nvSpPr>
      <xdr:spPr>
        <a:xfrm>
          <a:off x="20383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121920</xdr:rowOff>
    </xdr:from>
    <xdr:to>
      <xdr:col>111</xdr:col>
      <xdr:colOff>177800</xdr:colOff>
      <xdr:row>36</xdr:row>
      <xdr:rowOff>133350</xdr:rowOff>
    </xdr:to>
    <xdr:cxnSp macro="">
      <xdr:nvCxnSpPr>
        <xdr:cNvPr id="592" name="直線コネクタ 591"/>
        <xdr:cNvCxnSpPr/>
      </xdr:nvCxnSpPr>
      <xdr:spPr>
        <a:xfrm flipV="1">
          <a:off x="20434300" y="6294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97790</xdr:rowOff>
    </xdr:from>
    <xdr:to>
      <xdr:col>102</xdr:col>
      <xdr:colOff>165100</xdr:colOff>
      <xdr:row>37</xdr:row>
      <xdr:rowOff>27940</xdr:rowOff>
    </xdr:to>
    <xdr:sp macro="" textlink="">
      <xdr:nvSpPr>
        <xdr:cNvPr id="593" name="楕円 592"/>
        <xdr:cNvSpPr/>
      </xdr:nvSpPr>
      <xdr:spPr>
        <a:xfrm>
          <a:off x="19494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133350</xdr:rowOff>
    </xdr:from>
    <xdr:to>
      <xdr:col>107</xdr:col>
      <xdr:colOff>50800</xdr:colOff>
      <xdr:row>36</xdr:row>
      <xdr:rowOff>148590</xdr:rowOff>
    </xdr:to>
    <xdr:cxnSp macro="">
      <xdr:nvCxnSpPr>
        <xdr:cNvPr id="594" name="直線コネクタ 593"/>
        <xdr:cNvCxnSpPr/>
      </xdr:nvCxnSpPr>
      <xdr:spPr>
        <a:xfrm flipV="1">
          <a:off x="19545300" y="63055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109220</xdr:rowOff>
    </xdr:from>
    <xdr:to>
      <xdr:col>98</xdr:col>
      <xdr:colOff>38100</xdr:colOff>
      <xdr:row>37</xdr:row>
      <xdr:rowOff>39370</xdr:rowOff>
    </xdr:to>
    <xdr:sp macro="" textlink="">
      <xdr:nvSpPr>
        <xdr:cNvPr id="595" name="楕円 594"/>
        <xdr:cNvSpPr/>
      </xdr:nvSpPr>
      <xdr:spPr>
        <a:xfrm>
          <a:off x="18605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148590</xdr:rowOff>
    </xdr:from>
    <xdr:to>
      <xdr:col>102</xdr:col>
      <xdr:colOff>114300</xdr:colOff>
      <xdr:row>36</xdr:row>
      <xdr:rowOff>160020</xdr:rowOff>
    </xdr:to>
    <xdr:cxnSp macro="">
      <xdr:nvCxnSpPr>
        <xdr:cNvPr id="596" name="直線コネクタ 595"/>
        <xdr:cNvCxnSpPr/>
      </xdr:nvCxnSpPr>
      <xdr:spPr>
        <a:xfrm flipV="1">
          <a:off x="18656300" y="6320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97"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98"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99"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600"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17797</xdr:rowOff>
    </xdr:from>
    <xdr:ext cx="469744" cy="259045"/>
    <xdr:sp macro="" textlink="">
      <xdr:nvSpPr>
        <xdr:cNvPr id="601" name="n_1mainValue【認定こども園・幼稚園・保育所】&#10;一人当たり面積"/>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29227</xdr:rowOff>
    </xdr:from>
    <xdr:ext cx="469744" cy="259045"/>
    <xdr:sp macro="" textlink="">
      <xdr:nvSpPr>
        <xdr:cNvPr id="602" name="n_2mainValue【認定こども園・幼稚園・保育所】&#10;一人当たり面積"/>
        <xdr:cNvSpPr txBox="1"/>
      </xdr:nvSpPr>
      <xdr:spPr>
        <a:xfrm>
          <a:off x="201994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44467</xdr:rowOff>
    </xdr:from>
    <xdr:ext cx="469744" cy="259045"/>
    <xdr:sp macro="" textlink="">
      <xdr:nvSpPr>
        <xdr:cNvPr id="603" name="n_3mainValue【認定こども園・幼稚園・保育所】&#10;一人当たり面積"/>
        <xdr:cNvSpPr txBox="1"/>
      </xdr:nvSpPr>
      <xdr:spPr>
        <a:xfrm>
          <a:off x="19310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55897</xdr:rowOff>
    </xdr:from>
    <xdr:ext cx="469744" cy="259045"/>
    <xdr:sp macro="" textlink="">
      <xdr:nvSpPr>
        <xdr:cNvPr id="604" name="n_4mainValue【認定こども園・幼稚園・保育所】&#10;一人当たり面積"/>
        <xdr:cNvSpPr txBox="1"/>
      </xdr:nvSpPr>
      <xdr:spPr>
        <a:xfrm>
          <a:off x="18421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1" name="直線コネクタ 630"/>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2"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3" name="直線コネクタ 632"/>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5" name="直線コネクタ 63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636"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7" name="フローチャート: 判断 636"/>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9" name="フローチャート: 判断 63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0" name="フローチャート: 判断 639"/>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41" name="フローチャート: 判断 640"/>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647" name="楕円 646"/>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648" name="【学校施設】&#10;有形固定資産減価償却率該当値テキスト"/>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649" name="楕円 648"/>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81643</xdr:rowOff>
    </xdr:to>
    <xdr:cxnSp macro="">
      <xdr:nvCxnSpPr>
        <xdr:cNvPr id="650" name="直線コネクタ 649"/>
        <xdr:cNvCxnSpPr/>
      </xdr:nvCxnSpPr>
      <xdr:spPr>
        <a:xfrm>
          <a:off x="15481300" y="103457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51" name="楕円 650"/>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58783</xdr:rowOff>
    </xdr:to>
    <xdr:cxnSp macro="">
      <xdr:nvCxnSpPr>
        <xdr:cNvPr id="652" name="直線コネクタ 651"/>
        <xdr:cNvCxnSpPr/>
      </xdr:nvCxnSpPr>
      <xdr:spPr>
        <a:xfrm>
          <a:off x="14592300" y="102935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653" name="楕円 652"/>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xdr:rowOff>
    </xdr:from>
    <xdr:to>
      <xdr:col>76</xdr:col>
      <xdr:colOff>114300</xdr:colOff>
      <xdr:row>60</xdr:row>
      <xdr:rowOff>75112</xdr:rowOff>
    </xdr:to>
    <xdr:cxnSp macro="">
      <xdr:nvCxnSpPr>
        <xdr:cNvPr id="654" name="直線コネクタ 653"/>
        <xdr:cNvCxnSpPr/>
      </xdr:nvCxnSpPr>
      <xdr:spPr>
        <a:xfrm flipV="1">
          <a:off x="13703300" y="102935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92891</xdr:rowOff>
    </xdr:from>
    <xdr:to>
      <xdr:col>67</xdr:col>
      <xdr:colOff>101600</xdr:colOff>
      <xdr:row>61</xdr:row>
      <xdr:rowOff>23041</xdr:rowOff>
    </xdr:to>
    <xdr:sp macro="" textlink="">
      <xdr:nvSpPr>
        <xdr:cNvPr id="655" name="楕円 654"/>
        <xdr:cNvSpPr/>
      </xdr:nvSpPr>
      <xdr:spPr>
        <a:xfrm>
          <a:off x="1276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75112</xdr:rowOff>
    </xdr:from>
    <xdr:to>
      <xdr:col>71</xdr:col>
      <xdr:colOff>177800</xdr:colOff>
      <xdr:row>60</xdr:row>
      <xdr:rowOff>143691</xdr:rowOff>
    </xdr:to>
    <xdr:cxnSp macro="">
      <xdr:nvCxnSpPr>
        <xdr:cNvPr id="656" name="直線コネクタ 655"/>
        <xdr:cNvCxnSpPr/>
      </xdr:nvCxnSpPr>
      <xdr:spPr>
        <a:xfrm flipV="1">
          <a:off x="12814300" y="103621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58"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59"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660"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100710</xdr:rowOff>
    </xdr:from>
    <xdr:ext cx="405111" cy="259045"/>
    <xdr:sp macro="" textlink="">
      <xdr:nvSpPr>
        <xdr:cNvPr id="661" name="n_1mainValue【学校施設】&#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62" name="n_2main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117039</xdr:rowOff>
    </xdr:from>
    <xdr:ext cx="405111" cy="259045"/>
    <xdr:sp macro="" textlink="">
      <xdr:nvSpPr>
        <xdr:cNvPr id="663" name="n_3mainValue【学校施設】&#10;有形固定資産減価償却率"/>
        <xdr:cNvSpPr txBox="1"/>
      </xdr:nvSpPr>
      <xdr:spPr>
        <a:xfrm>
          <a:off x="13500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664" name="n_4mainValue【学校施設】&#10;有形固定資産減価償却率"/>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7" name="直線コネクタ 686"/>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88"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89" name="直線コネクタ 688"/>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0"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1" name="直線コネクタ 690"/>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92"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3" name="フローチャート: 判断 692"/>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4" name="フローチャート: 判断 693"/>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5" name="フローチャート: 判断 694"/>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6" name="フローチャート: 判断 695"/>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97" name="フローチャート: 判断 696"/>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111506</xdr:rowOff>
    </xdr:from>
    <xdr:to>
      <xdr:col>116</xdr:col>
      <xdr:colOff>114300</xdr:colOff>
      <xdr:row>58</xdr:row>
      <xdr:rowOff>41656</xdr:rowOff>
    </xdr:to>
    <xdr:sp macro="" textlink="">
      <xdr:nvSpPr>
        <xdr:cNvPr id="703" name="楕円 702"/>
        <xdr:cNvSpPr/>
      </xdr:nvSpPr>
      <xdr:spPr>
        <a:xfrm>
          <a:off x="221107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134383</xdr:rowOff>
    </xdr:from>
    <xdr:ext cx="469744" cy="259045"/>
    <xdr:sp macro="" textlink="">
      <xdr:nvSpPr>
        <xdr:cNvPr id="704" name="【学校施設】&#10;一人当たり面積該当値テキスト"/>
        <xdr:cNvSpPr txBox="1"/>
      </xdr:nvSpPr>
      <xdr:spPr>
        <a:xfrm>
          <a:off x="22199600" y="973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141681</xdr:rowOff>
    </xdr:from>
    <xdr:to>
      <xdr:col>112</xdr:col>
      <xdr:colOff>38100</xdr:colOff>
      <xdr:row>58</xdr:row>
      <xdr:rowOff>71831</xdr:rowOff>
    </xdr:to>
    <xdr:sp macro="" textlink="">
      <xdr:nvSpPr>
        <xdr:cNvPr id="705" name="楕円 704"/>
        <xdr:cNvSpPr/>
      </xdr:nvSpPr>
      <xdr:spPr>
        <a:xfrm>
          <a:off x="21272500" y="99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162306</xdr:rowOff>
    </xdr:from>
    <xdr:to>
      <xdr:col>116</xdr:col>
      <xdr:colOff>63500</xdr:colOff>
      <xdr:row>58</xdr:row>
      <xdr:rowOff>21031</xdr:rowOff>
    </xdr:to>
    <xdr:cxnSp macro="">
      <xdr:nvCxnSpPr>
        <xdr:cNvPr id="706" name="直線コネクタ 705"/>
        <xdr:cNvCxnSpPr/>
      </xdr:nvCxnSpPr>
      <xdr:spPr>
        <a:xfrm flipV="1">
          <a:off x="21323300" y="9934956"/>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55270</xdr:rowOff>
    </xdr:from>
    <xdr:to>
      <xdr:col>107</xdr:col>
      <xdr:colOff>101600</xdr:colOff>
      <xdr:row>58</xdr:row>
      <xdr:rowOff>156870</xdr:rowOff>
    </xdr:to>
    <xdr:sp macro="" textlink="">
      <xdr:nvSpPr>
        <xdr:cNvPr id="707" name="楕円 706"/>
        <xdr:cNvSpPr/>
      </xdr:nvSpPr>
      <xdr:spPr>
        <a:xfrm>
          <a:off x="20383500" y="99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21031</xdr:rowOff>
    </xdr:from>
    <xdr:to>
      <xdr:col>111</xdr:col>
      <xdr:colOff>177800</xdr:colOff>
      <xdr:row>58</xdr:row>
      <xdr:rowOff>106070</xdr:rowOff>
    </xdr:to>
    <xdr:cxnSp macro="">
      <xdr:nvCxnSpPr>
        <xdr:cNvPr id="708" name="直線コネクタ 707"/>
        <xdr:cNvCxnSpPr/>
      </xdr:nvCxnSpPr>
      <xdr:spPr>
        <a:xfrm flipV="1">
          <a:off x="20434300" y="9965131"/>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91846</xdr:rowOff>
    </xdr:from>
    <xdr:to>
      <xdr:col>102</xdr:col>
      <xdr:colOff>165100</xdr:colOff>
      <xdr:row>59</xdr:row>
      <xdr:rowOff>21996</xdr:rowOff>
    </xdr:to>
    <xdr:sp macro="" textlink="">
      <xdr:nvSpPr>
        <xdr:cNvPr id="709" name="楕円 708"/>
        <xdr:cNvSpPr/>
      </xdr:nvSpPr>
      <xdr:spPr>
        <a:xfrm>
          <a:off x="19494500" y="100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106070</xdr:rowOff>
    </xdr:from>
    <xdr:to>
      <xdr:col>107</xdr:col>
      <xdr:colOff>50800</xdr:colOff>
      <xdr:row>58</xdr:row>
      <xdr:rowOff>142646</xdr:rowOff>
    </xdr:to>
    <xdr:cxnSp macro="">
      <xdr:nvCxnSpPr>
        <xdr:cNvPr id="710" name="直線コネクタ 709"/>
        <xdr:cNvCxnSpPr/>
      </xdr:nvCxnSpPr>
      <xdr:spPr>
        <a:xfrm flipV="1">
          <a:off x="19545300" y="100501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116536</xdr:rowOff>
    </xdr:from>
    <xdr:to>
      <xdr:col>98</xdr:col>
      <xdr:colOff>38100</xdr:colOff>
      <xdr:row>59</xdr:row>
      <xdr:rowOff>46686</xdr:rowOff>
    </xdr:to>
    <xdr:sp macro="" textlink="">
      <xdr:nvSpPr>
        <xdr:cNvPr id="711" name="楕円 710"/>
        <xdr:cNvSpPr/>
      </xdr:nvSpPr>
      <xdr:spPr>
        <a:xfrm>
          <a:off x="18605500" y="100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142646</xdr:rowOff>
    </xdr:from>
    <xdr:to>
      <xdr:col>102</xdr:col>
      <xdr:colOff>114300</xdr:colOff>
      <xdr:row>58</xdr:row>
      <xdr:rowOff>167336</xdr:rowOff>
    </xdr:to>
    <xdr:cxnSp macro="">
      <xdr:nvCxnSpPr>
        <xdr:cNvPr id="712" name="直線コネクタ 711"/>
        <xdr:cNvCxnSpPr/>
      </xdr:nvCxnSpPr>
      <xdr:spPr>
        <a:xfrm flipV="1">
          <a:off x="18656300" y="10086746"/>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713"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714"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715"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716"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88358</xdr:rowOff>
    </xdr:from>
    <xdr:ext cx="469744" cy="259045"/>
    <xdr:sp macro="" textlink="">
      <xdr:nvSpPr>
        <xdr:cNvPr id="717" name="n_1mainValue【学校施設】&#10;一人当たり面積"/>
        <xdr:cNvSpPr txBox="1"/>
      </xdr:nvSpPr>
      <xdr:spPr>
        <a:xfrm>
          <a:off x="21075727" y="96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1947</xdr:rowOff>
    </xdr:from>
    <xdr:ext cx="469744" cy="259045"/>
    <xdr:sp macro="" textlink="">
      <xdr:nvSpPr>
        <xdr:cNvPr id="718" name="n_2mainValue【学校施設】&#10;一人当たり面積"/>
        <xdr:cNvSpPr txBox="1"/>
      </xdr:nvSpPr>
      <xdr:spPr>
        <a:xfrm>
          <a:off x="20199427" y="97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38523</xdr:rowOff>
    </xdr:from>
    <xdr:ext cx="469744" cy="259045"/>
    <xdr:sp macro="" textlink="">
      <xdr:nvSpPr>
        <xdr:cNvPr id="719" name="n_3mainValue【学校施設】&#10;一人当たり面積"/>
        <xdr:cNvSpPr txBox="1"/>
      </xdr:nvSpPr>
      <xdr:spPr>
        <a:xfrm>
          <a:off x="19310427" y="98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63213</xdr:rowOff>
    </xdr:from>
    <xdr:ext cx="469744" cy="259045"/>
    <xdr:sp macro="" textlink="">
      <xdr:nvSpPr>
        <xdr:cNvPr id="720" name="n_4mainValue【学校施設】&#10;一人当たり面積"/>
        <xdr:cNvSpPr txBox="1"/>
      </xdr:nvSpPr>
      <xdr:spPr>
        <a:xfrm>
          <a:off x="18421427" y="98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5" name="直線コネクタ 744"/>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48"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49" name="直線コネクタ 748"/>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50"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1" name="フローチャート: 判断 750"/>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2" name="フローチャート: 判断 751"/>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3" name="フローチャート: 判断 752"/>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4" name="フローチャート: 判断 753"/>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55" name="フローチャート: 判断 754"/>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761" name="楕円 760"/>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762" name="【児童館】&#10;有形固定資産減価償却率該当値テキスト"/>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71120</xdr:rowOff>
    </xdr:from>
    <xdr:to>
      <xdr:col>81</xdr:col>
      <xdr:colOff>101600</xdr:colOff>
      <xdr:row>83</xdr:row>
      <xdr:rowOff>1270</xdr:rowOff>
    </xdr:to>
    <xdr:sp macro="" textlink="">
      <xdr:nvSpPr>
        <xdr:cNvPr id="763" name="楕円 762"/>
        <xdr:cNvSpPr/>
      </xdr:nvSpPr>
      <xdr:spPr>
        <a:xfrm>
          <a:off x="15430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121920</xdr:rowOff>
    </xdr:from>
    <xdr:to>
      <xdr:col>85</xdr:col>
      <xdr:colOff>127000</xdr:colOff>
      <xdr:row>83</xdr:row>
      <xdr:rowOff>38100</xdr:rowOff>
    </xdr:to>
    <xdr:cxnSp macro="">
      <xdr:nvCxnSpPr>
        <xdr:cNvPr id="764" name="直線コネクタ 763"/>
        <xdr:cNvCxnSpPr/>
      </xdr:nvCxnSpPr>
      <xdr:spPr>
        <a:xfrm>
          <a:off x="15481300" y="141808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154939</xdr:rowOff>
    </xdr:from>
    <xdr:to>
      <xdr:col>76</xdr:col>
      <xdr:colOff>165100</xdr:colOff>
      <xdr:row>82</xdr:row>
      <xdr:rowOff>85089</xdr:rowOff>
    </xdr:to>
    <xdr:sp macro="" textlink="">
      <xdr:nvSpPr>
        <xdr:cNvPr id="765" name="楕円 764"/>
        <xdr:cNvSpPr/>
      </xdr:nvSpPr>
      <xdr:spPr>
        <a:xfrm>
          <a:off x="14541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121920</xdr:rowOff>
    </xdr:to>
    <xdr:cxnSp macro="">
      <xdr:nvCxnSpPr>
        <xdr:cNvPr id="766" name="直線コネクタ 765"/>
        <xdr:cNvCxnSpPr/>
      </xdr:nvCxnSpPr>
      <xdr:spPr>
        <a:xfrm>
          <a:off x="14592300" y="140931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767" name="楕円 766"/>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118111</xdr:rowOff>
    </xdr:from>
    <xdr:to>
      <xdr:col>76</xdr:col>
      <xdr:colOff>114300</xdr:colOff>
      <xdr:row>82</xdr:row>
      <xdr:rowOff>34289</xdr:rowOff>
    </xdr:to>
    <xdr:cxnSp macro="">
      <xdr:nvCxnSpPr>
        <xdr:cNvPr id="768" name="直線コネクタ 767"/>
        <xdr:cNvCxnSpPr/>
      </xdr:nvCxnSpPr>
      <xdr:spPr>
        <a:xfrm>
          <a:off x="13703300" y="140055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151130</xdr:rowOff>
    </xdr:from>
    <xdr:to>
      <xdr:col>67</xdr:col>
      <xdr:colOff>101600</xdr:colOff>
      <xdr:row>81</xdr:row>
      <xdr:rowOff>81280</xdr:rowOff>
    </xdr:to>
    <xdr:sp macro="" textlink="">
      <xdr:nvSpPr>
        <xdr:cNvPr id="769" name="楕円 768"/>
        <xdr:cNvSpPr/>
      </xdr:nvSpPr>
      <xdr:spPr>
        <a:xfrm>
          <a:off x="12763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30480</xdr:rowOff>
    </xdr:from>
    <xdr:to>
      <xdr:col>71</xdr:col>
      <xdr:colOff>177800</xdr:colOff>
      <xdr:row>81</xdr:row>
      <xdr:rowOff>118111</xdr:rowOff>
    </xdr:to>
    <xdr:cxnSp macro="">
      <xdr:nvCxnSpPr>
        <xdr:cNvPr id="770" name="直線コネクタ 769"/>
        <xdr:cNvCxnSpPr/>
      </xdr:nvCxnSpPr>
      <xdr:spPr>
        <a:xfrm>
          <a:off x="12814300" y="139179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772"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773"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774"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163847</xdr:rowOff>
    </xdr:from>
    <xdr:ext cx="405111" cy="259045"/>
    <xdr:sp macro="" textlink="">
      <xdr:nvSpPr>
        <xdr:cNvPr id="775" name="n_1mainValue【児童館】&#10;有形固定資産減価償却率"/>
        <xdr:cNvSpPr txBox="1"/>
      </xdr:nvSpPr>
      <xdr:spPr>
        <a:xfrm>
          <a:off x="15266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101616</xdr:rowOff>
    </xdr:from>
    <xdr:ext cx="405111" cy="259045"/>
    <xdr:sp macro="" textlink="">
      <xdr:nvSpPr>
        <xdr:cNvPr id="776" name="n_2mainValue【児童館】&#10;有形固定資産減価償却率"/>
        <xdr:cNvSpPr txBox="1"/>
      </xdr:nvSpPr>
      <xdr:spPr>
        <a:xfrm>
          <a:off x="14389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13988</xdr:rowOff>
    </xdr:from>
    <xdr:ext cx="405111" cy="259045"/>
    <xdr:sp macro="" textlink="">
      <xdr:nvSpPr>
        <xdr:cNvPr id="777" name="n_3mainValue【児童館】&#10;有形固定資産減価償却率"/>
        <xdr:cNvSpPr txBox="1"/>
      </xdr:nvSpPr>
      <xdr:spPr>
        <a:xfrm>
          <a:off x="13500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97807</xdr:rowOff>
    </xdr:from>
    <xdr:ext cx="405111" cy="259045"/>
    <xdr:sp macro="" textlink="">
      <xdr:nvSpPr>
        <xdr:cNvPr id="778" name="n_4mainValue【児童館】&#10;有形固定資産減価償却率"/>
        <xdr:cNvSpPr txBox="1"/>
      </xdr:nvSpPr>
      <xdr:spPr>
        <a:xfrm>
          <a:off x="12611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2" name="直線コネクタ 80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6" name="直線コネクタ 80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0" name="フローチャート: 判断 809"/>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12" name="フローチャート: 判断 811"/>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818" name="楕円 817"/>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819" name="【児童館】&#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820" name="楕円 819"/>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821" name="直線コネクタ 820"/>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22" name="楕円 821"/>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823" name="直線コネクタ 822"/>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824" name="楕円 823"/>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825" name="直線コネクタ 824"/>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826" name="楕円 825"/>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827" name="直線コネクタ 826"/>
        <xdr:cNvCxnSpPr/>
      </xdr:nvCxnSpPr>
      <xdr:spPr>
        <a:xfrm>
          <a:off x="18656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29"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831"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832"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833"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834" name="n_3mainValue【児童館】&#10;一人当たり面積"/>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835" name="n_4mainValue【児童館】&#10;一人当たり面積"/>
        <xdr:cNvSpPr txBox="1"/>
      </xdr:nvSpPr>
      <xdr:spPr>
        <a:xfrm>
          <a:off x="18421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0" name="直線コネクタ 859"/>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1"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2" name="直線コネクタ 861"/>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3"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4" name="直線コネクタ 863"/>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865"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6" name="フローチャート: 判断 865"/>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68" name="フローチャート: 判断 867"/>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69" name="フローチャート: 判断 868"/>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70" name="フローチャート: 判断 869"/>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876" name="楕円 875"/>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877" name="【公民館】&#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10161</xdr:rowOff>
    </xdr:from>
    <xdr:to>
      <xdr:col>81</xdr:col>
      <xdr:colOff>101600</xdr:colOff>
      <xdr:row>102</xdr:row>
      <xdr:rowOff>111761</xdr:rowOff>
    </xdr:to>
    <xdr:sp macro="" textlink="">
      <xdr:nvSpPr>
        <xdr:cNvPr id="878" name="楕円 877"/>
        <xdr:cNvSpPr/>
      </xdr:nvSpPr>
      <xdr:spPr>
        <a:xfrm>
          <a:off x="15430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60961</xdr:rowOff>
    </xdr:from>
    <xdr:to>
      <xdr:col>85</xdr:col>
      <xdr:colOff>127000</xdr:colOff>
      <xdr:row>102</xdr:row>
      <xdr:rowOff>99061</xdr:rowOff>
    </xdr:to>
    <xdr:cxnSp macro="">
      <xdr:nvCxnSpPr>
        <xdr:cNvPr id="879" name="直線コネクタ 878"/>
        <xdr:cNvCxnSpPr/>
      </xdr:nvCxnSpPr>
      <xdr:spPr>
        <a:xfrm>
          <a:off x="15481300" y="175488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33020</xdr:rowOff>
    </xdr:from>
    <xdr:to>
      <xdr:col>76</xdr:col>
      <xdr:colOff>165100</xdr:colOff>
      <xdr:row>102</xdr:row>
      <xdr:rowOff>134620</xdr:rowOff>
    </xdr:to>
    <xdr:sp macro="" textlink="">
      <xdr:nvSpPr>
        <xdr:cNvPr id="880" name="楕円 879"/>
        <xdr:cNvSpPr/>
      </xdr:nvSpPr>
      <xdr:spPr>
        <a:xfrm>
          <a:off x="14541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60961</xdr:rowOff>
    </xdr:from>
    <xdr:to>
      <xdr:col>81</xdr:col>
      <xdr:colOff>50800</xdr:colOff>
      <xdr:row>102</xdr:row>
      <xdr:rowOff>83820</xdr:rowOff>
    </xdr:to>
    <xdr:cxnSp macro="">
      <xdr:nvCxnSpPr>
        <xdr:cNvPr id="881" name="直線コネクタ 880"/>
        <xdr:cNvCxnSpPr/>
      </xdr:nvCxnSpPr>
      <xdr:spPr>
        <a:xfrm flipV="1">
          <a:off x="14592300" y="17548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166370</xdr:rowOff>
    </xdr:from>
    <xdr:to>
      <xdr:col>72</xdr:col>
      <xdr:colOff>38100</xdr:colOff>
      <xdr:row>102</xdr:row>
      <xdr:rowOff>96520</xdr:rowOff>
    </xdr:to>
    <xdr:sp macro="" textlink="">
      <xdr:nvSpPr>
        <xdr:cNvPr id="882" name="楕円 881"/>
        <xdr:cNvSpPr/>
      </xdr:nvSpPr>
      <xdr:spPr>
        <a:xfrm>
          <a:off x="13652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45720</xdr:rowOff>
    </xdr:from>
    <xdr:to>
      <xdr:col>76</xdr:col>
      <xdr:colOff>114300</xdr:colOff>
      <xdr:row>102</xdr:row>
      <xdr:rowOff>83820</xdr:rowOff>
    </xdr:to>
    <xdr:cxnSp macro="">
      <xdr:nvCxnSpPr>
        <xdr:cNvPr id="883" name="直線コネクタ 882"/>
        <xdr:cNvCxnSpPr/>
      </xdr:nvCxnSpPr>
      <xdr:spPr>
        <a:xfrm>
          <a:off x="13703300" y="17533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128270</xdr:rowOff>
    </xdr:from>
    <xdr:to>
      <xdr:col>67</xdr:col>
      <xdr:colOff>101600</xdr:colOff>
      <xdr:row>102</xdr:row>
      <xdr:rowOff>58420</xdr:rowOff>
    </xdr:to>
    <xdr:sp macro="" textlink="">
      <xdr:nvSpPr>
        <xdr:cNvPr id="884" name="楕円 883"/>
        <xdr:cNvSpPr/>
      </xdr:nvSpPr>
      <xdr:spPr>
        <a:xfrm>
          <a:off x="1276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xdr:rowOff>
    </xdr:from>
    <xdr:to>
      <xdr:col>71</xdr:col>
      <xdr:colOff>177800</xdr:colOff>
      <xdr:row>102</xdr:row>
      <xdr:rowOff>45720</xdr:rowOff>
    </xdr:to>
    <xdr:cxnSp macro="">
      <xdr:nvCxnSpPr>
        <xdr:cNvPr id="885" name="直線コネクタ 884"/>
        <xdr:cNvCxnSpPr/>
      </xdr:nvCxnSpPr>
      <xdr:spPr>
        <a:xfrm>
          <a:off x="12814300" y="17495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886"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887"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888"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889"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128288</xdr:rowOff>
    </xdr:from>
    <xdr:ext cx="405111" cy="259045"/>
    <xdr:sp macro="" textlink="">
      <xdr:nvSpPr>
        <xdr:cNvPr id="890" name="n_1mainValue【公民館】&#10;有形固定資産減価償却率"/>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151147</xdr:rowOff>
    </xdr:from>
    <xdr:ext cx="405111" cy="259045"/>
    <xdr:sp macro="" textlink="">
      <xdr:nvSpPr>
        <xdr:cNvPr id="891" name="n_2mainValue【公民館】&#10;有形固定資産減価償却率"/>
        <xdr:cNvSpPr txBox="1"/>
      </xdr:nvSpPr>
      <xdr:spPr>
        <a:xfrm>
          <a:off x="14389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113047</xdr:rowOff>
    </xdr:from>
    <xdr:ext cx="405111" cy="259045"/>
    <xdr:sp macro="" textlink="">
      <xdr:nvSpPr>
        <xdr:cNvPr id="892" name="n_3mainValue【公民館】&#10;有形固定資産減価償却率"/>
        <xdr:cNvSpPr txBox="1"/>
      </xdr:nvSpPr>
      <xdr:spPr>
        <a:xfrm>
          <a:off x="13500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893" name="n_4mainValue【公民館】&#10;有形固定資産減価償却率"/>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7" name="直線コネクタ 916"/>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18"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19" name="直線コネクタ 918"/>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0"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1" name="直線コネクタ 920"/>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2"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フローチャート: 判断 922"/>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4" name="フローチャート: 判断 92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5" name="フローチャート: 判断 924"/>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6" name="フローチャート: 判断 925"/>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27" name="フローチャート: 判断 926"/>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933" name="楕円 932"/>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934" name="【公民館】&#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935" name="楕円 934"/>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30480</xdr:rowOff>
    </xdr:to>
    <xdr:cxnSp macro="">
      <xdr:nvCxnSpPr>
        <xdr:cNvPr id="936" name="直線コネクタ 935"/>
        <xdr:cNvCxnSpPr/>
      </xdr:nvCxnSpPr>
      <xdr:spPr>
        <a:xfrm flipV="1">
          <a:off x="21323300" y="18196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937" name="楕円 936"/>
        <xdr:cNvSpPr/>
      </xdr:nvSpPr>
      <xdr:spPr>
        <a:xfrm>
          <a:off x="2038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106</xdr:row>
      <xdr:rowOff>30480</xdr:rowOff>
    </xdr:to>
    <xdr:cxnSp macro="">
      <xdr:nvCxnSpPr>
        <xdr:cNvPr id="938" name="直線コネクタ 937"/>
        <xdr:cNvCxnSpPr/>
      </xdr:nvCxnSpPr>
      <xdr:spPr>
        <a:xfrm>
          <a:off x="20434300" y="18166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39" name="楕円 938"/>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105</xdr:row>
      <xdr:rowOff>167639</xdr:rowOff>
    </xdr:to>
    <xdr:cxnSp macro="">
      <xdr:nvCxnSpPr>
        <xdr:cNvPr id="940" name="直線コネクタ 939"/>
        <xdr:cNvCxnSpPr/>
      </xdr:nvCxnSpPr>
      <xdr:spPr>
        <a:xfrm flipV="1">
          <a:off x="19545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124461</xdr:rowOff>
    </xdr:from>
    <xdr:to>
      <xdr:col>98</xdr:col>
      <xdr:colOff>38100</xdr:colOff>
      <xdr:row>106</xdr:row>
      <xdr:rowOff>54611</xdr:rowOff>
    </xdr:to>
    <xdr:sp macro="" textlink="">
      <xdr:nvSpPr>
        <xdr:cNvPr id="941" name="楕円 940"/>
        <xdr:cNvSpPr/>
      </xdr:nvSpPr>
      <xdr:spPr>
        <a:xfrm>
          <a:off x="18605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106</xdr:row>
      <xdr:rowOff>3811</xdr:rowOff>
    </xdr:to>
    <xdr:cxnSp macro="">
      <xdr:nvCxnSpPr>
        <xdr:cNvPr id="942" name="直線コネクタ 941"/>
        <xdr:cNvCxnSpPr/>
      </xdr:nvCxnSpPr>
      <xdr:spPr>
        <a:xfrm flipV="1">
          <a:off x="18656300" y="18169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4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944"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5"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947" name="n_1mainValue【公民館】&#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59707</xdr:rowOff>
    </xdr:from>
    <xdr:ext cx="469744" cy="259045"/>
    <xdr:sp macro="" textlink="">
      <xdr:nvSpPr>
        <xdr:cNvPr id="948" name="n_2mainValue【公民館】&#10;一人当たり面積"/>
        <xdr:cNvSpPr txBox="1"/>
      </xdr:nvSpPr>
      <xdr:spPr>
        <a:xfrm>
          <a:off x="20199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9" name="n_3main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45738</xdr:rowOff>
    </xdr:from>
    <xdr:ext cx="469744" cy="259045"/>
    <xdr:sp macro="" textlink="">
      <xdr:nvSpPr>
        <xdr:cNvPr id="950" name="n_4mainValue【公民館】&#10;一人当たり面積"/>
        <xdr:cNvSpPr txBox="1"/>
      </xdr:nvSpPr>
      <xdr:spPr>
        <a:xfrm>
          <a:off x="18421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橋りょう等においては、一人当たり有形固定資産（償却資産）額が全国平均の約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倍とかけ離れており、維持管理や更新の負担が大きくなっている。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公営住宅においては、耐用年数を経過した空家の解体を進めているため有形固定資産減価償却率が全国平均より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ポイント低くなっているが、一人当たり面積は広く滋賀県平均の２倍</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を超えている。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認定こども園等においては、有形固定資産減価償却率は全国平均より低く、比較的に施設は新しいといえる。また、一人当たり面積も広く保育環境は良いといえるが、維持管理や更新の負担も大きくなる。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学校施設においては、有形固定資産減価償却率は全国平均より高く、老朽化が進んでいる。一人当たり面積も広く、今後の維持管理や更新の費用が多く見込まれる。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全体的に当市は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町村が合併していることから施設が多いため、一人当たり面積が広く、維持管理費用の負担が大きくなっていることから、計画的に施設の長寿命化を進めるとともに統合や廃止も検討していく</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48,203
47,623
693.05
28,793,407
28,070,269
626,092
16,666,609
26,289,405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4" name="楕円 73"/>
        <xdr:cNvSpPr/>
      </xdr:nvSpPr>
      <xdr:spPr>
        <a:xfrm>
          <a:off x="4584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20519</xdr:rowOff>
    </xdr:from>
    <xdr:ext cx="405111" cy="259045"/>
    <xdr:sp macro="" textlink="">
      <xdr:nvSpPr>
        <xdr:cNvPr id="75" name="【図書館】&#10;有形固定資産減価償却率該当値テキスト"/>
        <xdr:cNvSpPr txBox="1"/>
      </xdr:nvSpPr>
      <xdr:spPr>
        <a:xfrm>
          <a:off x="4673600" y="619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6" name="楕円 75"/>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169273</xdr:rowOff>
    </xdr:from>
    <xdr:to>
      <xdr:col>24</xdr:col>
      <xdr:colOff>63500</xdr:colOff>
      <xdr:row>37</xdr:row>
      <xdr:rowOff>48442</xdr:rowOff>
    </xdr:to>
    <xdr:cxnSp macro="">
      <xdr:nvCxnSpPr>
        <xdr:cNvPr id="77" name="直線コネクタ 76"/>
        <xdr:cNvCxnSpPr/>
      </xdr:nvCxnSpPr>
      <xdr:spPr>
        <a:xfrm>
          <a:off x="3797300" y="634147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103777</xdr:rowOff>
    </xdr:from>
    <xdr:to>
      <xdr:col>15</xdr:col>
      <xdr:colOff>101600</xdr:colOff>
      <xdr:row>37</xdr:row>
      <xdr:rowOff>33927</xdr:rowOff>
    </xdr:to>
    <xdr:sp macro="" textlink="">
      <xdr:nvSpPr>
        <xdr:cNvPr id="78" name="楕円 77"/>
        <xdr:cNvSpPr/>
      </xdr:nvSpPr>
      <xdr:spPr>
        <a:xfrm>
          <a:off x="2857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154577</xdr:rowOff>
    </xdr:from>
    <xdr:to>
      <xdr:col>19</xdr:col>
      <xdr:colOff>177800</xdr:colOff>
      <xdr:row>36</xdr:row>
      <xdr:rowOff>169273</xdr:rowOff>
    </xdr:to>
    <xdr:cxnSp macro="">
      <xdr:nvCxnSpPr>
        <xdr:cNvPr id="79" name="直線コネクタ 78"/>
        <xdr:cNvCxnSpPr/>
      </xdr:nvCxnSpPr>
      <xdr:spPr>
        <a:xfrm>
          <a:off x="2908300" y="63267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69487</xdr:rowOff>
    </xdr:from>
    <xdr:to>
      <xdr:col>10</xdr:col>
      <xdr:colOff>165100</xdr:colOff>
      <xdr:row>36</xdr:row>
      <xdr:rowOff>171087</xdr:rowOff>
    </xdr:to>
    <xdr:sp macro="" textlink="">
      <xdr:nvSpPr>
        <xdr:cNvPr id="80" name="楕円 79"/>
        <xdr:cNvSpPr/>
      </xdr:nvSpPr>
      <xdr:spPr>
        <a:xfrm>
          <a:off x="1968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120287</xdr:rowOff>
    </xdr:from>
    <xdr:to>
      <xdr:col>15</xdr:col>
      <xdr:colOff>50800</xdr:colOff>
      <xdr:row>36</xdr:row>
      <xdr:rowOff>154577</xdr:rowOff>
    </xdr:to>
    <xdr:cxnSp macro="">
      <xdr:nvCxnSpPr>
        <xdr:cNvPr id="81" name="直線コネクタ 80"/>
        <xdr:cNvCxnSpPr/>
      </xdr:nvCxnSpPr>
      <xdr:spPr>
        <a:xfrm>
          <a:off x="2019300" y="62924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36830</xdr:rowOff>
    </xdr:from>
    <xdr:to>
      <xdr:col>6</xdr:col>
      <xdr:colOff>38100</xdr:colOff>
      <xdr:row>36</xdr:row>
      <xdr:rowOff>138430</xdr:rowOff>
    </xdr:to>
    <xdr:sp macro="" textlink="">
      <xdr:nvSpPr>
        <xdr:cNvPr id="82" name="楕円 81"/>
        <xdr:cNvSpPr/>
      </xdr:nvSpPr>
      <xdr:spPr>
        <a:xfrm>
          <a:off x="1079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87630</xdr:rowOff>
    </xdr:from>
    <xdr:to>
      <xdr:col>10</xdr:col>
      <xdr:colOff>114300</xdr:colOff>
      <xdr:row>36</xdr:row>
      <xdr:rowOff>120287</xdr:rowOff>
    </xdr:to>
    <xdr:cxnSp macro="">
      <xdr:nvCxnSpPr>
        <xdr:cNvPr id="83" name="直線コネクタ 82"/>
        <xdr:cNvCxnSpPr/>
      </xdr:nvCxnSpPr>
      <xdr:spPr>
        <a:xfrm>
          <a:off x="1130300" y="62598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65150</xdr:rowOff>
    </xdr:from>
    <xdr:ext cx="405111" cy="259045"/>
    <xdr:sp macro="" textlink="">
      <xdr:nvSpPr>
        <xdr:cNvPr id="88" name="n_1mainValue【図書館】&#10;有形固定資産減価償却率"/>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50454</xdr:rowOff>
    </xdr:from>
    <xdr:ext cx="405111" cy="259045"/>
    <xdr:sp macro="" textlink="">
      <xdr:nvSpPr>
        <xdr:cNvPr id="89" name="n_2mainValue【図書館】&#10;有形固定資産減価償却率"/>
        <xdr:cNvSpPr txBox="1"/>
      </xdr:nvSpPr>
      <xdr:spPr>
        <a:xfrm>
          <a:off x="2705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16164</xdr:rowOff>
    </xdr:from>
    <xdr:ext cx="405111" cy="259045"/>
    <xdr:sp macro="" textlink="">
      <xdr:nvSpPr>
        <xdr:cNvPr id="90" name="n_3mainValue【図書館】&#10;有形固定資産減価償却率"/>
        <xdr:cNvSpPr txBox="1"/>
      </xdr:nvSpPr>
      <xdr:spPr>
        <a:xfrm>
          <a:off x="1816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154957</xdr:rowOff>
    </xdr:from>
    <xdr:ext cx="405111" cy="259045"/>
    <xdr:sp macro="" textlink="">
      <xdr:nvSpPr>
        <xdr:cNvPr id="91" name="n_4mainValue【図書館】&#10;有形固定資産減価償却率"/>
        <xdr:cNvSpPr txBox="1"/>
      </xdr:nvSpPr>
      <xdr:spPr>
        <a:xfrm>
          <a:off x="927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114300</xdr:rowOff>
    </xdr:from>
    <xdr:to>
      <xdr:col>55</xdr:col>
      <xdr:colOff>50800</xdr:colOff>
      <xdr:row>33</xdr:row>
      <xdr:rowOff>44450</xdr:rowOff>
    </xdr:to>
    <xdr:sp macro="" textlink="">
      <xdr:nvSpPr>
        <xdr:cNvPr id="131" name="楕円 130"/>
        <xdr:cNvSpPr/>
      </xdr:nvSpPr>
      <xdr:spPr>
        <a:xfrm>
          <a:off x="104267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67327</xdr:rowOff>
    </xdr:from>
    <xdr:ext cx="469744" cy="259045"/>
    <xdr:sp macro="" textlink="">
      <xdr:nvSpPr>
        <xdr:cNvPr id="132" name="【図書館】&#10;一人当たり面積該当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139700</xdr:rowOff>
    </xdr:from>
    <xdr:to>
      <xdr:col>50</xdr:col>
      <xdr:colOff>165100</xdr:colOff>
      <xdr:row>33</xdr:row>
      <xdr:rowOff>69850</xdr:rowOff>
    </xdr:to>
    <xdr:sp macro="" textlink="">
      <xdr:nvSpPr>
        <xdr:cNvPr id="133" name="楕円 132"/>
        <xdr:cNvSpPr/>
      </xdr:nvSpPr>
      <xdr:spPr>
        <a:xfrm>
          <a:off x="9588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165100</xdr:rowOff>
    </xdr:from>
    <xdr:to>
      <xdr:col>55</xdr:col>
      <xdr:colOff>0</xdr:colOff>
      <xdr:row>33</xdr:row>
      <xdr:rowOff>19050</xdr:rowOff>
    </xdr:to>
    <xdr:cxnSp macro="">
      <xdr:nvCxnSpPr>
        <xdr:cNvPr id="134" name="直線コネクタ 133"/>
        <xdr:cNvCxnSpPr/>
      </xdr:nvCxnSpPr>
      <xdr:spPr>
        <a:xfrm flipV="1">
          <a:off x="9639300" y="565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165100</xdr:rowOff>
    </xdr:from>
    <xdr:to>
      <xdr:col>46</xdr:col>
      <xdr:colOff>38100</xdr:colOff>
      <xdr:row>33</xdr:row>
      <xdr:rowOff>95250</xdr:rowOff>
    </xdr:to>
    <xdr:sp macro="" textlink="">
      <xdr:nvSpPr>
        <xdr:cNvPr id="135" name="楕円 134"/>
        <xdr:cNvSpPr/>
      </xdr:nvSpPr>
      <xdr:spPr>
        <a:xfrm>
          <a:off x="8699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19050</xdr:rowOff>
    </xdr:from>
    <xdr:to>
      <xdr:col>50</xdr:col>
      <xdr:colOff>114300</xdr:colOff>
      <xdr:row>33</xdr:row>
      <xdr:rowOff>44450</xdr:rowOff>
    </xdr:to>
    <xdr:cxnSp macro="">
      <xdr:nvCxnSpPr>
        <xdr:cNvPr id="136" name="直線コネクタ 135"/>
        <xdr:cNvCxnSpPr/>
      </xdr:nvCxnSpPr>
      <xdr:spPr>
        <a:xfrm flipV="1">
          <a:off x="8750300" y="567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6350</xdr:rowOff>
    </xdr:from>
    <xdr:to>
      <xdr:col>41</xdr:col>
      <xdr:colOff>101600</xdr:colOff>
      <xdr:row>33</xdr:row>
      <xdr:rowOff>107950</xdr:rowOff>
    </xdr:to>
    <xdr:sp macro="" textlink="">
      <xdr:nvSpPr>
        <xdr:cNvPr id="137" name="楕円 136"/>
        <xdr:cNvSpPr/>
      </xdr:nvSpPr>
      <xdr:spPr>
        <a:xfrm>
          <a:off x="781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44450</xdr:rowOff>
    </xdr:from>
    <xdr:to>
      <xdr:col>45</xdr:col>
      <xdr:colOff>177800</xdr:colOff>
      <xdr:row>33</xdr:row>
      <xdr:rowOff>57150</xdr:rowOff>
    </xdr:to>
    <xdr:cxnSp macro="">
      <xdr:nvCxnSpPr>
        <xdr:cNvPr id="138" name="直線コネクタ 137"/>
        <xdr:cNvCxnSpPr/>
      </xdr:nvCxnSpPr>
      <xdr:spPr>
        <a:xfrm flipV="1">
          <a:off x="7861300" y="570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31750</xdr:rowOff>
    </xdr:from>
    <xdr:to>
      <xdr:col>36</xdr:col>
      <xdr:colOff>165100</xdr:colOff>
      <xdr:row>33</xdr:row>
      <xdr:rowOff>133350</xdr:rowOff>
    </xdr:to>
    <xdr:sp macro="" textlink="">
      <xdr:nvSpPr>
        <xdr:cNvPr id="139" name="楕円 138"/>
        <xdr:cNvSpPr/>
      </xdr:nvSpPr>
      <xdr:spPr>
        <a:xfrm>
          <a:off x="6921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57150</xdr:rowOff>
    </xdr:from>
    <xdr:to>
      <xdr:col>41</xdr:col>
      <xdr:colOff>50800</xdr:colOff>
      <xdr:row>33</xdr:row>
      <xdr:rowOff>82550</xdr:rowOff>
    </xdr:to>
    <xdr:cxnSp macro="">
      <xdr:nvCxnSpPr>
        <xdr:cNvPr id="140" name="直線コネクタ 139"/>
        <xdr:cNvCxnSpPr/>
      </xdr:nvCxnSpPr>
      <xdr:spPr>
        <a:xfrm flipV="1">
          <a:off x="6972300" y="571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86377</xdr:rowOff>
    </xdr:from>
    <xdr:ext cx="469744" cy="259045"/>
    <xdr:sp macro="" textlink="">
      <xdr:nvSpPr>
        <xdr:cNvPr id="145" name="n_1mainValue【図書館】&#10;一人当たり面積"/>
        <xdr:cNvSpPr txBox="1"/>
      </xdr:nvSpPr>
      <xdr:spPr>
        <a:xfrm>
          <a:off x="93917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111777</xdr:rowOff>
    </xdr:from>
    <xdr:ext cx="469744" cy="259045"/>
    <xdr:sp macro="" textlink="">
      <xdr:nvSpPr>
        <xdr:cNvPr id="146" name="n_2mainValue【図書館】&#10;一人当たり面積"/>
        <xdr:cNvSpPr txBox="1"/>
      </xdr:nvSpPr>
      <xdr:spPr>
        <a:xfrm>
          <a:off x="8515427"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124477</xdr:rowOff>
    </xdr:from>
    <xdr:ext cx="469744" cy="259045"/>
    <xdr:sp macro="" textlink="">
      <xdr:nvSpPr>
        <xdr:cNvPr id="147" name="n_3mainValue【図書館】&#10;一人当たり面積"/>
        <xdr:cNvSpPr txBox="1"/>
      </xdr:nvSpPr>
      <xdr:spPr>
        <a:xfrm>
          <a:off x="7626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149877</xdr:rowOff>
    </xdr:from>
    <xdr:ext cx="469744" cy="259045"/>
    <xdr:sp macro="" textlink="">
      <xdr:nvSpPr>
        <xdr:cNvPr id="148" name="n_4mainValue【図書館】&#10;一人当たり面積"/>
        <xdr:cNvSpPr txBox="1"/>
      </xdr:nvSpPr>
      <xdr:spPr>
        <a:xfrm>
          <a:off x="6737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136978</xdr:rowOff>
    </xdr:from>
    <xdr:to>
      <xdr:col>24</xdr:col>
      <xdr:colOff>114300</xdr:colOff>
      <xdr:row>62</xdr:row>
      <xdr:rowOff>67128</xdr:rowOff>
    </xdr:to>
    <xdr:sp macro="" textlink="">
      <xdr:nvSpPr>
        <xdr:cNvPr id="190" name="楕円 189"/>
        <xdr:cNvSpPr/>
      </xdr:nvSpPr>
      <xdr:spPr>
        <a:xfrm>
          <a:off x="4584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115405</xdr:rowOff>
    </xdr:from>
    <xdr:ext cx="405111" cy="259045"/>
    <xdr:sp macro="" textlink="">
      <xdr:nvSpPr>
        <xdr:cNvPr id="191" name="【体育館・プール】&#10;有形固定資産減価償却率該当値テキスト"/>
        <xdr:cNvSpPr txBox="1"/>
      </xdr:nvSpPr>
      <xdr:spPr>
        <a:xfrm>
          <a:off x="4673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101056</xdr:rowOff>
    </xdr:from>
    <xdr:to>
      <xdr:col>20</xdr:col>
      <xdr:colOff>38100</xdr:colOff>
      <xdr:row>62</xdr:row>
      <xdr:rowOff>31206</xdr:rowOff>
    </xdr:to>
    <xdr:sp macro="" textlink="">
      <xdr:nvSpPr>
        <xdr:cNvPr id="192" name="楕円 191"/>
        <xdr:cNvSpPr/>
      </xdr:nvSpPr>
      <xdr:spPr>
        <a:xfrm>
          <a:off x="3746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151856</xdr:rowOff>
    </xdr:from>
    <xdr:to>
      <xdr:col>24</xdr:col>
      <xdr:colOff>63500</xdr:colOff>
      <xdr:row>62</xdr:row>
      <xdr:rowOff>16328</xdr:rowOff>
    </xdr:to>
    <xdr:cxnSp macro="">
      <xdr:nvCxnSpPr>
        <xdr:cNvPr id="193" name="直線コネクタ 192"/>
        <xdr:cNvCxnSpPr/>
      </xdr:nvCxnSpPr>
      <xdr:spPr>
        <a:xfrm>
          <a:off x="3797300" y="106103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61867</xdr:rowOff>
    </xdr:from>
    <xdr:to>
      <xdr:col>15</xdr:col>
      <xdr:colOff>101600</xdr:colOff>
      <xdr:row>61</xdr:row>
      <xdr:rowOff>163467</xdr:rowOff>
    </xdr:to>
    <xdr:sp macro="" textlink="">
      <xdr:nvSpPr>
        <xdr:cNvPr id="194" name="楕円 193"/>
        <xdr:cNvSpPr/>
      </xdr:nvSpPr>
      <xdr:spPr>
        <a:xfrm>
          <a:off x="2857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112667</xdr:rowOff>
    </xdr:from>
    <xdr:to>
      <xdr:col>19</xdr:col>
      <xdr:colOff>177800</xdr:colOff>
      <xdr:row>61</xdr:row>
      <xdr:rowOff>151856</xdr:rowOff>
    </xdr:to>
    <xdr:cxnSp macro="">
      <xdr:nvCxnSpPr>
        <xdr:cNvPr id="195" name="直線コネクタ 194"/>
        <xdr:cNvCxnSpPr/>
      </xdr:nvCxnSpPr>
      <xdr:spPr>
        <a:xfrm>
          <a:off x="2908300" y="10571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96" name="楕円 195"/>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112667</xdr:rowOff>
    </xdr:from>
    <xdr:to>
      <xdr:col>15</xdr:col>
      <xdr:colOff>50800</xdr:colOff>
      <xdr:row>61</xdr:row>
      <xdr:rowOff>120831</xdr:rowOff>
    </xdr:to>
    <xdr:cxnSp macro="">
      <xdr:nvCxnSpPr>
        <xdr:cNvPr id="197" name="直線コネクタ 196"/>
        <xdr:cNvCxnSpPr/>
      </xdr:nvCxnSpPr>
      <xdr:spPr>
        <a:xfrm flipV="1">
          <a:off x="2019300" y="1057111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8" name="楕円 197"/>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120831</xdr:rowOff>
    </xdr:from>
    <xdr:to>
      <xdr:col>10</xdr:col>
      <xdr:colOff>114300</xdr:colOff>
      <xdr:row>61</xdr:row>
      <xdr:rowOff>137160</xdr:rowOff>
    </xdr:to>
    <xdr:cxnSp macro="">
      <xdr:nvCxnSpPr>
        <xdr:cNvPr id="199" name="直線コネクタ 198"/>
        <xdr:cNvCxnSpPr/>
      </xdr:nvCxnSpPr>
      <xdr:spPr>
        <a:xfrm flipV="1">
          <a:off x="1130300" y="1057928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22333</xdr:rowOff>
    </xdr:from>
    <xdr:ext cx="405111" cy="259045"/>
    <xdr:sp macro="" textlink="">
      <xdr:nvSpPr>
        <xdr:cNvPr id="204" name="n_1mainValue【体育館・プール】&#10;有形固定資産減価償却率"/>
        <xdr:cNvSpPr txBox="1"/>
      </xdr:nvSpPr>
      <xdr:spPr>
        <a:xfrm>
          <a:off x="3582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154594</xdr:rowOff>
    </xdr:from>
    <xdr:ext cx="405111" cy="259045"/>
    <xdr:sp macro="" textlink="">
      <xdr:nvSpPr>
        <xdr:cNvPr id="205" name="n_2mainValue【体育館・プール】&#10;有形固定資産減価償却率"/>
        <xdr:cNvSpPr txBox="1"/>
      </xdr:nvSpPr>
      <xdr:spPr>
        <a:xfrm>
          <a:off x="2705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206" name="n_3mainValue【体育館・プール】&#10;有形固定資産減価償却率"/>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7" name="n_4mainValue【体育館・プール】&#10;有形固定資産減価償却率"/>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247" name="楕円 246"/>
        <xdr:cNvSpPr/>
      </xdr:nvSpPr>
      <xdr:spPr>
        <a:xfrm>
          <a:off x="10426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135907</xdr:rowOff>
    </xdr:from>
    <xdr:ext cx="469744" cy="259045"/>
    <xdr:sp macro="" textlink="">
      <xdr:nvSpPr>
        <xdr:cNvPr id="248" name="【体育館・プール】&#10;一人当たり面積該当値テキスト"/>
        <xdr:cNvSpPr txBox="1"/>
      </xdr:nvSpPr>
      <xdr:spPr>
        <a:xfrm>
          <a:off x="10515600"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126365</xdr:rowOff>
    </xdr:from>
    <xdr:to>
      <xdr:col>50</xdr:col>
      <xdr:colOff>165100</xdr:colOff>
      <xdr:row>60</xdr:row>
      <xdr:rowOff>56515</xdr:rowOff>
    </xdr:to>
    <xdr:sp macro="" textlink="">
      <xdr:nvSpPr>
        <xdr:cNvPr id="249" name="楕円 248"/>
        <xdr:cNvSpPr/>
      </xdr:nvSpPr>
      <xdr:spPr>
        <a:xfrm>
          <a:off x="9588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163830</xdr:rowOff>
    </xdr:from>
    <xdr:to>
      <xdr:col>55</xdr:col>
      <xdr:colOff>0</xdr:colOff>
      <xdr:row>60</xdr:row>
      <xdr:rowOff>5715</xdr:rowOff>
    </xdr:to>
    <xdr:cxnSp macro="">
      <xdr:nvCxnSpPr>
        <xdr:cNvPr id="250" name="直線コネクタ 249"/>
        <xdr:cNvCxnSpPr/>
      </xdr:nvCxnSpPr>
      <xdr:spPr>
        <a:xfrm flipV="1">
          <a:off x="9639300" y="102793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135890</xdr:rowOff>
    </xdr:from>
    <xdr:to>
      <xdr:col>46</xdr:col>
      <xdr:colOff>38100</xdr:colOff>
      <xdr:row>60</xdr:row>
      <xdr:rowOff>66040</xdr:rowOff>
    </xdr:to>
    <xdr:sp macro="" textlink="">
      <xdr:nvSpPr>
        <xdr:cNvPr id="251" name="楕円 250"/>
        <xdr:cNvSpPr/>
      </xdr:nvSpPr>
      <xdr:spPr>
        <a:xfrm>
          <a:off x="8699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5715</xdr:rowOff>
    </xdr:from>
    <xdr:to>
      <xdr:col>50</xdr:col>
      <xdr:colOff>114300</xdr:colOff>
      <xdr:row>60</xdr:row>
      <xdr:rowOff>15240</xdr:rowOff>
    </xdr:to>
    <xdr:cxnSp macro="">
      <xdr:nvCxnSpPr>
        <xdr:cNvPr id="252" name="直線コネクタ 251"/>
        <xdr:cNvCxnSpPr/>
      </xdr:nvCxnSpPr>
      <xdr:spPr>
        <a:xfrm flipV="1">
          <a:off x="8750300" y="102927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145415</xdr:rowOff>
    </xdr:from>
    <xdr:to>
      <xdr:col>41</xdr:col>
      <xdr:colOff>101600</xdr:colOff>
      <xdr:row>60</xdr:row>
      <xdr:rowOff>75565</xdr:rowOff>
    </xdr:to>
    <xdr:sp macro="" textlink="">
      <xdr:nvSpPr>
        <xdr:cNvPr id="253" name="楕円 252"/>
        <xdr:cNvSpPr/>
      </xdr:nvSpPr>
      <xdr:spPr>
        <a:xfrm>
          <a:off x="781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15240</xdr:rowOff>
    </xdr:from>
    <xdr:to>
      <xdr:col>45</xdr:col>
      <xdr:colOff>177800</xdr:colOff>
      <xdr:row>60</xdr:row>
      <xdr:rowOff>24765</xdr:rowOff>
    </xdr:to>
    <xdr:cxnSp macro="">
      <xdr:nvCxnSpPr>
        <xdr:cNvPr id="254" name="直線コネクタ 253"/>
        <xdr:cNvCxnSpPr/>
      </xdr:nvCxnSpPr>
      <xdr:spPr>
        <a:xfrm flipV="1">
          <a:off x="7861300" y="103022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124460</xdr:rowOff>
    </xdr:from>
    <xdr:to>
      <xdr:col>36</xdr:col>
      <xdr:colOff>165100</xdr:colOff>
      <xdr:row>60</xdr:row>
      <xdr:rowOff>54610</xdr:rowOff>
    </xdr:to>
    <xdr:sp macro="" textlink="">
      <xdr:nvSpPr>
        <xdr:cNvPr id="255" name="楕円 254"/>
        <xdr:cNvSpPr/>
      </xdr:nvSpPr>
      <xdr:spPr>
        <a:xfrm>
          <a:off x="692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3810</xdr:rowOff>
    </xdr:from>
    <xdr:to>
      <xdr:col>41</xdr:col>
      <xdr:colOff>50800</xdr:colOff>
      <xdr:row>60</xdr:row>
      <xdr:rowOff>24765</xdr:rowOff>
    </xdr:to>
    <xdr:cxnSp macro="">
      <xdr:nvCxnSpPr>
        <xdr:cNvPr id="256" name="直線コネクタ 255"/>
        <xdr:cNvCxnSpPr/>
      </xdr:nvCxnSpPr>
      <xdr:spPr>
        <a:xfrm>
          <a:off x="6972300" y="102908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73042</xdr:rowOff>
    </xdr:from>
    <xdr:ext cx="469744" cy="259045"/>
    <xdr:sp macro="" textlink="">
      <xdr:nvSpPr>
        <xdr:cNvPr id="261" name="n_1mainValue【体育館・プール】&#10;一人当たり面積"/>
        <xdr:cNvSpPr txBox="1"/>
      </xdr:nvSpPr>
      <xdr:spPr>
        <a:xfrm>
          <a:off x="9391727"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82567</xdr:rowOff>
    </xdr:from>
    <xdr:ext cx="469744" cy="259045"/>
    <xdr:sp macro="" textlink="">
      <xdr:nvSpPr>
        <xdr:cNvPr id="262" name="n_2mainValue【体育館・プール】&#10;一人当たり面積"/>
        <xdr:cNvSpPr txBox="1"/>
      </xdr:nvSpPr>
      <xdr:spPr>
        <a:xfrm>
          <a:off x="85154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92092</xdr:rowOff>
    </xdr:from>
    <xdr:ext cx="469744" cy="259045"/>
    <xdr:sp macro="" textlink="">
      <xdr:nvSpPr>
        <xdr:cNvPr id="263" name="n_3mainValue【体育館・プール】&#10;一人当たり面積"/>
        <xdr:cNvSpPr txBox="1"/>
      </xdr:nvSpPr>
      <xdr:spPr>
        <a:xfrm>
          <a:off x="76264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71137</xdr:rowOff>
    </xdr:from>
    <xdr:ext cx="469744" cy="259045"/>
    <xdr:sp macro="" textlink="">
      <xdr:nvSpPr>
        <xdr:cNvPr id="264" name="n_4mainValue【体育館・プール】&#10;一人当たり面積"/>
        <xdr:cNvSpPr txBox="1"/>
      </xdr:nvSpPr>
      <xdr:spPr>
        <a:xfrm>
          <a:off x="67374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305" name="楕円 304"/>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118763</xdr:rowOff>
    </xdr:from>
    <xdr:ext cx="405111" cy="259045"/>
    <xdr:sp macro="" textlink="">
      <xdr:nvSpPr>
        <xdr:cNvPr id="306" name="【福祉施設】&#10;有形固定資産減価償却率該当値テキスト"/>
        <xdr:cNvSpPr txBox="1"/>
      </xdr:nvSpPr>
      <xdr:spPr>
        <a:xfrm>
          <a:off x="46736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307" name="楕円 306"/>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81</xdr:row>
      <xdr:rowOff>146686</xdr:rowOff>
    </xdr:to>
    <xdr:cxnSp macro="">
      <xdr:nvCxnSpPr>
        <xdr:cNvPr id="308" name="直線コネクタ 307"/>
        <xdr:cNvCxnSpPr/>
      </xdr:nvCxnSpPr>
      <xdr:spPr>
        <a:xfrm>
          <a:off x="3797300" y="140246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09" name="楕円 308"/>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137161</xdr:rowOff>
    </xdr:to>
    <xdr:cxnSp macro="">
      <xdr:nvCxnSpPr>
        <xdr:cNvPr id="310" name="直線コネクタ 309"/>
        <xdr:cNvCxnSpPr/>
      </xdr:nvCxnSpPr>
      <xdr:spPr>
        <a:xfrm>
          <a:off x="2908300" y="139979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xdr:rowOff>
    </xdr:from>
    <xdr:to>
      <xdr:col>10</xdr:col>
      <xdr:colOff>165100</xdr:colOff>
      <xdr:row>81</xdr:row>
      <xdr:rowOff>117475</xdr:rowOff>
    </xdr:to>
    <xdr:sp macro="" textlink="">
      <xdr:nvSpPr>
        <xdr:cNvPr id="311" name="楕円 310"/>
        <xdr:cNvSpPr/>
      </xdr:nvSpPr>
      <xdr:spPr>
        <a:xfrm>
          <a:off x="1968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81</xdr:row>
      <xdr:rowOff>110489</xdr:rowOff>
    </xdr:to>
    <xdr:cxnSp macro="">
      <xdr:nvCxnSpPr>
        <xdr:cNvPr id="312" name="直線コネクタ 311"/>
        <xdr:cNvCxnSpPr/>
      </xdr:nvCxnSpPr>
      <xdr:spPr>
        <a:xfrm>
          <a:off x="2019300" y="139541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313" name="楕円 312"/>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15239</xdr:rowOff>
    </xdr:from>
    <xdr:to>
      <xdr:col>10</xdr:col>
      <xdr:colOff>114300</xdr:colOff>
      <xdr:row>81</xdr:row>
      <xdr:rowOff>66675</xdr:rowOff>
    </xdr:to>
    <xdr:cxnSp macro="">
      <xdr:nvCxnSpPr>
        <xdr:cNvPr id="314" name="直線コネクタ 313"/>
        <xdr:cNvCxnSpPr/>
      </xdr:nvCxnSpPr>
      <xdr:spPr>
        <a:xfrm>
          <a:off x="1130300" y="139026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8"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7638</xdr:rowOff>
    </xdr:from>
    <xdr:ext cx="405111" cy="259045"/>
    <xdr:sp macro="" textlink="">
      <xdr:nvSpPr>
        <xdr:cNvPr id="319" name="n_1mainValue【福祉施設】&#10;有形固定資産減価償却率"/>
        <xdr:cNvSpPr txBox="1"/>
      </xdr:nvSpPr>
      <xdr:spPr>
        <a:xfrm>
          <a:off x="35820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152416</xdr:rowOff>
    </xdr:from>
    <xdr:ext cx="405111" cy="259045"/>
    <xdr:sp macro="" textlink="">
      <xdr:nvSpPr>
        <xdr:cNvPr id="320" name="n_2mainValue【福祉施設】&#10;有形固定資産減価償却率"/>
        <xdr:cNvSpPr txBox="1"/>
      </xdr:nvSpPr>
      <xdr:spPr>
        <a:xfrm>
          <a:off x="2705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321" name="n_3main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22" name="n_4main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121194</xdr:rowOff>
    </xdr:from>
    <xdr:to>
      <xdr:col>55</xdr:col>
      <xdr:colOff>50800</xdr:colOff>
      <xdr:row>83</xdr:row>
      <xdr:rowOff>51344</xdr:rowOff>
    </xdr:to>
    <xdr:sp macro="" textlink="">
      <xdr:nvSpPr>
        <xdr:cNvPr id="364" name="楕円 363"/>
        <xdr:cNvSpPr/>
      </xdr:nvSpPr>
      <xdr:spPr>
        <a:xfrm>
          <a:off x="10426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144071</xdr:rowOff>
    </xdr:from>
    <xdr:ext cx="469744" cy="259045"/>
    <xdr:sp macro="" textlink="">
      <xdr:nvSpPr>
        <xdr:cNvPr id="365" name="【福祉施設】&#10;一人当たり面積該当値テキスト"/>
        <xdr:cNvSpPr txBox="1"/>
      </xdr:nvSpPr>
      <xdr:spPr>
        <a:xfrm>
          <a:off x="10515600" y="1403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130992</xdr:rowOff>
    </xdr:from>
    <xdr:to>
      <xdr:col>50</xdr:col>
      <xdr:colOff>165100</xdr:colOff>
      <xdr:row>83</xdr:row>
      <xdr:rowOff>61142</xdr:rowOff>
    </xdr:to>
    <xdr:sp macro="" textlink="">
      <xdr:nvSpPr>
        <xdr:cNvPr id="366" name="楕円 365"/>
        <xdr:cNvSpPr/>
      </xdr:nvSpPr>
      <xdr:spPr>
        <a:xfrm>
          <a:off x="9588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544</xdr:rowOff>
    </xdr:from>
    <xdr:to>
      <xdr:col>55</xdr:col>
      <xdr:colOff>0</xdr:colOff>
      <xdr:row>83</xdr:row>
      <xdr:rowOff>10342</xdr:rowOff>
    </xdr:to>
    <xdr:cxnSp macro="">
      <xdr:nvCxnSpPr>
        <xdr:cNvPr id="367" name="直線コネクタ 366"/>
        <xdr:cNvCxnSpPr/>
      </xdr:nvCxnSpPr>
      <xdr:spPr>
        <a:xfrm flipV="1">
          <a:off x="9639300" y="1423089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68" name="楕円 367"/>
        <xdr:cNvSpPr/>
      </xdr:nvSpPr>
      <xdr:spPr>
        <a:xfrm>
          <a:off x="869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10342</xdr:rowOff>
    </xdr:from>
    <xdr:to>
      <xdr:col>50</xdr:col>
      <xdr:colOff>114300</xdr:colOff>
      <xdr:row>83</xdr:row>
      <xdr:rowOff>20138</xdr:rowOff>
    </xdr:to>
    <xdr:cxnSp macro="">
      <xdr:nvCxnSpPr>
        <xdr:cNvPr id="369" name="直線コネクタ 368"/>
        <xdr:cNvCxnSpPr/>
      </xdr:nvCxnSpPr>
      <xdr:spPr>
        <a:xfrm flipV="1">
          <a:off x="8750300" y="142406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70" name="楕円 369"/>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20138</xdr:rowOff>
    </xdr:from>
    <xdr:to>
      <xdr:col>45</xdr:col>
      <xdr:colOff>177800</xdr:colOff>
      <xdr:row>83</xdr:row>
      <xdr:rowOff>26670</xdr:rowOff>
    </xdr:to>
    <xdr:cxnSp macro="">
      <xdr:nvCxnSpPr>
        <xdr:cNvPr id="371" name="直線コネクタ 370"/>
        <xdr:cNvCxnSpPr/>
      </xdr:nvCxnSpPr>
      <xdr:spPr>
        <a:xfrm flipV="1">
          <a:off x="7861300" y="14250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157118</xdr:rowOff>
    </xdr:from>
    <xdr:to>
      <xdr:col>36</xdr:col>
      <xdr:colOff>165100</xdr:colOff>
      <xdr:row>83</xdr:row>
      <xdr:rowOff>87268</xdr:rowOff>
    </xdr:to>
    <xdr:sp macro="" textlink="">
      <xdr:nvSpPr>
        <xdr:cNvPr id="372" name="楕円 371"/>
        <xdr:cNvSpPr/>
      </xdr:nvSpPr>
      <xdr:spPr>
        <a:xfrm>
          <a:off x="6921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26670</xdr:rowOff>
    </xdr:from>
    <xdr:to>
      <xdr:col>41</xdr:col>
      <xdr:colOff>50800</xdr:colOff>
      <xdr:row>83</xdr:row>
      <xdr:rowOff>36468</xdr:rowOff>
    </xdr:to>
    <xdr:cxnSp macro="">
      <xdr:nvCxnSpPr>
        <xdr:cNvPr id="373" name="直線コネクタ 372"/>
        <xdr:cNvCxnSpPr/>
      </xdr:nvCxnSpPr>
      <xdr:spPr>
        <a:xfrm flipV="1">
          <a:off x="6972300" y="142570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77669</xdr:rowOff>
    </xdr:from>
    <xdr:ext cx="469744" cy="259045"/>
    <xdr:sp macro="" textlink="">
      <xdr:nvSpPr>
        <xdr:cNvPr id="378" name="n_1mainValue【福祉施設】&#10;一人当たり面積"/>
        <xdr:cNvSpPr txBox="1"/>
      </xdr:nvSpPr>
      <xdr:spPr>
        <a:xfrm>
          <a:off x="9391727" y="139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79" name="n_2main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80" name="n_3mainValue【福祉施設】&#10;一人当たり面積"/>
        <xdr:cNvSpPr txBox="1"/>
      </xdr:nvSpPr>
      <xdr:spPr>
        <a:xfrm>
          <a:off x="7626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103795</xdr:rowOff>
    </xdr:from>
    <xdr:ext cx="469744" cy="259045"/>
    <xdr:sp macro="" textlink="">
      <xdr:nvSpPr>
        <xdr:cNvPr id="381" name="n_4mainValue【福祉施設】&#10;一人当たり面積"/>
        <xdr:cNvSpPr txBox="1"/>
      </xdr:nvSpPr>
      <xdr:spPr>
        <a:xfrm>
          <a:off x="6737427" y="1399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23" name="楕円 422"/>
        <xdr:cNvSpPr/>
      </xdr:nvSpPr>
      <xdr:spPr>
        <a:xfrm>
          <a:off x="4584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150784</xdr:rowOff>
    </xdr:from>
    <xdr:ext cx="405111" cy="259045"/>
    <xdr:sp macro="" textlink="">
      <xdr:nvSpPr>
        <xdr:cNvPr id="424" name="【市民会館】&#10;有形固定資産減価償却率該当値テキスト"/>
        <xdr:cNvSpPr txBox="1"/>
      </xdr:nvSpPr>
      <xdr:spPr>
        <a:xfrm>
          <a:off x="4673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136434</xdr:rowOff>
    </xdr:from>
    <xdr:to>
      <xdr:col>20</xdr:col>
      <xdr:colOff>38100</xdr:colOff>
      <xdr:row>106</xdr:row>
      <xdr:rowOff>66584</xdr:rowOff>
    </xdr:to>
    <xdr:sp macro="" textlink="">
      <xdr:nvSpPr>
        <xdr:cNvPr id="425" name="楕円 424"/>
        <xdr:cNvSpPr/>
      </xdr:nvSpPr>
      <xdr:spPr>
        <a:xfrm>
          <a:off x="3746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15784</xdr:rowOff>
    </xdr:from>
    <xdr:to>
      <xdr:col>24</xdr:col>
      <xdr:colOff>63500</xdr:colOff>
      <xdr:row>106</xdr:row>
      <xdr:rowOff>51707</xdr:rowOff>
    </xdr:to>
    <xdr:cxnSp macro="">
      <xdr:nvCxnSpPr>
        <xdr:cNvPr id="426" name="直線コネクタ 425"/>
        <xdr:cNvCxnSpPr/>
      </xdr:nvCxnSpPr>
      <xdr:spPr>
        <a:xfrm>
          <a:off x="3797300" y="181894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100512</xdr:rowOff>
    </xdr:from>
    <xdr:to>
      <xdr:col>15</xdr:col>
      <xdr:colOff>101600</xdr:colOff>
      <xdr:row>106</xdr:row>
      <xdr:rowOff>30662</xdr:rowOff>
    </xdr:to>
    <xdr:sp macro="" textlink="">
      <xdr:nvSpPr>
        <xdr:cNvPr id="427" name="楕円 426"/>
        <xdr:cNvSpPr/>
      </xdr:nvSpPr>
      <xdr:spPr>
        <a:xfrm>
          <a:off x="2857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151312</xdr:rowOff>
    </xdr:from>
    <xdr:to>
      <xdr:col>19</xdr:col>
      <xdr:colOff>177800</xdr:colOff>
      <xdr:row>106</xdr:row>
      <xdr:rowOff>15784</xdr:rowOff>
    </xdr:to>
    <xdr:cxnSp macro="">
      <xdr:nvCxnSpPr>
        <xdr:cNvPr id="428" name="直線コネクタ 427"/>
        <xdr:cNvCxnSpPr/>
      </xdr:nvCxnSpPr>
      <xdr:spPr>
        <a:xfrm>
          <a:off x="2908300" y="181535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66221</xdr:rowOff>
    </xdr:from>
    <xdr:to>
      <xdr:col>10</xdr:col>
      <xdr:colOff>165100</xdr:colOff>
      <xdr:row>105</xdr:row>
      <xdr:rowOff>167821</xdr:rowOff>
    </xdr:to>
    <xdr:sp macro="" textlink="">
      <xdr:nvSpPr>
        <xdr:cNvPr id="429" name="楕円 428"/>
        <xdr:cNvSpPr/>
      </xdr:nvSpPr>
      <xdr:spPr>
        <a:xfrm>
          <a:off x="1968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117021</xdr:rowOff>
    </xdr:from>
    <xdr:to>
      <xdr:col>15</xdr:col>
      <xdr:colOff>50800</xdr:colOff>
      <xdr:row>105</xdr:row>
      <xdr:rowOff>151312</xdr:rowOff>
    </xdr:to>
    <xdr:cxnSp macro="">
      <xdr:nvCxnSpPr>
        <xdr:cNvPr id="430" name="直線コネクタ 429"/>
        <xdr:cNvCxnSpPr/>
      </xdr:nvCxnSpPr>
      <xdr:spPr>
        <a:xfrm>
          <a:off x="2019300" y="181192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31931</xdr:rowOff>
    </xdr:from>
    <xdr:to>
      <xdr:col>6</xdr:col>
      <xdr:colOff>38100</xdr:colOff>
      <xdr:row>105</xdr:row>
      <xdr:rowOff>133531</xdr:rowOff>
    </xdr:to>
    <xdr:sp macro="" textlink="">
      <xdr:nvSpPr>
        <xdr:cNvPr id="431" name="楕円 430"/>
        <xdr:cNvSpPr/>
      </xdr:nvSpPr>
      <xdr:spPr>
        <a:xfrm>
          <a:off x="1079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82731</xdr:rowOff>
    </xdr:from>
    <xdr:to>
      <xdr:col>10</xdr:col>
      <xdr:colOff>114300</xdr:colOff>
      <xdr:row>105</xdr:row>
      <xdr:rowOff>117021</xdr:rowOff>
    </xdr:to>
    <xdr:cxnSp macro="">
      <xdr:nvCxnSpPr>
        <xdr:cNvPr id="432" name="直線コネクタ 431"/>
        <xdr:cNvCxnSpPr/>
      </xdr:nvCxnSpPr>
      <xdr:spPr>
        <a:xfrm>
          <a:off x="1130300" y="180849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57711</xdr:rowOff>
    </xdr:from>
    <xdr:ext cx="405111" cy="259045"/>
    <xdr:sp macro="" textlink="">
      <xdr:nvSpPr>
        <xdr:cNvPr id="437" name="n_1mainValue【市民会館】&#10;有形固定資産減価償却率"/>
        <xdr:cNvSpPr txBox="1"/>
      </xdr:nvSpPr>
      <xdr:spPr>
        <a:xfrm>
          <a:off x="35820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21789</xdr:rowOff>
    </xdr:from>
    <xdr:ext cx="405111" cy="259045"/>
    <xdr:sp macro="" textlink="">
      <xdr:nvSpPr>
        <xdr:cNvPr id="438" name="n_2mainValue【市民会館】&#10;有形固定資産減価償却率"/>
        <xdr:cNvSpPr txBox="1"/>
      </xdr:nvSpPr>
      <xdr:spPr>
        <a:xfrm>
          <a:off x="2705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158948</xdr:rowOff>
    </xdr:from>
    <xdr:ext cx="405111" cy="259045"/>
    <xdr:sp macro="" textlink="">
      <xdr:nvSpPr>
        <xdr:cNvPr id="439" name="n_3mainValue【市民会館】&#10;有形固定資産減価償却率"/>
        <xdr:cNvSpPr txBox="1"/>
      </xdr:nvSpPr>
      <xdr:spPr>
        <a:xfrm>
          <a:off x="1816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124658</xdr:rowOff>
    </xdr:from>
    <xdr:ext cx="405111" cy="259045"/>
    <xdr:sp macro="" textlink="">
      <xdr:nvSpPr>
        <xdr:cNvPr id="440" name="n_4mainValue【市民会館】&#10;有形固定資産減価償却率"/>
        <xdr:cNvSpPr txBox="1"/>
      </xdr:nvSpPr>
      <xdr:spPr>
        <a:xfrm>
          <a:off x="927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129902</xdr:rowOff>
    </xdr:from>
    <xdr:to>
      <xdr:col>55</xdr:col>
      <xdr:colOff>50800</xdr:colOff>
      <xdr:row>105</xdr:row>
      <xdr:rowOff>60052</xdr:rowOff>
    </xdr:to>
    <xdr:sp macro="" textlink="">
      <xdr:nvSpPr>
        <xdr:cNvPr id="482" name="楕円 481"/>
        <xdr:cNvSpPr/>
      </xdr:nvSpPr>
      <xdr:spPr>
        <a:xfrm>
          <a:off x="10426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152779</xdr:rowOff>
    </xdr:from>
    <xdr:ext cx="469744" cy="259045"/>
    <xdr:sp macro="" textlink="">
      <xdr:nvSpPr>
        <xdr:cNvPr id="483" name="【市民会館】&#10;一人当たり面積該当値テキスト"/>
        <xdr:cNvSpPr txBox="1"/>
      </xdr:nvSpPr>
      <xdr:spPr>
        <a:xfrm>
          <a:off x="10515600" y="178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139700</xdr:rowOff>
    </xdr:from>
    <xdr:to>
      <xdr:col>50</xdr:col>
      <xdr:colOff>165100</xdr:colOff>
      <xdr:row>105</xdr:row>
      <xdr:rowOff>69850</xdr:rowOff>
    </xdr:to>
    <xdr:sp macro="" textlink="">
      <xdr:nvSpPr>
        <xdr:cNvPr id="484" name="楕円 483"/>
        <xdr:cNvSpPr/>
      </xdr:nvSpPr>
      <xdr:spPr>
        <a:xfrm>
          <a:off x="958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9252</xdr:rowOff>
    </xdr:from>
    <xdr:to>
      <xdr:col>55</xdr:col>
      <xdr:colOff>0</xdr:colOff>
      <xdr:row>105</xdr:row>
      <xdr:rowOff>19050</xdr:rowOff>
    </xdr:to>
    <xdr:cxnSp macro="">
      <xdr:nvCxnSpPr>
        <xdr:cNvPr id="485" name="直線コネクタ 484"/>
        <xdr:cNvCxnSpPr/>
      </xdr:nvCxnSpPr>
      <xdr:spPr>
        <a:xfrm flipV="1">
          <a:off x="9639300" y="180115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149498</xdr:rowOff>
    </xdr:from>
    <xdr:to>
      <xdr:col>46</xdr:col>
      <xdr:colOff>38100</xdr:colOff>
      <xdr:row>105</xdr:row>
      <xdr:rowOff>79648</xdr:rowOff>
    </xdr:to>
    <xdr:sp macro="" textlink="">
      <xdr:nvSpPr>
        <xdr:cNvPr id="486" name="楕円 485"/>
        <xdr:cNvSpPr/>
      </xdr:nvSpPr>
      <xdr:spPr>
        <a:xfrm>
          <a:off x="8699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19050</xdr:rowOff>
    </xdr:from>
    <xdr:to>
      <xdr:col>50</xdr:col>
      <xdr:colOff>114300</xdr:colOff>
      <xdr:row>105</xdr:row>
      <xdr:rowOff>28848</xdr:rowOff>
    </xdr:to>
    <xdr:cxnSp macro="">
      <xdr:nvCxnSpPr>
        <xdr:cNvPr id="487" name="直線コネクタ 486"/>
        <xdr:cNvCxnSpPr/>
      </xdr:nvCxnSpPr>
      <xdr:spPr>
        <a:xfrm flipV="1">
          <a:off x="8750300" y="180213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159294</xdr:rowOff>
    </xdr:from>
    <xdr:to>
      <xdr:col>41</xdr:col>
      <xdr:colOff>101600</xdr:colOff>
      <xdr:row>105</xdr:row>
      <xdr:rowOff>89444</xdr:rowOff>
    </xdr:to>
    <xdr:sp macro="" textlink="">
      <xdr:nvSpPr>
        <xdr:cNvPr id="488" name="楕円 487"/>
        <xdr:cNvSpPr/>
      </xdr:nvSpPr>
      <xdr:spPr>
        <a:xfrm>
          <a:off x="781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28848</xdr:rowOff>
    </xdr:from>
    <xdr:to>
      <xdr:col>45</xdr:col>
      <xdr:colOff>177800</xdr:colOff>
      <xdr:row>105</xdr:row>
      <xdr:rowOff>38644</xdr:rowOff>
    </xdr:to>
    <xdr:cxnSp macro="">
      <xdr:nvCxnSpPr>
        <xdr:cNvPr id="489" name="直線コネクタ 488"/>
        <xdr:cNvCxnSpPr/>
      </xdr:nvCxnSpPr>
      <xdr:spPr>
        <a:xfrm flipV="1">
          <a:off x="7861300" y="180310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169092</xdr:rowOff>
    </xdr:from>
    <xdr:to>
      <xdr:col>36</xdr:col>
      <xdr:colOff>165100</xdr:colOff>
      <xdr:row>105</xdr:row>
      <xdr:rowOff>99242</xdr:rowOff>
    </xdr:to>
    <xdr:sp macro="" textlink="">
      <xdr:nvSpPr>
        <xdr:cNvPr id="490" name="楕円 489"/>
        <xdr:cNvSpPr/>
      </xdr:nvSpPr>
      <xdr:spPr>
        <a:xfrm>
          <a:off x="6921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38644</xdr:rowOff>
    </xdr:from>
    <xdr:to>
      <xdr:col>41</xdr:col>
      <xdr:colOff>50800</xdr:colOff>
      <xdr:row>105</xdr:row>
      <xdr:rowOff>48442</xdr:rowOff>
    </xdr:to>
    <xdr:cxnSp macro="">
      <xdr:nvCxnSpPr>
        <xdr:cNvPr id="491" name="直線コネクタ 490"/>
        <xdr:cNvCxnSpPr/>
      </xdr:nvCxnSpPr>
      <xdr:spPr>
        <a:xfrm flipV="1">
          <a:off x="6972300" y="180408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86377</xdr:rowOff>
    </xdr:from>
    <xdr:ext cx="469744" cy="259045"/>
    <xdr:sp macro="" textlink="">
      <xdr:nvSpPr>
        <xdr:cNvPr id="496" name="n_1main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96175</xdr:rowOff>
    </xdr:from>
    <xdr:ext cx="469744" cy="259045"/>
    <xdr:sp macro="" textlink="">
      <xdr:nvSpPr>
        <xdr:cNvPr id="497" name="n_2mainValue【市民会館】&#10;一人当たり面積"/>
        <xdr:cNvSpPr txBox="1"/>
      </xdr:nvSpPr>
      <xdr:spPr>
        <a:xfrm>
          <a:off x="8515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105971</xdr:rowOff>
    </xdr:from>
    <xdr:ext cx="469744" cy="259045"/>
    <xdr:sp macro="" textlink="">
      <xdr:nvSpPr>
        <xdr:cNvPr id="498" name="n_3mainValue【市民会館】&#10;一人当たり面積"/>
        <xdr:cNvSpPr txBox="1"/>
      </xdr:nvSpPr>
      <xdr:spPr>
        <a:xfrm>
          <a:off x="7626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115769</xdr:rowOff>
    </xdr:from>
    <xdr:ext cx="469744" cy="259045"/>
    <xdr:sp macro="" textlink="">
      <xdr:nvSpPr>
        <xdr:cNvPr id="499" name="n_4mainValue【市民会館】&#10;一人当たり面積"/>
        <xdr:cNvSpPr txBox="1"/>
      </xdr:nvSpPr>
      <xdr:spPr>
        <a:xfrm>
          <a:off x="6737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107043</xdr:rowOff>
    </xdr:from>
    <xdr:to>
      <xdr:col>85</xdr:col>
      <xdr:colOff>177800</xdr:colOff>
      <xdr:row>40</xdr:row>
      <xdr:rowOff>37193</xdr:rowOff>
    </xdr:to>
    <xdr:sp macro="" textlink="">
      <xdr:nvSpPr>
        <xdr:cNvPr id="541" name="楕円 540"/>
        <xdr:cNvSpPr/>
      </xdr:nvSpPr>
      <xdr:spPr>
        <a:xfrm>
          <a:off x="16268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85470</xdr:rowOff>
    </xdr:from>
    <xdr:ext cx="405111" cy="259045"/>
    <xdr:sp macro="" textlink="">
      <xdr:nvSpPr>
        <xdr:cNvPr id="542" name="【一般廃棄物処理施設】&#10;有形固定資産減価償却率該当値テキスト"/>
        <xdr:cNvSpPr txBox="1"/>
      </xdr:nvSpPr>
      <xdr:spPr>
        <a:xfrm>
          <a:off x="16357600"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85816</xdr:rowOff>
    </xdr:from>
    <xdr:to>
      <xdr:col>81</xdr:col>
      <xdr:colOff>101600</xdr:colOff>
      <xdr:row>40</xdr:row>
      <xdr:rowOff>15966</xdr:rowOff>
    </xdr:to>
    <xdr:sp macro="" textlink="">
      <xdr:nvSpPr>
        <xdr:cNvPr id="543" name="楕円 542"/>
        <xdr:cNvSpPr/>
      </xdr:nvSpPr>
      <xdr:spPr>
        <a:xfrm>
          <a:off x="15430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136616</xdr:rowOff>
    </xdr:from>
    <xdr:to>
      <xdr:col>85</xdr:col>
      <xdr:colOff>127000</xdr:colOff>
      <xdr:row>39</xdr:row>
      <xdr:rowOff>157843</xdr:rowOff>
    </xdr:to>
    <xdr:cxnSp macro="">
      <xdr:nvCxnSpPr>
        <xdr:cNvPr id="544" name="直線コネクタ 543"/>
        <xdr:cNvCxnSpPr/>
      </xdr:nvCxnSpPr>
      <xdr:spPr>
        <a:xfrm>
          <a:off x="15481300" y="68231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64588</xdr:rowOff>
    </xdr:from>
    <xdr:to>
      <xdr:col>76</xdr:col>
      <xdr:colOff>165100</xdr:colOff>
      <xdr:row>39</xdr:row>
      <xdr:rowOff>166188</xdr:rowOff>
    </xdr:to>
    <xdr:sp macro="" textlink="">
      <xdr:nvSpPr>
        <xdr:cNvPr id="545" name="楕円 544"/>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115388</xdr:rowOff>
    </xdr:from>
    <xdr:to>
      <xdr:col>81</xdr:col>
      <xdr:colOff>50800</xdr:colOff>
      <xdr:row>39</xdr:row>
      <xdr:rowOff>136616</xdr:rowOff>
    </xdr:to>
    <xdr:cxnSp macro="">
      <xdr:nvCxnSpPr>
        <xdr:cNvPr id="546" name="直線コネクタ 545"/>
        <xdr:cNvCxnSpPr/>
      </xdr:nvCxnSpPr>
      <xdr:spPr>
        <a:xfrm>
          <a:off x="14592300" y="68019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23767</xdr:rowOff>
    </xdr:from>
    <xdr:to>
      <xdr:col>72</xdr:col>
      <xdr:colOff>38100</xdr:colOff>
      <xdr:row>40</xdr:row>
      <xdr:rowOff>125367</xdr:rowOff>
    </xdr:to>
    <xdr:sp macro="" textlink="">
      <xdr:nvSpPr>
        <xdr:cNvPr id="547" name="楕円 546"/>
        <xdr:cNvSpPr/>
      </xdr:nvSpPr>
      <xdr:spPr>
        <a:xfrm>
          <a:off x="13652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40</xdr:row>
      <xdr:rowOff>74567</xdr:rowOff>
    </xdr:to>
    <xdr:cxnSp macro="">
      <xdr:nvCxnSpPr>
        <xdr:cNvPr id="548" name="直線コネクタ 547"/>
        <xdr:cNvCxnSpPr/>
      </xdr:nvCxnSpPr>
      <xdr:spPr>
        <a:xfrm flipV="1">
          <a:off x="13703300" y="680193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84183</xdr:rowOff>
    </xdr:from>
    <xdr:to>
      <xdr:col>67</xdr:col>
      <xdr:colOff>101600</xdr:colOff>
      <xdr:row>41</xdr:row>
      <xdr:rowOff>14333</xdr:rowOff>
    </xdr:to>
    <xdr:sp macro="" textlink="">
      <xdr:nvSpPr>
        <xdr:cNvPr id="549" name="楕円 548"/>
        <xdr:cNvSpPr/>
      </xdr:nvSpPr>
      <xdr:spPr>
        <a:xfrm>
          <a:off x="12763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74567</xdr:rowOff>
    </xdr:from>
    <xdr:to>
      <xdr:col>71</xdr:col>
      <xdr:colOff>177800</xdr:colOff>
      <xdr:row>40</xdr:row>
      <xdr:rowOff>134983</xdr:rowOff>
    </xdr:to>
    <xdr:cxnSp macro="">
      <xdr:nvCxnSpPr>
        <xdr:cNvPr id="550" name="直線コネクタ 549"/>
        <xdr:cNvCxnSpPr/>
      </xdr:nvCxnSpPr>
      <xdr:spPr>
        <a:xfrm flipV="1">
          <a:off x="12814300" y="693256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4"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7093</xdr:rowOff>
    </xdr:from>
    <xdr:ext cx="405111" cy="259045"/>
    <xdr:sp macro="" textlink="">
      <xdr:nvSpPr>
        <xdr:cNvPr id="555" name="n_1mainValue【一般廃棄物処理施設】&#10;有形固定資産減価償却率"/>
        <xdr:cNvSpPr txBox="1"/>
      </xdr:nvSpPr>
      <xdr:spPr>
        <a:xfrm>
          <a:off x="15266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556" name="n_2mainValue【一般廃棄物処理施設】&#10;有形固定資産減価償却率"/>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116494</xdr:rowOff>
    </xdr:from>
    <xdr:ext cx="405111" cy="259045"/>
    <xdr:sp macro="" textlink="">
      <xdr:nvSpPr>
        <xdr:cNvPr id="557" name="n_3mainValue【一般廃棄物処理施設】&#10;有形固定資産減価償却率"/>
        <xdr:cNvSpPr txBox="1"/>
      </xdr:nvSpPr>
      <xdr:spPr>
        <a:xfrm>
          <a:off x="13500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5460</xdr:rowOff>
    </xdr:from>
    <xdr:ext cx="405111" cy="259045"/>
    <xdr:sp macro="" textlink="">
      <xdr:nvSpPr>
        <xdr:cNvPr id="558" name="n_4mainValue【一般廃棄物処理施設】&#10;有形固定資産減価償却率"/>
        <xdr:cNvSpPr txBox="1"/>
      </xdr:nvSpPr>
      <xdr:spPr>
        <a:xfrm>
          <a:off x="126117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72604</xdr:rowOff>
    </xdr:from>
    <xdr:to>
      <xdr:col>116</xdr:col>
      <xdr:colOff>114300</xdr:colOff>
      <xdr:row>40</xdr:row>
      <xdr:rowOff>2754</xdr:rowOff>
    </xdr:to>
    <xdr:sp macro="" textlink="">
      <xdr:nvSpPr>
        <xdr:cNvPr id="598" name="楕円 597"/>
        <xdr:cNvSpPr/>
      </xdr:nvSpPr>
      <xdr:spPr>
        <a:xfrm>
          <a:off x="22110700" y="67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95481</xdr:rowOff>
    </xdr:from>
    <xdr:ext cx="599010" cy="259045"/>
    <xdr:sp macro="" textlink="">
      <xdr:nvSpPr>
        <xdr:cNvPr id="599" name="【一般廃棄物処理施設】&#10;一人当たり有形固定資産（償却資産）額該当値テキスト"/>
        <xdr:cNvSpPr txBox="1"/>
      </xdr:nvSpPr>
      <xdr:spPr>
        <a:xfrm>
          <a:off x="22199600" y="661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79264</xdr:rowOff>
    </xdr:from>
    <xdr:to>
      <xdr:col>112</xdr:col>
      <xdr:colOff>38100</xdr:colOff>
      <xdr:row>40</xdr:row>
      <xdr:rowOff>9414</xdr:rowOff>
    </xdr:to>
    <xdr:sp macro="" textlink="">
      <xdr:nvSpPr>
        <xdr:cNvPr id="600" name="楕円 599"/>
        <xdr:cNvSpPr/>
      </xdr:nvSpPr>
      <xdr:spPr>
        <a:xfrm>
          <a:off x="21272500" y="67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123404</xdr:rowOff>
    </xdr:from>
    <xdr:to>
      <xdr:col>116</xdr:col>
      <xdr:colOff>63500</xdr:colOff>
      <xdr:row>39</xdr:row>
      <xdr:rowOff>130064</xdr:rowOff>
    </xdr:to>
    <xdr:cxnSp macro="">
      <xdr:nvCxnSpPr>
        <xdr:cNvPr id="601" name="直線コネクタ 600"/>
        <xdr:cNvCxnSpPr/>
      </xdr:nvCxnSpPr>
      <xdr:spPr>
        <a:xfrm flipV="1">
          <a:off x="21323300" y="6809954"/>
          <a:ext cx="8382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84923</xdr:rowOff>
    </xdr:from>
    <xdr:to>
      <xdr:col>107</xdr:col>
      <xdr:colOff>101600</xdr:colOff>
      <xdr:row>40</xdr:row>
      <xdr:rowOff>15073</xdr:rowOff>
    </xdr:to>
    <xdr:sp macro="" textlink="">
      <xdr:nvSpPr>
        <xdr:cNvPr id="602" name="楕円 601"/>
        <xdr:cNvSpPr/>
      </xdr:nvSpPr>
      <xdr:spPr>
        <a:xfrm>
          <a:off x="20383500" y="677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130064</xdr:rowOff>
    </xdr:from>
    <xdr:to>
      <xdr:col>111</xdr:col>
      <xdr:colOff>177800</xdr:colOff>
      <xdr:row>39</xdr:row>
      <xdr:rowOff>135723</xdr:rowOff>
    </xdr:to>
    <xdr:cxnSp macro="">
      <xdr:nvCxnSpPr>
        <xdr:cNvPr id="603" name="直線コネクタ 602"/>
        <xdr:cNvCxnSpPr/>
      </xdr:nvCxnSpPr>
      <xdr:spPr>
        <a:xfrm flipV="1">
          <a:off x="20434300" y="6816614"/>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137460</xdr:rowOff>
    </xdr:from>
    <xdr:to>
      <xdr:col>102</xdr:col>
      <xdr:colOff>165100</xdr:colOff>
      <xdr:row>40</xdr:row>
      <xdr:rowOff>67610</xdr:rowOff>
    </xdr:to>
    <xdr:sp macro="" textlink="">
      <xdr:nvSpPr>
        <xdr:cNvPr id="604" name="楕円 603"/>
        <xdr:cNvSpPr/>
      </xdr:nvSpPr>
      <xdr:spPr>
        <a:xfrm>
          <a:off x="19494500" y="68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135723</xdr:rowOff>
    </xdr:from>
    <xdr:to>
      <xdr:col>107</xdr:col>
      <xdr:colOff>50800</xdr:colOff>
      <xdr:row>40</xdr:row>
      <xdr:rowOff>16810</xdr:rowOff>
    </xdr:to>
    <xdr:cxnSp macro="">
      <xdr:nvCxnSpPr>
        <xdr:cNvPr id="605" name="直線コネクタ 604"/>
        <xdr:cNvCxnSpPr/>
      </xdr:nvCxnSpPr>
      <xdr:spPr>
        <a:xfrm flipV="1">
          <a:off x="19545300" y="6822273"/>
          <a:ext cx="889000" cy="5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161777</xdr:rowOff>
    </xdr:from>
    <xdr:to>
      <xdr:col>98</xdr:col>
      <xdr:colOff>38100</xdr:colOff>
      <xdr:row>40</xdr:row>
      <xdr:rowOff>91927</xdr:rowOff>
    </xdr:to>
    <xdr:sp macro="" textlink="">
      <xdr:nvSpPr>
        <xdr:cNvPr id="606" name="楕円 605"/>
        <xdr:cNvSpPr/>
      </xdr:nvSpPr>
      <xdr:spPr>
        <a:xfrm>
          <a:off x="18605500" y="68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16810</xdr:rowOff>
    </xdr:from>
    <xdr:to>
      <xdr:col>102</xdr:col>
      <xdr:colOff>114300</xdr:colOff>
      <xdr:row>40</xdr:row>
      <xdr:rowOff>41127</xdr:rowOff>
    </xdr:to>
    <xdr:cxnSp macro="">
      <xdr:nvCxnSpPr>
        <xdr:cNvPr id="607" name="直線コネクタ 606"/>
        <xdr:cNvCxnSpPr/>
      </xdr:nvCxnSpPr>
      <xdr:spPr>
        <a:xfrm flipV="1">
          <a:off x="18656300" y="6874810"/>
          <a:ext cx="889000" cy="2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611" name="n_4aveValue【一般廃棄物処理施設】&#10;一人当たり有形固定資産（償却資産）額"/>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25941</xdr:rowOff>
    </xdr:from>
    <xdr:ext cx="599010" cy="259045"/>
    <xdr:sp macro="" textlink="">
      <xdr:nvSpPr>
        <xdr:cNvPr id="612" name="n_1mainValue【一般廃棄物処理施設】&#10;一人当たり有形固定資産（償却資産）額"/>
        <xdr:cNvSpPr txBox="1"/>
      </xdr:nvSpPr>
      <xdr:spPr>
        <a:xfrm>
          <a:off x="21011095" y="654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31600</xdr:rowOff>
    </xdr:from>
    <xdr:ext cx="599010" cy="259045"/>
    <xdr:sp macro="" textlink="">
      <xdr:nvSpPr>
        <xdr:cNvPr id="613" name="n_2mainValue【一般廃棄物処理施設】&#10;一人当たり有形固定資産（償却資産）額"/>
        <xdr:cNvSpPr txBox="1"/>
      </xdr:nvSpPr>
      <xdr:spPr>
        <a:xfrm>
          <a:off x="20134795" y="654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84137</xdr:rowOff>
    </xdr:from>
    <xdr:ext cx="599010" cy="259045"/>
    <xdr:sp macro="" textlink="">
      <xdr:nvSpPr>
        <xdr:cNvPr id="614" name="n_3mainValue【一般廃棄物処理施設】&#10;一人当たり有形固定資産（償却資産）額"/>
        <xdr:cNvSpPr txBox="1"/>
      </xdr:nvSpPr>
      <xdr:spPr>
        <a:xfrm>
          <a:off x="19245795" y="659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108454</xdr:rowOff>
    </xdr:from>
    <xdr:ext cx="599010" cy="259045"/>
    <xdr:sp macro="" textlink="">
      <xdr:nvSpPr>
        <xdr:cNvPr id="615" name="n_4mainValue【一般廃棄物処理施設】&#10;一人当たり有形固定資産（償却資産）額"/>
        <xdr:cNvSpPr txBox="1"/>
      </xdr:nvSpPr>
      <xdr:spPr>
        <a:xfrm>
          <a:off x="18356795" y="662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55335</xdr:rowOff>
    </xdr:from>
    <xdr:to>
      <xdr:col>85</xdr:col>
      <xdr:colOff>177800</xdr:colOff>
      <xdr:row>60</xdr:row>
      <xdr:rowOff>156935</xdr:rowOff>
    </xdr:to>
    <xdr:sp macro="" textlink="">
      <xdr:nvSpPr>
        <xdr:cNvPr id="657" name="楕円 656"/>
        <xdr:cNvSpPr/>
      </xdr:nvSpPr>
      <xdr:spPr>
        <a:xfrm>
          <a:off x="16268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33762</xdr:rowOff>
    </xdr:from>
    <xdr:ext cx="405111" cy="259045"/>
    <xdr:sp macro="" textlink="">
      <xdr:nvSpPr>
        <xdr:cNvPr id="658" name="【保健センター・保健所】&#10;有形固定資産減価償却率該当値テキスト"/>
        <xdr:cNvSpPr txBox="1"/>
      </xdr:nvSpPr>
      <xdr:spPr>
        <a:xfrm>
          <a:off x="16357600"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59" name="楕円 658"/>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106135</xdr:rowOff>
    </xdr:to>
    <xdr:cxnSp macro="">
      <xdr:nvCxnSpPr>
        <xdr:cNvPr id="660" name="直線コネクタ 659"/>
        <xdr:cNvCxnSpPr/>
      </xdr:nvCxnSpPr>
      <xdr:spPr>
        <a:xfrm>
          <a:off x="15481300" y="1035558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661" name="楕円 660"/>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68580</xdr:rowOff>
    </xdr:to>
    <xdr:cxnSp macro="">
      <xdr:nvCxnSpPr>
        <xdr:cNvPr id="662" name="直線コネクタ 661"/>
        <xdr:cNvCxnSpPr/>
      </xdr:nvCxnSpPr>
      <xdr:spPr>
        <a:xfrm>
          <a:off x="14592300" y="103196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663" name="楕円 662"/>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32657</xdr:rowOff>
    </xdr:to>
    <xdr:cxnSp macro="">
      <xdr:nvCxnSpPr>
        <xdr:cNvPr id="664" name="直線コネクタ 663"/>
        <xdr:cNvCxnSpPr/>
      </xdr:nvCxnSpPr>
      <xdr:spPr>
        <a:xfrm>
          <a:off x="13703300" y="102837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84727</xdr:rowOff>
    </xdr:from>
    <xdr:to>
      <xdr:col>67</xdr:col>
      <xdr:colOff>101600</xdr:colOff>
      <xdr:row>60</xdr:row>
      <xdr:rowOff>14877</xdr:rowOff>
    </xdr:to>
    <xdr:sp macro="" textlink="">
      <xdr:nvSpPr>
        <xdr:cNvPr id="665" name="楕円 664"/>
        <xdr:cNvSpPr/>
      </xdr:nvSpPr>
      <xdr:spPr>
        <a:xfrm>
          <a:off x="12763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135527</xdr:rowOff>
    </xdr:from>
    <xdr:to>
      <xdr:col>71</xdr:col>
      <xdr:colOff>177800</xdr:colOff>
      <xdr:row>59</xdr:row>
      <xdr:rowOff>168184</xdr:rowOff>
    </xdr:to>
    <xdr:cxnSp macro="">
      <xdr:nvCxnSpPr>
        <xdr:cNvPr id="666" name="直線コネクタ 665"/>
        <xdr:cNvCxnSpPr/>
      </xdr:nvCxnSpPr>
      <xdr:spPr>
        <a:xfrm>
          <a:off x="12814300" y="1025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671" name="n_1main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672" name="n_2main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673" name="n_3mainValue【保健センター・保健所】&#10;有形固定資産減価償却率"/>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674" name="n_4mainValue【保健センター・保健所】&#10;有形固定資産減価償却率"/>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82550</xdr:rowOff>
    </xdr:from>
    <xdr:to>
      <xdr:col>116</xdr:col>
      <xdr:colOff>114300</xdr:colOff>
      <xdr:row>58</xdr:row>
      <xdr:rowOff>12700</xdr:rowOff>
    </xdr:to>
    <xdr:sp macro="" textlink="">
      <xdr:nvSpPr>
        <xdr:cNvPr id="714" name="楕円 713"/>
        <xdr:cNvSpPr/>
      </xdr:nvSpPr>
      <xdr:spPr>
        <a:xfrm>
          <a:off x="22110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105427</xdr:rowOff>
    </xdr:from>
    <xdr:ext cx="469744" cy="259045"/>
    <xdr:sp macro="" textlink="">
      <xdr:nvSpPr>
        <xdr:cNvPr id="715" name="【保健センター・保健所】&#10;一人当たり面積該当値テキスト"/>
        <xdr:cNvSpPr txBox="1"/>
      </xdr:nvSpPr>
      <xdr:spPr>
        <a:xfrm>
          <a:off x="22199600"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95250</xdr:rowOff>
    </xdr:from>
    <xdr:to>
      <xdr:col>112</xdr:col>
      <xdr:colOff>38100</xdr:colOff>
      <xdr:row>58</xdr:row>
      <xdr:rowOff>25400</xdr:rowOff>
    </xdr:to>
    <xdr:sp macro="" textlink="">
      <xdr:nvSpPr>
        <xdr:cNvPr id="716" name="楕円 715"/>
        <xdr:cNvSpPr/>
      </xdr:nvSpPr>
      <xdr:spPr>
        <a:xfrm>
          <a:off x="21272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133350</xdr:rowOff>
    </xdr:from>
    <xdr:to>
      <xdr:col>116</xdr:col>
      <xdr:colOff>63500</xdr:colOff>
      <xdr:row>57</xdr:row>
      <xdr:rowOff>146050</xdr:rowOff>
    </xdr:to>
    <xdr:cxnSp macro="">
      <xdr:nvCxnSpPr>
        <xdr:cNvPr id="717" name="直線コネクタ 716"/>
        <xdr:cNvCxnSpPr/>
      </xdr:nvCxnSpPr>
      <xdr:spPr>
        <a:xfrm flipV="1">
          <a:off x="21323300" y="990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107950</xdr:rowOff>
    </xdr:from>
    <xdr:to>
      <xdr:col>107</xdr:col>
      <xdr:colOff>101600</xdr:colOff>
      <xdr:row>58</xdr:row>
      <xdr:rowOff>38100</xdr:rowOff>
    </xdr:to>
    <xdr:sp macro="" textlink="">
      <xdr:nvSpPr>
        <xdr:cNvPr id="718" name="楕円 717"/>
        <xdr:cNvSpPr/>
      </xdr:nvSpPr>
      <xdr:spPr>
        <a:xfrm>
          <a:off x="20383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146050</xdr:rowOff>
    </xdr:from>
    <xdr:to>
      <xdr:col>111</xdr:col>
      <xdr:colOff>177800</xdr:colOff>
      <xdr:row>57</xdr:row>
      <xdr:rowOff>158750</xdr:rowOff>
    </xdr:to>
    <xdr:cxnSp macro="">
      <xdr:nvCxnSpPr>
        <xdr:cNvPr id="719" name="直線コネクタ 718"/>
        <xdr:cNvCxnSpPr/>
      </xdr:nvCxnSpPr>
      <xdr:spPr>
        <a:xfrm flipV="1">
          <a:off x="204343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720" name="楕円 719"/>
        <xdr:cNvSpPr/>
      </xdr:nvSpPr>
      <xdr:spPr>
        <a:xfrm>
          <a:off x="19494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158750</xdr:rowOff>
    </xdr:from>
    <xdr:to>
      <xdr:col>107</xdr:col>
      <xdr:colOff>50800</xdr:colOff>
      <xdr:row>58</xdr:row>
      <xdr:rowOff>0</xdr:rowOff>
    </xdr:to>
    <xdr:cxnSp macro="">
      <xdr:nvCxnSpPr>
        <xdr:cNvPr id="721" name="直線コネクタ 720"/>
        <xdr:cNvCxnSpPr/>
      </xdr:nvCxnSpPr>
      <xdr:spPr>
        <a:xfrm flipV="1">
          <a:off x="195453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133350</xdr:rowOff>
    </xdr:from>
    <xdr:to>
      <xdr:col>98</xdr:col>
      <xdr:colOff>38100</xdr:colOff>
      <xdr:row>58</xdr:row>
      <xdr:rowOff>63500</xdr:rowOff>
    </xdr:to>
    <xdr:sp macro="" textlink="">
      <xdr:nvSpPr>
        <xdr:cNvPr id="722" name="楕円 721"/>
        <xdr:cNvSpPr/>
      </xdr:nvSpPr>
      <xdr:spPr>
        <a:xfrm>
          <a:off x="18605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0</xdr:rowOff>
    </xdr:from>
    <xdr:to>
      <xdr:col>102</xdr:col>
      <xdr:colOff>114300</xdr:colOff>
      <xdr:row>58</xdr:row>
      <xdr:rowOff>12700</xdr:rowOff>
    </xdr:to>
    <xdr:cxnSp macro="">
      <xdr:nvCxnSpPr>
        <xdr:cNvPr id="723" name="直線コネクタ 722"/>
        <xdr:cNvCxnSpPr/>
      </xdr:nvCxnSpPr>
      <xdr:spPr>
        <a:xfrm flipV="1">
          <a:off x="186563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24"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25"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27"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41927</xdr:rowOff>
    </xdr:from>
    <xdr:ext cx="469744" cy="259045"/>
    <xdr:sp macro="" textlink="">
      <xdr:nvSpPr>
        <xdr:cNvPr id="728" name="n_1mainValue【保健センター・保健所】&#10;一人当たり面積"/>
        <xdr:cNvSpPr txBox="1"/>
      </xdr:nvSpPr>
      <xdr:spPr>
        <a:xfrm>
          <a:off x="21075727" y="964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54627</xdr:rowOff>
    </xdr:from>
    <xdr:ext cx="469744" cy="259045"/>
    <xdr:sp macro="" textlink="">
      <xdr:nvSpPr>
        <xdr:cNvPr id="729" name="n_2mainValue【保健センター・保健所】&#10;一人当たり面積"/>
        <xdr:cNvSpPr txBox="1"/>
      </xdr:nvSpPr>
      <xdr:spPr>
        <a:xfrm>
          <a:off x="2019942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67327</xdr:rowOff>
    </xdr:from>
    <xdr:ext cx="469744" cy="259045"/>
    <xdr:sp macro="" textlink="">
      <xdr:nvSpPr>
        <xdr:cNvPr id="730" name="n_3mainValue【保健センター・保健所】&#10;一人当たり面積"/>
        <xdr:cNvSpPr txBox="1"/>
      </xdr:nvSpPr>
      <xdr:spPr>
        <a:xfrm>
          <a:off x="19310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80027</xdr:rowOff>
    </xdr:from>
    <xdr:ext cx="469744" cy="259045"/>
    <xdr:sp macro="" textlink="">
      <xdr:nvSpPr>
        <xdr:cNvPr id="731" name="n_4mainValue【保健センター・保健所】&#10;一人当たり面積"/>
        <xdr:cNvSpPr txBox="1"/>
      </xdr:nvSpPr>
      <xdr:spPr>
        <a:xfrm>
          <a:off x="18421427"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29211</xdr:rowOff>
    </xdr:from>
    <xdr:to>
      <xdr:col>85</xdr:col>
      <xdr:colOff>177800</xdr:colOff>
      <xdr:row>84</xdr:row>
      <xdr:rowOff>130811</xdr:rowOff>
    </xdr:to>
    <xdr:sp macro="" textlink="">
      <xdr:nvSpPr>
        <xdr:cNvPr id="772" name="楕円 771"/>
        <xdr:cNvSpPr/>
      </xdr:nvSpPr>
      <xdr:spPr>
        <a:xfrm>
          <a:off x="16268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7638</xdr:rowOff>
    </xdr:from>
    <xdr:ext cx="405111" cy="259045"/>
    <xdr:sp macro="" textlink="">
      <xdr:nvSpPr>
        <xdr:cNvPr id="773" name="【消防施設】&#10;有形固定資産減価償却率該当値テキスト"/>
        <xdr:cNvSpPr txBox="1"/>
      </xdr:nvSpPr>
      <xdr:spPr>
        <a:xfrm>
          <a:off x="16357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31114</xdr:rowOff>
    </xdr:from>
    <xdr:to>
      <xdr:col>81</xdr:col>
      <xdr:colOff>101600</xdr:colOff>
      <xdr:row>84</xdr:row>
      <xdr:rowOff>132714</xdr:rowOff>
    </xdr:to>
    <xdr:sp macro="" textlink="">
      <xdr:nvSpPr>
        <xdr:cNvPr id="774" name="楕円 773"/>
        <xdr:cNvSpPr/>
      </xdr:nvSpPr>
      <xdr:spPr>
        <a:xfrm>
          <a:off x="15430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80011</xdr:rowOff>
    </xdr:from>
    <xdr:to>
      <xdr:col>85</xdr:col>
      <xdr:colOff>127000</xdr:colOff>
      <xdr:row>84</xdr:row>
      <xdr:rowOff>81914</xdr:rowOff>
    </xdr:to>
    <xdr:cxnSp macro="">
      <xdr:nvCxnSpPr>
        <xdr:cNvPr id="775" name="直線コネクタ 774"/>
        <xdr:cNvCxnSpPr/>
      </xdr:nvCxnSpPr>
      <xdr:spPr>
        <a:xfrm flipV="1">
          <a:off x="15481300" y="144818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776" name="楕円 775"/>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81914</xdr:rowOff>
    </xdr:from>
    <xdr:to>
      <xdr:col>81</xdr:col>
      <xdr:colOff>50800</xdr:colOff>
      <xdr:row>84</xdr:row>
      <xdr:rowOff>95250</xdr:rowOff>
    </xdr:to>
    <xdr:cxnSp macro="">
      <xdr:nvCxnSpPr>
        <xdr:cNvPr id="777" name="直線コネクタ 776"/>
        <xdr:cNvCxnSpPr/>
      </xdr:nvCxnSpPr>
      <xdr:spPr>
        <a:xfrm flipV="1">
          <a:off x="14592300" y="144837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34925</xdr:rowOff>
    </xdr:from>
    <xdr:to>
      <xdr:col>72</xdr:col>
      <xdr:colOff>38100</xdr:colOff>
      <xdr:row>84</xdr:row>
      <xdr:rowOff>136525</xdr:rowOff>
    </xdr:to>
    <xdr:sp macro="" textlink="">
      <xdr:nvSpPr>
        <xdr:cNvPr id="778" name="楕円 777"/>
        <xdr:cNvSpPr/>
      </xdr:nvSpPr>
      <xdr:spPr>
        <a:xfrm>
          <a:off x="13652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85725</xdr:rowOff>
    </xdr:from>
    <xdr:to>
      <xdr:col>76</xdr:col>
      <xdr:colOff>114300</xdr:colOff>
      <xdr:row>84</xdr:row>
      <xdr:rowOff>95250</xdr:rowOff>
    </xdr:to>
    <xdr:cxnSp macro="">
      <xdr:nvCxnSpPr>
        <xdr:cNvPr id="779" name="直線コネクタ 778"/>
        <xdr:cNvCxnSpPr/>
      </xdr:nvCxnSpPr>
      <xdr:spPr>
        <a:xfrm>
          <a:off x="13703300" y="14487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23495</xdr:rowOff>
    </xdr:from>
    <xdr:to>
      <xdr:col>67</xdr:col>
      <xdr:colOff>101600</xdr:colOff>
      <xdr:row>84</xdr:row>
      <xdr:rowOff>125095</xdr:rowOff>
    </xdr:to>
    <xdr:sp macro="" textlink="">
      <xdr:nvSpPr>
        <xdr:cNvPr id="780" name="楕円 779"/>
        <xdr:cNvSpPr/>
      </xdr:nvSpPr>
      <xdr:spPr>
        <a:xfrm>
          <a:off x="12763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74295</xdr:rowOff>
    </xdr:from>
    <xdr:to>
      <xdr:col>71</xdr:col>
      <xdr:colOff>177800</xdr:colOff>
      <xdr:row>84</xdr:row>
      <xdr:rowOff>85725</xdr:rowOff>
    </xdr:to>
    <xdr:cxnSp macro="">
      <xdr:nvCxnSpPr>
        <xdr:cNvPr id="781" name="直線コネクタ 780"/>
        <xdr:cNvCxnSpPr/>
      </xdr:nvCxnSpPr>
      <xdr:spPr>
        <a:xfrm>
          <a:off x="12814300" y="14476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8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85"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123841</xdr:rowOff>
    </xdr:from>
    <xdr:ext cx="405111" cy="259045"/>
    <xdr:sp macro="" textlink="">
      <xdr:nvSpPr>
        <xdr:cNvPr id="786" name="n_1mainValue【消防施設】&#10;有形固定資産減価償却率"/>
        <xdr:cNvSpPr txBox="1"/>
      </xdr:nvSpPr>
      <xdr:spPr>
        <a:xfrm>
          <a:off x="15266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787" name="n_2mainValue【消防施設】&#10;有形固定資産減価償却率"/>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127652</xdr:rowOff>
    </xdr:from>
    <xdr:ext cx="405111" cy="259045"/>
    <xdr:sp macro="" textlink="">
      <xdr:nvSpPr>
        <xdr:cNvPr id="788" name="n_3mainValue【消防施設】&#10;有形固定資産減価償却率"/>
        <xdr:cNvSpPr txBox="1"/>
      </xdr:nvSpPr>
      <xdr:spPr>
        <a:xfrm>
          <a:off x="13500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116222</xdr:rowOff>
    </xdr:from>
    <xdr:ext cx="405111" cy="259045"/>
    <xdr:sp macro="" textlink="">
      <xdr:nvSpPr>
        <xdr:cNvPr id="789" name="n_4mainValue【消防施設】&#10;有形固定資産減価償却率"/>
        <xdr:cNvSpPr txBox="1"/>
      </xdr:nvSpPr>
      <xdr:spPr>
        <a:xfrm>
          <a:off x="12611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6"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27" name="楕円 826"/>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828" name="【消防施設】&#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829" name="楕円 828"/>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35813</xdr:rowOff>
    </xdr:to>
    <xdr:cxnSp macro="">
      <xdr:nvCxnSpPr>
        <xdr:cNvPr id="830" name="直線コネクタ 829"/>
        <xdr:cNvCxnSpPr/>
      </xdr:nvCxnSpPr>
      <xdr:spPr>
        <a:xfrm flipV="1">
          <a:off x="21323300" y="142570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161037</xdr:rowOff>
    </xdr:from>
    <xdr:to>
      <xdr:col>107</xdr:col>
      <xdr:colOff>101600</xdr:colOff>
      <xdr:row>83</xdr:row>
      <xdr:rowOff>91187</xdr:rowOff>
    </xdr:to>
    <xdr:sp macro="" textlink="">
      <xdr:nvSpPr>
        <xdr:cNvPr id="831" name="楕円 830"/>
        <xdr:cNvSpPr/>
      </xdr:nvSpPr>
      <xdr:spPr>
        <a:xfrm>
          <a:off x="20383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40387</xdr:rowOff>
    </xdr:to>
    <xdr:cxnSp macro="">
      <xdr:nvCxnSpPr>
        <xdr:cNvPr id="832" name="直線コネクタ 831"/>
        <xdr:cNvCxnSpPr/>
      </xdr:nvCxnSpPr>
      <xdr:spPr>
        <a:xfrm flipV="1">
          <a:off x="20434300" y="1426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833" name="楕円 832"/>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40387</xdr:rowOff>
    </xdr:from>
    <xdr:to>
      <xdr:col>107</xdr:col>
      <xdr:colOff>50800</xdr:colOff>
      <xdr:row>83</xdr:row>
      <xdr:rowOff>49530</xdr:rowOff>
    </xdr:to>
    <xdr:cxnSp macro="">
      <xdr:nvCxnSpPr>
        <xdr:cNvPr id="834" name="直線コネクタ 833"/>
        <xdr:cNvCxnSpPr/>
      </xdr:nvCxnSpPr>
      <xdr:spPr>
        <a:xfrm flipV="1">
          <a:off x="19545300" y="142707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12446</xdr:rowOff>
    </xdr:from>
    <xdr:to>
      <xdr:col>98</xdr:col>
      <xdr:colOff>38100</xdr:colOff>
      <xdr:row>83</xdr:row>
      <xdr:rowOff>114046</xdr:rowOff>
    </xdr:to>
    <xdr:sp macro="" textlink="">
      <xdr:nvSpPr>
        <xdr:cNvPr id="835" name="楕円 834"/>
        <xdr:cNvSpPr/>
      </xdr:nvSpPr>
      <xdr:spPr>
        <a:xfrm>
          <a:off x="18605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63246</xdr:rowOff>
    </xdr:to>
    <xdr:cxnSp macro="">
      <xdr:nvCxnSpPr>
        <xdr:cNvPr id="836" name="直線コネクタ 835"/>
        <xdr:cNvCxnSpPr/>
      </xdr:nvCxnSpPr>
      <xdr:spPr>
        <a:xfrm flipV="1">
          <a:off x="18656300" y="14279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7"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8"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841" name="n_1mainValue【消防施設】&#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107714</xdr:rowOff>
    </xdr:from>
    <xdr:ext cx="469744" cy="259045"/>
    <xdr:sp macro="" textlink="">
      <xdr:nvSpPr>
        <xdr:cNvPr id="842" name="n_2mainValue【消防施設】&#10;一人当たり面積"/>
        <xdr:cNvSpPr txBox="1"/>
      </xdr:nvSpPr>
      <xdr:spPr>
        <a:xfrm>
          <a:off x="20199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843" name="n_3mainValue【消防施設】&#10;一人当たり面積"/>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130573</xdr:rowOff>
    </xdr:from>
    <xdr:ext cx="469744" cy="259045"/>
    <xdr:sp macro="" textlink="">
      <xdr:nvSpPr>
        <xdr:cNvPr id="844" name="n_4mainValue【消防施設】&#10;一人当たり面積"/>
        <xdr:cNvSpPr txBox="1"/>
      </xdr:nvSpPr>
      <xdr:spPr>
        <a:xfrm>
          <a:off x="18421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61323</xdr:rowOff>
    </xdr:from>
    <xdr:to>
      <xdr:col>85</xdr:col>
      <xdr:colOff>177800</xdr:colOff>
      <xdr:row>105</xdr:row>
      <xdr:rowOff>162923</xdr:rowOff>
    </xdr:to>
    <xdr:sp macro="" textlink="">
      <xdr:nvSpPr>
        <xdr:cNvPr id="886" name="楕円 885"/>
        <xdr:cNvSpPr/>
      </xdr:nvSpPr>
      <xdr:spPr>
        <a:xfrm>
          <a:off x="162687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39750</xdr:rowOff>
    </xdr:from>
    <xdr:ext cx="405111" cy="259045"/>
    <xdr:sp macro="" textlink="">
      <xdr:nvSpPr>
        <xdr:cNvPr id="887" name="【庁舎】&#10;有形固定資産減価償却率該当値テキスト"/>
        <xdr:cNvSpPr txBox="1"/>
      </xdr:nvSpPr>
      <xdr:spPr>
        <a:xfrm>
          <a:off x="16357600"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xdr:nvSpPr>
        <xdr:cNvPr id="888" name="楕円 887"/>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112123</xdr:rowOff>
    </xdr:from>
    <xdr:to>
      <xdr:col>85</xdr:col>
      <xdr:colOff>127000</xdr:colOff>
      <xdr:row>105</xdr:row>
      <xdr:rowOff>113756</xdr:rowOff>
    </xdr:to>
    <xdr:cxnSp macro="">
      <xdr:nvCxnSpPr>
        <xdr:cNvPr id="889" name="直線コネクタ 888"/>
        <xdr:cNvCxnSpPr/>
      </xdr:nvCxnSpPr>
      <xdr:spPr>
        <a:xfrm flipV="1">
          <a:off x="15481300" y="181143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54792</xdr:rowOff>
    </xdr:from>
    <xdr:to>
      <xdr:col>76</xdr:col>
      <xdr:colOff>165100</xdr:colOff>
      <xdr:row>105</xdr:row>
      <xdr:rowOff>156392</xdr:rowOff>
    </xdr:to>
    <xdr:sp macro="" textlink="">
      <xdr:nvSpPr>
        <xdr:cNvPr id="890" name="楕円 889"/>
        <xdr:cNvSpPr/>
      </xdr:nvSpPr>
      <xdr:spPr>
        <a:xfrm>
          <a:off x="14541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105592</xdr:rowOff>
    </xdr:from>
    <xdr:to>
      <xdr:col>81</xdr:col>
      <xdr:colOff>50800</xdr:colOff>
      <xdr:row>105</xdr:row>
      <xdr:rowOff>113756</xdr:rowOff>
    </xdr:to>
    <xdr:cxnSp macro="">
      <xdr:nvCxnSpPr>
        <xdr:cNvPr id="891" name="直線コネクタ 890"/>
        <xdr:cNvCxnSpPr/>
      </xdr:nvCxnSpPr>
      <xdr:spPr>
        <a:xfrm>
          <a:off x="14592300" y="181078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892" name="楕円 891"/>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156211</xdr:rowOff>
    </xdr:to>
    <xdr:cxnSp macro="">
      <xdr:nvCxnSpPr>
        <xdr:cNvPr id="893" name="直線コネクタ 892"/>
        <xdr:cNvCxnSpPr/>
      </xdr:nvCxnSpPr>
      <xdr:spPr>
        <a:xfrm flipV="1">
          <a:off x="13703300" y="1810784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89081</xdr:rowOff>
    </xdr:from>
    <xdr:to>
      <xdr:col>67</xdr:col>
      <xdr:colOff>101600</xdr:colOff>
      <xdr:row>106</xdr:row>
      <xdr:rowOff>19231</xdr:rowOff>
    </xdr:to>
    <xdr:sp macro="" textlink="">
      <xdr:nvSpPr>
        <xdr:cNvPr id="894" name="楕円 893"/>
        <xdr:cNvSpPr/>
      </xdr:nvSpPr>
      <xdr:spPr>
        <a:xfrm>
          <a:off x="12763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139881</xdr:rowOff>
    </xdr:from>
    <xdr:to>
      <xdr:col>71</xdr:col>
      <xdr:colOff>177800</xdr:colOff>
      <xdr:row>105</xdr:row>
      <xdr:rowOff>156211</xdr:rowOff>
    </xdr:to>
    <xdr:cxnSp macro="">
      <xdr:nvCxnSpPr>
        <xdr:cNvPr id="895" name="直線コネクタ 894"/>
        <xdr:cNvCxnSpPr/>
      </xdr:nvCxnSpPr>
      <xdr:spPr>
        <a:xfrm>
          <a:off x="12814300" y="181421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155683</xdr:rowOff>
    </xdr:from>
    <xdr:ext cx="405111" cy="259045"/>
    <xdr:sp macro="" textlink="">
      <xdr:nvSpPr>
        <xdr:cNvPr id="900" name="n_1mainValue【庁舎】&#10;有形固定資産減価償却率"/>
        <xdr:cNvSpPr txBox="1"/>
      </xdr:nvSpPr>
      <xdr:spPr>
        <a:xfrm>
          <a:off x="15266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147519</xdr:rowOff>
    </xdr:from>
    <xdr:ext cx="405111" cy="259045"/>
    <xdr:sp macro="" textlink="">
      <xdr:nvSpPr>
        <xdr:cNvPr id="901" name="n_2mainValue【庁舎】&#10;有形固定資産減価償却率"/>
        <xdr:cNvSpPr txBox="1"/>
      </xdr:nvSpPr>
      <xdr:spPr>
        <a:xfrm>
          <a:off x="14389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902" name="n_3mainValue【庁舎】&#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10358</xdr:rowOff>
    </xdr:from>
    <xdr:ext cx="405111" cy="259045"/>
    <xdr:sp macro="" textlink="">
      <xdr:nvSpPr>
        <xdr:cNvPr id="903" name="n_4mainValue【庁舎】&#10;有形固定資産減価償却率"/>
        <xdr:cNvSpPr txBox="1"/>
      </xdr:nvSpPr>
      <xdr:spPr>
        <a:xfrm>
          <a:off x="12611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164846</xdr:rowOff>
    </xdr:from>
    <xdr:to>
      <xdr:col>116</xdr:col>
      <xdr:colOff>114300</xdr:colOff>
      <xdr:row>103</xdr:row>
      <xdr:rowOff>94996</xdr:rowOff>
    </xdr:to>
    <xdr:sp macro="" textlink="">
      <xdr:nvSpPr>
        <xdr:cNvPr id="941" name="楕円 940"/>
        <xdr:cNvSpPr/>
      </xdr:nvSpPr>
      <xdr:spPr>
        <a:xfrm>
          <a:off x="221107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16273</xdr:rowOff>
    </xdr:from>
    <xdr:ext cx="469744" cy="259045"/>
    <xdr:sp macro="" textlink="">
      <xdr:nvSpPr>
        <xdr:cNvPr id="942" name="【庁舎】&#10;一人当たり面積該当値テキスト"/>
        <xdr:cNvSpPr txBox="1"/>
      </xdr:nvSpPr>
      <xdr:spPr>
        <a:xfrm>
          <a:off x="22199600" y="1750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7113</xdr:rowOff>
    </xdr:from>
    <xdr:to>
      <xdr:col>112</xdr:col>
      <xdr:colOff>38100</xdr:colOff>
      <xdr:row>103</xdr:row>
      <xdr:rowOff>108713</xdr:rowOff>
    </xdr:to>
    <xdr:sp macro="" textlink="">
      <xdr:nvSpPr>
        <xdr:cNvPr id="943" name="楕円 942"/>
        <xdr:cNvSpPr/>
      </xdr:nvSpPr>
      <xdr:spPr>
        <a:xfrm>
          <a:off x="21272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44196</xdr:rowOff>
    </xdr:from>
    <xdr:to>
      <xdr:col>116</xdr:col>
      <xdr:colOff>63500</xdr:colOff>
      <xdr:row>103</xdr:row>
      <xdr:rowOff>57913</xdr:rowOff>
    </xdr:to>
    <xdr:cxnSp macro="">
      <xdr:nvCxnSpPr>
        <xdr:cNvPr id="944" name="直線コネクタ 943"/>
        <xdr:cNvCxnSpPr/>
      </xdr:nvCxnSpPr>
      <xdr:spPr>
        <a:xfrm flipV="1">
          <a:off x="21323300" y="1770354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157987</xdr:rowOff>
    </xdr:from>
    <xdr:to>
      <xdr:col>107</xdr:col>
      <xdr:colOff>101600</xdr:colOff>
      <xdr:row>103</xdr:row>
      <xdr:rowOff>88137</xdr:rowOff>
    </xdr:to>
    <xdr:sp macro="" textlink="">
      <xdr:nvSpPr>
        <xdr:cNvPr id="945" name="楕円 944"/>
        <xdr:cNvSpPr/>
      </xdr:nvSpPr>
      <xdr:spPr>
        <a:xfrm>
          <a:off x="20383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37337</xdr:rowOff>
    </xdr:from>
    <xdr:to>
      <xdr:col>111</xdr:col>
      <xdr:colOff>177800</xdr:colOff>
      <xdr:row>103</xdr:row>
      <xdr:rowOff>57913</xdr:rowOff>
    </xdr:to>
    <xdr:cxnSp macro="">
      <xdr:nvCxnSpPr>
        <xdr:cNvPr id="946" name="直線コネクタ 945"/>
        <xdr:cNvCxnSpPr/>
      </xdr:nvCxnSpPr>
      <xdr:spPr>
        <a:xfrm>
          <a:off x="20434300" y="17696687"/>
          <a:ext cx="889000" cy="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71120</xdr:rowOff>
    </xdr:from>
    <xdr:to>
      <xdr:col>102</xdr:col>
      <xdr:colOff>165100</xdr:colOff>
      <xdr:row>103</xdr:row>
      <xdr:rowOff>1270</xdr:rowOff>
    </xdr:to>
    <xdr:sp macro="" textlink="">
      <xdr:nvSpPr>
        <xdr:cNvPr id="947" name="楕円 946"/>
        <xdr:cNvSpPr/>
      </xdr:nvSpPr>
      <xdr:spPr>
        <a:xfrm>
          <a:off x="19494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121920</xdr:rowOff>
    </xdr:from>
    <xdr:to>
      <xdr:col>107</xdr:col>
      <xdr:colOff>50800</xdr:colOff>
      <xdr:row>103</xdr:row>
      <xdr:rowOff>37337</xdr:rowOff>
    </xdr:to>
    <xdr:cxnSp macro="">
      <xdr:nvCxnSpPr>
        <xdr:cNvPr id="948" name="直線コネクタ 947"/>
        <xdr:cNvCxnSpPr/>
      </xdr:nvCxnSpPr>
      <xdr:spPr>
        <a:xfrm>
          <a:off x="19545300" y="176098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84837</xdr:rowOff>
    </xdr:from>
    <xdr:to>
      <xdr:col>98</xdr:col>
      <xdr:colOff>38100</xdr:colOff>
      <xdr:row>103</xdr:row>
      <xdr:rowOff>14987</xdr:rowOff>
    </xdr:to>
    <xdr:sp macro="" textlink="">
      <xdr:nvSpPr>
        <xdr:cNvPr id="949" name="楕円 948"/>
        <xdr:cNvSpPr/>
      </xdr:nvSpPr>
      <xdr:spPr>
        <a:xfrm>
          <a:off x="18605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121920</xdr:rowOff>
    </xdr:from>
    <xdr:to>
      <xdr:col>102</xdr:col>
      <xdr:colOff>114300</xdr:colOff>
      <xdr:row>102</xdr:row>
      <xdr:rowOff>135637</xdr:rowOff>
    </xdr:to>
    <xdr:cxnSp macro="">
      <xdr:nvCxnSpPr>
        <xdr:cNvPr id="950" name="直線コネクタ 949"/>
        <xdr:cNvCxnSpPr/>
      </xdr:nvCxnSpPr>
      <xdr:spPr>
        <a:xfrm flipV="1">
          <a:off x="18656300" y="17609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54"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125240</xdr:rowOff>
    </xdr:from>
    <xdr:ext cx="469744" cy="259045"/>
    <xdr:sp macro="" textlink="">
      <xdr:nvSpPr>
        <xdr:cNvPr id="955" name="n_1mainValue【庁舎】&#10;一人当たり面積"/>
        <xdr:cNvSpPr txBox="1"/>
      </xdr:nvSpPr>
      <xdr:spPr>
        <a:xfrm>
          <a:off x="21075727" y="174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104664</xdr:rowOff>
    </xdr:from>
    <xdr:ext cx="469744" cy="259045"/>
    <xdr:sp macro="" textlink="">
      <xdr:nvSpPr>
        <xdr:cNvPr id="956" name="n_2mainValue【庁舎】&#10;一人当たり面積"/>
        <xdr:cNvSpPr txBox="1"/>
      </xdr:nvSpPr>
      <xdr:spPr>
        <a:xfrm>
          <a:off x="20199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17797</xdr:rowOff>
    </xdr:from>
    <xdr:ext cx="469744" cy="259045"/>
    <xdr:sp macro="" textlink="">
      <xdr:nvSpPr>
        <xdr:cNvPr id="957" name="n_3mainValue【庁舎】&#10;一人当たり面積"/>
        <xdr:cNvSpPr txBox="1"/>
      </xdr:nvSpPr>
      <xdr:spPr>
        <a:xfrm>
          <a:off x="19310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31514</xdr:rowOff>
    </xdr:from>
    <xdr:ext cx="469744" cy="259045"/>
    <xdr:sp macro="" textlink="">
      <xdr:nvSpPr>
        <xdr:cNvPr id="958" name="n_4mainValue【庁舎】&#10;一人当たり面積"/>
        <xdr:cNvSpPr txBox="1"/>
      </xdr:nvSpPr>
      <xdr:spPr>
        <a:xfrm>
          <a:off x="18421427" y="173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図書館、福祉施設、保健センターにおいては、有形固定資産減価償却率は類似団体平均並みであるが、一人当たり面積が広く、維持管理や更新の負担が大きくなっている。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体育館・プール、市民会館、消防施設においては、有形固定資産減価償却率が類似団体平均より高く老朽化が進んでいる。特に消防施設は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割を超えており、施設更新が目の前にあるといえる。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一般廃棄物処理施設においては、新施設整備の計画中であるが、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団体での運営であるため、一人当たり有形固定資産（償却資産）額が全国平均の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、市民負担が多大となっている。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行財政改革において、施設面積の縮小を進め、施設管理経費の縮減に努める必要がある。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48,203
47,623
693.05
28,793,407
28,070,269
626,092
16,666,609
26,289,405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滋賀県平均は全国平均を大きく上回っているが、当市の財政力指数は全国平均および類似団体平均を下回り、毎年徐々に下がっていく傾向で指数が推移しており、地方交付税などの依存財源に頼っているのが現状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人口減少による市税や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普通交付税の逓減が段階的に進んでいることから、行財政改革による歳出削減の取り組みを通じて財政基盤の強化に努める必要がある。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111478</xdr:rowOff>
    </xdr:from>
    <xdr:to>
      <xdr:col>11</xdr:col>
      <xdr:colOff>31750</xdr:colOff>
      <xdr:row>44</xdr:row>
      <xdr:rowOff>124883</xdr:rowOff>
    </xdr:to>
    <xdr:cxnSp macro="">
      <xdr:nvCxnSpPr>
        <xdr:cNvPr id="78" name="直線コネクタ 77"/>
        <xdr:cNvCxnSpPr/>
      </xdr:nvCxnSpPr>
      <xdr:spPr>
        <a:xfrm>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9"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60678</xdr:rowOff>
    </xdr:from>
    <xdr:to>
      <xdr:col>7</xdr:col>
      <xdr:colOff>31750</xdr:colOff>
      <xdr:row>44</xdr:row>
      <xdr:rowOff>162278</xdr:rowOff>
    </xdr:to>
    <xdr:sp macro="" textlink="">
      <xdr:nvSpPr>
        <xdr:cNvPr id="96" name="楕円 95"/>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147055</xdr:rowOff>
    </xdr:from>
    <xdr:ext cx="762000" cy="259045"/>
    <xdr:sp macro="" textlink="">
      <xdr:nvSpPr>
        <xdr:cNvPr id="97" name="テキスト ボックス 96"/>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では、自主財源である市税においてほぼ横ばいの状態であるものの、普通交付税は、合併算定替えの段階的縮減などにより減少しており、また扶助費が高齢化の進展や児童福祉施策の充実化により年々増加している。これらの主な要因により、経常収支比率は、年々上昇する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今後も引き続き、行財政改革への取り組みを推進し、人件費や公債費等の義務的経費や一般行政経費の削減に努める必要がある。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19262</xdr:rowOff>
    </xdr:from>
    <xdr:to>
      <xdr:col>23</xdr:col>
      <xdr:colOff>133350</xdr:colOff>
      <xdr:row>64</xdr:row>
      <xdr:rowOff>55456</xdr:rowOff>
    </xdr:to>
    <xdr:cxnSp macro="">
      <xdr:nvCxnSpPr>
        <xdr:cNvPr id="132" name="直線コネクタ 131"/>
        <xdr:cNvCxnSpPr/>
      </xdr:nvCxnSpPr>
      <xdr:spPr>
        <a:xfrm flipV="1">
          <a:off x="4114800" y="10992062"/>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55456</xdr:rowOff>
    </xdr:to>
    <xdr:cxnSp macro="">
      <xdr:nvCxnSpPr>
        <xdr:cNvPr id="135" name="直線コネクタ 134"/>
        <xdr:cNvCxnSpPr/>
      </xdr:nvCxnSpPr>
      <xdr:spPr>
        <a:xfrm>
          <a:off x="3225800" y="1097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63</xdr:row>
      <xdr:rowOff>170604</xdr:rowOff>
    </xdr:to>
    <xdr:cxnSp macro="">
      <xdr:nvCxnSpPr>
        <xdr:cNvPr id="138" name="直線コネクタ 137"/>
        <xdr:cNvCxnSpPr/>
      </xdr:nvCxnSpPr>
      <xdr:spPr>
        <a:xfrm>
          <a:off x="2336800" y="10839238"/>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37888</xdr:rowOff>
    </xdr:to>
    <xdr:cxnSp macro="">
      <xdr:nvCxnSpPr>
        <xdr:cNvPr id="141" name="直線コネクタ 140"/>
        <xdr:cNvCxnSpPr/>
      </xdr:nvCxnSpPr>
      <xdr:spPr>
        <a:xfrm>
          <a:off x="1447800" y="107789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51" name="楕円 150"/>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111989</xdr:rowOff>
    </xdr:from>
    <xdr:ext cx="762000" cy="259045"/>
    <xdr:sp macro="" textlink="">
      <xdr:nvSpPr>
        <xdr:cNvPr id="152" name="財政構造の弾力性該当値テキスト"/>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3" name="楕円 152"/>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4" name="テキスト ボックス 153"/>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5" name="楕円 154"/>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6" name="テキスト ボックス 155"/>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158538</xdr:rowOff>
    </xdr:from>
    <xdr:to>
      <xdr:col>11</xdr:col>
      <xdr:colOff>82550</xdr:colOff>
      <xdr:row>63</xdr:row>
      <xdr:rowOff>88688</xdr:rowOff>
    </xdr:to>
    <xdr:sp macro="" textlink="">
      <xdr:nvSpPr>
        <xdr:cNvPr id="157" name="楕円 156"/>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98865</xdr:rowOff>
    </xdr:from>
    <xdr:ext cx="762000" cy="259045"/>
    <xdr:sp macro="" textlink="">
      <xdr:nvSpPr>
        <xdr:cNvPr id="158" name="テキスト ボックス 157"/>
        <xdr:cNvSpPr txBox="1"/>
      </xdr:nvSpPr>
      <xdr:spPr>
        <a:xfrm>
          <a:off x="1955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0" name="テキスト ボックス 159"/>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人口一人当たりのコストについては、人口と面積が大きく影響する。当市は県内で最も面積が広いことに加え、高齢化や人口減少が進んでいる。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指標の分母となる人口が対前年比で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人の減となり、改善には大幅な経費削減が最低条件である。人件費、物件費ともに類似団体と大きく乖離しており、引き続き人口減に見合う経費削減に努める必要がある。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58592</xdr:rowOff>
    </xdr:from>
    <xdr:to>
      <xdr:col>23</xdr:col>
      <xdr:colOff>133350</xdr:colOff>
      <xdr:row>85</xdr:row>
      <xdr:rowOff>72163</xdr:rowOff>
    </xdr:to>
    <xdr:cxnSp macro="">
      <xdr:nvCxnSpPr>
        <xdr:cNvPr id="193" name="直線コネクタ 192"/>
        <xdr:cNvCxnSpPr/>
      </xdr:nvCxnSpPr>
      <xdr:spPr>
        <a:xfrm>
          <a:off x="4114800" y="14631842"/>
          <a:ext cx="8382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34482</xdr:rowOff>
    </xdr:from>
    <xdr:to>
      <xdr:col>19</xdr:col>
      <xdr:colOff>133350</xdr:colOff>
      <xdr:row>85</xdr:row>
      <xdr:rowOff>58592</xdr:rowOff>
    </xdr:to>
    <xdr:cxnSp macro="">
      <xdr:nvCxnSpPr>
        <xdr:cNvPr id="196" name="直線コネクタ 195"/>
        <xdr:cNvCxnSpPr/>
      </xdr:nvCxnSpPr>
      <xdr:spPr>
        <a:xfrm>
          <a:off x="3225800" y="14607732"/>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14010</xdr:rowOff>
    </xdr:from>
    <xdr:to>
      <xdr:col>15</xdr:col>
      <xdr:colOff>82550</xdr:colOff>
      <xdr:row>85</xdr:row>
      <xdr:rowOff>34482</xdr:rowOff>
    </xdr:to>
    <xdr:cxnSp macro="">
      <xdr:nvCxnSpPr>
        <xdr:cNvPr id="199" name="直線コネクタ 198"/>
        <xdr:cNvCxnSpPr/>
      </xdr:nvCxnSpPr>
      <xdr:spPr>
        <a:xfrm>
          <a:off x="2336800" y="14587260"/>
          <a:ext cx="889000" cy="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133040</xdr:rowOff>
    </xdr:from>
    <xdr:to>
      <xdr:col>11</xdr:col>
      <xdr:colOff>31750</xdr:colOff>
      <xdr:row>85</xdr:row>
      <xdr:rowOff>14010</xdr:rowOff>
    </xdr:to>
    <xdr:cxnSp macro="">
      <xdr:nvCxnSpPr>
        <xdr:cNvPr id="202" name="直線コネクタ 201"/>
        <xdr:cNvCxnSpPr/>
      </xdr:nvCxnSpPr>
      <xdr:spPr>
        <a:xfrm>
          <a:off x="1447800" y="14534840"/>
          <a:ext cx="889000" cy="5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21363</xdr:rowOff>
    </xdr:from>
    <xdr:to>
      <xdr:col>23</xdr:col>
      <xdr:colOff>184150</xdr:colOff>
      <xdr:row>85</xdr:row>
      <xdr:rowOff>122963</xdr:rowOff>
    </xdr:to>
    <xdr:sp macro="" textlink="">
      <xdr:nvSpPr>
        <xdr:cNvPr id="212" name="楕円 211"/>
        <xdr:cNvSpPr/>
      </xdr:nvSpPr>
      <xdr:spPr>
        <a:xfrm>
          <a:off x="4902200" y="145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164890</xdr:rowOff>
    </xdr:from>
    <xdr:ext cx="762000" cy="259045"/>
    <xdr:sp macro="" textlink="">
      <xdr:nvSpPr>
        <xdr:cNvPr id="213" name="人件費・物件費等の状況該当値テキスト"/>
        <xdr:cNvSpPr txBox="1"/>
      </xdr:nvSpPr>
      <xdr:spPr>
        <a:xfrm>
          <a:off x="5041900" y="1456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7792</xdr:rowOff>
    </xdr:from>
    <xdr:to>
      <xdr:col>19</xdr:col>
      <xdr:colOff>184150</xdr:colOff>
      <xdr:row>85</xdr:row>
      <xdr:rowOff>109392</xdr:rowOff>
    </xdr:to>
    <xdr:sp macro="" textlink="">
      <xdr:nvSpPr>
        <xdr:cNvPr id="214" name="楕円 213"/>
        <xdr:cNvSpPr/>
      </xdr:nvSpPr>
      <xdr:spPr>
        <a:xfrm>
          <a:off x="4064000" y="145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94169</xdr:rowOff>
    </xdr:from>
    <xdr:ext cx="736600" cy="259045"/>
    <xdr:sp macro="" textlink="">
      <xdr:nvSpPr>
        <xdr:cNvPr id="215" name="テキスト ボックス 214"/>
        <xdr:cNvSpPr txBox="1"/>
      </xdr:nvSpPr>
      <xdr:spPr>
        <a:xfrm>
          <a:off x="3733800" y="14667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155132</xdr:rowOff>
    </xdr:from>
    <xdr:to>
      <xdr:col>15</xdr:col>
      <xdr:colOff>133350</xdr:colOff>
      <xdr:row>85</xdr:row>
      <xdr:rowOff>85282</xdr:rowOff>
    </xdr:to>
    <xdr:sp macro="" textlink="">
      <xdr:nvSpPr>
        <xdr:cNvPr id="216" name="楕円 215"/>
        <xdr:cNvSpPr/>
      </xdr:nvSpPr>
      <xdr:spPr>
        <a:xfrm>
          <a:off x="3175000" y="14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70059</xdr:rowOff>
    </xdr:from>
    <xdr:ext cx="762000" cy="259045"/>
    <xdr:sp macro="" textlink="">
      <xdr:nvSpPr>
        <xdr:cNvPr id="217" name="テキスト ボックス 216"/>
        <xdr:cNvSpPr txBox="1"/>
      </xdr:nvSpPr>
      <xdr:spPr>
        <a:xfrm>
          <a:off x="2844800" y="1464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134660</xdr:rowOff>
    </xdr:from>
    <xdr:to>
      <xdr:col>11</xdr:col>
      <xdr:colOff>82550</xdr:colOff>
      <xdr:row>85</xdr:row>
      <xdr:rowOff>64810</xdr:rowOff>
    </xdr:to>
    <xdr:sp macro="" textlink="">
      <xdr:nvSpPr>
        <xdr:cNvPr id="218" name="楕円 217"/>
        <xdr:cNvSpPr/>
      </xdr:nvSpPr>
      <xdr:spPr>
        <a:xfrm>
          <a:off x="2286000" y="145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49587</xdr:rowOff>
    </xdr:from>
    <xdr:ext cx="762000" cy="259045"/>
    <xdr:sp macro="" textlink="">
      <xdr:nvSpPr>
        <xdr:cNvPr id="219" name="テキスト ボックス 218"/>
        <xdr:cNvSpPr txBox="1"/>
      </xdr:nvSpPr>
      <xdr:spPr>
        <a:xfrm>
          <a:off x="1955800" y="1462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82240</xdr:rowOff>
    </xdr:from>
    <xdr:to>
      <xdr:col>7</xdr:col>
      <xdr:colOff>31750</xdr:colOff>
      <xdr:row>85</xdr:row>
      <xdr:rowOff>12390</xdr:rowOff>
    </xdr:to>
    <xdr:sp macro="" textlink="">
      <xdr:nvSpPr>
        <xdr:cNvPr id="220" name="楕円 219"/>
        <xdr:cNvSpPr/>
      </xdr:nvSpPr>
      <xdr:spPr>
        <a:xfrm>
          <a:off x="1397000" y="144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168617</xdr:rowOff>
    </xdr:from>
    <xdr:ext cx="762000" cy="259045"/>
    <xdr:sp macro="" textlink="">
      <xdr:nvSpPr>
        <xdr:cNvPr id="221" name="テキスト ボックス 220"/>
        <xdr:cNvSpPr txBox="1"/>
      </xdr:nvSpPr>
      <xdr:spPr>
        <a:xfrm>
          <a:off x="1066800" y="145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さまざまな給与適正化に向けた取り組みを行い、国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市平均や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類似団体と比較して低く推移している。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総人件費については人口規模で比較すると高い水準にあるため、更なる人件費の抑制に努める必要がある。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43241</xdr:rowOff>
    </xdr:to>
    <xdr:cxnSp macro="">
      <xdr:nvCxnSpPr>
        <xdr:cNvPr id="257" name="直線コネクタ 256"/>
        <xdr:cNvCxnSpPr/>
      </xdr:nvCxnSpPr>
      <xdr:spPr>
        <a:xfrm>
          <a:off x="16179800" y="1457052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43241</xdr:rowOff>
    </xdr:to>
    <xdr:cxnSp macro="">
      <xdr:nvCxnSpPr>
        <xdr:cNvPr id="260" name="直線コネクタ 259"/>
        <xdr:cNvCxnSpPr/>
      </xdr:nvCxnSpPr>
      <xdr:spPr>
        <a:xfrm flipV="1">
          <a:off x="15290800" y="145705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43241</xdr:rowOff>
    </xdr:to>
    <xdr:cxnSp macro="">
      <xdr:nvCxnSpPr>
        <xdr:cNvPr id="263" name="直線コネクタ 262"/>
        <xdr:cNvCxnSpPr/>
      </xdr:nvCxnSpPr>
      <xdr:spPr>
        <a:xfrm>
          <a:off x="14401800" y="145705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77712</xdr:rowOff>
    </xdr:to>
    <xdr:cxnSp macro="">
      <xdr:nvCxnSpPr>
        <xdr:cNvPr id="266" name="直線コネクタ 265"/>
        <xdr:cNvCxnSpPr/>
      </xdr:nvCxnSpPr>
      <xdr:spPr>
        <a:xfrm flipV="1">
          <a:off x="13512800" y="145705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6" name="楕円 275"/>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77" name="給与水準   （国との比較）該当値テキスト"/>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0" name="楕円 279"/>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1" name="テキスト ボックス 280"/>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4" name="楕円 283"/>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5" name="テキスト ボックス 284"/>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事務事業の見直しや類似施設の統廃合等により適正な人員配置を図りつつ、適正な定員管理に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わずかに指標は改善しているものの、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毎年人口が減少しているため、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大きく乖離している状況である。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面積が大きい本市において、合併以前から地域との結びつきの深い公共施設では再編化が進んでおらず、これらの施設管理に携わる職員も多いため、引き続き組織機構の合理化や選択と集中に基づく事務事業の見直し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、職員の適材配置に努める。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1588</xdr:rowOff>
    </xdr:from>
    <xdr:to>
      <xdr:col>81</xdr:col>
      <xdr:colOff>44450</xdr:colOff>
      <xdr:row>67</xdr:row>
      <xdr:rowOff>27729</xdr:rowOff>
    </xdr:to>
    <xdr:cxnSp macro="">
      <xdr:nvCxnSpPr>
        <xdr:cNvPr id="320" name="直線コネクタ 319"/>
        <xdr:cNvCxnSpPr/>
      </xdr:nvCxnSpPr>
      <xdr:spPr>
        <a:xfrm flipV="1">
          <a:off x="16179800" y="11488738"/>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27729</xdr:rowOff>
    </xdr:from>
    <xdr:to>
      <xdr:col>77</xdr:col>
      <xdr:colOff>44450</xdr:colOff>
      <xdr:row>67</xdr:row>
      <xdr:rowOff>94086</xdr:rowOff>
    </xdr:to>
    <xdr:cxnSp macro="">
      <xdr:nvCxnSpPr>
        <xdr:cNvPr id="323" name="直線コネクタ 322"/>
        <xdr:cNvCxnSpPr/>
      </xdr:nvCxnSpPr>
      <xdr:spPr>
        <a:xfrm flipV="1">
          <a:off x="15290800" y="1151487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77999</xdr:rowOff>
    </xdr:from>
    <xdr:to>
      <xdr:col>72</xdr:col>
      <xdr:colOff>203200</xdr:colOff>
      <xdr:row>67</xdr:row>
      <xdr:rowOff>94086</xdr:rowOff>
    </xdr:to>
    <xdr:cxnSp macro="">
      <xdr:nvCxnSpPr>
        <xdr:cNvPr id="326" name="直線コネクタ 325"/>
        <xdr:cNvCxnSpPr/>
      </xdr:nvCxnSpPr>
      <xdr:spPr>
        <a:xfrm>
          <a:off x="14401800" y="115651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47837</xdr:rowOff>
    </xdr:from>
    <xdr:to>
      <xdr:col>68</xdr:col>
      <xdr:colOff>152400</xdr:colOff>
      <xdr:row>67</xdr:row>
      <xdr:rowOff>77999</xdr:rowOff>
    </xdr:to>
    <xdr:cxnSp macro="">
      <xdr:nvCxnSpPr>
        <xdr:cNvPr id="329" name="直線コネクタ 328"/>
        <xdr:cNvCxnSpPr/>
      </xdr:nvCxnSpPr>
      <xdr:spPr>
        <a:xfrm>
          <a:off x="13512800" y="1153498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122238</xdr:rowOff>
    </xdr:from>
    <xdr:to>
      <xdr:col>81</xdr:col>
      <xdr:colOff>95250</xdr:colOff>
      <xdr:row>67</xdr:row>
      <xdr:rowOff>52388</xdr:rowOff>
    </xdr:to>
    <xdr:sp macro="" textlink="">
      <xdr:nvSpPr>
        <xdr:cNvPr id="339" name="楕円 338"/>
        <xdr:cNvSpPr/>
      </xdr:nvSpPr>
      <xdr:spPr>
        <a:xfrm>
          <a:off x="16967200" y="114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18115</xdr:rowOff>
    </xdr:from>
    <xdr:ext cx="762000" cy="259045"/>
    <xdr:sp macro="" textlink="">
      <xdr:nvSpPr>
        <xdr:cNvPr id="340" name="定員管理の状況該当値テキスト"/>
        <xdr:cNvSpPr txBox="1"/>
      </xdr:nvSpPr>
      <xdr:spPr>
        <a:xfrm>
          <a:off x="17106900" y="1133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148379</xdr:rowOff>
    </xdr:from>
    <xdr:to>
      <xdr:col>77</xdr:col>
      <xdr:colOff>95250</xdr:colOff>
      <xdr:row>67</xdr:row>
      <xdr:rowOff>78529</xdr:rowOff>
    </xdr:to>
    <xdr:sp macro="" textlink="">
      <xdr:nvSpPr>
        <xdr:cNvPr id="341" name="楕円 340"/>
        <xdr:cNvSpPr/>
      </xdr:nvSpPr>
      <xdr:spPr>
        <a:xfrm>
          <a:off x="16129000" y="114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63306</xdr:rowOff>
    </xdr:from>
    <xdr:ext cx="736600" cy="259045"/>
    <xdr:sp macro="" textlink="">
      <xdr:nvSpPr>
        <xdr:cNvPr id="342" name="テキスト ボックス 341"/>
        <xdr:cNvSpPr txBox="1"/>
      </xdr:nvSpPr>
      <xdr:spPr>
        <a:xfrm>
          <a:off x="15798800" y="1155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43286</xdr:rowOff>
    </xdr:from>
    <xdr:to>
      <xdr:col>73</xdr:col>
      <xdr:colOff>44450</xdr:colOff>
      <xdr:row>67</xdr:row>
      <xdr:rowOff>144886</xdr:rowOff>
    </xdr:to>
    <xdr:sp macro="" textlink="">
      <xdr:nvSpPr>
        <xdr:cNvPr id="343" name="楕円 342"/>
        <xdr:cNvSpPr/>
      </xdr:nvSpPr>
      <xdr:spPr>
        <a:xfrm>
          <a:off x="15240000" y="115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129663</xdr:rowOff>
    </xdr:from>
    <xdr:ext cx="762000" cy="259045"/>
    <xdr:sp macro="" textlink="">
      <xdr:nvSpPr>
        <xdr:cNvPr id="344" name="テキスト ボックス 343"/>
        <xdr:cNvSpPr txBox="1"/>
      </xdr:nvSpPr>
      <xdr:spPr>
        <a:xfrm>
          <a:off x="14909800" y="1161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27199</xdr:rowOff>
    </xdr:from>
    <xdr:to>
      <xdr:col>68</xdr:col>
      <xdr:colOff>203200</xdr:colOff>
      <xdr:row>67</xdr:row>
      <xdr:rowOff>128799</xdr:rowOff>
    </xdr:to>
    <xdr:sp macro="" textlink="">
      <xdr:nvSpPr>
        <xdr:cNvPr id="345" name="楕円 344"/>
        <xdr:cNvSpPr/>
      </xdr:nvSpPr>
      <xdr:spPr>
        <a:xfrm>
          <a:off x="14351000" y="11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113576</xdr:rowOff>
    </xdr:from>
    <xdr:ext cx="762000" cy="259045"/>
    <xdr:sp macro="" textlink="">
      <xdr:nvSpPr>
        <xdr:cNvPr id="346" name="テキスト ボックス 345"/>
        <xdr:cNvSpPr txBox="1"/>
      </xdr:nvSpPr>
      <xdr:spPr>
        <a:xfrm>
          <a:off x="14020800" y="1160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168487</xdr:rowOff>
    </xdr:from>
    <xdr:to>
      <xdr:col>64</xdr:col>
      <xdr:colOff>152400</xdr:colOff>
      <xdr:row>67</xdr:row>
      <xdr:rowOff>98637</xdr:rowOff>
    </xdr:to>
    <xdr:sp macro="" textlink="">
      <xdr:nvSpPr>
        <xdr:cNvPr id="347" name="楕円 346"/>
        <xdr:cNvSpPr/>
      </xdr:nvSpPr>
      <xdr:spPr>
        <a:xfrm>
          <a:off x="13462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83414</xdr:rowOff>
    </xdr:from>
    <xdr:ext cx="762000" cy="259045"/>
    <xdr:sp macro="" textlink="">
      <xdr:nvSpPr>
        <xdr:cNvPr id="348" name="テキスト ボックス 347"/>
        <xdr:cNvSpPr txBox="1"/>
      </xdr:nvSpPr>
      <xdr:spPr>
        <a:xfrm>
          <a:off x="13131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市債の発行額抑制および繰上げ償還による公債費の減などにより、指標は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ポイント改善しているものの、全国や類似団体平均には及ばない。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活性化基金造成に係る借入償還の終了などにより、近年は減少傾向となっているが、合併特例事業債など財政優遇措置のある地方債を活用した事業を推進するため、上昇する見込みである。市債発行については、事業内容を十分に精査するとともに交付税算入率の高いものを借入することとし、公債費の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43</xdr:row>
      <xdr:rowOff>14817</xdr:rowOff>
    </xdr:to>
    <xdr:cxnSp macro="">
      <xdr:nvCxnSpPr>
        <xdr:cNvPr id="381" name="直線コネクタ 380"/>
        <xdr:cNvCxnSpPr/>
      </xdr:nvCxnSpPr>
      <xdr:spPr>
        <a:xfrm flipV="1">
          <a:off x="16179800" y="733086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55033</xdr:rowOff>
    </xdr:to>
    <xdr:cxnSp macro="">
      <xdr:nvCxnSpPr>
        <xdr:cNvPr id="384" name="直線コネクタ 383"/>
        <xdr:cNvCxnSpPr/>
      </xdr:nvCxnSpPr>
      <xdr:spPr>
        <a:xfrm flipV="1">
          <a:off x="15290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79163</xdr:rowOff>
    </xdr:to>
    <xdr:cxnSp macro="">
      <xdr:nvCxnSpPr>
        <xdr:cNvPr id="387" name="直線コネクタ 386"/>
        <xdr:cNvCxnSpPr/>
      </xdr:nvCxnSpPr>
      <xdr:spPr>
        <a:xfrm flipV="1">
          <a:off x="14401800" y="742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43</xdr:row>
      <xdr:rowOff>119380</xdr:rowOff>
    </xdr:to>
    <xdr:cxnSp macro="">
      <xdr:nvCxnSpPr>
        <xdr:cNvPr id="390" name="直線コネクタ 389"/>
        <xdr:cNvCxnSpPr/>
      </xdr:nvCxnSpPr>
      <xdr:spPr>
        <a:xfrm flipV="1">
          <a:off x="13512800" y="74515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0" name="楕円 399"/>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1"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2" name="楕円 401"/>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3" name="テキスト ボックス 402"/>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4" name="楕円 403"/>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5" name="テキスト ボックス 404"/>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6" name="楕円 405"/>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7" name="テキスト ボックス 406"/>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8" name="楕円 407"/>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9" name="テキスト ボックス 408"/>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たな市債の発行額が償還額を上回ったが、基金の積み立て等により指標改善が進んでいる。今後については、市債発行が伴う事業の増加を予定していることから、一時的には指数の悪化が見込まれる。長期的には市債の発行額抑制のほか、公営企業債も含めた起債残高が毎年減少することにより、改善傾向になることを見込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152146</xdr:rowOff>
    </xdr:from>
    <xdr:to>
      <xdr:col>81</xdr:col>
      <xdr:colOff>44450</xdr:colOff>
      <xdr:row>15</xdr:row>
      <xdr:rowOff>49064</xdr:rowOff>
    </xdr:to>
    <xdr:cxnSp macro="">
      <xdr:nvCxnSpPr>
        <xdr:cNvPr id="443" name="直線コネクタ 442"/>
        <xdr:cNvCxnSpPr/>
      </xdr:nvCxnSpPr>
      <xdr:spPr>
        <a:xfrm flipV="1">
          <a:off x="16179800" y="2552446"/>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49064</xdr:rowOff>
    </xdr:from>
    <xdr:to>
      <xdr:col>77</xdr:col>
      <xdr:colOff>44450</xdr:colOff>
      <xdr:row>15</xdr:row>
      <xdr:rowOff>149606</xdr:rowOff>
    </xdr:to>
    <xdr:cxnSp macro="">
      <xdr:nvCxnSpPr>
        <xdr:cNvPr id="446" name="直線コネクタ 445"/>
        <xdr:cNvCxnSpPr/>
      </xdr:nvCxnSpPr>
      <xdr:spPr>
        <a:xfrm flipV="1">
          <a:off x="15290800" y="262081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149606</xdr:rowOff>
    </xdr:from>
    <xdr:to>
      <xdr:col>72</xdr:col>
      <xdr:colOff>203200</xdr:colOff>
      <xdr:row>16</xdr:row>
      <xdr:rowOff>63415</xdr:rowOff>
    </xdr:to>
    <xdr:cxnSp macro="">
      <xdr:nvCxnSpPr>
        <xdr:cNvPr id="449" name="直線コネクタ 448"/>
        <xdr:cNvCxnSpPr/>
      </xdr:nvCxnSpPr>
      <xdr:spPr>
        <a:xfrm flipV="1">
          <a:off x="14401800" y="2721356"/>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63415</xdr:rowOff>
    </xdr:from>
    <xdr:to>
      <xdr:col>68</xdr:col>
      <xdr:colOff>152400</xdr:colOff>
      <xdr:row>17</xdr:row>
      <xdr:rowOff>34332</xdr:rowOff>
    </xdr:to>
    <xdr:cxnSp macro="">
      <xdr:nvCxnSpPr>
        <xdr:cNvPr id="452" name="直線コネクタ 451"/>
        <xdr:cNvCxnSpPr/>
      </xdr:nvCxnSpPr>
      <xdr:spPr>
        <a:xfrm flipV="1">
          <a:off x="13512800" y="2806615"/>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101346</xdr:rowOff>
    </xdr:from>
    <xdr:to>
      <xdr:col>81</xdr:col>
      <xdr:colOff>95250</xdr:colOff>
      <xdr:row>15</xdr:row>
      <xdr:rowOff>31496</xdr:rowOff>
    </xdr:to>
    <xdr:sp macro="" textlink="">
      <xdr:nvSpPr>
        <xdr:cNvPr id="462" name="楕円 461"/>
        <xdr:cNvSpPr/>
      </xdr:nvSpPr>
      <xdr:spPr>
        <a:xfrm>
          <a:off x="169672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117873</xdr:rowOff>
    </xdr:from>
    <xdr:ext cx="762000" cy="259045"/>
    <xdr:sp macro="" textlink="">
      <xdr:nvSpPr>
        <xdr:cNvPr id="463" name="将来負担の状況該当値テキスト"/>
        <xdr:cNvSpPr txBox="1"/>
      </xdr:nvSpPr>
      <xdr:spPr>
        <a:xfrm>
          <a:off x="17106900" y="234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169714</xdr:rowOff>
    </xdr:from>
    <xdr:to>
      <xdr:col>77</xdr:col>
      <xdr:colOff>95250</xdr:colOff>
      <xdr:row>15</xdr:row>
      <xdr:rowOff>99864</xdr:rowOff>
    </xdr:to>
    <xdr:sp macro="" textlink="">
      <xdr:nvSpPr>
        <xdr:cNvPr id="464" name="楕円 463"/>
        <xdr:cNvSpPr/>
      </xdr:nvSpPr>
      <xdr:spPr>
        <a:xfrm>
          <a:off x="16129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84641</xdr:rowOff>
    </xdr:from>
    <xdr:ext cx="736600" cy="259045"/>
    <xdr:sp macro="" textlink="">
      <xdr:nvSpPr>
        <xdr:cNvPr id="465" name="テキスト ボックス 464"/>
        <xdr:cNvSpPr txBox="1"/>
      </xdr:nvSpPr>
      <xdr:spPr>
        <a:xfrm>
          <a:off x="15798800" y="265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98806</xdr:rowOff>
    </xdr:from>
    <xdr:to>
      <xdr:col>73</xdr:col>
      <xdr:colOff>44450</xdr:colOff>
      <xdr:row>16</xdr:row>
      <xdr:rowOff>28956</xdr:rowOff>
    </xdr:to>
    <xdr:sp macro="" textlink="">
      <xdr:nvSpPr>
        <xdr:cNvPr id="466" name="楕円 465"/>
        <xdr:cNvSpPr/>
      </xdr:nvSpPr>
      <xdr:spPr>
        <a:xfrm>
          <a:off x="15240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13733</xdr:rowOff>
    </xdr:from>
    <xdr:ext cx="762000" cy="259045"/>
    <xdr:sp macro="" textlink="">
      <xdr:nvSpPr>
        <xdr:cNvPr id="467" name="テキスト ボックス 466"/>
        <xdr:cNvSpPr txBox="1"/>
      </xdr:nvSpPr>
      <xdr:spPr>
        <a:xfrm>
          <a:off x="14909800" y="275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12615</xdr:rowOff>
    </xdr:from>
    <xdr:to>
      <xdr:col>68</xdr:col>
      <xdr:colOff>203200</xdr:colOff>
      <xdr:row>16</xdr:row>
      <xdr:rowOff>114215</xdr:rowOff>
    </xdr:to>
    <xdr:sp macro="" textlink="">
      <xdr:nvSpPr>
        <xdr:cNvPr id="468" name="楕円 467"/>
        <xdr:cNvSpPr/>
      </xdr:nvSpPr>
      <xdr:spPr>
        <a:xfrm>
          <a:off x="143510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98992</xdr:rowOff>
    </xdr:from>
    <xdr:ext cx="762000" cy="259045"/>
    <xdr:sp macro="" textlink="">
      <xdr:nvSpPr>
        <xdr:cNvPr id="469" name="テキスト ボックス 468"/>
        <xdr:cNvSpPr txBox="1"/>
      </xdr:nvSpPr>
      <xdr:spPr>
        <a:xfrm>
          <a:off x="14020800" y="284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154982</xdr:rowOff>
    </xdr:from>
    <xdr:to>
      <xdr:col>64</xdr:col>
      <xdr:colOff>152400</xdr:colOff>
      <xdr:row>17</xdr:row>
      <xdr:rowOff>85132</xdr:rowOff>
    </xdr:to>
    <xdr:sp macro="" textlink="">
      <xdr:nvSpPr>
        <xdr:cNvPr id="470" name="楕円 469"/>
        <xdr:cNvSpPr/>
      </xdr:nvSpPr>
      <xdr:spPr>
        <a:xfrm>
          <a:off x="13462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69909</xdr:rowOff>
    </xdr:from>
    <xdr:ext cx="762000" cy="259045"/>
    <xdr:sp macro="" textlink="">
      <xdr:nvSpPr>
        <xdr:cNvPr id="471" name="テキスト ボックス 470"/>
        <xdr:cNvSpPr txBox="1"/>
      </xdr:nvSpPr>
      <xdr:spPr>
        <a:xfrm>
          <a:off x="13131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48,203
47,623
693.05
28,793,407
28,070,269
626,092
16,666,609
26,289,405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本市の職員数は、「類似団体別職員数」との比較では超過しているものの、人口・面積比による「定員回帰指標」との比較では、不足している状況である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、職員適正化計画で急激なサービスの低下を招くことがないよう年次別削減目標に基づき職員の削減を進めて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人件費の増加が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見込まれることから、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公共施設の再編や事務事業の見直しにより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人件費の抑制に努める必要がある。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165100</xdr:rowOff>
    </xdr:to>
    <xdr:cxnSp macro="">
      <xdr:nvCxnSpPr>
        <xdr:cNvPr id="66" name="直線コネクタ 65"/>
        <xdr:cNvCxnSpPr/>
      </xdr:nvCxnSpPr>
      <xdr:spPr>
        <a:xfrm flipV="1">
          <a:off x="3987800" y="6306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1270</xdr:rowOff>
    </xdr:to>
    <xdr:cxnSp macro="">
      <xdr:nvCxnSpPr>
        <xdr:cNvPr id="69" name="直線コネクタ 68"/>
        <xdr:cNvCxnSpPr/>
      </xdr:nvCxnSpPr>
      <xdr:spPr>
        <a:xfrm flipV="1">
          <a:off x="3098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1270</xdr:rowOff>
    </xdr:to>
    <xdr:cxnSp macro="">
      <xdr:nvCxnSpPr>
        <xdr:cNvPr id="72" name="直線コネクタ 71"/>
        <xdr:cNvCxnSpPr/>
      </xdr:nvCxnSpPr>
      <xdr:spPr>
        <a:xfrm>
          <a:off x="2209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111760</xdr:rowOff>
    </xdr:to>
    <xdr:cxnSp macro="">
      <xdr:nvCxnSpPr>
        <xdr:cNvPr id="75" name="直線コネクタ 74"/>
        <xdr:cNvCxnSpPr/>
      </xdr:nvCxnSpPr>
      <xdr:spPr>
        <a:xfrm>
          <a:off x="1320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％上昇しており、県平均や類似団体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合併前から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施設が多いためである。今後も引き続き、事務事業の見直し等により、公共施設の再編整備を推進し、施設管理費用の削減や委託事業の見直しを進める必要がある。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18</xdr:row>
      <xdr:rowOff>44704</xdr:rowOff>
    </xdr:to>
    <xdr:cxnSp macro="">
      <xdr:nvCxnSpPr>
        <xdr:cNvPr id="125" name="直線コネクタ 124"/>
        <xdr:cNvCxnSpPr/>
      </xdr:nvCxnSpPr>
      <xdr:spPr>
        <a:xfrm>
          <a:off x="15671800" y="3094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18</xdr:row>
      <xdr:rowOff>8128</xdr:rowOff>
    </xdr:to>
    <xdr:cxnSp macro="">
      <xdr:nvCxnSpPr>
        <xdr:cNvPr id="128" name="直線コネクタ 127"/>
        <xdr:cNvCxnSpPr/>
      </xdr:nvCxnSpPr>
      <xdr:spPr>
        <a:xfrm>
          <a:off x="14782800" y="3002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88138</xdr:rowOff>
    </xdr:to>
    <xdr:cxnSp macro="">
      <xdr:nvCxnSpPr>
        <xdr:cNvPr id="131" name="直線コネクタ 130"/>
        <xdr:cNvCxnSpPr/>
      </xdr:nvCxnSpPr>
      <xdr:spPr>
        <a:xfrm>
          <a:off x="13893800" y="2929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14986</xdr:rowOff>
    </xdr:to>
    <xdr:cxnSp macro="">
      <xdr:nvCxnSpPr>
        <xdr:cNvPr id="134" name="直線コネクタ 133"/>
        <xdr:cNvCxnSpPr/>
      </xdr:nvCxnSpPr>
      <xdr:spPr>
        <a:xfrm>
          <a:off x="13004800" y="2902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4" name="楕円 143"/>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5"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6" name="楕円 145"/>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7" name="テキスト ボックス 146"/>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8" name="楕円 147"/>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9" name="テキスト ボックス 148"/>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0" name="楕円 149"/>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1" name="テキスト ボックス 150"/>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2" name="楕円 151"/>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53" name="テキスト ボックス 152"/>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県や類似団体平均と比較して低い水準であ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、生活保護や児童・高齢者福祉に伴う経費は高い水準で推移し、義務的経費の硬直化が予想されることから、事務事業の精査とともに給付の適正化に努める必要がある。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117856</xdr:rowOff>
    </xdr:from>
    <xdr:to>
      <xdr:col>24</xdr:col>
      <xdr:colOff>25400</xdr:colOff>
      <xdr:row>54</xdr:row>
      <xdr:rowOff>154432</xdr:rowOff>
    </xdr:to>
    <xdr:cxnSp macro="">
      <xdr:nvCxnSpPr>
        <xdr:cNvPr id="184" name="直線コネクタ 183"/>
        <xdr:cNvCxnSpPr/>
      </xdr:nvCxnSpPr>
      <xdr:spPr>
        <a:xfrm flipV="1">
          <a:off x="3987800" y="93761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154432</xdr:rowOff>
    </xdr:from>
    <xdr:to>
      <xdr:col>19</xdr:col>
      <xdr:colOff>187325</xdr:colOff>
      <xdr:row>55</xdr:row>
      <xdr:rowOff>1270</xdr:rowOff>
    </xdr:to>
    <xdr:cxnSp macro="">
      <xdr:nvCxnSpPr>
        <xdr:cNvPr id="187" name="直線コネクタ 186"/>
        <xdr:cNvCxnSpPr/>
      </xdr:nvCxnSpPr>
      <xdr:spPr>
        <a:xfrm flipV="1">
          <a:off x="3098800" y="9412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xdr:rowOff>
    </xdr:to>
    <xdr:cxnSp macro="">
      <xdr:nvCxnSpPr>
        <xdr:cNvPr id="190" name="直線コネクタ 189"/>
        <xdr:cNvCxnSpPr/>
      </xdr:nvCxnSpPr>
      <xdr:spPr>
        <a:xfrm>
          <a:off x="2209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19558</xdr:rowOff>
    </xdr:to>
    <xdr:cxnSp macro="">
      <xdr:nvCxnSpPr>
        <xdr:cNvPr id="193" name="直線コネクタ 192"/>
        <xdr:cNvCxnSpPr/>
      </xdr:nvCxnSpPr>
      <xdr:spPr>
        <a:xfrm flipV="1">
          <a:off x="1320800" y="93853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67056</xdr:rowOff>
    </xdr:from>
    <xdr:to>
      <xdr:col>24</xdr:col>
      <xdr:colOff>76200</xdr:colOff>
      <xdr:row>54</xdr:row>
      <xdr:rowOff>168656</xdr:rowOff>
    </xdr:to>
    <xdr:sp macro="" textlink="">
      <xdr:nvSpPr>
        <xdr:cNvPr id="203" name="楕円 202"/>
        <xdr:cNvSpPr/>
      </xdr:nvSpPr>
      <xdr:spPr>
        <a:xfrm>
          <a:off x="4775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83583</xdr:rowOff>
    </xdr:from>
    <xdr:ext cx="762000" cy="259045"/>
    <xdr:sp macro="" textlink="">
      <xdr:nvSpPr>
        <xdr:cNvPr id="204" name="扶助費該当値テキスト"/>
        <xdr:cNvSpPr txBox="1"/>
      </xdr:nvSpPr>
      <xdr:spPr>
        <a:xfrm>
          <a:off x="4914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103632</xdr:rowOff>
    </xdr:from>
    <xdr:to>
      <xdr:col>20</xdr:col>
      <xdr:colOff>38100</xdr:colOff>
      <xdr:row>55</xdr:row>
      <xdr:rowOff>33782</xdr:rowOff>
    </xdr:to>
    <xdr:sp macro="" textlink="">
      <xdr:nvSpPr>
        <xdr:cNvPr id="205" name="楕円 204"/>
        <xdr:cNvSpPr/>
      </xdr:nvSpPr>
      <xdr:spPr>
        <a:xfrm>
          <a:off x="3937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43959</xdr:rowOff>
    </xdr:from>
    <xdr:ext cx="736600" cy="259045"/>
    <xdr:sp macro="" textlink="">
      <xdr:nvSpPr>
        <xdr:cNvPr id="206" name="テキスト ボックス 205"/>
        <xdr:cNvSpPr txBox="1"/>
      </xdr:nvSpPr>
      <xdr:spPr>
        <a:xfrm>
          <a:off x="3606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7" name="楕円 206"/>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08" name="テキスト ボックス 207"/>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211" name="楕円 210"/>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212" name="テキスト ボックス 211"/>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同様、類似団体の平均より下回っている状況ではあるが、国民健康保険や後期高齢者医療、介護保険などの社会保障に関する特別会計への繰出金が慢性的に高止まりしているため、高齢者福祉対策が急務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39370</xdr:rowOff>
    </xdr:to>
    <xdr:cxnSp macro="">
      <xdr:nvCxnSpPr>
        <xdr:cNvPr id="245" name="直線コネクタ 244"/>
        <xdr:cNvCxnSpPr/>
      </xdr:nvCxnSpPr>
      <xdr:spPr>
        <a:xfrm flipV="1">
          <a:off x="15671800" y="946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39370</xdr:rowOff>
    </xdr:to>
    <xdr:cxnSp macro="">
      <xdr:nvCxnSpPr>
        <xdr:cNvPr id="248" name="直線コネクタ 247"/>
        <xdr:cNvCxnSpPr/>
      </xdr:nvCxnSpPr>
      <xdr:spPr>
        <a:xfrm>
          <a:off x="14782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58</xdr:row>
      <xdr:rowOff>157480</xdr:rowOff>
    </xdr:to>
    <xdr:cxnSp macro="">
      <xdr:nvCxnSpPr>
        <xdr:cNvPr id="251" name="直線コネクタ 250"/>
        <xdr:cNvCxnSpPr/>
      </xdr:nvCxnSpPr>
      <xdr:spPr>
        <a:xfrm flipV="1">
          <a:off x="13893800" y="946912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157480</xdr:rowOff>
    </xdr:to>
    <xdr:cxnSp macro="">
      <xdr:nvCxnSpPr>
        <xdr:cNvPr id="254" name="直線コネクタ 253"/>
        <xdr:cNvCxnSpPr/>
      </xdr:nvCxnSpPr>
      <xdr:spPr>
        <a:xfrm>
          <a:off x="13004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4" name="楕円 263"/>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5"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6" name="楕円 265"/>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7" name="テキスト ボックス 266"/>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8" name="楕円 267"/>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69" name="テキスト ボックス 268"/>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0" name="楕円 269"/>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1" name="テキスト ボックス 270"/>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2" name="楕円 271"/>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3" name="テキスト ボックス 272"/>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前年同様、滋賀県平均および類似団体の平均を大きく上回る状況となっている。主に上・下水道や病院事業会計等への負担金のほか、市内を循環するコミュニティバスの運行経費等が大きなウエイトを占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今後も、事務事業の見直しに加え、各種団体への補助金の見直しも含めて補助金支出の適正な執行に努める必要がある。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49276</xdr:rowOff>
    </xdr:to>
    <xdr:cxnSp macro="">
      <xdr:nvCxnSpPr>
        <xdr:cNvPr id="303" name="直線コネクタ 302"/>
        <xdr:cNvCxnSpPr/>
      </xdr:nvCxnSpPr>
      <xdr:spPr>
        <a:xfrm>
          <a:off x="15671800" y="6559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44704</xdr:rowOff>
    </xdr:to>
    <xdr:cxnSp macro="">
      <xdr:nvCxnSpPr>
        <xdr:cNvPr id="306" name="直線コネクタ 305"/>
        <xdr:cNvCxnSpPr/>
      </xdr:nvCxnSpPr>
      <xdr:spPr>
        <a:xfrm>
          <a:off x="14782800" y="6559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38</xdr:row>
      <xdr:rowOff>44704</xdr:rowOff>
    </xdr:to>
    <xdr:cxnSp macro="">
      <xdr:nvCxnSpPr>
        <xdr:cNvPr id="309" name="直線コネクタ 308"/>
        <xdr:cNvCxnSpPr/>
      </xdr:nvCxnSpPr>
      <xdr:spPr>
        <a:xfrm>
          <a:off x="13893800" y="6061456"/>
          <a:ext cx="889000" cy="4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60706</xdr:rowOff>
    </xdr:to>
    <xdr:cxnSp macro="">
      <xdr:nvCxnSpPr>
        <xdr:cNvPr id="312" name="直線コネクタ 311"/>
        <xdr:cNvCxnSpPr/>
      </xdr:nvCxnSpPr>
      <xdr:spPr>
        <a:xfrm>
          <a:off x="13004800" y="60294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2" name="楕円 321"/>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3"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4" name="楕円 323"/>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5" name="テキスト ボックス 324"/>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6" name="楕円 325"/>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7" name="テキスト ボックス 326"/>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28" name="楕円 327"/>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29" name="テキスト ボックス 328"/>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0" name="楕円 329"/>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1" name="テキスト ボックス 330"/>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市債発行については、事業内容を十分に精査するとともに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交付税算入率の高いものを借入することとし、公債費の縮減に努めているが、今後は、庁舎整備や後継ごみ処理施設整備事業などの大型事業をはじめ、合併特例事業債を活用した公共事業の増進に伴い、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公債費は上昇することを見込んでいる。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161289</xdr:rowOff>
    </xdr:to>
    <xdr:cxnSp macro="">
      <xdr:nvCxnSpPr>
        <xdr:cNvPr id="361" name="直線コネクタ 360"/>
        <xdr:cNvCxnSpPr/>
      </xdr:nvCxnSpPr>
      <xdr:spPr>
        <a:xfrm flipV="1">
          <a:off x="3987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161289</xdr:rowOff>
    </xdr:to>
    <xdr:cxnSp macro="">
      <xdr:nvCxnSpPr>
        <xdr:cNvPr id="364" name="直線コネクタ 363"/>
        <xdr:cNvCxnSpPr/>
      </xdr:nvCxnSpPr>
      <xdr:spPr>
        <a:xfrm>
          <a:off x="3098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78</xdr:row>
      <xdr:rowOff>21844</xdr:rowOff>
    </xdr:to>
    <xdr:cxnSp macro="">
      <xdr:nvCxnSpPr>
        <xdr:cNvPr id="367" name="直線コネクタ 366"/>
        <xdr:cNvCxnSpPr/>
      </xdr:nvCxnSpPr>
      <xdr:spPr>
        <a:xfrm flipV="1">
          <a:off x="2209800" y="133309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21844</xdr:rowOff>
    </xdr:to>
    <xdr:cxnSp macro="">
      <xdr:nvCxnSpPr>
        <xdr:cNvPr id="370" name="直線コネクタ 369"/>
        <xdr:cNvCxnSpPr/>
      </xdr:nvCxnSpPr>
      <xdr:spPr>
        <a:xfrm>
          <a:off x="1320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0" name="楕円 37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1"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2" name="楕円 38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3" name="テキスト ボックス 382"/>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4" name="楕円 383"/>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5" name="テキスト ボックス 384"/>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86" name="楕円 385"/>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7" name="テキスト ボックス 386"/>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8" name="楕円 387"/>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89" name="テキスト ボックス 388"/>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人件費は職員削減が進む反面、施設の統廃合や組織のスリム化が進んでいない状況である。扶助費と介護保険事業等への繰出にかかる社会保障費は、年々増加傾向にある。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住民サービスを維持しながら事務の効率化を進めるとともに、更なる経費削減に努める必要がある。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24130</xdr:rowOff>
    </xdr:to>
    <xdr:cxnSp macro="">
      <xdr:nvCxnSpPr>
        <xdr:cNvPr id="422" name="直線コネクタ 421"/>
        <xdr:cNvCxnSpPr/>
      </xdr:nvCxnSpPr>
      <xdr:spPr>
        <a:xfrm flipV="1">
          <a:off x="15671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77</xdr:row>
      <xdr:rowOff>24130</xdr:rowOff>
    </xdr:to>
    <xdr:cxnSp macro="">
      <xdr:nvCxnSpPr>
        <xdr:cNvPr id="425" name="直線コネクタ 424"/>
        <xdr:cNvCxnSpPr/>
      </xdr:nvCxnSpPr>
      <xdr:spPr>
        <a:xfrm>
          <a:off x="14782800" y="131991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168911</xdr:rowOff>
    </xdr:to>
    <xdr:cxnSp macro="">
      <xdr:nvCxnSpPr>
        <xdr:cNvPr id="428" name="直線コネクタ 427"/>
        <xdr:cNvCxnSpPr/>
      </xdr:nvCxnSpPr>
      <xdr:spPr>
        <a:xfrm>
          <a:off x="13893800" y="130200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75</xdr:row>
      <xdr:rowOff>161289</xdr:rowOff>
    </xdr:to>
    <xdr:cxnSp macro="">
      <xdr:nvCxnSpPr>
        <xdr:cNvPr id="431" name="直線コネクタ 430"/>
        <xdr:cNvCxnSpPr/>
      </xdr:nvCxnSpPr>
      <xdr:spPr>
        <a:xfrm>
          <a:off x="13004800" y="12981940"/>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1" name="楕円 440"/>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42"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3" name="楕円 44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4" name="テキスト ボックス 443"/>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118111</xdr:rowOff>
    </xdr:from>
    <xdr:to>
      <xdr:col>74</xdr:col>
      <xdr:colOff>31750</xdr:colOff>
      <xdr:row>77</xdr:row>
      <xdr:rowOff>48261</xdr:rowOff>
    </xdr:to>
    <xdr:sp macro="" textlink="">
      <xdr:nvSpPr>
        <xdr:cNvPr id="445" name="楕円 444"/>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33038</xdr:rowOff>
    </xdr:from>
    <xdr:ext cx="762000" cy="259045"/>
    <xdr:sp macro="" textlink="">
      <xdr:nvSpPr>
        <xdr:cNvPr id="446" name="テキスト ボックス 445"/>
        <xdr:cNvSpPr txBox="1"/>
      </xdr:nvSpPr>
      <xdr:spPr>
        <a:xfrm>
          <a:off x="14401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7" name="楕円 446"/>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8" name="テキスト ボックス 447"/>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9" name="楕円 448"/>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50" name="テキスト ボックス 449"/>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119826</xdr:rowOff>
    </xdr:from>
    <xdr:to>
      <xdr:col>29</xdr:col>
      <xdr:colOff>127000</xdr:colOff>
      <xdr:row>13</xdr:row>
      <xdr:rowOff>146834</xdr:rowOff>
    </xdr:to>
    <xdr:cxnSp macro="">
      <xdr:nvCxnSpPr>
        <xdr:cNvPr id="52" name="直線コネクタ 51"/>
        <xdr:cNvCxnSpPr/>
      </xdr:nvCxnSpPr>
      <xdr:spPr bwMode="auto">
        <a:xfrm flipV="1">
          <a:off x="5003800" y="2396301"/>
          <a:ext cx="647700" cy="2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142066</xdr:rowOff>
    </xdr:from>
    <xdr:to>
      <xdr:col>26</xdr:col>
      <xdr:colOff>50800</xdr:colOff>
      <xdr:row>13</xdr:row>
      <xdr:rowOff>146834</xdr:rowOff>
    </xdr:to>
    <xdr:cxnSp macro="">
      <xdr:nvCxnSpPr>
        <xdr:cNvPr id="55" name="直線コネクタ 54"/>
        <xdr:cNvCxnSpPr/>
      </xdr:nvCxnSpPr>
      <xdr:spPr bwMode="auto">
        <a:xfrm>
          <a:off x="4305300" y="2418541"/>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142066</xdr:rowOff>
    </xdr:from>
    <xdr:to>
      <xdr:col>22</xdr:col>
      <xdr:colOff>114300</xdr:colOff>
      <xdr:row>14</xdr:row>
      <xdr:rowOff>6735</xdr:rowOff>
    </xdr:to>
    <xdr:cxnSp macro="">
      <xdr:nvCxnSpPr>
        <xdr:cNvPr id="58" name="直線コネクタ 57"/>
        <xdr:cNvCxnSpPr/>
      </xdr:nvCxnSpPr>
      <xdr:spPr bwMode="auto">
        <a:xfrm flipV="1">
          <a:off x="3606800" y="2418541"/>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164387</xdr:rowOff>
    </xdr:from>
    <xdr:to>
      <xdr:col>18</xdr:col>
      <xdr:colOff>177800</xdr:colOff>
      <xdr:row>14</xdr:row>
      <xdr:rowOff>6735</xdr:rowOff>
    </xdr:to>
    <xdr:cxnSp macro="">
      <xdr:nvCxnSpPr>
        <xdr:cNvPr id="61" name="直線コネクタ 60"/>
        <xdr:cNvCxnSpPr/>
      </xdr:nvCxnSpPr>
      <xdr:spPr bwMode="auto">
        <a:xfrm>
          <a:off x="2908300" y="2440862"/>
          <a:ext cx="698500" cy="1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69026</xdr:rowOff>
    </xdr:from>
    <xdr:to>
      <xdr:col>29</xdr:col>
      <xdr:colOff>177800</xdr:colOff>
      <xdr:row>13</xdr:row>
      <xdr:rowOff>170626</xdr:rowOff>
    </xdr:to>
    <xdr:sp macro="" textlink="">
      <xdr:nvSpPr>
        <xdr:cNvPr id="71" name="楕円 70"/>
        <xdr:cNvSpPr/>
      </xdr:nvSpPr>
      <xdr:spPr bwMode="auto">
        <a:xfrm>
          <a:off x="5600700" y="2345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85553</xdr:rowOff>
    </xdr:from>
    <xdr:ext cx="762000" cy="259045"/>
    <xdr:sp macro="" textlink="">
      <xdr:nvSpPr>
        <xdr:cNvPr id="72" name="人口1人当たり決算額の推移該当値テキスト130"/>
        <xdr:cNvSpPr txBox="1"/>
      </xdr:nvSpPr>
      <xdr:spPr>
        <a:xfrm>
          <a:off x="5740400" y="219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96034</xdr:rowOff>
    </xdr:from>
    <xdr:to>
      <xdr:col>26</xdr:col>
      <xdr:colOff>101600</xdr:colOff>
      <xdr:row>14</xdr:row>
      <xdr:rowOff>26184</xdr:rowOff>
    </xdr:to>
    <xdr:sp macro="" textlink="">
      <xdr:nvSpPr>
        <xdr:cNvPr id="73" name="楕円 72"/>
        <xdr:cNvSpPr/>
      </xdr:nvSpPr>
      <xdr:spPr bwMode="auto">
        <a:xfrm>
          <a:off x="4953000" y="237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36361</xdr:rowOff>
    </xdr:from>
    <xdr:ext cx="736600" cy="259045"/>
    <xdr:sp macro="" textlink="">
      <xdr:nvSpPr>
        <xdr:cNvPr id="74" name="テキスト ボックス 73"/>
        <xdr:cNvSpPr txBox="1"/>
      </xdr:nvSpPr>
      <xdr:spPr>
        <a:xfrm>
          <a:off x="4622800" y="2141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91266</xdr:rowOff>
    </xdr:from>
    <xdr:to>
      <xdr:col>22</xdr:col>
      <xdr:colOff>165100</xdr:colOff>
      <xdr:row>14</xdr:row>
      <xdr:rowOff>21416</xdr:rowOff>
    </xdr:to>
    <xdr:sp macro="" textlink="">
      <xdr:nvSpPr>
        <xdr:cNvPr id="75" name="楕円 74"/>
        <xdr:cNvSpPr/>
      </xdr:nvSpPr>
      <xdr:spPr bwMode="auto">
        <a:xfrm>
          <a:off x="4254500" y="236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31593</xdr:rowOff>
    </xdr:from>
    <xdr:ext cx="762000" cy="259045"/>
    <xdr:sp macro="" textlink="">
      <xdr:nvSpPr>
        <xdr:cNvPr id="76" name="テキスト ボックス 75"/>
        <xdr:cNvSpPr txBox="1"/>
      </xdr:nvSpPr>
      <xdr:spPr>
        <a:xfrm>
          <a:off x="3924300" y="213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127385</xdr:rowOff>
    </xdr:from>
    <xdr:to>
      <xdr:col>19</xdr:col>
      <xdr:colOff>38100</xdr:colOff>
      <xdr:row>14</xdr:row>
      <xdr:rowOff>57535</xdr:rowOff>
    </xdr:to>
    <xdr:sp macro="" textlink="">
      <xdr:nvSpPr>
        <xdr:cNvPr id="77" name="楕円 76"/>
        <xdr:cNvSpPr/>
      </xdr:nvSpPr>
      <xdr:spPr bwMode="auto">
        <a:xfrm>
          <a:off x="3556000" y="240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67712</xdr:rowOff>
    </xdr:from>
    <xdr:ext cx="762000" cy="259045"/>
    <xdr:sp macro="" textlink="">
      <xdr:nvSpPr>
        <xdr:cNvPr id="78" name="テキスト ボックス 77"/>
        <xdr:cNvSpPr txBox="1"/>
      </xdr:nvSpPr>
      <xdr:spPr>
        <a:xfrm>
          <a:off x="3225800" y="21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113587</xdr:rowOff>
    </xdr:from>
    <xdr:to>
      <xdr:col>15</xdr:col>
      <xdr:colOff>101600</xdr:colOff>
      <xdr:row>14</xdr:row>
      <xdr:rowOff>43737</xdr:rowOff>
    </xdr:to>
    <xdr:sp macro="" textlink="">
      <xdr:nvSpPr>
        <xdr:cNvPr id="79" name="楕円 78"/>
        <xdr:cNvSpPr/>
      </xdr:nvSpPr>
      <xdr:spPr bwMode="auto">
        <a:xfrm>
          <a:off x="2857500" y="2390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53914</xdr:rowOff>
    </xdr:from>
    <xdr:ext cx="762000" cy="259045"/>
    <xdr:sp macro="" textlink="">
      <xdr:nvSpPr>
        <xdr:cNvPr id="80" name="テキスト ボックス 79"/>
        <xdr:cNvSpPr txBox="1"/>
      </xdr:nvSpPr>
      <xdr:spPr>
        <a:xfrm>
          <a:off x="2527300" y="21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157632</xdr:rowOff>
    </xdr:from>
    <xdr:to>
      <xdr:col>29</xdr:col>
      <xdr:colOff>127000</xdr:colOff>
      <xdr:row>34</xdr:row>
      <xdr:rowOff>204953</xdr:rowOff>
    </xdr:to>
    <xdr:cxnSp macro="">
      <xdr:nvCxnSpPr>
        <xdr:cNvPr id="115" name="直線コネクタ 114"/>
        <xdr:cNvCxnSpPr/>
      </xdr:nvCxnSpPr>
      <xdr:spPr bwMode="auto">
        <a:xfrm>
          <a:off x="5003800" y="6425082"/>
          <a:ext cx="647700" cy="4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133923</xdr:rowOff>
    </xdr:from>
    <xdr:to>
      <xdr:col>26</xdr:col>
      <xdr:colOff>50800</xdr:colOff>
      <xdr:row>34</xdr:row>
      <xdr:rowOff>157632</xdr:rowOff>
    </xdr:to>
    <xdr:cxnSp macro="">
      <xdr:nvCxnSpPr>
        <xdr:cNvPr id="118" name="直線コネクタ 117"/>
        <xdr:cNvCxnSpPr/>
      </xdr:nvCxnSpPr>
      <xdr:spPr bwMode="auto">
        <a:xfrm>
          <a:off x="4305300" y="6401373"/>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13124</xdr:rowOff>
    </xdr:from>
    <xdr:to>
      <xdr:col>22</xdr:col>
      <xdr:colOff>114300</xdr:colOff>
      <xdr:row>34</xdr:row>
      <xdr:rowOff>133923</xdr:rowOff>
    </xdr:to>
    <xdr:cxnSp macro="">
      <xdr:nvCxnSpPr>
        <xdr:cNvPr id="121" name="直線コネクタ 120"/>
        <xdr:cNvCxnSpPr/>
      </xdr:nvCxnSpPr>
      <xdr:spPr bwMode="auto">
        <a:xfrm>
          <a:off x="3606800" y="6280574"/>
          <a:ext cx="698500" cy="12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335614</xdr:rowOff>
    </xdr:from>
    <xdr:to>
      <xdr:col>18</xdr:col>
      <xdr:colOff>177800</xdr:colOff>
      <xdr:row>34</xdr:row>
      <xdr:rowOff>13124</xdr:rowOff>
    </xdr:to>
    <xdr:cxnSp macro="">
      <xdr:nvCxnSpPr>
        <xdr:cNvPr id="124" name="直線コネクタ 123"/>
        <xdr:cNvCxnSpPr/>
      </xdr:nvCxnSpPr>
      <xdr:spPr bwMode="auto">
        <a:xfrm>
          <a:off x="2908300" y="6260164"/>
          <a:ext cx="698500" cy="2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154153</xdr:rowOff>
    </xdr:from>
    <xdr:to>
      <xdr:col>29</xdr:col>
      <xdr:colOff>177800</xdr:colOff>
      <xdr:row>34</xdr:row>
      <xdr:rowOff>255753</xdr:rowOff>
    </xdr:to>
    <xdr:sp macro="" textlink="">
      <xdr:nvSpPr>
        <xdr:cNvPr id="134" name="楕円 133"/>
        <xdr:cNvSpPr/>
      </xdr:nvSpPr>
      <xdr:spPr bwMode="auto">
        <a:xfrm>
          <a:off x="5600700" y="642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342130</xdr:rowOff>
    </xdr:from>
    <xdr:ext cx="762000" cy="259045"/>
    <xdr:sp macro="" textlink="">
      <xdr:nvSpPr>
        <xdr:cNvPr id="135" name="人口1人当たり決算額の推移該当値テキスト445"/>
        <xdr:cNvSpPr txBox="1"/>
      </xdr:nvSpPr>
      <xdr:spPr>
        <a:xfrm>
          <a:off x="5740400" y="626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106832</xdr:rowOff>
    </xdr:from>
    <xdr:to>
      <xdr:col>26</xdr:col>
      <xdr:colOff>101600</xdr:colOff>
      <xdr:row>34</xdr:row>
      <xdr:rowOff>208432</xdr:rowOff>
    </xdr:to>
    <xdr:sp macro="" textlink="">
      <xdr:nvSpPr>
        <xdr:cNvPr id="136" name="楕円 135"/>
        <xdr:cNvSpPr/>
      </xdr:nvSpPr>
      <xdr:spPr bwMode="auto">
        <a:xfrm>
          <a:off x="4953000" y="637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218609</xdr:rowOff>
    </xdr:from>
    <xdr:ext cx="736600" cy="259045"/>
    <xdr:sp macro="" textlink="">
      <xdr:nvSpPr>
        <xdr:cNvPr id="137" name="テキスト ボックス 136"/>
        <xdr:cNvSpPr txBox="1"/>
      </xdr:nvSpPr>
      <xdr:spPr>
        <a:xfrm>
          <a:off x="4622800" y="61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83123</xdr:rowOff>
    </xdr:from>
    <xdr:to>
      <xdr:col>22</xdr:col>
      <xdr:colOff>165100</xdr:colOff>
      <xdr:row>34</xdr:row>
      <xdr:rowOff>184723</xdr:rowOff>
    </xdr:to>
    <xdr:sp macro="" textlink="">
      <xdr:nvSpPr>
        <xdr:cNvPr id="138" name="楕円 137"/>
        <xdr:cNvSpPr/>
      </xdr:nvSpPr>
      <xdr:spPr bwMode="auto">
        <a:xfrm>
          <a:off x="4254500" y="635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194900</xdr:rowOff>
    </xdr:from>
    <xdr:ext cx="762000" cy="259045"/>
    <xdr:sp macro="" textlink="">
      <xdr:nvSpPr>
        <xdr:cNvPr id="139" name="テキスト ボックス 138"/>
        <xdr:cNvSpPr txBox="1"/>
      </xdr:nvSpPr>
      <xdr:spPr>
        <a:xfrm>
          <a:off x="3924300" y="611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305224</xdr:rowOff>
    </xdr:from>
    <xdr:to>
      <xdr:col>19</xdr:col>
      <xdr:colOff>38100</xdr:colOff>
      <xdr:row>34</xdr:row>
      <xdr:rowOff>63924</xdr:rowOff>
    </xdr:to>
    <xdr:sp macro="" textlink="">
      <xdr:nvSpPr>
        <xdr:cNvPr id="140" name="楕円 139"/>
        <xdr:cNvSpPr/>
      </xdr:nvSpPr>
      <xdr:spPr bwMode="auto">
        <a:xfrm>
          <a:off x="3556000" y="622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74101</xdr:rowOff>
    </xdr:from>
    <xdr:ext cx="762000" cy="259045"/>
    <xdr:sp macro="" textlink="">
      <xdr:nvSpPr>
        <xdr:cNvPr id="141" name="テキスト ボックス 140"/>
        <xdr:cNvSpPr txBox="1"/>
      </xdr:nvSpPr>
      <xdr:spPr>
        <a:xfrm>
          <a:off x="3225800" y="599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284814</xdr:rowOff>
    </xdr:from>
    <xdr:to>
      <xdr:col>15</xdr:col>
      <xdr:colOff>101600</xdr:colOff>
      <xdr:row>34</xdr:row>
      <xdr:rowOff>43514</xdr:rowOff>
    </xdr:to>
    <xdr:sp macro="" textlink="">
      <xdr:nvSpPr>
        <xdr:cNvPr id="142" name="楕円 141"/>
        <xdr:cNvSpPr/>
      </xdr:nvSpPr>
      <xdr:spPr bwMode="auto">
        <a:xfrm>
          <a:off x="2857500" y="620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53691</xdr:rowOff>
    </xdr:from>
    <xdr:ext cx="762000" cy="259045"/>
    <xdr:sp macro="" textlink="">
      <xdr:nvSpPr>
        <xdr:cNvPr id="143" name="テキスト ボックス 142"/>
        <xdr:cNvSpPr txBox="1"/>
      </xdr:nvSpPr>
      <xdr:spPr>
        <a:xfrm>
          <a:off x="2527300" y="597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48,203
47,623
693.05
28,793,407
28,070,269
626,092
16,666,609
26,289,405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38933</xdr:rowOff>
    </xdr:from>
    <xdr:to>
      <xdr:col>24</xdr:col>
      <xdr:colOff>63500</xdr:colOff>
      <xdr:row>32</xdr:row>
      <xdr:rowOff>40991</xdr:rowOff>
    </xdr:to>
    <xdr:cxnSp macro="">
      <xdr:nvCxnSpPr>
        <xdr:cNvPr id="59" name="直線コネクタ 58"/>
        <xdr:cNvCxnSpPr/>
      </xdr:nvCxnSpPr>
      <xdr:spPr>
        <a:xfrm>
          <a:off x="3797300" y="5525333"/>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38933</xdr:rowOff>
    </xdr:from>
    <xdr:to>
      <xdr:col>19</xdr:col>
      <xdr:colOff>177800</xdr:colOff>
      <xdr:row>32</xdr:row>
      <xdr:rowOff>43642</xdr:rowOff>
    </xdr:to>
    <xdr:cxnSp macro="">
      <xdr:nvCxnSpPr>
        <xdr:cNvPr id="62" name="直線コネクタ 61"/>
        <xdr:cNvCxnSpPr/>
      </xdr:nvCxnSpPr>
      <xdr:spPr>
        <a:xfrm flipV="1">
          <a:off x="2908300" y="5525333"/>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40328</xdr:rowOff>
    </xdr:from>
    <xdr:to>
      <xdr:col>15</xdr:col>
      <xdr:colOff>50800</xdr:colOff>
      <xdr:row>32</xdr:row>
      <xdr:rowOff>43642</xdr:rowOff>
    </xdr:to>
    <xdr:cxnSp macro="">
      <xdr:nvCxnSpPr>
        <xdr:cNvPr id="65" name="直線コネクタ 64"/>
        <xdr:cNvCxnSpPr/>
      </xdr:nvCxnSpPr>
      <xdr:spPr>
        <a:xfrm>
          <a:off x="2019300" y="5526728"/>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163200</xdr:rowOff>
    </xdr:from>
    <xdr:to>
      <xdr:col>10</xdr:col>
      <xdr:colOff>114300</xdr:colOff>
      <xdr:row>32</xdr:row>
      <xdr:rowOff>40328</xdr:rowOff>
    </xdr:to>
    <xdr:cxnSp macro="">
      <xdr:nvCxnSpPr>
        <xdr:cNvPr id="68" name="直線コネクタ 67"/>
        <xdr:cNvCxnSpPr/>
      </xdr:nvCxnSpPr>
      <xdr:spPr>
        <a:xfrm>
          <a:off x="1130300" y="5478150"/>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161641</xdr:rowOff>
    </xdr:from>
    <xdr:to>
      <xdr:col>24</xdr:col>
      <xdr:colOff>114300</xdr:colOff>
      <xdr:row>32</xdr:row>
      <xdr:rowOff>91791</xdr:rowOff>
    </xdr:to>
    <xdr:sp macro="" textlink="">
      <xdr:nvSpPr>
        <xdr:cNvPr id="78" name="楕円 77"/>
        <xdr:cNvSpPr/>
      </xdr:nvSpPr>
      <xdr:spPr>
        <a:xfrm>
          <a:off x="4584700" y="54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13068</xdr:rowOff>
    </xdr:from>
    <xdr:ext cx="534377" cy="259045"/>
    <xdr:sp macro="" textlink="">
      <xdr:nvSpPr>
        <xdr:cNvPr id="79" name="人件費該当値テキスト"/>
        <xdr:cNvSpPr txBox="1"/>
      </xdr:nvSpPr>
      <xdr:spPr>
        <a:xfrm>
          <a:off x="4686300" y="532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159583</xdr:rowOff>
    </xdr:from>
    <xdr:to>
      <xdr:col>20</xdr:col>
      <xdr:colOff>38100</xdr:colOff>
      <xdr:row>32</xdr:row>
      <xdr:rowOff>89733</xdr:rowOff>
    </xdr:to>
    <xdr:sp macro="" textlink="">
      <xdr:nvSpPr>
        <xdr:cNvPr id="80" name="楕円 79"/>
        <xdr:cNvSpPr/>
      </xdr:nvSpPr>
      <xdr:spPr>
        <a:xfrm>
          <a:off x="3746500" y="54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106260</xdr:rowOff>
    </xdr:from>
    <xdr:ext cx="534377" cy="259045"/>
    <xdr:sp macro="" textlink="">
      <xdr:nvSpPr>
        <xdr:cNvPr id="81" name="テキスト ボックス 80"/>
        <xdr:cNvSpPr txBox="1"/>
      </xdr:nvSpPr>
      <xdr:spPr>
        <a:xfrm>
          <a:off x="3530111" y="52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164292</xdr:rowOff>
    </xdr:from>
    <xdr:to>
      <xdr:col>15</xdr:col>
      <xdr:colOff>101600</xdr:colOff>
      <xdr:row>32</xdr:row>
      <xdr:rowOff>94442</xdr:rowOff>
    </xdr:to>
    <xdr:sp macro="" textlink="">
      <xdr:nvSpPr>
        <xdr:cNvPr id="82" name="楕円 81"/>
        <xdr:cNvSpPr/>
      </xdr:nvSpPr>
      <xdr:spPr>
        <a:xfrm>
          <a:off x="2857500" y="54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110969</xdr:rowOff>
    </xdr:from>
    <xdr:ext cx="534377" cy="259045"/>
    <xdr:sp macro="" textlink="">
      <xdr:nvSpPr>
        <xdr:cNvPr id="83" name="テキスト ボックス 82"/>
        <xdr:cNvSpPr txBox="1"/>
      </xdr:nvSpPr>
      <xdr:spPr>
        <a:xfrm>
          <a:off x="2641111" y="52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160978</xdr:rowOff>
    </xdr:from>
    <xdr:to>
      <xdr:col>10</xdr:col>
      <xdr:colOff>165100</xdr:colOff>
      <xdr:row>32</xdr:row>
      <xdr:rowOff>91128</xdr:rowOff>
    </xdr:to>
    <xdr:sp macro="" textlink="">
      <xdr:nvSpPr>
        <xdr:cNvPr id="84" name="楕円 83"/>
        <xdr:cNvSpPr/>
      </xdr:nvSpPr>
      <xdr:spPr>
        <a:xfrm>
          <a:off x="1968500" y="54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107655</xdr:rowOff>
    </xdr:from>
    <xdr:ext cx="534377" cy="259045"/>
    <xdr:sp macro="" textlink="">
      <xdr:nvSpPr>
        <xdr:cNvPr id="85" name="テキスト ボックス 84"/>
        <xdr:cNvSpPr txBox="1"/>
      </xdr:nvSpPr>
      <xdr:spPr>
        <a:xfrm>
          <a:off x="1752111" y="525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112400</xdr:rowOff>
    </xdr:from>
    <xdr:to>
      <xdr:col>6</xdr:col>
      <xdr:colOff>38100</xdr:colOff>
      <xdr:row>32</xdr:row>
      <xdr:rowOff>42550</xdr:rowOff>
    </xdr:to>
    <xdr:sp macro="" textlink="">
      <xdr:nvSpPr>
        <xdr:cNvPr id="86" name="楕円 85"/>
        <xdr:cNvSpPr/>
      </xdr:nvSpPr>
      <xdr:spPr>
        <a:xfrm>
          <a:off x="1079500" y="54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59077</xdr:rowOff>
    </xdr:from>
    <xdr:ext cx="534377" cy="259045"/>
    <xdr:sp macro="" textlink="">
      <xdr:nvSpPr>
        <xdr:cNvPr id="87" name="テキスト ボックス 86"/>
        <xdr:cNvSpPr txBox="1"/>
      </xdr:nvSpPr>
      <xdr:spPr>
        <a:xfrm>
          <a:off x="863111" y="52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103178</xdr:rowOff>
    </xdr:from>
    <xdr:to>
      <xdr:col>24</xdr:col>
      <xdr:colOff>63500</xdr:colOff>
      <xdr:row>55</xdr:row>
      <xdr:rowOff>126974</xdr:rowOff>
    </xdr:to>
    <xdr:cxnSp macro="">
      <xdr:nvCxnSpPr>
        <xdr:cNvPr id="119" name="直線コネクタ 118"/>
        <xdr:cNvCxnSpPr/>
      </xdr:nvCxnSpPr>
      <xdr:spPr>
        <a:xfrm flipV="1">
          <a:off x="3797300" y="9532928"/>
          <a:ext cx="8382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126974</xdr:rowOff>
    </xdr:from>
    <xdr:to>
      <xdr:col>19</xdr:col>
      <xdr:colOff>177800</xdr:colOff>
      <xdr:row>55</xdr:row>
      <xdr:rowOff>151381</xdr:rowOff>
    </xdr:to>
    <xdr:cxnSp macro="">
      <xdr:nvCxnSpPr>
        <xdr:cNvPr id="122" name="直線コネクタ 121"/>
        <xdr:cNvCxnSpPr/>
      </xdr:nvCxnSpPr>
      <xdr:spPr>
        <a:xfrm flipV="1">
          <a:off x="2908300" y="9556724"/>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151381</xdr:rowOff>
    </xdr:from>
    <xdr:to>
      <xdr:col>15</xdr:col>
      <xdr:colOff>50800</xdr:colOff>
      <xdr:row>55</xdr:row>
      <xdr:rowOff>160089</xdr:rowOff>
    </xdr:to>
    <xdr:cxnSp macro="">
      <xdr:nvCxnSpPr>
        <xdr:cNvPr id="125" name="直線コネクタ 124"/>
        <xdr:cNvCxnSpPr/>
      </xdr:nvCxnSpPr>
      <xdr:spPr>
        <a:xfrm flipV="1">
          <a:off x="2019300" y="9581131"/>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160089</xdr:rowOff>
    </xdr:from>
    <xdr:to>
      <xdr:col>10</xdr:col>
      <xdr:colOff>114300</xdr:colOff>
      <xdr:row>56</xdr:row>
      <xdr:rowOff>53910</xdr:rowOff>
    </xdr:to>
    <xdr:cxnSp macro="">
      <xdr:nvCxnSpPr>
        <xdr:cNvPr id="128" name="直線コネクタ 127"/>
        <xdr:cNvCxnSpPr/>
      </xdr:nvCxnSpPr>
      <xdr:spPr>
        <a:xfrm flipV="1">
          <a:off x="1130300" y="9589839"/>
          <a:ext cx="889000" cy="6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52378</xdr:rowOff>
    </xdr:from>
    <xdr:to>
      <xdr:col>24</xdr:col>
      <xdr:colOff>114300</xdr:colOff>
      <xdr:row>55</xdr:row>
      <xdr:rowOff>153978</xdr:rowOff>
    </xdr:to>
    <xdr:sp macro="" textlink="">
      <xdr:nvSpPr>
        <xdr:cNvPr id="138" name="楕円 137"/>
        <xdr:cNvSpPr/>
      </xdr:nvSpPr>
      <xdr:spPr>
        <a:xfrm>
          <a:off x="4584700" y="94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75255</xdr:rowOff>
    </xdr:from>
    <xdr:ext cx="534377" cy="259045"/>
    <xdr:sp macro="" textlink="">
      <xdr:nvSpPr>
        <xdr:cNvPr id="139" name="物件費該当値テキスト"/>
        <xdr:cNvSpPr txBox="1"/>
      </xdr:nvSpPr>
      <xdr:spPr>
        <a:xfrm>
          <a:off x="4686300" y="93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76174</xdr:rowOff>
    </xdr:from>
    <xdr:to>
      <xdr:col>20</xdr:col>
      <xdr:colOff>38100</xdr:colOff>
      <xdr:row>56</xdr:row>
      <xdr:rowOff>6324</xdr:rowOff>
    </xdr:to>
    <xdr:sp macro="" textlink="">
      <xdr:nvSpPr>
        <xdr:cNvPr id="140" name="楕円 139"/>
        <xdr:cNvSpPr/>
      </xdr:nvSpPr>
      <xdr:spPr>
        <a:xfrm>
          <a:off x="3746500" y="95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22851</xdr:rowOff>
    </xdr:from>
    <xdr:ext cx="534377" cy="259045"/>
    <xdr:sp macro="" textlink="">
      <xdr:nvSpPr>
        <xdr:cNvPr id="141" name="テキスト ボックス 140"/>
        <xdr:cNvSpPr txBox="1"/>
      </xdr:nvSpPr>
      <xdr:spPr>
        <a:xfrm>
          <a:off x="3530111" y="928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100581</xdr:rowOff>
    </xdr:from>
    <xdr:to>
      <xdr:col>15</xdr:col>
      <xdr:colOff>101600</xdr:colOff>
      <xdr:row>56</xdr:row>
      <xdr:rowOff>30731</xdr:rowOff>
    </xdr:to>
    <xdr:sp macro="" textlink="">
      <xdr:nvSpPr>
        <xdr:cNvPr id="142" name="楕円 141"/>
        <xdr:cNvSpPr/>
      </xdr:nvSpPr>
      <xdr:spPr>
        <a:xfrm>
          <a:off x="2857500" y="95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47258</xdr:rowOff>
    </xdr:from>
    <xdr:ext cx="534377" cy="259045"/>
    <xdr:sp macro="" textlink="">
      <xdr:nvSpPr>
        <xdr:cNvPr id="143" name="テキスト ボックス 142"/>
        <xdr:cNvSpPr txBox="1"/>
      </xdr:nvSpPr>
      <xdr:spPr>
        <a:xfrm>
          <a:off x="2641111" y="93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109289</xdr:rowOff>
    </xdr:from>
    <xdr:to>
      <xdr:col>10</xdr:col>
      <xdr:colOff>165100</xdr:colOff>
      <xdr:row>56</xdr:row>
      <xdr:rowOff>39439</xdr:rowOff>
    </xdr:to>
    <xdr:sp macro="" textlink="">
      <xdr:nvSpPr>
        <xdr:cNvPr id="144" name="楕円 143"/>
        <xdr:cNvSpPr/>
      </xdr:nvSpPr>
      <xdr:spPr>
        <a:xfrm>
          <a:off x="1968500" y="95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55966</xdr:rowOff>
    </xdr:from>
    <xdr:ext cx="534377" cy="259045"/>
    <xdr:sp macro="" textlink="">
      <xdr:nvSpPr>
        <xdr:cNvPr id="145" name="テキスト ボックス 144"/>
        <xdr:cNvSpPr txBox="1"/>
      </xdr:nvSpPr>
      <xdr:spPr>
        <a:xfrm>
          <a:off x="1752111" y="93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3110</xdr:rowOff>
    </xdr:from>
    <xdr:to>
      <xdr:col>6</xdr:col>
      <xdr:colOff>38100</xdr:colOff>
      <xdr:row>56</xdr:row>
      <xdr:rowOff>104710</xdr:rowOff>
    </xdr:to>
    <xdr:sp macro="" textlink="">
      <xdr:nvSpPr>
        <xdr:cNvPr id="146" name="楕円 145"/>
        <xdr:cNvSpPr/>
      </xdr:nvSpPr>
      <xdr:spPr>
        <a:xfrm>
          <a:off x="1079500" y="96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121237</xdr:rowOff>
    </xdr:from>
    <xdr:ext cx="534377" cy="259045"/>
    <xdr:sp macro="" textlink="">
      <xdr:nvSpPr>
        <xdr:cNvPr id="147" name="テキスト ボックス 146"/>
        <xdr:cNvSpPr txBox="1"/>
      </xdr:nvSpPr>
      <xdr:spPr>
        <a:xfrm>
          <a:off x="863111" y="93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132189</xdr:rowOff>
    </xdr:from>
    <xdr:to>
      <xdr:col>24</xdr:col>
      <xdr:colOff>63500</xdr:colOff>
      <xdr:row>78</xdr:row>
      <xdr:rowOff>8745</xdr:rowOff>
    </xdr:to>
    <xdr:cxnSp macro="">
      <xdr:nvCxnSpPr>
        <xdr:cNvPr id="178" name="直線コネクタ 177"/>
        <xdr:cNvCxnSpPr/>
      </xdr:nvCxnSpPr>
      <xdr:spPr>
        <a:xfrm>
          <a:off x="3797300" y="13333839"/>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55880</xdr:rowOff>
    </xdr:from>
    <xdr:to>
      <xdr:col>19</xdr:col>
      <xdr:colOff>177800</xdr:colOff>
      <xdr:row>77</xdr:row>
      <xdr:rowOff>132189</xdr:rowOff>
    </xdr:to>
    <xdr:cxnSp macro="">
      <xdr:nvCxnSpPr>
        <xdr:cNvPr id="181" name="直線コネクタ 180"/>
        <xdr:cNvCxnSpPr/>
      </xdr:nvCxnSpPr>
      <xdr:spPr>
        <a:xfrm>
          <a:off x="2908300" y="13257530"/>
          <a:ext cx="889000" cy="7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55880</xdr:rowOff>
    </xdr:from>
    <xdr:to>
      <xdr:col>15</xdr:col>
      <xdr:colOff>50800</xdr:colOff>
      <xdr:row>77</xdr:row>
      <xdr:rowOff>151892</xdr:rowOff>
    </xdr:to>
    <xdr:cxnSp macro="">
      <xdr:nvCxnSpPr>
        <xdr:cNvPr id="184" name="直線コネクタ 183"/>
        <xdr:cNvCxnSpPr/>
      </xdr:nvCxnSpPr>
      <xdr:spPr>
        <a:xfrm flipV="1">
          <a:off x="2019300" y="1325753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151892</xdr:rowOff>
    </xdr:from>
    <xdr:to>
      <xdr:col>10</xdr:col>
      <xdr:colOff>114300</xdr:colOff>
      <xdr:row>77</xdr:row>
      <xdr:rowOff>152763</xdr:rowOff>
    </xdr:to>
    <xdr:cxnSp macro="">
      <xdr:nvCxnSpPr>
        <xdr:cNvPr id="187" name="直線コネクタ 186"/>
        <xdr:cNvCxnSpPr/>
      </xdr:nvCxnSpPr>
      <xdr:spPr>
        <a:xfrm flipV="1">
          <a:off x="1130300" y="13353542"/>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129395</xdr:rowOff>
    </xdr:from>
    <xdr:to>
      <xdr:col>24</xdr:col>
      <xdr:colOff>114300</xdr:colOff>
      <xdr:row>78</xdr:row>
      <xdr:rowOff>59545</xdr:rowOff>
    </xdr:to>
    <xdr:sp macro="" textlink="">
      <xdr:nvSpPr>
        <xdr:cNvPr id="197" name="楕円 196"/>
        <xdr:cNvSpPr/>
      </xdr:nvSpPr>
      <xdr:spPr>
        <a:xfrm>
          <a:off x="4584700" y="133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107822</xdr:rowOff>
    </xdr:from>
    <xdr:ext cx="469744" cy="259045"/>
    <xdr:sp macro="" textlink="">
      <xdr:nvSpPr>
        <xdr:cNvPr id="198" name="維持補修費該当値テキスト"/>
        <xdr:cNvSpPr txBox="1"/>
      </xdr:nvSpPr>
      <xdr:spPr>
        <a:xfrm>
          <a:off x="4686300" y="1330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81389</xdr:rowOff>
    </xdr:from>
    <xdr:to>
      <xdr:col>20</xdr:col>
      <xdr:colOff>38100</xdr:colOff>
      <xdr:row>78</xdr:row>
      <xdr:rowOff>11539</xdr:rowOff>
    </xdr:to>
    <xdr:sp macro="" textlink="">
      <xdr:nvSpPr>
        <xdr:cNvPr id="199" name="楕円 198"/>
        <xdr:cNvSpPr/>
      </xdr:nvSpPr>
      <xdr:spPr>
        <a:xfrm>
          <a:off x="3746500" y="132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2666</xdr:rowOff>
    </xdr:from>
    <xdr:ext cx="469744" cy="259045"/>
    <xdr:sp macro="" textlink="">
      <xdr:nvSpPr>
        <xdr:cNvPr id="200" name="テキスト ボックス 199"/>
        <xdr:cNvSpPr txBox="1"/>
      </xdr:nvSpPr>
      <xdr:spPr>
        <a:xfrm>
          <a:off x="3562428" y="1337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5080</xdr:rowOff>
    </xdr:from>
    <xdr:to>
      <xdr:col>15</xdr:col>
      <xdr:colOff>101600</xdr:colOff>
      <xdr:row>77</xdr:row>
      <xdr:rowOff>106680</xdr:rowOff>
    </xdr:to>
    <xdr:sp macro="" textlink="">
      <xdr:nvSpPr>
        <xdr:cNvPr id="201" name="楕円 200"/>
        <xdr:cNvSpPr/>
      </xdr:nvSpPr>
      <xdr:spPr>
        <a:xfrm>
          <a:off x="2857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97807</xdr:rowOff>
    </xdr:from>
    <xdr:ext cx="469744" cy="259045"/>
    <xdr:sp macro="" textlink="">
      <xdr:nvSpPr>
        <xdr:cNvPr id="202" name="テキスト ボックス 201"/>
        <xdr:cNvSpPr txBox="1"/>
      </xdr:nvSpPr>
      <xdr:spPr>
        <a:xfrm>
          <a:off x="2673428"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101092</xdr:rowOff>
    </xdr:from>
    <xdr:to>
      <xdr:col>10</xdr:col>
      <xdr:colOff>165100</xdr:colOff>
      <xdr:row>78</xdr:row>
      <xdr:rowOff>31242</xdr:rowOff>
    </xdr:to>
    <xdr:sp macro="" textlink="">
      <xdr:nvSpPr>
        <xdr:cNvPr id="203" name="楕円 202"/>
        <xdr:cNvSpPr/>
      </xdr:nvSpPr>
      <xdr:spPr>
        <a:xfrm>
          <a:off x="1968500" y="133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22369</xdr:rowOff>
    </xdr:from>
    <xdr:ext cx="469744" cy="259045"/>
    <xdr:sp macro="" textlink="">
      <xdr:nvSpPr>
        <xdr:cNvPr id="204" name="テキスト ボックス 203"/>
        <xdr:cNvSpPr txBox="1"/>
      </xdr:nvSpPr>
      <xdr:spPr>
        <a:xfrm>
          <a:off x="1784428" y="1339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101963</xdr:rowOff>
    </xdr:from>
    <xdr:to>
      <xdr:col>6</xdr:col>
      <xdr:colOff>38100</xdr:colOff>
      <xdr:row>78</xdr:row>
      <xdr:rowOff>32113</xdr:rowOff>
    </xdr:to>
    <xdr:sp macro="" textlink="">
      <xdr:nvSpPr>
        <xdr:cNvPr id="205" name="楕円 204"/>
        <xdr:cNvSpPr/>
      </xdr:nvSpPr>
      <xdr:spPr>
        <a:xfrm>
          <a:off x="1079500" y="13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23240</xdr:rowOff>
    </xdr:from>
    <xdr:ext cx="469744" cy="259045"/>
    <xdr:sp macro="" textlink="">
      <xdr:nvSpPr>
        <xdr:cNvPr id="206" name="テキスト ボックス 205"/>
        <xdr:cNvSpPr txBox="1"/>
      </xdr:nvSpPr>
      <xdr:spPr>
        <a:xfrm>
          <a:off x="895428" y="1339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171183</xdr:rowOff>
    </xdr:from>
    <xdr:to>
      <xdr:col>24</xdr:col>
      <xdr:colOff>63500</xdr:colOff>
      <xdr:row>97</xdr:row>
      <xdr:rowOff>35877</xdr:rowOff>
    </xdr:to>
    <xdr:cxnSp macro="">
      <xdr:nvCxnSpPr>
        <xdr:cNvPr id="236" name="直線コネクタ 235"/>
        <xdr:cNvCxnSpPr/>
      </xdr:nvCxnSpPr>
      <xdr:spPr>
        <a:xfrm flipV="1">
          <a:off x="3797300" y="16630383"/>
          <a:ext cx="838200" cy="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18504</xdr:rowOff>
    </xdr:from>
    <xdr:to>
      <xdr:col>19</xdr:col>
      <xdr:colOff>177800</xdr:colOff>
      <xdr:row>97</xdr:row>
      <xdr:rowOff>35877</xdr:rowOff>
    </xdr:to>
    <xdr:cxnSp macro="">
      <xdr:nvCxnSpPr>
        <xdr:cNvPr id="239" name="直線コネクタ 238"/>
        <xdr:cNvCxnSpPr/>
      </xdr:nvCxnSpPr>
      <xdr:spPr>
        <a:xfrm>
          <a:off x="2908300" y="1664915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18504</xdr:rowOff>
    </xdr:from>
    <xdr:to>
      <xdr:col>15</xdr:col>
      <xdr:colOff>50800</xdr:colOff>
      <xdr:row>97</xdr:row>
      <xdr:rowOff>54851</xdr:rowOff>
    </xdr:to>
    <xdr:cxnSp macro="">
      <xdr:nvCxnSpPr>
        <xdr:cNvPr id="242" name="直線コネクタ 241"/>
        <xdr:cNvCxnSpPr/>
      </xdr:nvCxnSpPr>
      <xdr:spPr>
        <a:xfrm flipV="1">
          <a:off x="2019300" y="16649154"/>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54851</xdr:rowOff>
    </xdr:from>
    <xdr:to>
      <xdr:col>10</xdr:col>
      <xdr:colOff>114300</xdr:colOff>
      <xdr:row>97</xdr:row>
      <xdr:rowOff>117793</xdr:rowOff>
    </xdr:to>
    <xdr:cxnSp macro="">
      <xdr:nvCxnSpPr>
        <xdr:cNvPr id="245" name="直線コネクタ 244"/>
        <xdr:cNvCxnSpPr/>
      </xdr:nvCxnSpPr>
      <xdr:spPr>
        <a:xfrm flipV="1">
          <a:off x="1130300" y="16685501"/>
          <a:ext cx="8890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120383</xdr:rowOff>
    </xdr:from>
    <xdr:to>
      <xdr:col>24</xdr:col>
      <xdr:colOff>114300</xdr:colOff>
      <xdr:row>97</xdr:row>
      <xdr:rowOff>50533</xdr:rowOff>
    </xdr:to>
    <xdr:sp macro="" textlink="">
      <xdr:nvSpPr>
        <xdr:cNvPr id="255" name="楕円 254"/>
        <xdr:cNvSpPr/>
      </xdr:nvSpPr>
      <xdr:spPr>
        <a:xfrm>
          <a:off x="4584700" y="165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143260</xdr:rowOff>
    </xdr:from>
    <xdr:ext cx="534377" cy="259045"/>
    <xdr:sp macro="" textlink="">
      <xdr:nvSpPr>
        <xdr:cNvPr id="256" name="扶助費該当値テキスト"/>
        <xdr:cNvSpPr txBox="1"/>
      </xdr:nvSpPr>
      <xdr:spPr>
        <a:xfrm>
          <a:off x="4686300" y="1643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156527</xdr:rowOff>
    </xdr:from>
    <xdr:to>
      <xdr:col>20</xdr:col>
      <xdr:colOff>38100</xdr:colOff>
      <xdr:row>97</xdr:row>
      <xdr:rowOff>86677</xdr:rowOff>
    </xdr:to>
    <xdr:sp macro="" textlink="">
      <xdr:nvSpPr>
        <xdr:cNvPr id="257" name="楕円 256"/>
        <xdr:cNvSpPr/>
      </xdr:nvSpPr>
      <xdr:spPr>
        <a:xfrm>
          <a:off x="3746500" y="166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103204</xdr:rowOff>
    </xdr:from>
    <xdr:ext cx="534377" cy="259045"/>
    <xdr:sp macro="" textlink="">
      <xdr:nvSpPr>
        <xdr:cNvPr id="258" name="テキスト ボックス 257"/>
        <xdr:cNvSpPr txBox="1"/>
      </xdr:nvSpPr>
      <xdr:spPr>
        <a:xfrm>
          <a:off x="3530111" y="163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139154</xdr:rowOff>
    </xdr:from>
    <xdr:to>
      <xdr:col>15</xdr:col>
      <xdr:colOff>101600</xdr:colOff>
      <xdr:row>97</xdr:row>
      <xdr:rowOff>69304</xdr:rowOff>
    </xdr:to>
    <xdr:sp macro="" textlink="">
      <xdr:nvSpPr>
        <xdr:cNvPr id="259" name="楕円 258"/>
        <xdr:cNvSpPr/>
      </xdr:nvSpPr>
      <xdr:spPr>
        <a:xfrm>
          <a:off x="2857500" y="1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85831</xdr:rowOff>
    </xdr:from>
    <xdr:ext cx="534377" cy="259045"/>
    <xdr:sp macro="" textlink="">
      <xdr:nvSpPr>
        <xdr:cNvPr id="260" name="テキスト ボックス 259"/>
        <xdr:cNvSpPr txBox="1"/>
      </xdr:nvSpPr>
      <xdr:spPr>
        <a:xfrm>
          <a:off x="2641111" y="163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4051</xdr:rowOff>
    </xdr:from>
    <xdr:to>
      <xdr:col>10</xdr:col>
      <xdr:colOff>165100</xdr:colOff>
      <xdr:row>97</xdr:row>
      <xdr:rowOff>105651</xdr:rowOff>
    </xdr:to>
    <xdr:sp macro="" textlink="">
      <xdr:nvSpPr>
        <xdr:cNvPr id="261" name="楕円 260"/>
        <xdr:cNvSpPr/>
      </xdr:nvSpPr>
      <xdr:spPr>
        <a:xfrm>
          <a:off x="1968500" y="166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122178</xdr:rowOff>
    </xdr:from>
    <xdr:ext cx="534377" cy="259045"/>
    <xdr:sp macro="" textlink="">
      <xdr:nvSpPr>
        <xdr:cNvPr id="262" name="テキスト ボックス 261"/>
        <xdr:cNvSpPr txBox="1"/>
      </xdr:nvSpPr>
      <xdr:spPr>
        <a:xfrm>
          <a:off x="1752111" y="164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66993</xdr:rowOff>
    </xdr:from>
    <xdr:to>
      <xdr:col>6</xdr:col>
      <xdr:colOff>38100</xdr:colOff>
      <xdr:row>97</xdr:row>
      <xdr:rowOff>168593</xdr:rowOff>
    </xdr:to>
    <xdr:sp macro="" textlink="">
      <xdr:nvSpPr>
        <xdr:cNvPr id="263" name="楕円 262"/>
        <xdr:cNvSpPr/>
      </xdr:nvSpPr>
      <xdr:spPr>
        <a:xfrm>
          <a:off x="10795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13670</xdr:rowOff>
    </xdr:from>
    <xdr:ext cx="534377" cy="259045"/>
    <xdr:sp macro="" textlink="">
      <xdr:nvSpPr>
        <xdr:cNvPr id="264" name="テキスト ボックス 263"/>
        <xdr:cNvSpPr txBox="1"/>
      </xdr:nvSpPr>
      <xdr:spPr>
        <a:xfrm>
          <a:off x="863111" y="164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130425</xdr:rowOff>
    </xdr:from>
    <xdr:to>
      <xdr:col>55</xdr:col>
      <xdr:colOff>0</xdr:colOff>
      <xdr:row>33</xdr:row>
      <xdr:rowOff>150597</xdr:rowOff>
    </xdr:to>
    <xdr:cxnSp macro="">
      <xdr:nvCxnSpPr>
        <xdr:cNvPr id="295" name="直線コネクタ 294"/>
        <xdr:cNvCxnSpPr/>
      </xdr:nvCxnSpPr>
      <xdr:spPr>
        <a:xfrm>
          <a:off x="9639300" y="5788275"/>
          <a:ext cx="8382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130425</xdr:rowOff>
    </xdr:from>
    <xdr:to>
      <xdr:col>50</xdr:col>
      <xdr:colOff>114300</xdr:colOff>
      <xdr:row>34</xdr:row>
      <xdr:rowOff>9801</xdr:rowOff>
    </xdr:to>
    <xdr:cxnSp macro="">
      <xdr:nvCxnSpPr>
        <xdr:cNvPr id="298" name="直線コネクタ 297"/>
        <xdr:cNvCxnSpPr/>
      </xdr:nvCxnSpPr>
      <xdr:spPr>
        <a:xfrm flipV="1">
          <a:off x="8750300" y="5788275"/>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9801</xdr:rowOff>
    </xdr:from>
    <xdr:to>
      <xdr:col>45</xdr:col>
      <xdr:colOff>177800</xdr:colOff>
      <xdr:row>36</xdr:row>
      <xdr:rowOff>86806</xdr:rowOff>
    </xdr:to>
    <xdr:cxnSp macro="">
      <xdr:nvCxnSpPr>
        <xdr:cNvPr id="301" name="直線コネクタ 300"/>
        <xdr:cNvCxnSpPr/>
      </xdr:nvCxnSpPr>
      <xdr:spPr>
        <a:xfrm flipV="1">
          <a:off x="7861300" y="5839101"/>
          <a:ext cx="889000" cy="4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86806</xdr:rowOff>
    </xdr:from>
    <xdr:to>
      <xdr:col>41</xdr:col>
      <xdr:colOff>50800</xdr:colOff>
      <xdr:row>36</xdr:row>
      <xdr:rowOff>88156</xdr:rowOff>
    </xdr:to>
    <xdr:cxnSp macro="">
      <xdr:nvCxnSpPr>
        <xdr:cNvPr id="304" name="直線コネクタ 303"/>
        <xdr:cNvCxnSpPr/>
      </xdr:nvCxnSpPr>
      <xdr:spPr>
        <a:xfrm flipV="1">
          <a:off x="6972300" y="6259006"/>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99797</xdr:rowOff>
    </xdr:from>
    <xdr:to>
      <xdr:col>55</xdr:col>
      <xdr:colOff>50800</xdr:colOff>
      <xdr:row>34</xdr:row>
      <xdr:rowOff>29947</xdr:rowOff>
    </xdr:to>
    <xdr:sp macro="" textlink="">
      <xdr:nvSpPr>
        <xdr:cNvPr id="314" name="楕円 313"/>
        <xdr:cNvSpPr/>
      </xdr:nvSpPr>
      <xdr:spPr>
        <a:xfrm>
          <a:off x="10426700" y="57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122674</xdr:rowOff>
    </xdr:from>
    <xdr:ext cx="534377" cy="259045"/>
    <xdr:sp macro="" textlink="">
      <xdr:nvSpPr>
        <xdr:cNvPr id="315" name="補助費等該当値テキスト"/>
        <xdr:cNvSpPr txBox="1"/>
      </xdr:nvSpPr>
      <xdr:spPr>
        <a:xfrm>
          <a:off x="10528300" y="56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79625</xdr:rowOff>
    </xdr:from>
    <xdr:to>
      <xdr:col>50</xdr:col>
      <xdr:colOff>165100</xdr:colOff>
      <xdr:row>34</xdr:row>
      <xdr:rowOff>9775</xdr:rowOff>
    </xdr:to>
    <xdr:sp macro="" textlink="">
      <xdr:nvSpPr>
        <xdr:cNvPr id="316" name="楕円 315"/>
        <xdr:cNvSpPr/>
      </xdr:nvSpPr>
      <xdr:spPr>
        <a:xfrm>
          <a:off x="9588500" y="573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26302</xdr:rowOff>
    </xdr:from>
    <xdr:ext cx="534377" cy="259045"/>
    <xdr:sp macro="" textlink="">
      <xdr:nvSpPr>
        <xdr:cNvPr id="317" name="テキスト ボックス 316"/>
        <xdr:cNvSpPr txBox="1"/>
      </xdr:nvSpPr>
      <xdr:spPr>
        <a:xfrm>
          <a:off x="9372111" y="551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130451</xdr:rowOff>
    </xdr:from>
    <xdr:to>
      <xdr:col>46</xdr:col>
      <xdr:colOff>38100</xdr:colOff>
      <xdr:row>34</xdr:row>
      <xdr:rowOff>60601</xdr:rowOff>
    </xdr:to>
    <xdr:sp macro="" textlink="">
      <xdr:nvSpPr>
        <xdr:cNvPr id="318" name="楕円 317"/>
        <xdr:cNvSpPr/>
      </xdr:nvSpPr>
      <xdr:spPr>
        <a:xfrm>
          <a:off x="8699500" y="57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77128</xdr:rowOff>
    </xdr:from>
    <xdr:ext cx="534377" cy="259045"/>
    <xdr:sp macro="" textlink="">
      <xdr:nvSpPr>
        <xdr:cNvPr id="319" name="テキスト ボックス 318"/>
        <xdr:cNvSpPr txBox="1"/>
      </xdr:nvSpPr>
      <xdr:spPr>
        <a:xfrm>
          <a:off x="8483111" y="55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36006</xdr:rowOff>
    </xdr:from>
    <xdr:to>
      <xdr:col>41</xdr:col>
      <xdr:colOff>101600</xdr:colOff>
      <xdr:row>36</xdr:row>
      <xdr:rowOff>137606</xdr:rowOff>
    </xdr:to>
    <xdr:sp macro="" textlink="">
      <xdr:nvSpPr>
        <xdr:cNvPr id="320" name="楕円 319"/>
        <xdr:cNvSpPr/>
      </xdr:nvSpPr>
      <xdr:spPr>
        <a:xfrm>
          <a:off x="7810500" y="62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154133</xdr:rowOff>
    </xdr:from>
    <xdr:ext cx="534377" cy="259045"/>
    <xdr:sp macro="" textlink="">
      <xdr:nvSpPr>
        <xdr:cNvPr id="321" name="テキスト ボックス 320"/>
        <xdr:cNvSpPr txBox="1"/>
      </xdr:nvSpPr>
      <xdr:spPr>
        <a:xfrm>
          <a:off x="7594111" y="59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37356</xdr:rowOff>
    </xdr:from>
    <xdr:to>
      <xdr:col>36</xdr:col>
      <xdr:colOff>165100</xdr:colOff>
      <xdr:row>36</xdr:row>
      <xdr:rowOff>138956</xdr:rowOff>
    </xdr:to>
    <xdr:sp macro="" textlink="">
      <xdr:nvSpPr>
        <xdr:cNvPr id="322" name="楕円 321"/>
        <xdr:cNvSpPr/>
      </xdr:nvSpPr>
      <xdr:spPr>
        <a:xfrm>
          <a:off x="6921500" y="62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155483</xdr:rowOff>
    </xdr:from>
    <xdr:ext cx="534377" cy="259045"/>
    <xdr:sp macro="" textlink="">
      <xdr:nvSpPr>
        <xdr:cNvPr id="323" name="テキスト ボックス 322"/>
        <xdr:cNvSpPr txBox="1"/>
      </xdr:nvSpPr>
      <xdr:spPr>
        <a:xfrm>
          <a:off x="6705111" y="59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72507</xdr:rowOff>
    </xdr:from>
    <xdr:to>
      <xdr:col>55</xdr:col>
      <xdr:colOff>0</xdr:colOff>
      <xdr:row>57</xdr:row>
      <xdr:rowOff>106835</xdr:rowOff>
    </xdr:to>
    <xdr:cxnSp macro="">
      <xdr:nvCxnSpPr>
        <xdr:cNvPr id="352" name="直線コネクタ 351"/>
        <xdr:cNvCxnSpPr/>
      </xdr:nvCxnSpPr>
      <xdr:spPr>
        <a:xfrm>
          <a:off x="9639300" y="9673707"/>
          <a:ext cx="8382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72507</xdr:rowOff>
    </xdr:from>
    <xdr:to>
      <xdr:col>50</xdr:col>
      <xdr:colOff>114300</xdr:colOff>
      <xdr:row>57</xdr:row>
      <xdr:rowOff>35203</xdr:rowOff>
    </xdr:to>
    <xdr:cxnSp macro="">
      <xdr:nvCxnSpPr>
        <xdr:cNvPr id="355" name="直線コネクタ 354"/>
        <xdr:cNvCxnSpPr/>
      </xdr:nvCxnSpPr>
      <xdr:spPr>
        <a:xfrm flipV="1">
          <a:off x="8750300" y="9673707"/>
          <a:ext cx="889000" cy="13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35203</xdr:rowOff>
    </xdr:from>
    <xdr:to>
      <xdr:col>45</xdr:col>
      <xdr:colOff>177800</xdr:colOff>
      <xdr:row>57</xdr:row>
      <xdr:rowOff>78763</xdr:rowOff>
    </xdr:to>
    <xdr:cxnSp macro="">
      <xdr:nvCxnSpPr>
        <xdr:cNvPr id="358" name="直線コネクタ 357"/>
        <xdr:cNvCxnSpPr/>
      </xdr:nvCxnSpPr>
      <xdr:spPr>
        <a:xfrm flipV="1">
          <a:off x="7861300" y="9807853"/>
          <a:ext cx="889000" cy="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78763</xdr:rowOff>
    </xdr:from>
    <xdr:to>
      <xdr:col>41</xdr:col>
      <xdr:colOff>50800</xdr:colOff>
      <xdr:row>58</xdr:row>
      <xdr:rowOff>1138</xdr:rowOff>
    </xdr:to>
    <xdr:cxnSp macro="">
      <xdr:nvCxnSpPr>
        <xdr:cNvPr id="361" name="直線コネクタ 360"/>
        <xdr:cNvCxnSpPr/>
      </xdr:nvCxnSpPr>
      <xdr:spPr>
        <a:xfrm flipV="1">
          <a:off x="6972300" y="9851413"/>
          <a:ext cx="889000" cy="9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56035</xdr:rowOff>
    </xdr:from>
    <xdr:to>
      <xdr:col>55</xdr:col>
      <xdr:colOff>50800</xdr:colOff>
      <xdr:row>57</xdr:row>
      <xdr:rowOff>157635</xdr:rowOff>
    </xdr:to>
    <xdr:sp macro="" textlink="">
      <xdr:nvSpPr>
        <xdr:cNvPr id="371" name="楕円 370"/>
        <xdr:cNvSpPr/>
      </xdr:nvSpPr>
      <xdr:spPr>
        <a:xfrm>
          <a:off x="10426700" y="98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78912</xdr:rowOff>
    </xdr:from>
    <xdr:ext cx="534377" cy="259045"/>
    <xdr:sp macro="" textlink="">
      <xdr:nvSpPr>
        <xdr:cNvPr id="372" name="普通建設事業費該当値テキスト"/>
        <xdr:cNvSpPr txBox="1"/>
      </xdr:nvSpPr>
      <xdr:spPr>
        <a:xfrm>
          <a:off x="10528300" y="96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21707</xdr:rowOff>
    </xdr:from>
    <xdr:to>
      <xdr:col>50</xdr:col>
      <xdr:colOff>165100</xdr:colOff>
      <xdr:row>56</xdr:row>
      <xdr:rowOff>123307</xdr:rowOff>
    </xdr:to>
    <xdr:sp macro="" textlink="">
      <xdr:nvSpPr>
        <xdr:cNvPr id="373" name="楕円 372"/>
        <xdr:cNvSpPr/>
      </xdr:nvSpPr>
      <xdr:spPr>
        <a:xfrm>
          <a:off x="9588500" y="96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139834</xdr:rowOff>
    </xdr:from>
    <xdr:ext cx="599010" cy="259045"/>
    <xdr:sp macro="" textlink="">
      <xdr:nvSpPr>
        <xdr:cNvPr id="374" name="テキスト ボックス 373"/>
        <xdr:cNvSpPr txBox="1"/>
      </xdr:nvSpPr>
      <xdr:spPr>
        <a:xfrm>
          <a:off x="9339795" y="939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155853</xdr:rowOff>
    </xdr:from>
    <xdr:to>
      <xdr:col>46</xdr:col>
      <xdr:colOff>38100</xdr:colOff>
      <xdr:row>57</xdr:row>
      <xdr:rowOff>86003</xdr:rowOff>
    </xdr:to>
    <xdr:sp macro="" textlink="">
      <xdr:nvSpPr>
        <xdr:cNvPr id="375" name="楕円 374"/>
        <xdr:cNvSpPr/>
      </xdr:nvSpPr>
      <xdr:spPr>
        <a:xfrm>
          <a:off x="8699500" y="97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102530</xdr:rowOff>
    </xdr:from>
    <xdr:ext cx="534377" cy="259045"/>
    <xdr:sp macro="" textlink="">
      <xdr:nvSpPr>
        <xdr:cNvPr id="376" name="テキスト ボックス 375"/>
        <xdr:cNvSpPr txBox="1"/>
      </xdr:nvSpPr>
      <xdr:spPr>
        <a:xfrm>
          <a:off x="8483111" y="95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27963</xdr:rowOff>
    </xdr:from>
    <xdr:to>
      <xdr:col>41</xdr:col>
      <xdr:colOff>101600</xdr:colOff>
      <xdr:row>57</xdr:row>
      <xdr:rowOff>129563</xdr:rowOff>
    </xdr:to>
    <xdr:sp macro="" textlink="">
      <xdr:nvSpPr>
        <xdr:cNvPr id="377" name="楕円 376"/>
        <xdr:cNvSpPr/>
      </xdr:nvSpPr>
      <xdr:spPr>
        <a:xfrm>
          <a:off x="7810500" y="98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146090</xdr:rowOff>
    </xdr:from>
    <xdr:ext cx="534377" cy="259045"/>
    <xdr:sp macro="" textlink="">
      <xdr:nvSpPr>
        <xdr:cNvPr id="378" name="テキスト ボックス 377"/>
        <xdr:cNvSpPr txBox="1"/>
      </xdr:nvSpPr>
      <xdr:spPr>
        <a:xfrm>
          <a:off x="7594111" y="95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121788</xdr:rowOff>
    </xdr:from>
    <xdr:to>
      <xdr:col>36</xdr:col>
      <xdr:colOff>165100</xdr:colOff>
      <xdr:row>58</xdr:row>
      <xdr:rowOff>51938</xdr:rowOff>
    </xdr:to>
    <xdr:sp macro="" textlink="">
      <xdr:nvSpPr>
        <xdr:cNvPr id="379" name="楕円 378"/>
        <xdr:cNvSpPr/>
      </xdr:nvSpPr>
      <xdr:spPr>
        <a:xfrm>
          <a:off x="6921500" y="98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68465</xdr:rowOff>
    </xdr:from>
    <xdr:ext cx="534377" cy="259045"/>
    <xdr:sp macro="" textlink="">
      <xdr:nvSpPr>
        <xdr:cNvPr id="380" name="テキスト ボックス 379"/>
        <xdr:cNvSpPr txBox="1"/>
      </xdr:nvSpPr>
      <xdr:spPr>
        <a:xfrm>
          <a:off x="6705111" y="96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10519</xdr:rowOff>
    </xdr:from>
    <xdr:to>
      <xdr:col>55</xdr:col>
      <xdr:colOff>0</xdr:colOff>
      <xdr:row>78</xdr:row>
      <xdr:rowOff>67498</xdr:rowOff>
    </xdr:to>
    <xdr:cxnSp macro="">
      <xdr:nvCxnSpPr>
        <xdr:cNvPr id="407" name="直線コネクタ 406"/>
        <xdr:cNvCxnSpPr/>
      </xdr:nvCxnSpPr>
      <xdr:spPr>
        <a:xfrm>
          <a:off x="9639300" y="13212169"/>
          <a:ext cx="838200" cy="22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10519</xdr:rowOff>
    </xdr:from>
    <xdr:to>
      <xdr:col>50</xdr:col>
      <xdr:colOff>114300</xdr:colOff>
      <xdr:row>78</xdr:row>
      <xdr:rowOff>19269</xdr:rowOff>
    </xdr:to>
    <xdr:cxnSp macro="">
      <xdr:nvCxnSpPr>
        <xdr:cNvPr id="410" name="直線コネクタ 409"/>
        <xdr:cNvCxnSpPr/>
      </xdr:nvCxnSpPr>
      <xdr:spPr>
        <a:xfrm flipV="1">
          <a:off x="8750300" y="13212169"/>
          <a:ext cx="889000" cy="1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164658</xdr:rowOff>
    </xdr:from>
    <xdr:to>
      <xdr:col>45</xdr:col>
      <xdr:colOff>177800</xdr:colOff>
      <xdr:row>78</xdr:row>
      <xdr:rowOff>19269</xdr:rowOff>
    </xdr:to>
    <xdr:cxnSp macro="">
      <xdr:nvCxnSpPr>
        <xdr:cNvPr id="413" name="直線コネクタ 412"/>
        <xdr:cNvCxnSpPr/>
      </xdr:nvCxnSpPr>
      <xdr:spPr>
        <a:xfrm>
          <a:off x="7861300" y="13366308"/>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164658</xdr:rowOff>
    </xdr:from>
    <xdr:to>
      <xdr:col>41</xdr:col>
      <xdr:colOff>50800</xdr:colOff>
      <xdr:row>78</xdr:row>
      <xdr:rowOff>61826</xdr:rowOff>
    </xdr:to>
    <xdr:cxnSp macro="">
      <xdr:nvCxnSpPr>
        <xdr:cNvPr id="416" name="直線コネクタ 415"/>
        <xdr:cNvCxnSpPr/>
      </xdr:nvCxnSpPr>
      <xdr:spPr>
        <a:xfrm flipV="1">
          <a:off x="6972300" y="13366308"/>
          <a:ext cx="8890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16698</xdr:rowOff>
    </xdr:from>
    <xdr:to>
      <xdr:col>55</xdr:col>
      <xdr:colOff>50800</xdr:colOff>
      <xdr:row>78</xdr:row>
      <xdr:rowOff>118298</xdr:rowOff>
    </xdr:to>
    <xdr:sp macro="" textlink="">
      <xdr:nvSpPr>
        <xdr:cNvPr id="426" name="楕円 425"/>
        <xdr:cNvSpPr/>
      </xdr:nvSpPr>
      <xdr:spPr>
        <a:xfrm>
          <a:off x="10426700" y="133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534377" cy="259045"/>
    <xdr:sp macro="" textlink="">
      <xdr:nvSpPr>
        <xdr:cNvPr id="427" name="普通建設事業費 （ うち新規整備　）該当値テキスト"/>
        <xdr:cNvSpPr txBox="1"/>
      </xdr:nvSpPr>
      <xdr:spPr>
        <a:xfrm>
          <a:off x="10528300" y="133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131169</xdr:rowOff>
    </xdr:from>
    <xdr:to>
      <xdr:col>50</xdr:col>
      <xdr:colOff>165100</xdr:colOff>
      <xdr:row>77</xdr:row>
      <xdr:rowOff>61319</xdr:rowOff>
    </xdr:to>
    <xdr:sp macro="" textlink="">
      <xdr:nvSpPr>
        <xdr:cNvPr id="428" name="楕円 427"/>
        <xdr:cNvSpPr/>
      </xdr:nvSpPr>
      <xdr:spPr>
        <a:xfrm>
          <a:off x="9588500" y="131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77845</xdr:rowOff>
    </xdr:from>
    <xdr:ext cx="534377" cy="259045"/>
    <xdr:sp macro="" textlink="">
      <xdr:nvSpPr>
        <xdr:cNvPr id="429" name="テキスト ボックス 428"/>
        <xdr:cNvSpPr txBox="1"/>
      </xdr:nvSpPr>
      <xdr:spPr>
        <a:xfrm>
          <a:off x="9372111" y="129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139919</xdr:rowOff>
    </xdr:from>
    <xdr:to>
      <xdr:col>46</xdr:col>
      <xdr:colOff>38100</xdr:colOff>
      <xdr:row>78</xdr:row>
      <xdr:rowOff>70069</xdr:rowOff>
    </xdr:to>
    <xdr:sp macro="" textlink="">
      <xdr:nvSpPr>
        <xdr:cNvPr id="430" name="楕円 429"/>
        <xdr:cNvSpPr/>
      </xdr:nvSpPr>
      <xdr:spPr>
        <a:xfrm>
          <a:off x="8699500" y="133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86596</xdr:rowOff>
    </xdr:from>
    <xdr:ext cx="534377" cy="259045"/>
    <xdr:sp macro="" textlink="">
      <xdr:nvSpPr>
        <xdr:cNvPr id="431" name="テキスト ボックス 430"/>
        <xdr:cNvSpPr txBox="1"/>
      </xdr:nvSpPr>
      <xdr:spPr>
        <a:xfrm>
          <a:off x="8483111" y="1311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113858</xdr:rowOff>
    </xdr:from>
    <xdr:to>
      <xdr:col>41</xdr:col>
      <xdr:colOff>101600</xdr:colOff>
      <xdr:row>78</xdr:row>
      <xdr:rowOff>44008</xdr:rowOff>
    </xdr:to>
    <xdr:sp macro="" textlink="">
      <xdr:nvSpPr>
        <xdr:cNvPr id="432" name="楕円 431"/>
        <xdr:cNvSpPr/>
      </xdr:nvSpPr>
      <xdr:spPr>
        <a:xfrm>
          <a:off x="7810500" y="133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60535</xdr:rowOff>
    </xdr:from>
    <xdr:ext cx="534377" cy="259045"/>
    <xdr:sp macro="" textlink="">
      <xdr:nvSpPr>
        <xdr:cNvPr id="433" name="テキスト ボックス 432"/>
        <xdr:cNvSpPr txBox="1"/>
      </xdr:nvSpPr>
      <xdr:spPr>
        <a:xfrm>
          <a:off x="7594111" y="130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11026</xdr:rowOff>
    </xdr:from>
    <xdr:to>
      <xdr:col>36</xdr:col>
      <xdr:colOff>165100</xdr:colOff>
      <xdr:row>78</xdr:row>
      <xdr:rowOff>112626</xdr:rowOff>
    </xdr:to>
    <xdr:sp macro="" textlink="">
      <xdr:nvSpPr>
        <xdr:cNvPr id="434" name="楕円 433"/>
        <xdr:cNvSpPr/>
      </xdr:nvSpPr>
      <xdr:spPr>
        <a:xfrm>
          <a:off x="6921500" y="133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103753</xdr:rowOff>
    </xdr:from>
    <xdr:ext cx="534377" cy="259045"/>
    <xdr:sp macro="" textlink="">
      <xdr:nvSpPr>
        <xdr:cNvPr id="435" name="テキスト ボックス 434"/>
        <xdr:cNvSpPr txBox="1"/>
      </xdr:nvSpPr>
      <xdr:spPr>
        <a:xfrm>
          <a:off x="6705111" y="134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93472</xdr:rowOff>
    </xdr:from>
    <xdr:to>
      <xdr:col>55</xdr:col>
      <xdr:colOff>0</xdr:colOff>
      <xdr:row>95</xdr:row>
      <xdr:rowOff>104484</xdr:rowOff>
    </xdr:to>
    <xdr:cxnSp macro="">
      <xdr:nvCxnSpPr>
        <xdr:cNvPr id="464" name="直線コネクタ 463"/>
        <xdr:cNvCxnSpPr/>
      </xdr:nvCxnSpPr>
      <xdr:spPr>
        <a:xfrm flipV="1">
          <a:off x="9639300" y="16381222"/>
          <a:ext cx="8382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16853</xdr:rowOff>
    </xdr:from>
    <xdr:to>
      <xdr:col>50</xdr:col>
      <xdr:colOff>114300</xdr:colOff>
      <xdr:row>95</xdr:row>
      <xdr:rowOff>104484</xdr:rowOff>
    </xdr:to>
    <xdr:cxnSp macro="">
      <xdr:nvCxnSpPr>
        <xdr:cNvPr id="467" name="直線コネクタ 466"/>
        <xdr:cNvCxnSpPr/>
      </xdr:nvCxnSpPr>
      <xdr:spPr>
        <a:xfrm>
          <a:off x="8750300" y="16304603"/>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16853</xdr:rowOff>
    </xdr:from>
    <xdr:to>
      <xdr:col>45</xdr:col>
      <xdr:colOff>177800</xdr:colOff>
      <xdr:row>96</xdr:row>
      <xdr:rowOff>31026</xdr:rowOff>
    </xdr:to>
    <xdr:cxnSp macro="">
      <xdr:nvCxnSpPr>
        <xdr:cNvPr id="470" name="直線コネクタ 469"/>
        <xdr:cNvCxnSpPr/>
      </xdr:nvCxnSpPr>
      <xdr:spPr>
        <a:xfrm flipV="1">
          <a:off x="7861300" y="16304603"/>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31026</xdr:rowOff>
    </xdr:from>
    <xdr:to>
      <xdr:col>41</xdr:col>
      <xdr:colOff>50800</xdr:colOff>
      <xdr:row>97</xdr:row>
      <xdr:rowOff>17018</xdr:rowOff>
    </xdr:to>
    <xdr:cxnSp macro="">
      <xdr:nvCxnSpPr>
        <xdr:cNvPr id="473" name="直線コネクタ 472"/>
        <xdr:cNvCxnSpPr/>
      </xdr:nvCxnSpPr>
      <xdr:spPr>
        <a:xfrm flipV="1">
          <a:off x="6972300" y="16490226"/>
          <a:ext cx="889000" cy="15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42672</xdr:rowOff>
    </xdr:from>
    <xdr:to>
      <xdr:col>55</xdr:col>
      <xdr:colOff>50800</xdr:colOff>
      <xdr:row>95</xdr:row>
      <xdr:rowOff>144272</xdr:rowOff>
    </xdr:to>
    <xdr:sp macro="" textlink="">
      <xdr:nvSpPr>
        <xdr:cNvPr id="483" name="楕円 482"/>
        <xdr:cNvSpPr/>
      </xdr:nvSpPr>
      <xdr:spPr>
        <a:xfrm>
          <a:off x="10426700" y="163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65549</xdr:rowOff>
    </xdr:from>
    <xdr:ext cx="534377" cy="259045"/>
    <xdr:sp macro="" textlink="">
      <xdr:nvSpPr>
        <xdr:cNvPr id="484" name="普通建設事業費 （ うち更新整備　）該当値テキスト"/>
        <xdr:cNvSpPr txBox="1"/>
      </xdr:nvSpPr>
      <xdr:spPr>
        <a:xfrm>
          <a:off x="10528300" y="161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53684</xdr:rowOff>
    </xdr:from>
    <xdr:to>
      <xdr:col>50</xdr:col>
      <xdr:colOff>165100</xdr:colOff>
      <xdr:row>95</xdr:row>
      <xdr:rowOff>155284</xdr:rowOff>
    </xdr:to>
    <xdr:sp macro="" textlink="">
      <xdr:nvSpPr>
        <xdr:cNvPr id="485" name="楕円 484"/>
        <xdr:cNvSpPr/>
      </xdr:nvSpPr>
      <xdr:spPr>
        <a:xfrm>
          <a:off x="9588500" y="163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361</xdr:rowOff>
    </xdr:from>
    <xdr:ext cx="534377" cy="259045"/>
    <xdr:sp macro="" textlink="">
      <xdr:nvSpPr>
        <xdr:cNvPr id="486" name="テキスト ボックス 485"/>
        <xdr:cNvSpPr txBox="1"/>
      </xdr:nvSpPr>
      <xdr:spPr>
        <a:xfrm>
          <a:off x="9372111" y="161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137503</xdr:rowOff>
    </xdr:from>
    <xdr:to>
      <xdr:col>46</xdr:col>
      <xdr:colOff>38100</xdr:colOff>
      <xdr:row>95</xdr:row>
      <xdr:rowOff>67653</xdr:rowOff>
    </xdr:to>
    <xdr:sp macro="" textlink="">
      <xdr:nvSpPr>
        <xdr:cNvPr id="487" name="楕円 486"/>
        <xdr:cNvSpPr/>
      </xdr:nvSpPr>
      <xdr:spPr>
        <a:xfrm>
          <a:off x="8699500" y="162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84180</xdr:rowOff>
    </xdr:from>
    <xdr:ext cx="534377" cy="259045"/>
    <xdr:sp macro="" textlink="">
      <xdr:nvSpPr>
        <xdr:cNvPr id="488" name="テキスト ボックス 487"/>
        <xdr:cNvSpPr txBox="1"/>
      </xdr:nvSpPr>
      <xdr:spPr>
        <a:xfrm>
          <a:off x="8483111" y="160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151676</xdr:rowOff>
    </xdr:from>
    <xdr:to>
      <xdr:col>41</xdr:col>
      <xdr:colOff>101600</xdr:colOff>
      <xdr:row>96</xdr:row>
      <xdr:rowOff>81826</xdr:rowOff>
    </xdr:to>
    <xdr:sp macro="" textlink="">
      <xdr:nvSpPr>
        <xdr:cNvPr id="489" name="楕円 488"/>
        <xdr:cNvSpPr/>
      </xdr:nvSpPr>
      <xdr:spPr>
        <a:xfrm>
          <a:off x="7810500" y="164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98353</xdr:rowOff>
    </xdr:from>
    <xdr:ext cx="534377" cy="259045"/>
    <xdr:sp macro="" textlink="">
      <xdr:nvSpPr>
        <xdr:cNvPr id="490" name="テキスト ボックス 489"/>
        <xdr:cNvSpPr txBox="1"/>
      </xdr:nvSpPr>
      <xdr:spPr>
        <a:xfrm>
          <a:off x="7594111" y="162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137668</xdr:rowOff>
    </xdr:from>
    <xdr:to>
      <xdr:col>36</xdr:col>
      <xdr:colOff>165100</xdr:colOff>
      <xdr:row>97</xdr:row>
      <xdr:rowOff>67818</xdr:rowOff>
    </xdr:to>
    <xdr:sp macro="" textlink="">
      <xdr:nvSpPr>
        <xdr:cNvPr id="491" name="楕円 490"/>
        <xdr:cNvSpPr/>
      </xdr:nvSpPr>
      <xdr:spPr>
        <a:xfrm>
          <a:off x="6921500" y="165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84345</xdr:rowOff>
    </xdr:from>
    <xdr:ext cx="534377" cy="259045"/>
    <xdr:sp macro="" textlink="">
      <xdr:nvSpPr>
        <xdr:cNvPr id="492" name="テキスト ボックス 491"/>
        <xdr:cNvSpPr txBox="1"/>
      </xdr:nvSpPr>
      <xdr:spPr>
        <a:xfrm>
          <a:off x="6705111" y="163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157353</xdr:rowOff>
    </xdr:from>
    <xdr:to>
      <xdr:col>85</xdr:col>
      <xdr:colOff>127000</xdr:colOff>
      <xdr:row>38</xdr:row>
      <xdr:rowOff>166027</xdr:rowOff>
    </xdr:to>
    <xdr:cxnSp macro="">
      <xdr:nvCxnSpPr>
        <xdr:cNvPr id="521" name="直線コネクタ 520"/>
        <xdr:cNvCxnSpPr/>
      </xdr:nvCxnSpPr>
      <xdr:spPr>
        <a:xfrm>
          <a:off x="15481300" y="6672453"/>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157353</xdr:rowOff>
    </xdr:from>
    <xdr:to>
      <xdr:col>81</xdr:col>
      <xdr:colOff>50800</xdr:colOff>
      <xdr:row>39</xdr:row>
      <xdr:rowOff>36754</xdr:rowOff>
    </xdr:to>
    <xdr:cxnSp macro="">
      <xdr:nvCxnSpPr>
        <xdr:cNvPr id="524" name="直線コネクタ 523"/>
        <xdr:cNvCxnSpPr/>
      </xdr:nvCxnSpPr>
      <xdr:spPr>
        <a:xfrm flipV="1">
          <a:off x="14592300" y="6672453"/>
          <a:ext cx="889000" cy="5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36754</xdr:rowOff>
    </xdr:from>
    <xdr:to>
      <xdr:col>76</xdr:col>
      <xdr:colOff>114300</xdr:colOff>
      <xdr:row>39</xdr:row>
      <xdr:rowOff>42329</xdr:rowOff>
    </xdr:to>
    <xdr:cxnSp macro="">
      <xdr:nvCxnSpPr>
        <xdr:cNvPr id="527" name="直線コネクタ 526"/>
        <xdr:cNvCxnSpPr/>
      </xdr:nvCxnSpPr>
      <xdr:spPr>
        <a:xfrm flipV="1">
          <a:off x="13703300" y="6723304"/>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16243</xdr:rowOff>
    </xdr:from>
    <xdr:to>
      <xdr:col>71</xdr:col>
      <xdr:colOff>177800</xdr:colOff>
      <xdr:row>39</xdr:row>
      <xdr:rowOff>42329</xdr:rowOff>
    </xdr:to>
    <xdr:cxnSp macro="">
      <xdr:nvCxnSpPr>
        <xdr:cNvPr id="530" name="直線コネクタ 529"/>
        <xdr:cNvCxnSpPr/>
      </xdr:nvCxnSpPr>
      <xdr:spPr>
        <a:xfrm>
          <a:off x="12814300" y="6702793"/>
          <a:ext cx="8890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115227</xdr:rowOff>
    </xdr:from>
    <xdr:to>
      <xdr:col>85</xdr:col>
      <xdr:colOff>177800</xdr:colOff>
      <xdr:row>39</xdr:row>
      <xdr:rowOff>45377</xdr:rowOff>
    </xdr:to>
    <xdr:sp macro="" textlink="">
      <xdr:nvSpPr>
        <xdr:cNvPr id="540" name="楕円 539"/>
        <xdr:cNvSpPr/>
      </xdr:nvSpPr>
      <xdr:spPr>
        <a:xfrm>
          <a:off x="16268700" y="66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74604</xdr:rowOff>
    </xdr:from>
    <xdr:ext cx="469744" cy="259045"/>
    <xdr:sp macro="" textlink="">
      <xdr:nvSpPr>
        <xdr:cNvPr id="541" name="災害復旧事業費該当値テキスト"/>
        <xdr:cNvSpPr txBox="1"/>
      </xdr:nvSpPr>
      <xdr:spPr>
        <a:xfrm>
          <a:off x="16370300" y="641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106553</xdr:rowOff>
    </xdr:from>
    <xdr:to>
      <xdr:col>81</xdr:col>
      <xdr:colOff>101600</xdr:colOff>
      <xdr:row>39</xdr:row>
      <xdr:rowOff>36703</xdr:rowOff>
    </xdr:to>
    <xdr:sp macro="" textlink="">
      <xdr:nvSpPr>
        <xdr:cNvPr id="542" name="楕円 541"/>
        <xdr:cNvSpPr/>
      </xdr:nvSpPr>
      <xdr:spPr>
        <a:xfrm>
          <a:off x="15430500" y="66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53230</xdr:rowOff>
    </xdr:from>
    <xdr:ext cx="469744" cy="259045"/>
    <xdr:sp macro="" textlink="">
      <xdr:nvSpPr>
        <xdr:cNvPr id="543" name="テキスト ボックス 542"/>
        <xdr:cNvSpPr txBox="1"/>
      </xdr:nvSpPr>
      <xdr:spPr>
        <a:xfrm>
          <a:off x="15246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157404</xdr:rowOff>
    </xdr:from>
    <xdr:to>
      <xdr:col>76</xdr:col>
      <xdr:colOff>165100</xdr:colOff>
      <xdr:row>39</xdr:row>
      <xdr:rowOff>87554</xdr:rowOff>
    </xdr:to>
    <xdr:sp macro="" textlink="">
      <xdr:nvSpPr>
        <xdr:cNvPr id="544" name="楕円 543"/>
        <xdr:cNvSpPr/>
      </xdr:nvSpPr>
      <xdr:spPr>
        <a:xfrm>
          <a:off x="145415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78681</xdr:rowOff>
    </xdr:from>
    <xdr:ext cx="378565" cy="259045"/>
    <xdr:sp macro="" textlink="">
      <xdr:nvSpPr>
        <xdr:cNvPr id="545" name="テキスト ボックス 544"/>
        <xdr:cNvSpPr txBox="1"/>
      </xdr:nvSpPr>
      <xdr:spPr>
        <a:xfrm>
          <a:off x="14403017" y="67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162979</xdr:rowOff>
    </xdr:from>
    <xdr:to>
      <xdr:col>72</xdr:col>
      <xdr:colOff>38100</xdr:colOff>
      <xdr:row>39</xdr:row>
      <xdr:rowOff>93129</xdr:rowOff>
    </xdr:to>
    <xdr:sp macro="" textlink="">
      <xdr:nvSpPr>
        <xdr:cNvPr id="546" name="楕円 545"/>
        <xdr:cNvSpPr/>
      </xdr:nvSpPr>
      <xdr:spPr>
        <a:xfrm>
          <a:off x="13652500" y="66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84256</xdr:rowOff>
    </xdr:from>
    <xdr:ext cx="378565" cy="259045"/>
    <xdr:sp macro="" textlink="">
      <xdr:nvSpPr>
        <xdr:cNvPr id="547" name="テキスト ボックス 546"/>
        <xdr:cNvSpPr txBox="1"/>
      </xdr:nvSpPr>
      <xdr:spPr>
        <a:xfrm>
          <a:off x="13514017" y="677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136893</xdr:rowOff>
    </xdr:from>
    <xdr:to>
      <xdr:col>67</xdr:col>
      <xdr:colOff>101600</xdr:colOff>
      <xdr:row>39</xdr:row>
      <xdr:rowOff>67043</xdr:rowOff>
    </xdr:to>
    <xdr:sp macro="" textlink="">
      <xdr:nvSpPr>
        <xdr:cNvPr id="548" name="楕円 547"/>
        <xdr:cNvSpPr/>
      </xdr:nvSpPr>
      <xdr:spPr>
        <a:xfrm>
          <a:off x="12763500" y="66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83570</xdr:rowOff>
    </xdr:from>
    <xdr:ext cx="469744" cy="259045"/>
    <xdr:sp macro="" textlink="">
      <xdr:nvSpPr>
        <xdr:cNvPr id="549" name="テキスト ボックス 548"/>
        <xdr:cNvSpPr txBox="1"/>
      </xdr:nvSpPr>
      <xdr:spPr>
        <a:xfrm>
          <a:off x="12579428" y="64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119191</xdr:rowOff>
    </xdr:from>
    <xdr:to>
      <xdr:col>85</xdr:col>
      <xdr:colOff>127000</xdr:colOff>
      <xdr:row>73</xdr:row>
      <xdr:rowOff>127405</xdr:rowOff>
    </xdr:to>
    <xdr:cxnSp macro="">
      <xdr:nvCxnSpPr>
        <xdr:cNvPr id="629" name="直線コネクタ 628"/>
        <xdr:cNvCxnSpPr/>
      </xdr:nvCxnSpPr>
      <xdr:spPr>
        <a:xfrm>
          <a:off x="15481300" y="12635041"/>
          <a:ext cx="8382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119191</xdr:rowOff>
    </xdr:from>
    <xdr:to>
      <xdr:col>81</xdr:col>
      <xdr:colOff>50800</xdr:colOff>
      <xdr:row>73</xdr:row>
      <xdr:rowOff>158266</xdr:rowOff>
    </xdr:to>
    <xdr:cxnSp macro="">
      <xdr:nvCxnSpPr>
        <xdr:cNvPr id="632" name="直線コネクタ 631"/>
        <xdr:cNvCxnSpPr/>
      </xdr:nvCxnSpPr>
      <xdr:spPr>
        <a:xfrm flipV="1">
          <a:off x="14592300" y="12635041"/>
          <a:ext cx="8890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46529</xdr:rowOff>
    </xdr:from>
    <xdr:to>
      <xdr:col>76</xdr:col>
      <xdr:colOff>114300</xdr:colOff>
      <xdr:row>73</xdr:row>
      <xdr:rowOff>158266</xdr:rowOff>
    </xdr:to>
    <xdr:cxnSp macro="">
      <xdr:nvCxnSpPr>
        <xdr:cNvPr id="635" name="直線コネクタ 634"/>
        <xdr:cNvCxnSpPr/>
      </xdr:nvCxnSpPr>
      <xdr:spPr>
        <a:xfrm>
          <a:off x="13703300" y="12562379"/>
          <a:ext cx="889000" cy="1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158707</xdr:rowOff>
    </xdr:from>
    <xdr:to>
      <xdr:col>71</xdr:col>
      <xdr:colOff>177800</xdr:colOff>
      <xdr:row>73</xdr:row>
      <xdr:rowOff>46529</xdr:rowOff>
    </xdr:to>
    <xdr:cxnSp macro="">
      <xdr:nvCxnSpPr>
        <xdr:cNvPr id="638" name="直線コネクタ 637"/>
        <xdr:cNvCxnSpPr/>
      </xdr:nvCxnSpPr>
      <xdr:spPr>
        <a:xfrm>
          <a:off x="12814300" y="12503107"/>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76605</xdr:rowOff>
    </xdr:from>
    <xdr:to>
      <xdr:col>85</xdr:col>
      <xdr:colOff>177800</xdr:colOff>
      <xdr:row>74</xdr:row>
      <xdr:rowOff>6755</xdr:rowOff>
    </xdr:to>
    <xdr:sp macro="" textlink="">
      <xdr:nvSpPr>
        <xdr:cNvPr id="648" name="楕円 647"/>
        <xdr:cNvSpPr/>
      </xdr:nvSpPr>
      <xdr:spPr>
        <a:xfrm>
          <a:off x="16268700" y="125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99482</xdr:rowOff>
    </xdr:from>
    <xdr:ext cx="534377" cy="259045"/>
    <xdr:sp macro="" textlink="">
      <xdr:nvSpPr>
        <xdr:cNvPr id="649" name="公債費該当値テキスト"/>
        <xdr:cNvSpPr txBox="1"/>
      </xdr:nvSpPr>
      <xdr:spPr>
        <a:xfrm>
          <a:off x="16370300" y="124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68391</xdr:rowOff>
    </xdr:from>
    <xdr:to>
      <xdr:col>81</xdr:col>
      <xdr:colOff>101600</xdr:colOff>
      <xdr:row>73</xdr:row>
      <xdr:rowOff>169991</xdr:rowOff>
    </xdr:to>
    <xdr:sp macro="" textlink="">
      <xdr:nvSpPr>
        <xdr:cNvPr id="650" name="楕円 649"/>
        <xdr:cNvSpPr/>
      </xdr:nvSpPr>
      <xdr:spPr>
        <a:xfrm>
          <a:off x="15430500" y="125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15068</xdr:rowOff>
    </xdr:from>
    <xdr:ext cx="534377" cy="259045"/>
    <xdr:sp macro="" textlink="">
      <xdr:nvSpPr>
        <xdr:cNvPr id="651" name="テキスト ボックス 650"/>
        <xdr:cNvSpPr txBox="1"/>
      </xdr:nvSpPr>
      <xdr:spPr>
        <a:xfrm>
          <a:off x="15214111" y="123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107466</xdr:rowOff>
    </xdr:from>
    <xdr:to>
      <xdr:col>76</xdr:col>
      <xdr:colOff>165100</xdr:colOff>
      <xdr:row>74</xdr:row>
      <xdr:rowOff>37616</xdr:rowOff>
    </xdr:to>
    <xdr:sp macro="" textlink="">
      <xdr:nvSpPr>
        <xdr:cNvPr id="652" name="楕円 651"/>
        <xdr:cNvSpPr/>
      </xdr:nvSpPr>
      <xdr:spPr>
        <a:xfrm>
          <a:off x="14541500" y="126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54143</xdr:rowOff>
    </xdr:from>
    <xdr:ext cx="534377" cy="259045"/>
    <xdr:sp macro="" textlink="">
      <xdr:nvSpPr>
        <xdr:cNvPr id="653" name="テキスト ボックス 652"/>
        <xdr:cNvSpPr txBox="1"/>
      </xdr:nvSpPr>
      <xdr:spPr>
        <a:xfrm>
          <a:off x="14325111" y="123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167179</xdr:rowOff>
    </xdr:from>
    <xdr:to>
      <xdr:col>72</xdr:col>
      <xdr:colOff>38100</xdr:colOff>
      <xdr:row>73</xdr:row>
      <xdr:rowOff>97329</xdr:rowOff>
    </xdr:to>
    <xdr:sp macro="" textlink="">
      <xdr:nvSpPr>
        <xdr:cNvPr id="654" name="楕円 653"/>
        <xdr:cNvSpPr/>
      </xdr:nvSpPr>
      <xdr:spPr>
        <a:xfrm>
          <a:off x="13652500" y="1251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113856</xdr:rowOff>
    </xdr:from>
    <xdr:ext cx="534377" cy="259045"/>
    <xdr:sp macro="" textlink="">
      <xdr:nvSpPr>
        <xdr:cNvPr id="655" name="テキスト ボックス 654"/>
        <xdr:cNvSpPr txBox="1"/>
      </xdr:nvSpPr>
      <xdr:spPr>
        <a:xfrm>
          <a:off x="13436111" y="1228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107907</xdr:rowOff>
    </xdr:from>
    <xdr:to>
      <xdr:col>67</xdr:col>
      <xdr:colOff>101600</xdr:colOff>
      <xdr:row>73</xdr:row>
      <xdr:rowOff>38057</xdr:rowOff>
    </xdr:to>
    <xdr:sp macro="" textlink="">
      <xdr:nvSpPr>
        <xdr:cNvPr id="656" name="楕円 655"/>
        <xdr:cNvSpPr/>
      </xdr:nvSpPr>
      <xdr:spPr>
        <a:xfrm>
          <a:off x="12763500" y="1245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54584</xdr:rowOff>
    </xdr:from>
    <xdr:ext cx="534377" cy="259045"/>
    <xdr:sp macro="" textlink="">
      <xdr:nvSpPr>
        <xdr:cNvPr id="657" name="テキスト ボックス 656"/>
        <xdr:cNvSpPr txBox="1"/>
      </xdr:nvSpPr>
      <xdr:spPr>
        <a:xfrm>
          <a:off x="12547111" y="122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153050</xdr:rowOff>
    </xdr:from>
    <xdr:to>
      <xdr:col>85</xdr:col>
      <xdr:colOff>127000</xdr:colOff>
      <xdr:row>97</xdr:row>
      <xdr:rowOff>118001</xdr:rowOff>
    </xdr:to>
    <xdr:cxnSp macro="">
      <xdr:nvCxnSpPr>
        <xdr:cNvPr id="684" name="直線コネクタ 683"/>
        <xdr:cNvCxnSpPr/>
      </xdr:nvCxnSpPr>
      <xdr:spPr>
        <a:xfrm flipV="1">
          <a:off x="15481300" y="16612250"/>
          <a:ext cx="838200" cy="13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118001</xdr:rowOff>
    </xdr:from>
    <xdr:to>
      <xdr:col>81</xdr:col>
      <xdr:colOff>50800</xdr:colOff>
      <xdr:row>97</xdr:row>
      <xdr:rowOff>142553</xdr:rowOff>
    </xdr:to>
    <xdr:cxnSp macro="">
      <xdr:nvCxnSpPr>
        <xdr:cNvPr id="687" name="直線コネクタ 686"/>
        <xdr:cNvCxnSpPr/>
      </xdr:nvCxnSpPr>
      <xdr:spPr>
        <a:xfrm flipV="1">
          <a:off x="14592300" y="16748651"/>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47281</xdr:rowOff>
    </xdr:from>
    <xdr:to>
      <xdr:col>76</xdr:col>
      <xdr:colOff>114300</xdr:colOff>
      <xdr:row>97</xdr:row>
      <xdr:rowOff>142553</xdr:rowOff>
    </xdr:to>
    <xdr:cxnSp macro="">
      <xdr:nvCxnSpPr>
        <xdr:cNvPr id="690" name="直線コネクタ 689"/>
        <xdr:cNvCxnSpPr/>
      </xdr:nvCxnSpPr>
      <xdr:spPr>
        <a:xfrm>
          <a:off x="13703300" y="16506481"/>
          <a:ext cx="889000" cy="26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47281</xdr:rowOff>
    </xdr:from>
    <xdr:to>
      <xdr:col>71</xdr:col>
      <xdr:colOff>177800</xdr:colOff>
      <xdr:row>97</xdr:row>
      <xdr:rowOff>34407</xdr:rowOff>
    </xdr:to>
    <xdr:cxnSp macro="">
      <xdr:nvCxnSpPr>
        <xdr:cNvPr id="693" name="直線コネクタ 692"/>
        <xdr:cNvCxnSpPr/>
      </xdr:nvCxnSpPr>
      <xdr:spPr>
        <a:xfrm flipV="1">
          <a:off x="12814300" y="16506481"/>
          <a:ext cx="889000" cy="15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102250</xdr:rowOff>
    </xdr:from>
    <xdr:to>
      <xdr:col>85</xdr:col>
      <xdr:colOff>177800</xdr:colOff>
      <xdr:row>97</xdr:row>
      <xdr:rowOff>32400</xdr:rowOff>
    </xdr:to>
    <xdr:sp macro="" textlink="">
      <xdr:nvSpPr>
        <xdr:cNvPr id="703" name="楕円 702"/>
        <xdr:cNvSpPr/>
      </xdr:nvSpPr>
      <xdr:spPr>
        <a:xfrm>
          <a:off x="16268700" y="165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125127</xdr:rowOff>
    </xdr:from>
    <xdr:ext cx="534377" cy="259045"/>
    <xdr:sp macro="" textlink="">
      <xdr:nvSpPr>
        <xdr:cNvPr id="704" name="積立金該当値テキスト"/>
        <xdr:cNvSpPr txBox="1"/>
      </xdr:nvSpPr>
      <xdr:spPr>
        <a:xfrm>
          <a:off x="16370300" y="164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67201</xdr:rowOff>
    </xdr:from>
    <xdr:to>
      <xdr:col>81</xdr:col>
      <xdr:colOff>101600</xdr:colOff>
      <xdr:row>97</xdr:row>
      <xdr:rowOff>168801</xdr:rowOff>
    </xdr:to>
    <xdr:sp macro="" textlink="">
      <xdr:nvSpPr>
        <xdr:cNvPr id="705" name="楕円 704"/>
        <xdr:cNvSpPr/>
      </xdr:nvSpPr>
      <xdr:spPr>
        <a:xfrm>
          <a:off x="15430500" y="166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13878</xdr:rowOff>
    </xdr:from>
    <xdr:ext cx="534377" cy="259045"/>
    <xdr:sp macro="" textlink="">
      <xdr:nvSpPr>
        <xdr:cNvPr id="706" name="テキスト ボックス 705"/>
        <xdr:cNvSpPr txBox="1"/>
      </xdr:nvSpPr>
      <xdr:spPr>
        <a:xfrm>
          <a:off x="15214111" y="164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91753</xdr:rowOff>
    </xdr:from>
    <xdr:to>
      <xdr:col>76</xdr:col>
      <xdr:colOff>165100</xdr:colOff>
      <xdr:row>98</xdr:row>
      <xdr:rowOff>21903</xdr:rowOff>
    </xdr:to>
    <xdr:sp macro="" textlink="">
      <xdr:nvSpPr>
        <xdr:cNvPr id="707" name="楕円 706"/>
        <xdr:cNvSpPr/>
      </xdr:nvSpPr>
      <xdr:spPr>
        <a:xfrm>
          <a:off x="14541500" y="167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38430</xdr:rowOff>
    </xdr:from>
    <xdr:ext cx="534377" cy="259045"/>
    <xdr:sp macro="" textlink="">
      <xdr:nvSpPr>
        <xdr:cNvPr id="708" name="テキスト ボックス 707"/>
        <xdr:cNvSpPr txBox="1"/>
      </xdr:nvSpPr>
      <xdr:spPr>
        <a:xfrm>
          <a:off x="14325111" y="1649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167931</xdr:rowOff>
    </xdr:from>
    <xdr:to>
      <xdr:col>72</xdr:col>
      <xdr:colOff>38100</xdr:colOff>
      <xdr:row>96</xdr:row>
      <xdr:rowOff>98081</xdr:rowOff>
    </xdr:to>
    <xdr:sp macro="" textlink="">
      <xdr:nvSpPr>
        <xdr:cNvPr id="709" name="楕円 708"/>
        <xdr:cNvSpPr/>
      </xdr:nvSpPr>
      <xdr:spPr>
        <a:xfrm>
          <a:off x="13652500" y="164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114608</xdr:rowOff>
    </xdr:from>
    <xdr:ext cx="534377" cy="259045"/>
    <xdr:sp macro="" textlink="">
      <xdr:nvSpPr>
        <xdr:cNvPr id="710" name="テキスト ボックス 709"/>
        <xdr:cNvSpPr txBox="1"/>
      </xdr:nvSpPr>
      <xdr:spPr>
        <a:xfrm>
          <a:off x="13436111" y="1623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155057</xdr:rowOff>
    </xdr:from>
    <xdr:to>
      <xdr:col>67</xdr:col>
      <xdr:colOff>101600</xdr:colOff>
      <xdr:row>97</xdr:row>
      <xdr:rowOff>85207</xdr:rowOff>
    </xdr:to>
    <xdr:sp macro="" textlink="">
      <xdr:nvSpPr>
        <xdr:cNvPr id="711" name="楕円 710"/>
        <xdr:cNvSpPr/>
      </xdr:nvSpPr>
      <xdr:spPr>
        <a:xfrm>
          <a:off x="12763500" y="166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101734</xdr:rowOff>
    </xdr:from>
    <xdr:ext cx="534377" cy="259045"/>
    <xdr:sp macro="" textlink="">
      <xdr:nvSpPr>
        <xdr:cNvPr id="712" name="テキスト ボックス 711"/>
        <xdr:cNvSpPr txBox="1"/>
      </xdr:nvSpPr>
      <xdr:spPr>
        <a:xfrm>
          <a:off x="12547111" y="1638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39725</xdr:rowOff>
    </xdr:from>
    <xdr:to>
      <xdr:col>116</xdr:col>
      <xdr:colOff>63500</xdr:colOff>
      <xdr:row>39</xdr:row>
      <xdr:rowOff>39801</xdr:rowOff>
    </xdr:to>
    <xdr:cxnSp macro="">
      <xdr:nvCxnSpPr>
        <xdr:cNvPr id="741" name="直線コネクタ 740"/>
        <xdr:cNvCxnSpPr/>
      </xdr:nvCxnSpPr>
      <xdr:spPr>
        <a:xfrm flipV="1">
          <a:off x="21323300" y="672627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39801</xdr:rowOff>
    </xdr:from>
    <xdr:to>
      <xdr:col>111</xdr:col>
      <xdr:colOff>177800</xdr:colOff>
      <xdr:row>39</xdr:row>
      <xdr:rowOff>39878</xdr:rowOff>
    </xdr:to>
    <xdr:cxnSp macro="">
      <xdr:nvCxnSpPr>
        <xdr:cNvPr id="744" name="直線コネクタ 743"/>
        <xdr:cNvCxnSpPr/>
      </xdr:nvCxnSpPr>
      <xdr:spPr>
        <a:xfrm flipV="1">
          <a:off x="20434300" y="672635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39878</xdr:rowOff>
    </xdr:from>
    <xdr:to>
      <xdr:col>107</xdr:col>
      <xdr:colOff>50800</xdr:colOff>
      <xdr:row>39</xdr:row>
      <xdr:rowOff>39878</xdr:rowOff>
    </xdr:to>
    <xdr:cxnSp macro="">
      <xdr:nvCxnSpPr>
        <xdr:cNvPr id="747" name="直線コネクタ 746"/>
        <xdr:cNvCxnSpPr/>
      </xdr:nvCxnSpPr>
      <xdr:spPr>
        <a:xfrm>
          <a:off x="19545300" y="6726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44450</xdr:rowOff>
    </xdr:to>
    <xdr:cxnSp macro="">
      <xdr:nvCxnSpPr>
        <xdr:cNvPr id="750" name="直線コネクタ 749"/>
        <xdr:cNvCxnSpPr/>
      </xdr:nvCxnSpPr>
      <xdr:spPr>
        <a:xfrm flipV="1">
          <a:off x="18656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160375</xdr:rowOff>
    </xdr:from>
    <xdr:to>
      <xdr:col>116</xdr:col>
      <xdr:colOff>114300</xdr:colOff>
      <xdr:row>39</xdr:row>
      <xdr:rowOff>90525</xdr:rowOff>
    </xdr:to>
    <xdr:sp macro="" textlink="">
      <xdr:nvSpPr>
        <xdr:cNvPr id="760" name="楕円 759"/>
        <xdr:cNvSpPr/>
      </xdr:nvSpPr>
      <xdr:spPr>
        <a:xfrm>
          <a:off x="221107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75302</xdr:rowOff>
    </xdr:from>
    <xdr:ext cx="313932" cy="259045"/>
    <xdr:sp macro="" textlink="">
      <xdr:nvSpPr>
        <xdr:cNvPr id="761" name="投資及び出資金該当値テキスト"/>
        <xdr:cNvSpPr txBox="1"/>
      </xdr:nvSpPr>
      <xdr:spPr>
        <a:xfrm>
          <a:off x="22212300" y="6590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160451</xdr:rowOff>
    </xdr:from>
    <xdr:to>
      <xdr:col>112</xdr:col>
      <xdr:colOff>38100</xdr:colOff>
      <xdr:row>39</xdr:row>
      <xdr:rowOff>90601</xdr:rowOff>
    </xdr:to>
    <xdr:sp macro="" textlink="">
      <xdr:nvSpPr>
        <xdr:cNvPr id="762" name="楕円 761"/>
        <xdr:cNvSpPr/>
      </xdr:nvSpPr>
      <xdr:spPr>
        <a:xfrm>
          <a:off x="21272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81728</xdr:rowOff>
    </xdr:from>
    <xdr:ext cx="313932" cy="259045"/>
    <xdr:sp macro="" textlink="">
      <xdr:nvSpPr>
        <xdr:cNvPr id="763" name="テキスト ボックス 762"/>
        <xdr:cNvSpPr txBox="1"/>
      </xdr:nvSpPr>
      <xdr:spPr>
        <a:xfrm>
          <a:off x="21166333" y="6768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160528</xdr:rowOff>
    </xdr:from>
    <xdr:to>
      <xdr:col>107</xdr:col>
      <xdr:colOff>101600</xdr:colOff>
      <xdr:row>39</xdr:row>
      <xdr:rowOff>90678</xdr:rowOff>
    </xdr:to>
    <xdr:sp macro="" textlink="">
      <xdr:nvSpPr>
        <xdr:cNvPr id="764" name="楕円 763"/>
        <xdr:cNvSpPr/>
      </xdr:nvSpPr>
      <xdr:spPr>
        <a:xfrm>
          <a:off x="2038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81805</xdr:rowOff>
    </xdr:from>
    <xdr:ext cx="313932" cy="259045"/>
    <xdr:sp macro="" textlink="">
      <xdr:nvSpPr>
        <xdr:cNvPr id="765" name="テキスト ボックス 764"/>
        <xdr:cNvSpPr txBox="1"/>
      </xdr:nvSpPr>
      <xdr:spPr>
        <a:xfrm>
          <a:off x="20277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160528</xdr:rowOff>
    </xdr:from>
    <xdr:to>
      <xdr:col>102</xdr:col>
      <xdr:colOff>165100</xdr:colOff>
      <xdr:row>39</xdr:row>
      <xdr:rowOff>90678</xdr:rowOff>
    </xdr:to>
    <xdr:sp macro="" textlink="">
      <xdr:nvSpPr>
        <xdr:cNvPr id="766" name="楕円 765"/>
        <xdr:cNvSpPr/>
      </xdr:nvSpPr>
      <xdr:spPr>
        <a:xfrm>
          <a:off x="19494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81805</xdr:rowOff>
    </xdr:from>
    <xdr:ext cx="313932" cy="259045"/>
    <xdr:sp macro="" textlink="">
      <xdr:nvSpPr>
        <xdr:cNvPr id="767" name="テキスト ボックス 766"/>
        <xdr:cNvSpPr txBox="1"/>
      </xdr:nvSpPr>
      <xdr:spPr>
        <a:xfrm>
          <a:off x="19388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70617</xdr:rowOff>
    </xdr:from>
    <xdr:to>
      <xdr:col>116</xdr:col>
      <xdr:colOff>63500</xdr:colOff>
      <xdr:row>58</xdr:row>
      <xdr:rowOff>127356</xdr:rowOff>
    </xdr:to>
    <xdr:cxnSp macro="">
      <xdr:nvCxnSpPr>
        <xdr:cNvPr id="796" name="直線コネクタ 795"/>
        <xdr:cNvCxnSpPr/>
      </xdr:nvCxnSpPr>
      <xdr:spPr>
        <a:xfrm>
          <a:off x="21323300" y="10014717"/>
          <a:ext cx="8382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55392</xdr:rowOff>
    </xdr:from>
    <xdr:to>
      <xdr:col>111</xdr:col>
      <xdr:colOff>177800</xdr:colOff>
      <xdr:row>58</xdr:row>
      <xdr:rowOff>70617</xdr:rowOff>
    </xdr:to>
    <xdr:cxnSp macro="">
      <xdr:nvCxnSpPr>
        <xdr:cNvPr id="799" name="直線コネクタ 798"/>
        <xdr:cNvCxnSpPr/>
      </xdr:nvCxnSpPr>
      <xdr:spPr>
        <a:xfrm>
          <a:off x="20434300" y="9999492"/>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55392</xdr:rowOff>
    </xdr:from>
    <xdr:to>
      <xdr:col>107</xdr:col>
      <xdr:colOff>50800</xdr:colOff>
      <xdr:row>58</xdr:row>
      <xdr:rowOff>70114</xdr:rowOff>
    </xdr:to>
    <xdr:cxnSp macro="">
      <xdr:nvCxnSpPr>
        <xdr:cNvPr id="802" name="直線コネクタ 801"/>
        <xdr:cNvCxnSpPr/>
      </xdr:nvCxnSpPr>
      <xdr:spPr>
        <a:xfrm flipV="1">
          <a:off x="19545300" y="9999492"/>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70114</xdr:rowOff>
    </xdr:from>
    <xdr:to>
      <xdr:col>102</xdr:col>
      <xdr:colOff>114300</xdr:colOff>
      <xdr:row>58</xdr:row>
      <xdr:rowOff>121778</xdr:rowOff>
    </xdr:to>
    <xdr:cxnSp macro="">
      <xdr:nvCxnSpPr>
        <xdr:cNvPr id="805" name="直線コネクタ 804"/>
        <xdr:cNvCxnSpPr/>
      </xdr:nvCxnSpPr>
      <xdr:spPr>
        <a:xfrm flipV="1">
          <a:off x="18656300" y="10014214"/>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76556</xdr:rowOff>
    </xdr:from>
    <xdr:to>
      <xdr:col>116</xdr:col>
      <xdr:colOff>114300</xdr:colOff>
      <xdr:row>59</xdr:row>
      <xdr:rowOff>6706</xdr:rowOff>
    </xdr:to>
    <xdr:sp macro="" textlink="">
      <xdr:nvSpPr>
        <xdr:cNvPr id="815" name="楕円 814"/>
        <xdr:cNvSpPr/>
      </xdr:nvSpPr>
      <xdr:spPr>
        <a:xfrm>
          <a:off x="221107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162933</xdr:rowOff>
    </xdr:from>
    <xdr:ext cx="378565" cy="259045"/>
    <xdr:sp macro="" textlink="">
      <xdr:nvSpPr>
        <xdr:cNvPr id="816" name="貸付金該当値テキスト"/>
        <xdr:cNvSpPr txBox="1"/>
      </xdr:nvSpPr>
      <xdr:spPr>
        <a:xfrm>
          <a:off x="22212300" y="993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19817</xdr:rowOff>
    </xdr:from>
    <xdr:to>
      <xdr:col>112</xdr:col>
      <xdr:colOff>38100</xdr:colOff>
      <xdr:row>58</xdr:row>
      <xdr:rowOff>121417</xdr:rowOff>
    </xdr:to>
    <xdr:sp macro="" textlink="">
      <xdr:nvSpPr>
        <xdr:cNvPr id="817" name="楕円 816"/>
        <xdr:cNvSpPr/>
      </xdr:nvSpPr>
      <xdr:spPr>
        <a:xfrm>
          <a:off x="21272500" y="99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112544</xdr:rowOff>
    </xdr:from>
    <xdr:ext cx="469744" cy="259045"/>
    <xdr:sp macro="" textlink="">
      <xdr:nvSpPr>
        <xdr:cNvPr id="818" name="テキスト ボックス 817"/>
        <xdr:cNvSpPr txBox="1"/>
      </xdr:nvSpPr>
      <xdr:spPr>
        <a:xfrm>
          <a:off x="21088428" y="1005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4592</xdr:rowOff>
    </xdr:from>
    <xdr:to>
      <xdr:col>107</xdr:col>
      <xdr:colOff>101600</xdr:colOff>
      <xdr:row>58</xdr:row>
      <xdr:rowOff>106192</xdr:rowOff>
    </xdr:to>
    <xdr:sp macro="" textlink="">
      <xdr:nvSpPr>
        <xdr:cNvPr id="819" name="楕円 818"/>
        <xdr:cNvSpPr/>
      </xdr:nvSpPr>
      <xdr:spPr>
        <a:xfrm>
          <a:off x="20383500" y="99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97319</xdr:rowOff>
    </xdr:from>
    <xdr:ext cx="469744" cy="259045"/>
    <xdr:sp macro="" textlink="">
      <xdr:nvSpPr>
        <xdr:cNvPr id="820" name="テキスト ボックス 819"/>
        <xdr:cNvSpPr txBox="1"/>
      </xdr:nvSpPr>
      <xdr:spPr>
        <a:xfrm>
          <a:off x="20199428" y="1004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19314</xdr:rowOff>
    </xdr:from>
    <xdr:to>
      <xdr:col>102</xdr:col>
      <xdr:colOff>165100</xdr:colOff>
      <xdr:row>58</xdr:row>
      <xdr:rowOff>120914</xdr:rowOff>
    </xdr:to>
    <xdr:sp macro="" textlink="">
      <xdr:nvSpPr>
        <xdr:cNvPr id="821" name="楕円 820"/>
        <xdr:cNvSpPr/>
      </xdr:nvSpPr>
      <xdr:spPr>
        <a:xfrm>
          <a:off x="19494500" y="99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112041</xdr:rowOff>
    </xdr:from>
    <xdr:ext cx="469744" cy="259045"/>
    <xdr:sp macro="" textlink="">
      <xdr:nvSpPr>
        <xdr:cNvPr id="822" name="テキスト ボックス 821"/>
        <xdr:cNvSpPr txBox="1"/>
      </xdr:nvSpPr>
      <xdr:spPr>
        <a:xfrm>
          <a:off x="19310428" y="10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70978</xdr:rowOff>
    </xdr:from>
    <xdr:to>
      <xdr:col>98</xdr:col>
      <xdr:colOff>38100</xdr:colOff>
      <xdr:row>59</xdr:row>
      <xdr:rowOff>1128</xdr:rowOff>
    </xdr:to>
    <xdr:sp macro="" textlink="">
      <xdr:nvSpPr>
        <xdr:cNvPr id="823" name="楕円 822"/>
        <xdr:cNvSpPr/>
      </xdr:nvSpPr>
      <xdr:spPr>
        <a:xfrm>
          <a:off x="18605500" y="100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163705</xdr:rowOff>
    </xdr:from>
    <xdr:ext cx="378565" cy="259045"/>
    <xdr:sp macro="" textlink="">
      <xdr:nvSpPr>
        <xdr:cNvPr id="824" name="テキスト ボックス 823"/>
        <xdr:cNvSpPr txBox="1"/>
      </xdr:nvSpPr>
      <xdr:spPr>
        <a:xfrm>
          <a:off x="18467017" y="1010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89751</xdr:rowOff>
    </xdr:from>
    <xdr:to>
      <xdr:col>116</xdr:col>
      <xdr:colOff>63500</xdr:colOff>
      <xdr:row>75</xdr:row>
      <xdr:rowOff>123665</xdr:rowOff>
    </xdr:to>
    <xdr:cxnSp macro="">
      <xdr:nvCxnSpPr>
        <xdr:cNvPr id="855" name="直線コネクタ 854"/>
        <xdr:cNvCxnSpPr/>
      </xdr:nvCxnSpPr>
      <xdr:spPr>
        <a:xfrm flipV="1">
          <a:off x="21323300" y="12948501"/>
          <a:ext cx="838200" cy="3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114260</xdr:rowOff>
    </xdr:from>
    <xdr:to>
      <xdr:col>111</xdr:col>
      <xdr:colOff>177800</xdr:colOff>
      <xdr:row>75</xdr:row>
      <xdr:rowOff>123665</xdr:rowOff>
    </xdr:to>
    <xdr:cxnSp macro="">
      <xdr:nvCxnSpPr>
        <xdr:cNvPr id="858" name="直線コネクタ 857"/>
        <xdr:cNvCxnSpPr/>
      </xdr:nvCxnSpPr>
      <xdr:spPr>
        <a:xfrm>
          <a:off x="20434300" y="12973010"/>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45403</xdr:rowOff>
    </xdr:from>
    <xdr:to>
      <xdr:col>107</xdr:col>
      <xdr:colOff>50800</xdr:colOff>
      <xdr:row>75</xdr:row>
      <xdr:rowOff>114260</xdr:rowOff>
    </xdr:to>
    <xdr:cxnSp macro="">
      <xdr:nvCxnSpPr>
        <xdr:cNvPr id="861" name="直線コネクタ 860"/>
        <xdr:cNvCxnSpPr/>
      </xdr:nvCxnSpPr>
      <xdr:spPr>
        <a:xfrm>
          <a:off x="19545300" y="12389803"/>
          <a:ext cx="889000" cy="58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25171</xdr:rowOff>
    </xdr:from>
    <xdr:to>
      <xdr:col>102</xdr:col>
      <xdr:colOff>114300</xdr:colOff>
      <xdr:row>72</xdr:row>
      <xdr:rowOff>45403</xdr:rowOff>
    </xdr:to>
    <xdr:cxnSp macro="">
      <xdr:nvCxnSpPr>
        <xdr:cNvPr id="864" name="直線コネクタ 863"/>
        <xdr:cNvCxnSpPr/>
      </xdr:nvCxnSpPr>
      <xdr:spPr>
        <a:xfrm>
          <a:off x="18656300" y="12369571"/>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38951</xdr:rowOff>
    </xdr:from>
    <xdr:to>
      <xdr:col>116</xdr:col>
      <xdr:colOff>114300</xdr:colOff>
      <xdr:row>75</xdr:row>
      <xdr:rowOff>140551</xdr:rowOff>
    </xdr:to>
    <xdr:sp macro="" textlink="">
      <xdr:nvSpPr>
        <xdr:cNvPr id="874" name="楕円 873"/>
        <xdr:cNvSpPr/>
      </xdr:nvSpPr>
      <xdr:spPr>
        <a:xfrm>
          <a:off x="22110700" y="128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61828</xdr:rowOff>
    </xdr:from>
    <xdr:ext cx="534377" cy="259045"/>
    <xdr:sp macro="" textlink="">
      <xdr:nvSpPr>
        <xdr:cNvPr id="875" name="繰出金該当値テキスト"/>
        <xdr:cNvSpPr txBox="1"/>
      </xdr:nvSpPr>
      <xdr:spPr>
        <a:xfrm>
          <a:off x="22212300" y="127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72865</xdr:rowOff>
    </xdr:from>
    <xdr:to>
      <xdr:col>112</xdr:col>
      <xdr:colOff>38100</xdr:colOff>
      <xdr:row>76</xdr:row>
      <xdr:rowOff>3015</xdr:rowOff>
    </xdr:to>
    <xdr:sp macro="" textlink="">
      <xdr:nvSpPr>
        <xdr:cNvPr id="876" name="楕円 875"/>
        <xdr:cNvSpPr/>
      </xdr:nvSpPr>
      <xdr:spPr>
        <a:xfrm>
          <a:off x="21272500" y="129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165592</xdr:rowOff>
    </xdr:from>
    <xdr:ext cx="534377" cy="259045"/>
    <xdr:sp macro="" textlink="">
      <xdr:nvSpPr>
        <xdr:cNvPr id="877" name="テキスト ボックス 876"/>
        <xdr:cNvSpPr txBox="1"/>
      </xdr:nvSpPr>
      <xdr:spPr>
        <a:xfrm>
          <a:off x="21056111" y="1302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63460</xdr:rowOff>
    </xdr:from>
    <xdr:to>
      <xdr:col>107</xdr:col>
      <xdr:colOff>101600</xdr:colOff>
      <xdr:row>75</xdr:row>
      <xdr:rowOff>165060</xdr:rowOff>
    </xdr:to>
    <xdr:sp macro="" textlink="">
      <xdr:nvSpPr>
        <xdr:cNvPr id="878" name="楕円 877"/>
        <xdr:cNvSpPr/>
      </xdr:nvSpPr>
      <xdr:spPr>
        <a:xfrm>
          <a:off x="20383500" y="129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156187</xdr:rowOff>
    </xdr:from>
    <xdr:ext cx="534377" cy="259045"/>
    <xdr:sp macro="" textlink="">
      <xdr:nvSpPr>
        <xdr:cNvPr id="879" name="テキスト ボックス 878"/>
        <xdr:cNvSpPr txBox="1"/>
      </xdr:nvSpPr>
      <xdr:spPr>
        <a:xfrm>
          <a:off x="20167111" y="130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166053</xdr:rowOff>
    </xdr:from>
    <xdr:to>
      <xdr:col>102</xdr:col>
      <xdr:colOff>165100</xdr:colOff>
      <xdr:row>72</xdr:row>
      <xdr:rowOff>96203</xdr:rowOff>
    </xdr:to>
    <xdr:sp macro="" textlink="">
      <xdr:nvSpPr>
        <xdr:cNvPr id="880" name="楕円 879"/>
        <xdr:cNvSpPr/>
      </xdr:nvSpPr>
      <xdr:spPr>
        <a:xfrm>
          <a:off x="19494500" y="123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112730</xdr:rowOff>
    </xdr:from>
    <xdr:ext cx="534377" cy="259045"/>
    <xdr:sp macro="" textlink="">
      <xdr:nvSpPr>
        <xdr:cNvPr id="881" name="テキスト ボックス 880"/>
        <xdr:cNvSpPr txBox="1"/>
      </xdr:nvSpPr>
      <xdr:spPr>
        <a:xfrm>
          <a:off x="19278111" y="121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145821</xdr:rowOff>
    </xdr:from>
    <xdr:to>
      <xdr:col>98</xdr:col>
      <xdr:colOff>38100</xdr:colOff>
      <xdr:row>72</xdr:row>
      <xdr:rowOff>75971</xdr:rowOff>
    </xdr:to>
    <xdr:sp macro="" textlink="">
      <xdr:nvSpPr>
        <xdr:cNvPr id="882" name="楕円 881"/>
        <xdr:cNvSpPr/>
      </xdr:nvSpPr>
      <xdr:spPr>
        <a:xfrm>
          <a:off x="18605500" y="123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92498</xdr:rowOff>
    </xdr:from>
    <xdr:ext cx="534377" cy="259045"/>
    <xdr:sp macro="" textlink="">
      <xdr:nvSpPr>
        <xdr:cNvPr id="883" name="テキスト ボックス 882"/>
        <xdr:cNvSpPr txBox="1"/>
      </xdr:nvSpPr>
      <xdr:spPr>
        <a:xfrm>
          <a:off x="18389111" y="120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本誌は、類似団体と比べ、広い市域を抱えていることから、人件費をはじめ物件費や補助費などの項目において、行政コストが高い傾向にある。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人件費については、総額では大きな変化がない状況であるが、広い市域を抱える自治体であることから類似団体と比較しても人件費が高い傾向にある。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毎年増額しており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、多くの公共施設をかかえていることから類似団体と比較して高い傾向となっている。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維持補修費については、多くの公共施設で老朽化が進んでいるが、施設の大規模改修などは普通建設事業費により行っていることから類似団体と比較して低い傾向となっている。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扶助費については、高齢化の進展や児童福祉施策の充実を図っていることから、増加の傾向となっている。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市内のバス運行の利用者は少ないが運行範囲は広く収支が合わないことから、事業者に補助を多く出しており、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類似団体と比較して大幅に高い状況となっている。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庁舎整備事業の完了により大幅に減少しているが、老朽化している施設が多いことから更新整備は高くなっている。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・公債費については、本市は旧６町村が合併しており、公共施設の数も類似団体を大きく上回っていることから、更新整備の普通建設費が高いことに比例して公債費も高くなっている。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金については、市内バスの運行や新たな住民自治組織の設立のため地域活性化基金を積み立てているほか、令和６年の合併特例債発行期限を見越し、公共施設整備基金等に積み立てを行っていることから増加傾向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48,203
47,623
693.05
28,793,407
28,070,269
626,092
16,666,609
26,289,405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142367</xdr:rowOff>
    </xdr:from>
    <xdr:to>
      <xdr:col>24</xdr:col>
      <xdr:colOff>63500</xdr:colOff>
      <xdr:row>36</xdr:row>
      <xdr:rowOff>9779</xdr:rowOff>
    </xdr:to>
    <xdr:cxnSp macro="">
      <xdr:nvCxnSpPr>
        <xdr:cNvPr id="61" name="直線コネクタ 60"/>
        <xdr:cNvCxnSpPr/>
      </xdr:nvCxnSpPr>
      <xdr:spPr>
        <a:xfrm flipV="1">
          <a:off x="3797300" y="6143117"/>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9779</xdr:rowOff>
    </xdr:from>
    <xdr:to>
      <xdr:col>19</xdr:col>
      <xdr:colOff>177800</xdr:colOff>
      <xdr:row>36</xdr:row>
      <xdr:rowOff>57023</xdr:rowOff>
    </xdr:to>
    <xdr:cxnSp macro="">
      <xdr:nvCxnSpPr>
        <xdr:cNvPr id="64" name="直線コネクタ 63"/>
        <xdr:cNvCxnSpPr/>
      </xdr:nvCxnSpPr>
      <xdr:spPr>
        <a:xfrm flipV="1">
          <a:off x="2908300" y="6181979"/>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4445</xdr:rowOff>
    </xdr:from>
    <xdr:to>
      <xdr:col>15</xdr:col>
      <xdr:colOff>50800</xdr:colOff>
      <xdr:row>36</xdr:row>
      <xdr:rowOff>57023</xdr:rowOff>
    </xdr:to>
    <xdr:cxnSp macro="">
      <xdr:nvCxnSpPr>
        <xdr:cNvPr id="67" name="直線コネクタ 66"/>
        <xdr:cNvCxnSpPr/>
      </xdr:nvCxnSpPr>
      <xdr:spPr>
        <a:xfrm>
          <a:off x="2019300" y="617664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69977</xdr:rowOff>
    </xdr:from>
    <xdr:to>
      <xdr:col>10</xdr:col>
      <xdr:colOff>114300</xdr:colOff>
      <xdr:row>36</xdr:row>
      <xdr:rowOff>4445</xdr:rowOff>
    </xdr:to>
    <xdr:cxnSp macro="">
      <xdr:nvCxnSpPr>
        <xdr:cNvPr id="70" name="直線コネクタ 69"/>
        <xdr:cNvCxnSpPr/>
      </xdr:nvCxnSpPr>
      <xdr:spPr>
        <a:xfrm>
          <a:off x="1130300" y="6070727"/>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91567</xdr:rowOff>
    </xdr:from>
    <xdr:to>
      <xdr:col>24</xdr:col>
      <xdr:colOff>114300</xdr:colOff>
      <xdr:row>36</xdr:row>
      <xdr:rowOff>21717</xdr:rowOff>
    </xdr:to>
    <xdr:sp macro="" textlink="">
      <xdr:nvSpPr>
        <xdr:cNvPr id="80" name="楕円 79"/>
        <xdr:cNvSpPr/>
      </xdr:nvSpPr>
      <xdr:spPr>
        <a:xfrm>
          <a:off x="4584700" y="60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114444</xdr:rowOff>
    </xdr:from>
    <xdr:ext cx="469744" cy="259045"/>
    <xdr:sp macro="" textlink="">
      <xdr:nvSpPr>
        <xdr:cNvPr id="81" name="議会費該当値テキスト"/>
        <xdr:cNvSpPr txBox="1"/>
      </xdr:nvSpPr>
      <xdr:spPr>
        <a:xfrm>
          <a:off x="4686300"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130429</xdr:rowOff>
    </xdr:from>
    <xdr:to>
      <xdr:col>20</xdr:col>
      <xdr:colOff>38100</xdr:colOff>
      <xdr:row>36</xdr:row>
      <xdr:rowOff>60579</xdr:rowOff>
    </xdr:to>
    <xdr:sp macro="" textlink="">
      <xdr:nvSpPr>
        <xdr:cNvPr id="82" name="楕円 81"/>
        <xdr:cNvSpPr/>
      </xdr:nvSpPr>
      <xdr:spPr>
        <a:xfrm>
          <a:off x="3746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77106</xdr:rowOff>
    </xdr:from>
    <xdr:ext cx="469744" cy="259045"/>
    <xdr:sp macro="" textlink="">
      <xdr:nvSpPr>
        <xdr:cNvPr id="83" name="テキスト ボックス 82"/>
        <xdr:cNvSpPr txBox="1"/>
      </xdr:nvSpPr>
      <xdr:spPr>
        <a:xfrm>
          <a:off x="3562428" y="590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6223</xdr:rowOff>
    </xdr:from>
    <xdr:to>
      <xdr:col>15</xdr:col>
      <xdr:colOff>101600</xdr:colOff>
      <xdr:row>36</xdr:row>
      <xdr:rowOff>107823</xdr:rowOff>
    </xdr:to>
    <xdr:sp macro="" textlink="">
      <xdr:nvSpPr>
        <xdr:cNvPr id="84" name="楕円 83"/>
        <xdr:cNvSpPr/>
      </xdr:nvSpPr>
      <xdr:spPr>
        <a:xfrm>
          <a:off x="28575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124350</xdr:rowOff>
    </xdr:from>
    <xdr:ext cx="469744" cy="259045"/>
    <xdr:sp macro="" textlink="">
      <xdr:nvSpPr>
        <xdr:cNvPr id="85" name="テキスト ボックス 84"/>
        <xdr:cNvSpPr txBox="1"/>
      </xdr:nvSpPr>
      <xdr:spPr>
        <a:xfrm>
          <a:off x="2673428" y="595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125095</xdr:rowOff>
    </xdr:from>
    <xdr:to>
      <xdr:col>10</xdr:col>
      <xdr:colOff>165100</xdr:colOff>
      <xdr:row>36</xdr:row>
      <xdr:rowOff>55245</xdr:rowOff>
    </xdr:to>
    <xdr:sp macro="" textlink="">
      <xdr:nvSpPr>
        <xdr:cNvPr id="86" name="楕円 85"/>
        <xdr:cNvSpPr/>
      </xdr:nvSpPr>
      <xdr:spPr>
        <a:xfrm>
          <a:off x="1968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71772</xdr:rowOff>
    </xdr:from>
    <xdr:ext cx="469744" cy="259045"/>
    <xdr:sp macro="" textlink="">
      <xdr:nvSpPr>
        <xdr:cNvPr id="87" name="テキスト ボックス 86"/>
        <xdr:cNvSpPr txBox="1"/>
      </xdr:nvSpPr>
      <xdr:spPr>
        <a:xfrm>
          <a:off x="1784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19177</xdr:rowOff>
    </xdr:from>
    <xdr:to>
      <xdr:col>6</xdr:col>
      <xdr:colOff>38100</xdr:colOff>
      <xdr:row>35</xdr:row>
      <xdr:rowOff>120777</xdr:rowOff>
    </xdr:to>
    <xdr:sp macro="" textlink="">
      <xdr:nvSpPr>
        <xdr:cNvPr id="88" name="楕円 87"/>
        <xdr:cNvSpPr/>
      </xdr:nvSpPr>
      <xdr:spPr>
        <a:xfrm>
          <a:off x="1079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137304</xdr:rowOff>
    </xdr:from>
    <xdr:ext cx="469744" cy="259045"/>
    <xdr:sp macro="" textlink="">
      <xdr:nvSpPr>
        <xdr:cNvPr id="89" name="テキスト ボックス 88"/>
        <xdr:cNvSpPr txBox="1"/>
      </xdr:nvSpPr>
      <xdr:spPr>
        <a:xfrm>
          <a:off x="895428"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6056</xdr:rowOff>
    </xdr:from>
    <xdr:to>
      <xdr:col>24</xdr:col>
      <xdr:colOff>63500</xdr:colOff>
      <xdr:row>55</xdr:row>
      <xdr:rowOff>148579</xdr:rowOff>
    </xdr:to>
    <xdr:cxnSp macro="">
      <xdr:nvCxnSpPr>
        <xdr:cNvPr id="116" name="直線コネクタ 115"/>
        <xdr:cNvCxnSpPr/>
      </xdr:nvCxnSpPr>
      <xdr:spPr>
        <a:xfrm>
          <a:off x="3797300" y="9435806"/>
          <a:ext cx="838200" cy="14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6056</xdr:rowOff>
    </xdr:from>
    <xdr:to>
      <xdr:col>19</xdr:col>
      <xdr:colOff>177800</xdr:colOff>
      <xdr:row>56</xdr:row>
      <xdr:rowOff>34110</xdr:rowOff>
    </xdr:to>
    <xdr:cxnSp macro="">
      <xdr:nvCxnSpPr>
        <xdr:cNvPr id="119" name="直線コネクタ 118"/>
        <xdr:cNvCxnSpPr/>
      </xdr:nvCxnSpPr>
      <xdr:spPr>
        <a:xfrm flipV="1">
          <a:off x="2908300" y="9435806"/>
          <a:ext cx="889000" cy="19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128956</xdr:rowOff>
    </xdr:from>
    <xdr:to>
      <xdr:col>15</xdr:col>
      <xdr:colOff>50800</xdr:colOff>
      <xdr:row>56</xdr:row>
      <xdr:rowOff>34110</xdr:rowOff>
    </xdr:to>
    <xdr:cxnSp macro="">
      <xdr:nvCxnSpPr>
        <xdr:cNvPr id="122" name="直線コネクタ 121"/>
        <xdr:cNvCxnSpPr/>
      </xdr:nvCxnSpPr>
      <xdr:spPr>
        <a:xfrm>
          <a:off x="2019300" y="9558706"/>
          <a:ext cx="889000" cy="7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128956</xdr:rowOff>
    </xdr:from>
    <xdr:to>
      <xdr:col>10</xdr:col>
      <xdr:colOff>114300</xdr:colOff>
      <xdr:row>56</xdr:row>
      <xdr:rowOff>33799</xdr:rowOff>
    </xdr:to>
    <xdr:cxnSp macro="">
      <xdr:nvCxnSpPr>
        <xdr:cNvPr id="125" name="直線コネクタ 124"/>
        <xdr:cNvCxnSpPr/>
      </xdr:nvCxnSpPr>
      <xdr:spPr>
        <a:xfrm flipV="1">
          <a:off x="1130300" y="9558706"/>
          <a:ext cx="889000" cy="7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97779</xdr:rowOff>
    </xdr:from>
    <xdr:to>
      <xdr:col>24</xdr:col>
      <xdr:colOff>114300</xdr:colOff>
      <xdr:row>56</xdr:row>
      <xdr:rowOff>27929</xdr:rowOff>
    </xdr:to>
    <xdr:sp macro="" textlink="">
      <xdr:nvSpPr>
        <xdr:cNvPr id="135" name="楕円 134"/>
        <xdr:cNvSpPr/>
      </xdr:nvSpPr>
      <xdr:spPr>
        <a:xfrm>
          <a:off x="4584700" y="95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120656</xdr:rowOff>
    </xdr:from>
    <xdr:ext cx="599010" cy="259045"/>
    <xdr:sp macro="" textlink="">
      <xdr:nvSpPr>
        <xdr:cNvPr id="136" name="総務費該当値テキスト"/>
        <xdr:cNvSpPr txBox="1"/>
      </xdr:nvSpPr>
      <xdr:spPr>
        <a:xfrm>
          <a:off x="4686300" y="93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126706</xdr:rowOff>
    </xdr:from>
    <xdr:to>
      <xdr:col>20</xdr:col>
      <xdr:colOff>38100</xdr:colOff>
      <xdr:row>55</xdr:row>
      <xdr:rowOff>56856</xdr:rowOff>
    </xdr:to>
    <xdr:sp macro="" textlink="">
      <xdr:nvSpPr>
        <xdr:cNvPr id="137" name="楕円 136"/>
        <xdr:cNvSpPr/>
      </xdr:nvSpPr>
      <xdr:spPr>
        <a:xfrm>
          <a:off x="3746500" y="93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73383</xdr:rowOff>
    </xdr:from>
    <xdr:ext cx="599010" cy="259045"/>
    <xdr:sp macro="" textlink="">
      <xdr:nvSpPr>
        <xdr:cNvPr id="138" name="テキスト ボックス 137"/>
        <xdr:cNvSpPr txBox="1"/>
      </xdr:nvSpPr>
      <xdr:spPr>
        <a:xfrm>
          <a:off x="3497795" y="916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154760</xdr:rowOff>
    </xdr:from>
    <xdr:to>
      <xdr:col>15</xdr:col>
      <xdr:colOff>101600</xdr:colOff>
      <xdr:row>56</xdr:row>
      <xdr:rowOff>84910</xdr:rowOff>
    </xdr:to>
    <xdr:sp macro="" textlink="">
      <xdr:nvSpPr>
        <xdr:cNvPr id="139" name="楕円 138"/>
        <xdr:cNvSpPr/>
      </xdr:nvSpPr>
      <xdr:spPr>
        <a:xfrm>
          <a:off x="2857500" y="95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101437</xdr:rowOff>
    </xdr:from>
    <xdr:ext cx="534377" cy="259045"/>
    <xdr:sp macro="" textlink="">
      <xdr:nvSpPr>
        <xdr:cNvPr id="140" name="テキスト ボックス 139"/>
        <xdr:cNvSpPr txBox="1"/>
      </xdr:nvSpPr>
      <xdr:spPr>
        <a:xfrm>
          <a:off x="2641111" y="93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78156</xdr:rowOff>
    </xdr:from>
    <xdr:to>
      <xdr:col>10</xdr:col>
      <xdr:colOff>165100</xdr:colOff>
      <xdr:row>56</xdr:row>
      <xdr:rowOff>8306</xdr:rowOff>
    </xdr:to>
    <xdr:sp macro="" textlink="">
      <xdr:nvSpPr>
        <xdr:cNvPr id="141" name="楕円 140"/>
        <xdr:cNvSpPr/>
      </xdr:nvSpPr>
      <xdr:spPr>
        <a:xfrm>
          <a:off x="1968500" y="95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24833</xdr:rowOff>
    </xdr:from>
    <xdr:ext cx="599010" cy="259045"/>
    <xdr:sp macro="" textlink="">
      <xdr:nvSpPr>
        <xdr:cNvPr id="142" name="テキスト ボックス 141"/>
        <xdr:cNvSpPr txBox="1"/>
      </xdr:nvSpPr>
      <xdr:spPr>
        <a:xfrm>
          <a:off x="1719795" y="928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154449</xdr:rowOff>
    </xdr:from>
    <xdr:to>
      <xdr:col>6</xdr:col>
      <xdr:colOff>38100</xdr:colOff>
      <xdr:row>56</xdr:row>
      <xdr:rowOff>84599</xdr:rowOff>
    </xdr:to>
    <xdr:sp macro="" textlink="">
      <xdr:nvSpPr>
        <xdr:cNvPr id="143" name="楕円 142"/>
        <xdr:cNvSpPr/>
      </xdr:nvSpPr>
      <xdr:spPr>
        <a:xfrm>
          <a:off x="1079500" y="95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101126</xdr:rowOff>
    </xdr:from>
    <xdr:ext cx="534377" cy="259045"/>
    <xdr:sp macro="" textlink="">
      <xdr:nvSpPr>
        <xdr:cNvPr id="144" name="テキスト ボックス 143"/>
        <xdr:cNvSpPr txBox="1"/>
      </xdr:nvSpPr>
      <xdr:spPr>
        <a:xfrm>
          <a:off x="863111" y="93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153329</xdr:rowOff>
    </xdr:from>
    <xdr:to>
      <xdr:col>24</xdr:col>
      <xdr:colOff>63500</xdr:colOff>
      <xdr:row>75</xdr:row>
      <xdr:rowOff>63794</xdr:rowOff>
    </xdr:to>
    <xdr:cxnSp macro="">
      <xdr:nvCxnSpPr>
        <xdr:cNvPr id="176" name="直線コネクタ 175"/>
        <xdr:cNvCxnSpPr/>
      </xdr:nvCxnSpPr>
      <xdr:spPr>
        <a:xfrm flipV="1">
          <a:off x="3797300" y="12840629"/>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35905</xdr:rowOff>
    </xdr:from>
    <xdr:to>
      <xdr:col>19</xdr:col>
      <xdr:colOff>177800</xdr:colOff>
      <xdr:row>75</xdr:row>
      <xdr:rowOff>63794</xdr:rowOff>
    </xdr:to>
    <xdr:cxnSp macro="">
      <xdr:nvCxnSpPr>
        <xdr:cNvPr id="179" name="直線コネクタ 178"/>
        <xdr:cNvCxnSpPr/>
      </xdr:nvCxnSpPr>
      <xdr:spPr>
        <a:xfrm>
          <a:off x="2908300" y="1289465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35905</xdr:rowOff>
    </xdr:from>
    <xdr:to>
      <xdr:col>15</xdr:col>
      <xdr:colOff>50800</xdr:colOff>
      <xdr:row>75</xdr:row>
      <xdr:rowOff>110210</xdr:rowOff>
    </xdr:to>
    <xdr:cxnSp macro="">
      <xdr:nvCxnSpPr>
        <xdr:cNvPr id="182" name="直線コネクタ 181"/>
        <xdr:cNvCxnSpPr/>
      </xdr:nvCxnSpPr>
      <xdr:spPr>
        <a:xfrm flipV="1">
          <a:off x="2019300" y="12894655"/>
          <a:ext cx="889000" cy="7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110210</xdr:rowOff>
    </xdr:from>
    <xdr:to>
      <xdr:col>10</xdr:col>
      <xdr:colOff>114300</xdr:colOff>
      <xdr:row>76</xdr:row>
      <xdr:rowOff>1462</xdr:rowOff>
    </xdr:to>
    <xdr:cxnSp macro="">
      <xdr:nvCxnSpPr>
        <xdr:cNvPr id="185" name="直線コネクタ 184"/>
        <xdr:cNvCxnSpPr/>
      </xdr:nvCxnSpPr>
      <xdr:spPr>
        <a:xfrm flipV="1">
          <a:off x="1130300" y="12968960"/>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102529</xdr:rowOff>
    </xdr:from>
    <xdr:to>
      <xdr:col>24</xdr:col>
      <xdr:colOff>114300</xdr:colOff>
      <xdr:row>75</xdr:row>
      <xdr:rowOff>32679</xdr:rowOff>
    </xdr:to>
    <xdr:sp macro="" textlink="">
      <xdr:nvSpPr>
        <xdr:cNvPr id="195" name="楕円 194"/>
        <xdr:cNvSpPr/>
      </xdr:nvSpPr>
      <xdr:spPr>
        <a:xfrm>
          <a:off x="4584700" y="127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125406</xdr:rowOff>
    </xdr:from>
    <xdr:ext cx="599010" cy="259045"/>
    <xdr:sp macro="" textlink="">
      <xdr:nvSpPr>
        <xdr:cNvPr id="196" name="民生費該当値テキスト"/>
        <xdr:cNvSpPr txBox="1"/>
      </xdr:nvSpPr>
      <xdr:spPr>
        <a:xfrm>
          <a:off x="4686300" y="1264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12994</xdr:rowOff>
    </xdr:from>
    <xdr:to>
      <xdr:col>20</xdr:col>
      <xdr:colOff>38100</xdr:colOff>
      <xdr:row>75</xdr:row>
      <xdr:rowOff>114594</xdr:rowOff>
    </xdr:to>
    <xdr:sp macro="" textlink="">
      <xdr:nvSpPr>
        <xdr:cNvPr id="197" name="楕円 196"/>
        <xdr:cNvSpPr/>
      </xdr:nvSpPr>
      <xdr:spPr>
        <a:xfrm>
          <a:off x="3746500" y="12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131121</xdr:rowOff>
    </xdr:from>
    <xdr:ext cx="599010" cy="259045"/>
    <xdr:sp macro="" textlink="">
      <xdr:nvSpPr>
        <xdr:cNvPr id="198" name="テキスト ボックス 197"/>
        <xdr:cNvSpPr txBox="1"/>
      </xdr:nvSpPr>
      <xdr:spPr>
        <a:xfrm>
          <a:off x="3497795" y="1264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156555</xdr:rowOff>
    </xdr:from>
    <xdr:to>
      <xdr:col>15</xdr:col>
      <xdr:colOff>101600</xdr:colOff>
      <xdr:row>75</xdr:row>
      <xdr:rowOff>86705</xdr:rowOff>
    </xdr:to>
    <xdr:sp macro="" textlink="">
      <xdr:nvSpPr>
        <xdr:cNvPr id="199" name="楕円 198"/>
        <xdr:cNvSpPr/>
      </xdr:nvSpPr>
      <xdr:spPr>
        <a:xfrm>
          <a:off x="2857500" y="128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103232</xdr:rowOff>
    </xdr:from>
    <xdr:ext cx="599010" cy="259045"/>
    <xdr:sp macro="" textlink="">
      <xdr:nvSpPr>
        <xdr:cNvPr id="200" name="テキスト ボックス 199"/>
        <xdr:cNvSpPr txBox="1"/>
      </xdr:nvSpPr>
      <xdr:spPr>
        <a:xfrm>
          <a:off x="2608795" y="1261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59410</xdr:rowOff>
    </xdr:from>
    <xdr:to>
      <xdr:col>10</xdr:col>
      <xdr:colOff>165100</xdr:colOff>
      <xdr:row>75</xdr:row>
      <xdr:rowOff>161010</xdr:rowOff>
    </xdr:to>
    <xdr:sp macro="" textlink="">
      <xdr:nvSpPr>
        <xdr:cNvPr id="201" name="楕円 200"/>
        <xdr:cNvSpPr/>
      </xdr:nvSpPr>
      <xdr:spPr>
        <a:xfrm>
          <a:off x="1968500" y="129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6087</xdr:rowOff>
    </xdr:from>
    <xdr:ext cx="599010" cy="259045"/>
    <xdr:sp macro="" textlink="">
      <xdr:nvSpPr>
        <xdr:cNvPr id="202" name="テキスト ボックス 201"/>
        <xdr:cNvSpPr txBox="1"/>
      </xdr:nvSpPr>
      <xdr:spPr>
        <a:xfrm>
          <a:off x="1719795" y="1269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122113</xdr:rowOff>
    </xdr:from>
    <xdr:to>
      <xdr:col>6</xdr:col>
      <xdr:colOff>38100</xdr:colOff>
      <xdr:row>76</xdr:row>
      <xdr:rowOff>52263</xdr:rowOff>
    </xdr:to>
    <xdr:sp macro="" textlink="">
      <xdr:nvSpPr>
        <xdr:cNvPr id="203" name="楕円 202"/>
        <xdr:cNvSpPr/>
      </xdr:nvSpPr>
      <xdr:spPr>
        <a:xfrm>
          <a:off x="1079500" y="129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68790</xdr:rowOff>
    </xdr:from>
    <xdr:ext cx="599010" cy="259045"/>
    <xdr:sp macro="" textlink="">
      <xdr:nvSpPr>
        <xdr:cNvPr id="204" name="テキスト ボックス 203"/>
        <xdr:cNvSpPr txBox="1"/>
      </xdr:nvSpPr>
      <xdr:spPr>
        <a:xfrm>
          <a:off x="830795" y="1275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55643</xdr:rowOff>
    </xdr:from>
    <xdr:to>
      <xdr:col>24</xdr:col>
      <xdr:colOff>63500</xdr:colOff>
      <xdr:row>94</xdr:row>
      <xdr:rowOff>76149</xdr:rowOff>
    </xdr:to>
    <xdr:cxnSp macro="">
      <xdr:nvCxnSpPr>
        <xdr:cNvPr id="232" name="直線コネクタ 231"/>
        <xdr:cNvCxnSpPr/>
      </xdr:nvCxnSpPr>
      <xdr:spPr>
        <a:xfrm flipV="1">
          <a:off x="3797300" y="16171943"/>
          <a:ext cx="8382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79533</xdr:rowOff>
    </xdr:from>
    <xdr:to>
      <xdr:col>19</xdr:col>
      <xdr:colOff>177800</xdr:colOff>
      <xdr:row>94</xdr:row>
      <xdr:rowOff>76149</xdr:rowOff>
    </xdr:to>
    <xdr:cxnSp macro="">
      <xdr:nvCxnSpPr>
        <xdr:cNvPr id="235" name="直線コネクタ 234"/>
        <xdr:cNvCxnSpPr/>
      </xdr:nvCxnSpPr>
      <xdr:spPr>
        <a:xfrm>
          <a:off x="2908300" y="16024383"/>
          <a:ext cx="889000" cy="1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8551</xdr:rowOff>
    </xdr:from>
    <xdr:to>
      <xdr:col>15</xdr:col>
      <xdr:colOff>50800</xdr:colOff>
      <xdr:row>93</xdr:row>
      <xdr:rowOff>79533</xdr:rowOff>
    </xdr:to>
    <xdr:cxnSp macro="">
      <xdr:nvCxnSpPr>
        <xdr:cNvPr id="238" name="直線コネクタ 237"/>
        <xdr:cNvCxnSpPr/>
      </xdr:nvCxnSpPr>
      <xdr:spPr>
        <a:xfrm>
          <a:off x="2019300" y="15781951"/>
          <a:ext cx="889000" cy="2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8551</xdr:rowOff>
    </xdr:from>
    <xdr:to>
      <xdr:col>10</xdr:col>
      <xdr:colOff>114300</xdr:colOff>
      <xdr:row>93</xdr:row>
      <xdr:rowOff>123515</xdr:rowOff>
    </xdr:to>
    <xdr:cxnSp macro="">
      <xdr:nvCxnSpPr>
        <xdr:cNvPr id="241" name="直線コネクタ 240"/>
        <xdr:cNvCxnSpPr/>
      </xdr:nvCxnSpPr>
      <xdr:spPr>
        <a:xfrm flipV="1">
          <a:off x="1130300" y="15781951"/>
          <a:ext cx="889000" cy="28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4843</xdr:rowOff>
    </xdr:from>
    <xdr:to>
      <xdr:col>24</xdr:col>
      <xdr:colOff>114300</xdr:colOff>
      <xdr:row>94</xdr:row>
      <xdr:rowOff>106443</xdr:rowOff>
    </xdr:to>
    <xdr:sp macro="" textlink="">
      <xdr:nvSpPr>
        <xdr:cNvPr id="251" name="楕円 250"/>
        <xdr:cNvSpPr/>
      </xdr:nvSpPr>
      <xdr:spPr>
        <a:xfrm>
          <a:off x="4584700" y="161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27720</xdr:rowOff>
    </xdr:from>
    <xdr:ext cx="534377" cy="259045"/>
    <xdr:sp macro="" textlink="">
      <xdr:nvSpPr>
        <xdr:cNvPr id="252" name="衛生費該当値テキスト"/>
        <xdr:cNvSpPr txBox="1"/>
      </xdr:nvSpPr>
      <xdr:spPr>
        <a:xfrm>
          <a:off x="4686300" y="159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25349</xdr:rowOff>
    </xdr:from>
    <xdr:to>
      <xdr:col>20</xdr:col>
      <xdr:colOff>38100</xdr:colOff>
      <xdr:row>94</xdr:row>
      <xdr:rowOff>126949</xdr:rowOff>
    </xdr:to>
    <xdr:sp macro="" textlink="">
      <xdr:nvSpPr>
        <xdr:cNvPr id="253" name="楕円 252"/>
        <xdr:cNvSpPr/>
      </xdr:nvSpPr>
      <xdr:spPr>
        <a:xfrm>
          <a:off x="3746500" y="161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143476</xdr:rowOff>
    </xdr:from>
    <xdr:ext cx="534377" cy="259045"/>
    <xdr:sp macro="" textlink="">
      <xdr:nvSpPr>
        <xdr:cNvPr id="254" name="テキスト ボックス 253"/>
        <xdr:cNvSpPr txBox="1"/>
      </xdr:nvSpPr>
      <xdr:spPr>
        <a:xfrm>
          <a:off x="3530111" y="159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28733</xdr:rowOff>
    </xdr:from>
    <xdr:to>
      <xdr:col>15</xdr:col>
      <xdr:colOff>101600</xdr:colOff>
      <xdr:row>93</xdr:row>
      <xdr:rowOff>130333</xdr:rowOff>
    </xdr:to>
    <xdr:sp macro="" textlink="">
      <xdr:nvSpPr>
        <xdr:cNvPr id="255" name="楕円 254"/>
        <xdr:cNvSpPr/>
      </xdr:nvSpPr>
      <xdr:spPr>
        <a:xfrm>
          <a:off x="2857500" y="159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146860</xdr:rowOff>
    </xdr:from>
    <xdr:ext cx="534377" cy="259045"/>
    <xdr:sp macro="" textlink="">
      <xdr:nvSpPr>
        <xdr:cNvPr id="256" name="テキスト ボックス 255"/>
        <xdr:cNvSpPr txBox="1"/>
      </xdr:nvSpPr>
      <xdr:spPr>
        <a:xfrm>
          <a:off x="2641111" y="157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129201</xdr:rowOff>
    </xdr:from>
    <xdr:to>
      <xdr:col>10</xdr:col>
      <xdr:colOff>165100</xdr:colOff>
      <xdr:row>92</xdr:row>
      <xdr:rowOff>59351</xdr:rowOff>
    </xdr:to>
    <xdr:sp macro="" textlink="">
      <xdr:nvSpPr>
        <xdr:cNvPr id="257" name="楕円 256"/>
        <xdr:cNvSpPr/>
      </xdr:nvSpPr>
      <xdr:spPr>
        <a:xfrm>
          <a:off x="1968500" y="157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75878</xdr:rowOff>
    </xdr:from>
    <xdr:ext cx="534377" cy="259045"/>
    <xdr:sp macro="" textlink="">
      <xdr:nvSpPr>
        <xdr:cNvPr id="258" name="テキスト ボックス 257"/>
        <xdr:cNvSpPr txBox="1"/>
      </xdr:nvSpPr>
      <xdr:spPr>
        <a:xfrm>
          <a:off x="1752111" y="15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72715</xdr:rowOff>
    </xdr:from>
    <xdr:to>
      <xdr:col>6</xdr:col>
      <xdr:colOff>38100</xdr:colOff>
      <xdr:row>94</xdr:row>
      <xdr:rowOff>2865</xdr:rowOff>
    </xdr:to>
    <xdr:sp macro="" textlink="">
      <xdr:nvSpPr>
        <xdr:cNvPr id="259" name="楕円 258"/>
        <xdr:cNvSpPr/>
      </xdr:nvSpPr>
      <xdr:spPr>
        <a:xfrm>
          <a:off x="1079500" y="160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19392</xdr:rowOff>
    </xdr:from>
    <xdr:ext cx="534377" cy="259045"/>
    <xdr:sp macro="" textlink="">
      <xdr:nvSpPr>
        <xdr:cNvPr id="260" name="テキスト ボックス 259"/>
        <xdr:cNvSpPr txBox="1"/>
      </xdr:nvSpPr>
      <xdr:spPr>
        <a:xfrm>
          <a:off x="863111" y="157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158959</xdr:rowOff>
    </xdr:from>
    <xdr:to>
      <xdr:col>55</xdr:col>
      <xdr:colOff>0</xdr:colOff>
      <xdr:row>37</xdr:row>
      <xdr:rowOff>162389</xdr:rowOff>
    </xdr:to>
    <xdr:cxnSp macro="">
      <xdr:nvCxnSpPr>
        <xdr:cNvPr id="285" name="直線コネクタ 284"/>
        <xdr:cNvCxnSpPr/>
      </xdr:nvCxnSpPr>
      <xdr:spPr>
        <a:xfrm flipV="1">
          <a:off x="9639300" y="6502609"/>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160789</xdr:rowOff>
    </xdr:from>
    <xdr:to>
      <xdr:col>50</xdr:col>
      <xdr:colOff>114300</xdr:colOff>
      <xdr:row>37</xdr:row>
      <xdr:rowOff>162389</xdr:rowOff>
    </xdr:to>
    <xdr:cxnSp macro="">
      <xdr:nvCxnSpPr>
        <xdr:cNvPr id="288" name="直線コネクタ 287"/>
        <xdr:cNvCxnSpPr/>
      </xdr:nvCxnSpPr>
      <xdr:spPr>
        <a:xfrm>
          <a:off x="8750300" y="650443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160789</xdr:rowOff>
    </xdr:from>
    <xdr:to>
      <xdr:col>45</xdr:col>
      <xdr:colOff>177800</xdr:colOff>
      <xdr:row>37</xdr:row>
      <xdr:rowOff>162502</xdr:rowOff>
    </xdr:to>
    <xdr:cxnSp macro="">
      <xdr:nvCxnSpPr>
        <xdr:cNvPr id="291" name="直線コネクタ 290"/>
        <xdr:cNvCxnSpPr/>
      </xdr:nvCxnSpPr>
      <xdr:spPr>
        <a:xfrm flipV="1">
          <a:off x="7861300" y="6504439"/>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161189</xdr:rowOff>
    </xdr:from>
    <xdr:to>
      <xdr:col>41</xdr:col>
      <xdr:colOff>50800</xdr:colOff>
      <xdr:row>37</xdr:row>
      <xdr:rowOff>162502</xdr:rowOff>
    </xdr:to>
    <xdr:cxnSp macro="">
      <xdr:nvCxnSpPr>
        <xdr:cNvPr id="294" name="直線コネクタ 293"/>
        <xdr:cNvCxnSpPr/>
      </xdr:nvCxnSpPr>
      <xdr:spPr>
        <a:xfrm>
          <a:off x="6972300" y="6504839"/>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108160</xdr:rowOff>
    </xdr:from>
    <xdr:to>
      <xdr:col>55</xdr:col>
      <xdr:colOff>50800</xdr:colOff>
      <xdr:row>38</xdr:row>
      <xdr:rowOff>38309</xdr:rowOff>
    </xdr:to>
    <xdr:sp macro="" textlink="">
      <xdr:nvSpPr>
        <xdr:cNvPr id="304" name="楕円 303"/>
        <xdr:cNvSpPr/>
      </xdr:nvSpPr>
      <xdr:spPr>
        <a:xfrm>
          <a:off x="10426700" y="6451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111589</xdr:rowOff>
    </xdr:from>
    <xdr:to>
      <xdr:col>50</xdr:col>
      <xdr:colOff>165100</xdr:colOff>
      <xdr:row>38</xdr:row>
      <xdr:rowOff>41739</xdr:rowOff>
    </xdr:to>
    <xdr:sp macro="" textlink="">
      <xdr:nvSpPr>
        <xdr:cNvPr id="306" name="楕円 305"/>
        <xdr:cNvSpPr/>
      </xdr:nvSpPr>
      <xdr:spPr>
        <a:xfrm>
          <a:off x="9588500" y="64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32866</xdr:rowOff>
    </xdr:from>
    <xdr:ext cx="378565" cy="259045"/>
    <xdr:sp macro="" textlink="">
      <xdr:nvSpPr>
        <xdr:cNvPr id="307" name="テキスト ボックス 306"/>
        <xdr:cNvSpPr txBox="1"/>
      </xdr:nvSpPr>
      <xdr:spPr>
        <a:xfrm>
          <a:off x="9450017" y="654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109988</xdr:rowOff>
    </xdr:from>
    <xdr:to>
      <xdr:col>46</xdr:col>
      <xdr:colOff>38100</xdr:colOff>
      <xdr:row>38</xdr:row>
      <xdr:rowOff>40139</xdr:rowOff>
    </xdr:to>
    <xdr:sp macro="" textlink="">
      <xdr:nvSpPr>
        <xdr:cNvPr id="308" name="楕円 307"/>
        <xdr:cNvSpPr/>
      </xdr:nvSpPr>
      <xdr:spPr>
        <a:xfrm>
          <a:off x="8699500" y="64536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31266</xdr:rowOff>
    </xdr:from>
    <xdr:ext cx="378565" cy="259045"/>
    <xdr:sp macro="" textlink="">
      <xdr:nvSpPr>
        <xdr:cNvPr id="309" name="テキスト ボックス 308"/>
        <xdr:cNvSpPr txBox="1"/>
      </xdr:nvSpPr>
      <xdr:spPr>
        <a:xfrm>
          <a:off x="8561017" y="6546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111703</xdr:rowOff>
    </xdr:from>
    <xdr:to>
      <xdr:col>41</xdr:col>
      <xdr:colOff>101600</xdr:colOff>
      <xdr:row>38</xdr:row>
      <xdr:rowOff>41853</xdr:rowOff>
    </xdr:to>
    <xdr:sp macro="" textlink="">
      <xdr:nvSpPr>
        <xdr:cNvPr id="310" name="楕円 309"/>
        <xdr:cNvSpPr/>
      </xdr:nvSpPr>
      <xdr:spPr>
        <a:xfrm>
          <a:off x="7810500" y="64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32979</xdr:rowOff>
    </xdr:from>
    <xdr:ext cx="378565" cy="259045"/>
    <xdr:sp macro="" textlink="">
      <xdr:nvSpPr>
        <xdr:cNvPr id="311" name="テキスト ボックス 310"/>
        <xdr:cNvSpPr txBox="1"/>
      </xdr:nvSpPr>
      <xdr:spPr>
        <a:xfrm>
          <a:off x="7672017" y="654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110388</xdr:rowOff>
    </xdr:from>
    <xdr:to>
      <xdr:col>36</xdr:col>
      <xdr:colOff>165100</xdr:colOff>
      <xdr:row>38</xdr:row>
      <xdr:rowOff>40539</xdr:rowOff>
    </xdr:to>
    <xdr:sp macro="" textlink="">
      <xdr:nvSpPr>
        <xdr:cNvPr id="312" name="楕円 311"/>
        <xdr:cNvSpPr/>
      </xdr:nvSpPr>
      <xdr:spPr>
        <a:xfrm>
          <a:off x="6921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31666</xdr:rowOff>
    </xdr:from>
    <xdr:ext cx="378565" cy="259045"/>
    <xdr:sp macro="" textlink="">
      <xdr:nvSpPr>
        <xdr:cNvPr id="313" name="テキスト ボックス 312"/>
        <xdr:cNvSpPr txBox="1"/>
      </xdr:nvSpPr>
      <xdr:spPr>
        <a:xfrm>
          <a:off x="6783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119845</xdr:rowOff>
    </xdr:from>
    <xdr:to>
      <xdr:col>55</xdr:col>
      <xdr:colOff>0</xdr:colOff>
      <xdr:row>57</xdr:row>
      <xdr:rowOff>152164</xdr:rowOff>
    </xdr:to>
    <xdr:cxnSp macro="">
      <xdr:nvCxnSpPr>
        <xdr:cNvPr id="344" name="直線コネクタ 343"/>
        <xdr:cNvCxnSpPr/>
      </xdr:nvCxnSpPr>
      <xdr:spPr>
        <a:xfrm>
          <a:off x="9639300" y="9892495"/>
          <a:ext cx="8382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119845</xdr:rowOff>
    </xdr:from>
    <xdr:to>
      <xdr:col>50</xdr:col>
      <xdr:colOff>114300</xdr:colOff>
      <xdr:row>58</xdr:row>
      <xdr:rowOff>28263</xdr:rowOff>
    </xdr:to>
    <xdr:cxnSp macro="">
      <xdr:nvCxnSpPr>
        <xdr:cNvPr id="347" name="直線コネクタ 346"/>
        <xdr:cNvCxnSpPr/>
      </xdr:nvCxnSpPr>
      <xdr:spPr>
        <a:xfrm flipV="1">
          <a:off x="8750300" y="9892495"/>
          <a:ext cx="889000" cy="7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122838</xdr:rowOff>
    </xdr:from>
    <xdr:to>
      <xdr:col>45</xdr:col>
      <xdr:colOff>177800</xdr:colOff>
      <xdr:row>58</xdr:row>
      <xdr:rowOff>28263</xdr:rowOff>
    </xdr:to>
    <xdr:cxnSp macro="">
      <xdr:nvCxnSpPr>
        <xdr:cNvPr id="350" name="直線コネクタ 349"/>
        <xdr:cNvCxnSpPr/>
      </xdr:nvCxnSpPr>
      <xdr:spPr>
        <a:xfrm>
          <a:off x="7861300" y="9895488"/>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117504</xdr:rowOff>
    </xdr:from>
    <xdr:to>
      <xdr:col>41</xdr:col>
      <xdr:colOff>50800</xdr:colOff>
      <xdr:row>57</xdr:row>
      <xdr:rowOff>122838</xdr:rowOff>
    </xdr:to>
    <xdr:cxnSp macro="">
      <xdr:nvCxnSpPr>
        <xdr:cNvPr id="353" name="直線コネクタ 352"/>
        <xdr:cNvCxnSpPr/>
      </xdr:nvCxnSpPr>
      <xdr:spPr>
        <a:xfrm>
          <a:off x="6972300" y="989015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101364</xdr:rowOff>
    </xdr:from>
    <xdr:to>
      <xdr:col>55</xdr:col>
      <xdr:colOff>50800</xdr:colOff>
      <xdr:row>58</xdr:row>
      <xdr:rowOff>31514</xdr:rowOff>
    </xdr:to>
    <xdr:sp macro="" textlink="">
      <xdr:nvSpPr>
        <xdr:cNvPr id="363" name="楕円 362"/>
        <xdr:cNvSpPr/>
      </xdr:nvSpPr>
      <xdr:spPr>
        <a:xfrm>
          <a:off x="10426700" y="98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124241</xdr:rowOff>
    </xdr:from>
    <xdr:ext cx="534377" cy="259045"/>
    <xdr:sp macro="" textlink="">
      <xdr:nvSpPr>
        <xdr:cNvPr id="364" name="農林水産業費該当値テキスト"/>
        <xdr:cNvSpPr txBox="1"/>
      </xdr:nvSpPr>
      <xdr:spPr>
        <a:xfrm>
          <a:off x="10528300" y="972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69045</xdr:rowOff>
    </xdr:from>
    <xdr:to>
      <xdr:col>50</xdr:col>
      <xdr:colOff>165100</xdr:colOff>
      <xdr:row>57</xdr:row>
      <xdr:rowOff>170645</xdr:rowOff>
    </xdr:to>
    <xdr:sp macro="" textlink="">
      <xdr:nvSpPr>
        <xdr:cNvPr id="365" name="楕円 364"/>
        <xdr:cNvSpPr/>
      </xdr:nvSpPr>
      <xdr:spPr>
        <a:xfrm>
          <a:off x="9588500" y="98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15722</xdr:rowOff>
    </xdr:from>
    <xdr:ext cx="534377" cy="259045"/>
    <xdr:sp macro="" textlink="">
      <xdr:nvSpPr>
        <xdr:cNvPr id="366" name="テキスト ボックス 365"/>
        <xdr:cNvSpPr txBox="1"/>
      </xdr:nvSpPr>
      <xdr:spPr>
        <a:xfrm>
          <a:off x="9372111" y="96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148913</xdr:rowOff>
    </xdr:from>
    <xdr:to>
      <xdr:col>46</xdr:col>
      <xdr:colOff>38100</xdr:colOff>
      <xdr:row>58</xdr:row>
      <xdr:rowOff>79063</xdr:rowOff>
    </xdr:to>
    <xdr:sp macro="" textlink="">
      <xdr:nvSpPr>
        <xdr:cNvPr id="367" name="楕円 366"/>
        <xdr:cNvSpPr/>
      </xdr:nvSpPr>
      <xdr:spPr>
        <a:xfrm>
          <a:off x="8699500" y="99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95590</xdr:rowOff>
    </xdr:from>
    <xdr:ext cx="534377" cy="259045"/>
    <xdr:sp macro="" textlink="">
      <xdr:nvSpPr>
        <xdr:cNvPr id="368" name="テキスト ボックス 367"/>
        <xdr:cNvSpPr txBox="1"/>
      </xdr:nvSpPr>
      <xdr:spPr>
        <a:xfrm>
          <a:off x="8483111" y="969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72038</xdr:rowOff>
    </xdr:from>
    <xdr:to>
      <xdr:col>41</xdr:col>
      <xdr:colOff>101600</xdr:colOff>
      <xdr:row>58</xdr:row>
      <xdr:rowOff>2188</xdr:rowOff>
    </xdr:to>
    <xdr:sp macro="" textlink="">
      <xdr:nvSpPr>
        <xdr:cNvPr id="369" name="楕円 368"/>
        <xdr:cNvSpPr/>
      </xdr:nvSpPr>
      <xdr:spPr>
        <a:xfrm>
          <a:off x="7810500" y="98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18715</xdr:rowOff>
    </xdr:from>
    <xdr:ext cx="534377" cy="259045"/>
    <xdr:sp macro="" textlink="">
      <xdr:nvSpPr>
        <xdr:cNvPr id="370" name="テキスト ボックス 369"/>
        <xdr:cNvSpPr txBox="1"/>
      </xdr:nvSpPr>
      <xdr:spPr>
        <a:xfrm>
          <a:off x="7594111" y="961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66704</xdr:rowOff>
    </xdr:from>
    <xdr:to>
      <xdr:col>36</xdr:col>
      <xdr:colOff>165100</xdr:colOff>
      <xdr:row>57</xdr:row>
      <xdr:rowOff>168304</xdr:rowOff>
    </xdr:to>
    <xdr:sp macro="" textlink="">
      <xdr:nvSpPr>
        <xdr:cNvPr id="371" name="楕円 370"/>
        <xdr:cNvSpPr/>
      </xdr:nvSpPr>
      <xdr:spPr>
        <a:xfrm>
          <a:off x="6921500" y="983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13381</xdr:rowOff>
    </xdr:from>
    <xdr:ext cx="534377" cy="259045"/>
    <xdr:sp macro="" textlink="">
      <xdr:nvSpPr>
        <xdr:cNvPr id="372" name="テキスト ボックス 371"/>
        <xdr:cNvSpPr txBox="1"/>
      </xdr:nvSpPr>
      <xdr:spPr>
        <a:xfrm>
          <a:off x="6705111" y="96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27549</xdr:rowOff>
    </xdr:from>
    <xdr:to>
      <xdr:col>55</xdr:col>
      <xdr:colOff>0</xdr:colOff>
      <xdr:row>77</xdr:row>
      <xdr:rowOff>109204</xdr:rowOff>
    </xdr:to>
    <xdr:cxnSp macro="">
      <xdr:nvCxnSpPr>
        <xdr:cNvPr id="399" name="直線コネクタ 398"/>
        <xdr:cNvCxnSpPr/>
      </xdr:nvCxnSpPr>
      <xdr:spPr>
        <a:xfrm>
          <a:off x="9639300" y="13229199"/>
          <a:ext cx="838200" cy="8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27549</xdr:rowOff>
    </xdr:from>
    <xdr:to>
      <xdr:col>50</xdr:col>
      <xdr:colOff>114300</xdr:colOff>
      <xdr:row>77</xdr:row>
      <xdr:rowOff>43917</xdr:rowOff>
    </xdr:to>
    <xdr:cxnSp macro="">
      <xdr:nvCxnSpPr>
        <xdr:cNvPr id="402" name="直線コネクタ 401"/>
        <xdr:cNvCxnSpPr/>
      </xdr:nvCxnSpPr>
      <xdr:spPr>
        <a:xfrm flipV="1">
          <a:off x="8750300" y="1322919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43917</xdr:rowOff>
    </xdr:from>
    <xdr:to>
      <xdr:col>45</xdr:col>
      <xdr:colOff>177800</xdr:colOff>
      <xdr:row>77</xdr:row>
      <xdr:rowOff>109753</xdr:rowOff>
    </xdr:to>
    <xdr:cxnSp macro="">
      <xdr:nvCxnSpPr>
        <xdr:cNvPr id="405" name="直線コネクタ 404"/>
        <xdr:cNvCxnSpPr/>
      </xdr:nvCxnSpPr>
      <xdr:spPr>
        <a:xfrm flipV="1">
          <a:off x="7861300" y="13245567"/>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151930</xdr:rowOff>
    </xdr:from>
    <xdr:to>
      <xdr:col>41</xdr:col>
      <xdr:colOff>50800</xdr:colOff>
      <xdr:row>77</xdr:row>
      <xdr:rowOff>109753</xdr:rowOff>
    </xdr:to>
    <xdr:cxnSp macro="">
      <xdr:nvCxnSpPr>
        <xdr:cNvPr id="408" name="直線コネクタ 407"/>
        <xdr:cNvCxnSpPr/>
      </xdr:nvCxnSpPr>
      <xdr:spPr>
        <a:xfrm>
          <a:off x="6972300" y="13182130"/>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58404</xdr:rowOff>
    </xdr:from>
    <xdr:to>
      <xdr:col>55</xdr:col>
      <xdr:colOff>50800</xdr:colOff>
      <xdr:row>77</xdr:row>
      <xdr:rowOff>160004</xdr:rowOff>
    </xdr:to>
    <xdr:sp macro="" textlink="">
      <xdr:nvSpPr>
        <xdr:cNvPr id="418" name="楕円 417"/>
        <xdr:cNvSpPr/>
      </xdr:nvSpPr>
      <xdr:spPr>
        <a:xfrm>
          <a:off x="104267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36831</xdr:rowOff>
    </xdr:from>
    <xdr:ext cx="469744" cy="259045"/>
    <xdr:sp macro="" textlink="">
      <xdr:nvSpPr>
        <xdr:cNvPr id="419" name="商工費該当値テキスト"/>
        <xdr:cNvSpPr txBox="1"/>
      </xdr:nvSpPr>
      <xdr:spPr>
        <a:xfrm>
          <a:off x="10528300" y="1323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148199</xdr:rowOff>
    </xdr:from>
    <xdr:to>
      <xdr:col>50</xdr:col>
      <xdr:colOff>165100</xdr:colOff>
      <xdr:row>77</xdr:row>
      <xdr:rowOff>78349</xdr:rowOff>
    </xdr:to>
    <xdr:sp macro="" textlink="">
      <xdr:nvSpPr>
        <xdr:cNvPr id="420" name="楕円 419"/>
        <xdr:cNvSpPr/>
      </xdr:nvSpPr>
      <xdr:spPr>
        <a:xfrm>
          <a:off x="9588500" y="131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94876</xdr:rowOff>
    </xdr:from>
    <xdr:ext cx="534377" cy="259045"/>
    <xdr:sp macro="" textlink="">
      <xdr:nvSpPr>
        <xdr:cNvPr id="421" name="テキスト ボックス 420"/>
        <xdr:cNvSpPr txBox="1"/>
      </xdr:nvSpPr>
      <xdr:spPr>
        <a:xfrm>
          <a:off x="9372111" y="1295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164567</xdr:rowOff>
    </xdr:from>
    <xdr:to>
      <xdr:col>46</xdr:col>
      <xdr:colOff>38100</xdr:colOff>
      <xdr:row>77</xdr:row>
      <xdr:rowOff>94717</xdr:rowOff>
    </xdr:to>
    <xdr:sp macro="" textlink="">
      <xdr:nvSpPr>
        <xdr:cNvPr id="422" name="楕円 421"/>
        <xdr:cNvSpPr/>
      </xdr:nvSpPr>
      <xdr:spPr>
        <a:xfrm>
          <a:off x="8699500" y="13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85844</xdr:rowOff>
    </xdr:from>
    <xdr:ext cx="534377" cy="259045"/>
    <xdr:sp macro="" textlink="">
      <xdr:nvSpPr>
        <xdr:cNvPr id="423" name="テキスト ボックス 422"/>
        <xdr:cNvSpPr txBox="1"/>
      </xdr:nvSpPr>
      <xdr:spPr>
        <a:xfrm>
          <a:off x="8483111" y="132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58953</xdr:rowOff>
    </xdr:from>
    <xdr:to>
      <xdr:col>41</xdr:col>
      <xdr:colOff>101600</xdr:colOff>
      <xdr:row>77</xdr:row>
      <xdr:rowOff>160553</xdr:rowOff>
    </xdr:to>
    <xdr:sp macro="" textlink="">
      <xdr:nvSpPr>
        <xdr:cNvPr id="424" name="楕円 423"/>
        <xdr:cNvSpPr/>
      </xdr:nvSpPr>
      <xdr:spPr>
        <a:xfrm>
          <a:off x="7810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151680</xdr:rowOff>
    </xdr:from>
    <xdr:ext cx="469744" cy="259045"/>
    <xdr:sp macro="" textlink="">
      <xdr:nvSpPr>
        <xdr:cNvPr id="425" name="テキスト ボックス 424"/>
        <xdr:cNvSpPr txBox="1"/>
      </xdr:nvSpPr>
      <xdr:spPr>
        <a:xfrm>
          <a:off x="7626428" y="1335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101130</xdr:rowOff>
    </xdr:from>
    <xdr:to>
      <xdr:col>36</xdr:col>
      <xdr:colOff>165100</xdr:colOff>
      <xdr:row>77</xdr:row>
      <xdr:rowOff>31280</xdr:rowOff>
    </xdr:to>
    <xdr:sp macro="" textlink="">
      <xdr:nvSpPr>
        <xdr:cNvPr id="426" name="楕円 425"/>
        <xdr:cNvSpPr/>
      </xdr:nvSpPr>
      <xdr:spPr>
        <a:xfrm>
          <a:off x="6921500" y="13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47807</xdr:rowOff>
    </xdr:from>
    <xdr:ext cx="534377" cy="259045"/>
    <xdr:sp macro="" textlink="">
      <xdr:nvSpPr>
        <xdr:cNvPr id="427" name="テキスト ボックス 426"/>
        <xdr:cNvSpPr txBox="1"/>
      </xdr:nvSpPr>
      <xdr:spPr>
        <a:xfrm>
          <a:off x="6705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86474</xdr:rowOff>
    </xdr:from>
    <xdr:to>
      <xdr:col>55</xdr:col>
      <xdr:colOff>0</xdr:colOff>
      <xdr:row>97</xdr:row>
      <xdr:rowOff>143673</xdr:rowOff>
    </xdr:to>
    <xdr:cxnSp macro="">
      <xdr:nvCxnSpPr>
        <xdr:cNvPr id="456" name="直線コネクタ 455"/>
        <xdr:cNvCxnSpPr/>
      </xdr:nvCxnSpPr>
      <xdr:spPr>
        <a:xfrm>
          <a:off x="9639300" y="16717124"/>
          <a:ext cx="8382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86474</xdr:rowOff>
    </xdr:from>
    <xdr:to>
      <xdr:col>50</xdr:col>
      <xdr:colOff>114300</xdr:colOff>
      <xdr:row>97</xdr:row>
      <xdr:rowOff>95345</xdr:rowOff>
    </xdr:to>
    <xdr:cxnSp macro="">
      <xdr:nvCxnSpPr>
        <xdr:cNvPr id="459" name="直線コネクタ 458"/>
        <xdr:cNvCxnSpPr/>
      </xdr:nvCxnSpPr>
      <xdr:spPr>
        <a:xfrm flipV="1">
          <a:off x="8750300" y="16717124"/>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95345</xdr:rowOff>
    </xdr:from>
    <xdr:to>
      <xdr:col>45</xdr:col>
      <xdr:colOff>177800</xdr:colOff>
      <xdr:row>97</xdr:row>
      <xdr:rowOff>160251</xdr:rowOff>
    </xdr:to>
    <xdr:cxnSp macro="">
      <xdr:nvCxnSpPr>
        <xdr:cNvPr id="462" name="直線コネクタ 461"/>
        <xdr:cNvCxnSpPr/>
      </xdr:nvCxnSpPr>
      <xdr:spPr>
        <a:xfrm flipV="1">
          <a:off x="7861300" y="16725995"/>
          <a:ext cx="889000" cy="6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160251</xdr:rowOff>
    </xdr:from>
    <xdr:to>
      <xdr:col>41</xdr:col>
      <xdr:colOff>50800</xdr:colOff>
      <xdr:row>98</xdr:row>
      <xdr:rowOff>24707</xdr:rowOff>
    </xdr:to>
    <xdr:cxnSp macro="">
      <xdr:nvCxnSpPr>
        <xdr:cNvPr id="465" name="直線コネクタ 464"/>
        <xdr:cNvCxnSpPr/>
      </xdr:nvCxnSpPr>
      <xdr:spPr>
        <a:xfrm flipV="1">
          <a:off x="6972300" y="16790901"/>
          <a:ext cx="889000" cy="3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92873</xdr:rowOff>
    </xdr:from>
    <xdr:to>
      <xdr:col>55</xdr:col>
      <xdr:colOff>50800</xdr:colOff>
      <xdr:row>98</xdr:row>
      <xdr:rowOff>23023</xdr:rowOff>
    </xdr:to>
    <xdr:sp macro="" textlink="">
      <xdr:nvSpPr>
        <xdr:cNvPr id="475" name="楕円 474"/>
        <xdr:cNvSpPr/>
      </xdr:nvSpPr>
      <xdr:spPr>
        <a:xfrm>
          <a:off x="10426700" y="167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115750</xdr:rowOff>
    </xdr:from>
    <xdr:ext cx="534377" cy="259045"/>
    <xdr:sp macro="" textlink="">
      <xdr:nvSpPr>
        <xdr:cNvPr id="476" name="土木費該当値テキスト"/>
        <xdr:cNvSpPr txBox="1"/>
      </xdr:nvSpPr>
      <xdr:spPr>
        <a:xfrm>
          <a:off x="10528300" y="1657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35674</xdr:rowOff>
    </xdr:from>
    <xdr:to>
      <xdr:col>50</xdr:col>
      <xdr:colOff>165100</xdr:colOff>
      <xdr:row>97</xdr:row>
      <xdr:rowOff>137274</xdr:rowOff>
    </xdr:to>
    <xdr:sp macro="" textlink="">
      <xdr:nvSpPr>
        <xdr:cNvPr id="477" name="楕円 476"/>
        <xdr:cNvSpPr/>
      </xdr:nvSpPr>
      <xdr:spPr>
        <a:xfrm>
          <a:off x="9588500" y="166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153801</xdr:rowOff>
    </xdr:from>
    <xdr:ext cx="534377" cy="259045"/>
    <xdr:sp macro="" textlink="">
      <xdr:nvSpPr>
        <xdr:cNvPr id="478" name="テキスト ボックス 477"/>
        <xdr:cNvSpPr txBox="1"/>
      </xdr:nvSpPr>
      <xdr:spPr>
        <a:xfrm>
          <a:off x="9372111" y="164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44545</xdr:rowOff>
    </xdr:from>
    <xdr:to>
      <xdr:col>46</xdr:col>
      <xdr:colOff>38100</xdr:colOff>
      <xdr:row>97</xdr:row>
      <xdr:rowOff>146145</xdr:rowOff>
    </xdr:to>
    <xdr:sp macro="" textlink="">
      <xdr:nvSpPr>
        <xdr:cNvPr id="479" name="楕円 478"/>
        <xdr:cNvSpPr/>
      </xdr:nvSpPr>
      <xdr:spPr>
        <a:xfrm>
          <a:off x="8699500" y="166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162672</xdr:rowOff>
    </xdr:from>
    <xdr:ext cx="534377" cy="259045"/>
    <xdr:sp macro="" textlink="">
      <xdr:nvSpPr>
        <xdr:cNvPr id="480" name="テキスト ボックス 479"/>
        <xdr:cNvSpPr txBox="1"/>
      </xdr:nvSpPr>
      <xdr:spPr>
        <a:xfrm>
          <a:off x="8483111" y="164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109451</xdr:rowOff>
    </xdr:from>
    <xdr:to>
      <xdr:col>41</xdr:col>
      <xdr:colOff>101600</xdr:colOff>
      <xdr:row>98</xdr:row>
      <xdr:rowOff>39601</xdr:rowOff>
    </xdr:to>
    <xdr:sp macro="" textlink="">
      <xdr:nvSpPr>
        <xdr:cNvPr id="481" name="楕円 480"/>
        <xdr:cNvSpPr/>
      </xdr:nvSpPr>
      <xdr:spPr>
        <a:xfrm>
          <a:off x="7810500" y="167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56128</xdr:rowOff>
    </xdr:from>
    <xdr:ext cx="534377" cy="259045"/>
    <xdr:sp macro="" textlink="">
      <xdr:nvSpPr>
        <xdr:cNvPr id="482" name="テキスト ボックス 481"/>
        <xdr:cNvSpPr txBox="1"/>
      </xdr:nvSpPr>
      <xdr:spPr>
        <a:xfrm>
          <a:off x="7594111" y="165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145357</xdr:rowOff>
    </xdr:from>
    <xdr:to>
      <xdr:col>36</xdr:col>
      <xdr:colOff>165100</xdr:colOff>
      <xdr:row>98</xdr:row>
      <xdr:rowOff>75507</xdr:rowOff>
    </xdr:to>
    <xdr:sp macro="" textlink="">
      <xdr:nvSpPr>
        <xdr:cNvPr id="483" name="楕円 482"/>
        <xdr:cNvSpPr/>
      </xdr:nvSpPr>
      <xdr:spPr>
        <a:xfrm>
          <a:off x="6921500" y="167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92034</xdr:rowOff>
    </xdr:from>
    <xdr:ext cx="534377" cy="259045"/>
    <xdr:sp macro="" textlink="">
      <xdr:nvSpPr>
        <xdr:cNvPr id="484" name="テキスト ボックス 483"/>
        <xdr:cNvSpPr txBox="1"/>
      </xdr:nvSpPr>
      <xdr:spPr>
        <a:xfrm>
          <a:off x="6705111" y="165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36236</xdr:rowOff>
    </xdr:from>
    <xdr:to>
      <xdr:col>85</xdr:col>
      <xdr:colOff>127000</xdr:colOff>
      <xdr:row>36</xdr:row>
      <xdr:rowOff>37470</xdr:rowOff>
    </xdr:to>
    <xdr:cxnSp macro="">
      <xdr:nvCxnSpPr>
        <xdr:cNvPr id="512" name="直線コネクタ 511"/>
        <xdr:cNvCxnSpPr/>
      </xdr:nvCxnSpPr>
      <xdr:spPr>
        <a:xfrm flipV="1">
          <a:off x="15481300" y="6036986"/>
          <a:ext cx="838200" cy="17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16942</xdr:rowOff>
    </xdr:from>
    <xdr:to>
      <xdr:col>81</xdr:col>
      <xdr:colOff>50800</xdr:colOff>
      <xdr:row>36</xdr:row>
      <xdr:rowOff>37470</xdr:rowOff>
    </xdr:to>
    <xdr:cxnSp macro="">
      <xdr:nvCxnSpPr>
        <xdr:cNvPr id="515" name="直線コネクタ 514"/>
        <xdr:cNvCxnSpPr/>
      </xdr:nvCxnSpPr>
      <xdr:spPr>
        <a:xfrm>
          <a:off x="14592300" y="6189142"/>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16942</xdr:rowOff>
    </xdr:from>
    <xdr:to>
      <xdr:col>76</xdr:col>
      <xdr:colOff>114300</xdr:colOff>
      <xdr:row>36</xdr:row>
      <xdr:rowOff>114828</xdr:rowOff>
    </xdr:to>
    <xdr:cxnSp macro="">
      <xdr:nvCxnSpPr>
        <xdr:cNvPr id="518" name="直線コネクタ 517"/>
        <xdr:cNvCxnSpPr/>
      </xdr:nvCxnSpPr>
      <xdr:spPr>
        <a:xfrm flipV="1">
          <a:off x="13703300" y="6189142"/>
          <a:ext cx="889000" cy="9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114828</xdr:rowOff>
    </xdr:from>
    <xdr:to>
      <xdr:col>71</xdr:col>
      <xdr:colOff>177800</xdr:colOff>
      <xdr:row>36</xdr:row>
      <xdr:rowOff>114874</xdr:rowOff>
    </xdr:to>
    <xdr:cxnSp macro="">
      <xdr:nvCxnSpPr>
        <xdr:cNvPr id="521" name="直線コネクタ 520"/>
        <xdr:cNvCxnSpPr/>
      </xdr:nvCxnSpPr>
      <xdr:spPr>
        <a:xfrm flipV="1">
          <a:off x="12814300" y="628702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156886</xdr:rowOff>
    </xdr:from>
    <xdr:to>
      <xdr:col>85</xdr:col>
      <xdr:colOff>177800</xdr:colOff>
      <xdr:row>35</xdr:row>
      <xdr:rowOff>87036</xdr:rowOff>
    </xdr:to>
    <xdr:sp macro="" textlink="">
      <xdr:nvSpPr>
        <xdr:cNvPr id="531" name="楕円 530"/>
        <xdr:cNvSpPr/>
      </xdr:nvSpPr>
      <xdr:spPr>
        <a:xfrm>
          <a:off x="16268700" y="59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8313</xdr:rowOff>
    </xdr:from>
    <xdr:ext cx="534377" cy="259045"/>
    <xdr:sp macro="" textlink="">
      <xdr:nvSpPr>
        <xdr:cNvPr id="532" name="消防費該当値テキスト"/>
        <xdr:cNvSpPr txBox="1"/>
      </xdr:nvSpPr>
      <xdr:spPr>
        <a:xfrm>
          <a:off x="16370300" y="58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158120</xdr:rowOff>
    </xdr:from>
    <xdr:to>
      <xdr:col>81</xdr:col>
      <xdr:colOff>101600</xdr:colOff>
      <xdr:row>36</xdr:row>
      <xdr:rowOff>88270</xdr:rowOff>
    </xdr:to>
    <xdr:sp macro="" textlink="">
      <xdr:nvSpPr>
        <xdr:cNvPr id="533" name="楕円 532"/>
        <xdr:cNvSpPr/>
      </xdr:nvSpPr>
      <xdr:spPr>
        <a:xfrm>
          <a:off x="15430500" y="61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104797</xdr:rowOff>
    </xdr:from>
    <xdr:ext cx="534377" cy="259045"/>
    <xdr:sp macro="" textlink="">
      <xdr:nvSpPr>
        <xdr:cNvPr id="534" name="テキスト ボックス 533"/>
        <xdr:cNvSpPr txBox="1"/>
      </xdr:nvSpPr>
      <xdr:spPr>
        <a:xfrm>
          <a:off x="15214111" y="59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137592</xdr:rowOff>
    </xdr:from>
    <xdr:to>
      <xdr:col>76</xdr:col>
      <xdr:colOff>165100</xdr:colOff>
      <xdr:row>36</xdr:row>
      <xdr:rowOff>67742</xdr:rowOff>
    </xdr:to>
    <xdr:sp macro="" textlink="">
      <xdr:nvSpPr>
        <xdr:cNvPr id="535" name="楕円 534"/>
        <xdr:cNvSpPr/>
      </xdr:nvSpPr>
      <xdr:spPr>
        <a:xfrm>
          <a:off x="14541500" y="6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84269</xdr:rowOff>
    </xdr:from>
    <xdr:ext cx="534377" cy="259045"/>
    <xdr:sp macro="" textlink="">
      <xdr:nvSpPr>
        <xdr:cNvPr id="536" name="テキスト ボックス 535"/>
        <xdr:cNvSpPr txBox="1"/>
      </xdr:nvSpPr>
      <xdr:spPr>
        <a:xfrm>
          <a:off x="14325111" y="59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64028</xdr:rowOff>
    </xdr:from>
    <xdr:to>
      <xdr:col>72</xdr:col>
      <xdr:colOff>38100</xdr:colOff>
      <xdr:row>36</xdr:row>
      <xdr:rowOff>165628</xdr:rowOff>
    </xdr:to>
    <xdr:sp macro="" textlink="">
      <xdr:nvSpPr>
        <xdr:cNvPr id="537" name="楕円 536"/>
        <xdr:cNvSpPr/>
      </xdr:nvSpPr>
      <xdr:spPr>
        <a:xfrm>
          <a:off x="13652500" y="62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10705</xdr:rowOff>
    </xdr:from>
    <xdr:ext cx="534377" cy="259045"/>
    <xdr:sp macro="" textlink="">
      <xdr:nvSpPr>
        <xdr:cNvPr id="538" name="テキスト ボックス 537"/>
        <xdr:cNvSpPr txBox="1"/>
      </xdr:nvSpPr>
      <xdr:spPr>
        <a:xfrm>
          <a:off x="13436111" y="60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64074</xdr:rowOff>
    </xdr:from>
    <xdr:to>
      <xdr:col>67</xdr:col>
      <xdr:colOff>101600</xdr:colOff>
      <xdr:row>36</xdr:row>
      <xdr:rowOff>165674</xdr:rowOff>
    </xdr:to>
    <xdr:sp macro="" textlink="">
      <xdr:nvSpPr>
        <xdr:cNvPr id="539" name="楕円 538"/>
        <xdr:cNvSpPr/>
      </xdr:nvSpPr>
      <xdr:spPr>
        <a:xfrm>
          <a:off x="12763500" y="623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10751</xdr:rowOff>
    </xdr:from>
    <xdr:ext cx="534377" cy="259045"/>
    <xdr:sp macro="" textlink="">
      <xdr:nvSpPr>
        <xdr:cNvPr id="540" name="テキスト ボックス 539"/>
        <xdr:cNvSpPr txBox="1"/>
      </xdr:nvSpPr>
      <xdr:spPr>
        <a:xfrm>
          <a:off x="12547111" y="601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97964</xdr:rowOff>
    </xdr:from>
    <xdr:to>
      <xdr:col>85</xdr:col>
      <xdr:colOff>127000</xdr:colOff>
      <xdr:row>56</xdr:row>
      <xdr:rowOff>4189</xdr:rowOff>
    </xdr:to>
    <xdr:cxnSp macro="">
      <xdr:nvCxnSpPr>
        <xdr:cNvPr id="572" name="直線コネクタ 571"/>
        <xdr:cNvCxnSpPr/>
      </xdr:nvCxnSpPr>
      <xdr:spPr>
        <a:xfrm flipV="1">
          <a:off x="15481300" y="9527714"/>
          <a:ext cx="838200" cy="7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147685</xdr:rowOff>
    </xdr:from>
    <xdr:to>
      <xdr:col>81</xdr:col>
      <xdr:colOff>50800</xdr:colOff>
      <xdr:row>56</xdr:row>
      <xdr:rowOff>4189</xdr:rowOff>
    </xdr:to>
    <xdr:cxnSp macro="">
      <xdr:nvCxnSpPr>
        <xdr:cNvPr id="575" name="直線コネクタ 574"/>
        <xdr:cNvCxnSpPr/>
      </xdr:nvCxnSpPr>
      <xdr:spPr>
        <a:xfrm>
          <a:off x="14592300" y="9577435"/>
          <a:ext cx="889000" cy="2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74010</xdr:rowOff>
    </xdr:from>
    <xdr:to>
      <xdr:col>76</xdr:col>
      <xdr:colOff>114300</xdr:colOff>
      <xdr:row>55</xdr:row>
      <xdr:rowOff>147685</xdr:rowOff>
    </xdr:to>
    <xdr:cxnSp macro="">
      <xdr:nvCxnSpPr>
        <xdr:cNvPr id="578" name="直線コネクタ 577"/>
        <xdr:cNvCxnSpPr/>
      </xdr:nvCxnSpPr>
      <xdr:spPr>
        <a:xfrm>
          <a:off x="13703300" y="9503760"/>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74010</xdr:rowOff>
    </xdr:from>
    <xdr:to>
      <xdr:col>71</xdr:col>
      <xdr:colOff>177800</xdr:colOff>
      <xdr:row>56</xdr:row>
      <xdr:rowOff>113558</xdr:rowOff>
    </xdr:to>
    <xdr:cxnSp macro="">
      <xdr:nvCxnSpPr>
        <xdr:cNvPr id="581" name="直線コネクタ 580"/>
        <xdr:cNvCxnSpPr/>
      </xdr:nvCxnSpPr>
      <xdr:spPr>
        <a:xfrm flipV="1">
          <a:off x="12814300" y="9503760"/>
          <a:ext cx="889000" cy="2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47164</xdr:rowOff>
    </xdr:from>
    <xdr:to>
      <xdr:col>85</xdr:col>
      <xdr:colOff>177800</xdr:colOff>
      <xdr:row>55</xdr:row>
      <xdr:rowOff>148764</xdr:rowOff>
    </xdr:to>
    <xdr:sp macro="" textlink="">
      <xdr:nvSpPr>
        <xdr:cNvPr id="591" name="楕円 590"/>
        <xdr:cNvSpPr/>
      </xdr:nvSpPr>
      <xdr:spPr>
        <a:xfrm>
          <a:off x="16268700" y="9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70041</xdr:rowOff>
    </xdr:from>
    <xdr:ext cx="534377" cy="259045"/>
    <xdr:sp macro="" textlink="">
      <xdr:nvSpPr>
        <xdr:cNvPr id="592" name="教育費該当値テキスト"/>
        <xdr:cNvSpPr txBox="1"/>
      </xdr:nvSpPr>
      <xdr:spPr>
        <a:xfrm>
          <a:off x="16370300" y="93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124839</xdr:rowOff>
    </xdr:from>
    <xdr:to>
      <xdr:col>81</xdr:col>
      <xdr:colOff>101600</xdr:colOff>
      <xdr:row>56</xdr:row>
      <xdr:rowOff>54989</xdr:rowOff>
    </xdr:to>
    <xdr:sp macro="" textlink="">
      <xdr:nvSpPr>
        <xdr:cNvPr id="593" name="楕円 592"/>
        <xdr:cNvSpPr/>
      </xdr:nvSpPr>
      <xdr:spPr>
        <a:xfrm>
          <a:off x="15430500" y="955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71516</xdr:rowOff>
    </xdr:from>
    <xdr:ext cx="534377" cy="259045"/>
    <xdr:sp macro="" textlink="">
      <xdr:nvSpPr>
        <xdr:cNvPr id="594" name="テキスト ボックス 593"/>
        <xdr:cNvSpPr txBox="1"/>
      </xdr:nvSpPr>
      <xdr:spPr>
        <a:xfrm>
          <a:off x="15214111" y="93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96885</xdr:rowOff>
    </xdr:from>
    <xdr:to>
      <xdr:col>76</xdr:col>
      <xdr:colOff>165100</xdr:colOff>
      <xdr:row>56</xdr:row>
      <xdr:rowOff>27035</xdr:rowOff>
    </xdr:to>
    <xdr:sp macro="" textlink="">
      <xdr:nvSpPr>
        <xdr:cNvPr id="595" name="楕円 594"/>
        <xdr:cNvSpPr/>
      </xdr:nvSpPr>
      <xdr:spPr>
        <a:xfrm>
          <a:off x="14541500" y="95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43562</xdr:rowOff>
    </xdr:from>
    <xdr:ext cx="534377" cy="259045"/>
    <xdr:sp macro="" textlink="">
      <xdr:nvSpPr>
        <xdr:cNvPr id="596" name="テキスト ボックス 595"/>
        <xdr:cNvSpPr txBox="1"/>
      </xdr:nvSpPr>
      <xdr:spPr>
        <a:xfrm>
          <a:off x="14325111" y="93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23210</xdr:rowOff>
    </xdr:from>
    <xdr:to>
      <xdr:col>72</xdr:col>
      <xdr:colOff>38100</xdr:colOff>
      <xdr:row>55</xdr:row>
      <xdr:rowOff>124810</xdr:rowOff>
    </xdr:to>
    <xdr:sp macro="" textlink="">
      <xdr:nvSpPr>
        <xdr:cNvPr id="597" name="楕円 596"/>
        <xdr:cNvSpPr/>
      </xdr:nvSpPr>
      <xdr:spPr>
        <a:xfrm>
          <a:off x="13652500" y="945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141337</xdr:rowOff>
    </xdr:from>
    <xdr:ext cx="534377" cy="259045"/>
    <xdr:sp macro="" textlink="">
      <xdr:nvSpPr>
        <xdr:cNvPr id="598" name="テキスト ボックス 597"/>
        <xdr:cNvSpPr txBox="1"/>
      </xdr:nvSpPr>
      <xdr:spPr>
        <a:xfrm>
          <a:off x="13436111" y="922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62758</xdr:rowOff>
    </xdr:from>
    <xdr:to>
      <xdr:col>67</xdr:col>
      <xdr:colOff>101600</xdr:colOff>
      <xdr:row>56</xdr:row>
      <xdr:rowOff>164358</xdr:rowOff>
    </xdr:to>
    <xdr:sp macro="" textlink="">
      <xdr:nvSpPr>
        <xdr:cNvPr id="599" name="楕円 598"/>
        <xdr:cNvSpPr/>
      </xdr:nvSpPr>
      <xdr:spPr>
        <a:xfrm>
          <a:off x="12763500" y="96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9435</xdr:rowOff>
    </xdr:from>
    <xdr:ext cx="534377" cy="259045"/>
    <xdr:sp macro="" textlink="">
      <xdr:nvSpPr>
        <xdr:cNvPr id="600" name="テキスト ボックス 599"/>
        <xdr:cNvSpPr txBox="1"/>
      </xdr:nvSpPr>
      <xdr:spPr>
        <a:xfrm>
          <a:off x="12547111" y="94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157353</xdr:rowOff>
    </xdr:from>
    <xdr:to>
      <xdr:col>85</xdr:col>
      <xdr:colOff>127000</xdr:colOff>
      <xdr:row>78</xdr:row>
      <xdr:rowOff>166027</xdr:rowOff>
    </xdr:to>
    <xdr:cxnSp macro="">
      <xdr:nvCxnSpPr>
        <xdr:cNvPr id="629" name="直線コネクタ 628"/>
        <xdr:cNvCxnSpPr/>
      </xdr:nvCxnSpPr>
      <xdr:spPr>
        <a:xfrm>
          <a:off x="15481300" y="13530453"/>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157353</xdr:rowOff>
    </xdr:from>
    <xdr:to>
      <xdr:col>81</xdr:col>
      <xdr:colOff>50800</xdr:colOff>
      <xdr:row>79</xdr:row>
      <xdr:rowOff>36754</xdr:rowOff>
    </xdr:to>
    <xdr:cxnSp macro="">
      <xdr:nvCxnSpPr>
        <xdr:cNvPr id="632" name="直線コネクタ 631"/>
        <xdr:cNvCxnSpPr/>
      </xdr:nvCxnSpPr>
      <xdr:spPr>
        <a:xfrm flipV="1">
          <a:off x="14592300" y="13530453"/>
          <a:ext cx="889000" cy="5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36754</xdr:rowOff>
    </xdr:from>
    <xdr:to>
      <xdr:col>76</xdr:col>
      <xdr:colOff>114300</xdr:colOff>
      <xdr:row>79</xdr:row>
      <xdr:rowOff>42329</xdr:rowOff>
    </xdr:to>
    <xdr:cxnSp macro="">
      <xdr:nvCxnSpPr>
        <xdr:cNvPr id="635" name="直線コネクタ 634"/>
        <xdr:cNvCxnSpPr/>
      </xdr:nvCxnSpPr>
      <xdr:spPr>
        <a:xfrm flipV="1">
          <a:off x="13703300" y="13581304"/>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16244</xdr:rowOff>
    </xdr:from>
    <xdr:to>
      <xdr:col>71</xdr:col>
      <xdr:colOff>177800</xdr:colOff>
      <xdr:row>79</xdr:row>
      <xdr:rowOff>42329</xdr:rowOff>
    </xdr:to>
    <xdr:cxnSp macro="">
      <xdr:nvCxnSpPr>
        <xdr:cNvPr id="638" name="直線コネクタ 637"/>
        <xdr:cNvCxnSpPr/>
      </xdr:nvCxnSpPr>
      <xdr:spPr>
        <a:xfrm>
          <a:off x="12814300" y="13560794"/>
          <a:ext cx="889000" cy="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115227</xdr:rowOff>
    </xdr:from>
    <xdr:to>
      <xdr:col>85</xdr:col>
      <xdr:colOff>177800</xdr:colOff>
      <xdr:row>79</xdr:row>
      <xdr:rowOff>45377</xdr:rowOff>
    </xdr:to>
    <xdr:sp macro="" textlink="">
      <xdr:nvSpPr>
        <xdr:cNvPr id="648" name="楕円 647"/>
        <xdr:cNvSpPr/>
      </xdr:nvSpPr>
      <xdr:spPr>
        <a:xfrm>
          <a:off x="16268700" y="134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74604</xdr:rowOff>
    </xdr:from>
    <xdr:ext cx="469744" cy="259045"/>
    <xdr:sp macro="" textlink="">
      <xdr:nvSpPr>
        <xdr:cNvPr id="649" name="災害復旧費該当値テキスト"/>
        <xdr:cNvSpPr txBox="1"/>
      </xdr:nvSpPr>
      <xdr:spPr>
        <a:xfrm>
          <a:off x="16370300" y="1327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106553</xdr:rowOff>
    </xdr:from>
    <xdr:to>
      <xdr:col>81</xdr:col>
      <xdr:colOff>101600</xdr:colOff>
      <xdr:row>79</xdr:row>
      <xdr:rowOff>36703</xdr:rowOff>
    </xdr:to>
    <xdr:sp macro="" textlink="">
      <xdr:nvSpPr>
        <xdr:cNvPr id="650" name="楕円 649"/>
        <xdr:cNvSpPr/>
      </xdr:nvSpPr>
      <xdr:spPr>
        <a:xfrm>
          <a:off x="15430500" y="13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53230</xdr:rowOff>
    </xdr:from>
    <xdr:ext cx="469744" cy="259045"/>
    <xdr:sp macro="" textlink="">
      <xdr:nvSpPr>
        <xdr:cNvPr id="651" name="テキスト ボックス 650"/>
        <xdr:cNvSpPr txBox="1"/>
      </xdr:nvSpPr>
      <xdr:spPr>
        <a:xfrm>
          <a:off x="15246428" y="1325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157404</xdr:rowOff>
    </xdr:from>
    <xdr:to>
      <xdr:col>76</xdr:col>
      <xdr:colOff>165100</xdr:colOff>
      <xdr:row>79</xdr:row>
      <xdr:rowOff>87554</xdr:rowOff>
    </xdr:to>
    <xdr:sp macro="" textlink="">
      <xdr:nvSpPr>
        <xdr:cNvPr id="652" name="楕円 651"/>
        <xdr:cNvSpPr/>
      </xdr:nvSpPr>
      <xdr:spPr>
        <a:xfrm>
          <a:off x="14541500" y="135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78681</xdr:rowOff>
    </xdr:from>
    <xdr:ext cx="378565" cy="259045"/>
    <xdr:sp macro="" textlink="">
      <xdr:nvSpPr>
        <xdr:cNvPr id="653" name="テキスト ボックス 652"/>
        <xdr:cNvSpPr txBox="1"/>
      </xdr:nvSpPr>
      <xdr:spPr>
        <a:xfrm>
          <a:off x="14403017" y="1362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162979</xdr:rowOff>
    </xdr:from>
    <xdr:to>
      <xdr:col>72</xdr:col>
      <xdr:colOff>38100</xdr:colOff>
      <xdr:row>79</xdr:row>
      <xdr:rowOff>93129</xdr:rowOff>
    </xdr:to>
    <xdr:sp macro="" textlink="">
      <xdr:nvSpPr>
        <xdr:cNvPr id="654" name="楕円 653"/>
        <xdr:cNvSpPr/>
      </xdr:nvSpPr>
      <xdr:spPr>
        <a:xfrm>
          <a:off x="13652500" y="13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84256</xdr:rowOff>
    </xdr:from>
    <xdr:ext cx="378565" cy="259045"/>
    <xdr:sp macro="" textlink="">
      <xdr:nvSpPr>
        <xdr:cNvPr id="655" name="テキスト ボックス 654"/>
        <xdr:cNvSpPr txBox="1"/>
      </xdr:nvSpPr>
      <xdr:spPr>
        <a:xfrm>
          <a:off x="13514017" y="1362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136894</xdr:rowOff>
    </xdr:from>
    <xdr:to>
      <xdr:col>67</xdr:col>
      <xdr:colOff>101600</xdr:colOff>
      <xdr:row>79</xdr:row>
      <xdr:rowOff>67044</xdr:rowOff>
    </xdr:to>
    <xdr:sp macro="" textlink="">
      <xdr:nvSpPr>
        <xdr:cNvPr id="656" name="楕円 655"/>
        <xdr:cNvSpPr/>
      </xdr:nvSpPr>
      <xdr:spPr>
        <a:xfrm>
          <a:off x="12763500" y="135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83571</xdr:rowOff>
    </xdr:from>
    <xdr:ext cx="469744" cy="259045"/>
    <xdr:sp macro="" textlink="">
      <xdr:nvSpPr>
        <xdr:cNvPr id="657" name="テキスト ボックス 656"/>
        <xdr:cNvSpPr txBox="1"/>
      </xdr:nvSpPr>
      <xdr:spPr>
        <a:xfrm>
          <a:off x="12579428" y="132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119191</xdr:rowOff>
    </xdr:from>
    <xdr:to>
      <xdr:col>85</xdr:col>
      <xdr:colOff>127000</xdr:colOff>
      <xdr:row>93</xdr:row>
      <xdr:rowOff>127405</xdr:rowOff>
    </xdr:to>
    <xdr:cxnSp macro="">
      <xdr:nvCxnSpPr>
        <xdr:cNvPr id="688" name="直線コネクタ 687"/>
        <xdr:cNvCxnSpPr/>
      </xdr:nvCxnSpPr>
      <xdr:spPr>
        <a:xfrm>
          <a:off x="15481300" y="16064041"/>
          <a:ext cx="8382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119191</xdr:rowOff>
    </xdr:from>
    <xdr:to>
      <xdr:col>81</xdr:col>
      <xdr:colOff>50800</xdr:colOff>
      <xdr:row>93</xdr:row>
      <xdr:rowOff>158266</xdr:rowOff>
    </xdr:to>
    <xdr:cxnSp macro="">
      <xdr:nvCxnSpPr>
        <xdr:cNvPr id="691" name="直線コネクタ 690"/>
        <xdr:cNvCxnSpPr/>
      </xdr:nvCxnSpPr>
      <xdr:spPr>
        <a:xfrm flipV="1">
          <a:off x="14592300" y="16064041"/>
          <a:ext cx="8890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46529</xdr:rowOff>
    </xdr:from>
    <xdr:to>
      <xdr:col>76</xdr:col>
      <xdr:colOff>114300</xdr:colOff>
      <xdr:row>93</xdr:row>
      <xdr:rowOff>158266</xdr:rowOff>
    </xdr:to>
    <xdr:cxnSp macro="">
      <xdr:nvCxnSpPr>
        <xdr:cNvPr id="694" name="直線コネクタ 693"/>
        <xdr:cNvCxnSpPr/>
      </xdr:nvCxnSpPr>
      <xdr:spPr>
        <a:xfrm>
          <a:off x="13703300" y="15991379"/>
          <a:ext cx="889000" cy="1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158707</xdr:rowOff>
    </xdr:from>
    <xdr:to>
      <xdr:col>71</xdr:col>
      <xdr:colOff>177800</xdr:colOff>
      <xdr:row>93</xdr:row>
      <xdr:rowOff>46529</xdr:rowOff>
    </xdr:to>
    <xdr:cxnSp macro="">
      <xdr:nvCxnSpPr>
        <xdr:cNvPr id="697" name="直線コネクタ 696"/>
        <xdr:cNvCxnSpPr/>
      </xdr:nvCxnSpPr>
      <xdr:spPr>
        <a:xfrm>
          <a:off x="12814300" y="15932107"/>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76605</xdr:rowOff>
    </xdr:from>
    <xdr:to>
      <xdr:col>85</xdr:col>
      <xdr:colOff>177800</xdr:colOff>
      <xdr:row>94</xdr:row>
      <xdr:rowOff>6755</xdr:rowOff>
    </xdr:to>
    <xdr:sp macro="" textlink="">
      <xdr:nvSpPr>
        <xdr:cNvPr id="707" name="楕円 706"/>
        <xdr:cNvSpPr/>
      </xdr:nvSpPr>
      <xdr:spPr>
        <a:xfrm>
          <a:off x="16268700" y="160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99482</xdr:rowOff>
    </xdr:from>
    <xdr:ext cx="534377" cy="259045"/>
    <xdr:sp macro="" textlink="">
      <xdr:nvSpPr>
        <xdr:cNvPr id="708" name="公債費該当値テキスト"/>
        <xdr:cNvSpPr txBox="1"/>
      </xdr:nvSpPr>
      <xdr:spPr>
        <a:xfrm>
          <a:off x="16370300" y="158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68391</xdr:rowOff>
    </xdr:from>
    <xdr:to>
      <xdr:col>81</xdr:col>
      <xdr:colOff>101600</xdr:colOff>
      <xdr:row>93</xdr:row>
      <xdr:rowOff>169991</xdr:rowOff>
    </xdr:to>
    <xdr:sp macro="" textlink="">
      <xdr:nvSpPr>
        <xdr:cNvPr id="709" name="楕円 708"/>
        <xdr:cNvSpPr/>
      </xdr:nvSpPr>
      <xdr:spPr>
        <a:xfrm>
          <a:off x="15430500" y="160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15068</xdr:rowOff>
    </xdr:from>
    <xdr:ext cx="534377" cy="259045"/>
    <xdr:sp macro="" textlink="">
      <xdr:nvSpPr>
        <xdr:cNvPr id="710" name="テキスト ボックス 709"/>
        <xdr:cNvSpPr txBox="1"/>
      </xdr:nvSpPr>
      <xdr:spPr>
        <a:xfrm>
          <a:off x="15214111" y="157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107466</xdr:rowOff>
    </xdr:from>
    <xdr:to>
      <xdr:col>76</xdr:col>
      <xdr:colOff>165100</xdr:colOff>
      <xdr:row>94</xdr:row>
      <xdr:rowOff>37616</xdr:rowOff>
    </xdr:to>
    <xdr:sp macro="" textlink="">
      <xdr:nvSpPr>
        <xdr:cNvPr id="711" name="楕円 710"/>
        <xdr:cNvSpPr/>
      </xdr:nvSpPr>
      <xdr:spPr>
        <a:xfrm>
          <a:off x="14541500" y="160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54143</xdr:rowOff>
    </xdr:from>
    <xdr:ext cx="534377" cy="259045"/>
    <xdr:sp macro="" textlink="">
      <xdr:nvSpPr>
        <xdr:cNvPr id="712" name="テキスト ボックス 711"/>
        <xdr:cNvSpPr txBox="1"/>
      </xdr:nvSpPr>
      <xdr:spPr>
        <a:xfrm>
          <a:off x="14325111" y="1582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167179</xdr:rowOff>
    </xdr:from>
    <xdr:to>
      <xdr:col>72</xdr:col>
      <xdr:colOff>38100</xdr:colOff>
      <xdr:row>93</xdr:row>
      <xdr:rowOff>97329</xdr:rowOff>
    </xdr:to>
    <xdr:sp macro="" textlink="">
      <xdr:nvSpPr>
        <xdr:cNvPr id="713" name="楕円 712"/>
        <xdr:cNvSpPr/>
      </xdr:nvSpPr>
      <xdr:spPr>
        <a:xfrm>
          <a:off x="13652500" y="1594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113856</xdr:rowOff>
    </xdr:from>
    <xdr:ext cx="534377" cy="259045"/>
    <xdr:sp macro="" textlink="">
      <xdr:nvSpPr>
        <xdr:cNvPr id="714" name="テキスト ボックス 713"/>
        <xdr:cNvSpPr txBox="1"/>
      </xdr:nvSpPr>
      <xdr:spPr>
        <a:xfrm>
          <a:off x="13436111" y="157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107907</xdr:rowOff>
    </xdr:from>
    <xdr:to>
      <xdr:col>67</xdr:col>
      <xdr:colOff>101600</xdr:colOff>
      <xdr:row>93</xdr:row>
      <xdr:rowOff>38057</xdr:rowOff>
    </xdr:to>
    <xdr:sp macro="" textlink="">
      <xdr:nvSpPr>
        <xdr:cNvPr id="715" name="楕円 714"/>
        <xdr:cNvSpPr/>
      </xdr:nvSpPr>
      <xdr:spPr>
        <a:xfrm>
          <a:off x="12763500" y="158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54584</xdr:rowOff>
    </xdr:from>
    <xdr:ext cx="534377" cy="259045"/>
    <xdr:sp macro="" textlink="">
      <xdr:nvSpPr>
        <xdr:cNvPr id="716" name="テキスト ボックス 715"/>
        <xdr:cNvSpPr txBox="1"/>
      </xdr:nvSpPr>
      <xdr:spPr>
        <a:xfrm>
          <a:off x="12547111" y="156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110,558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庁舎増築整備や新旭駅エレベータ、マキノ駅トイレ整備完了など普通建設事業費の減により大幅な減少となった。・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163,748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lang="ja-JP" altLang="en-US" sz="1100">
              <a:effectLst/>
              <a:latin typeface="ＭＳ ゴシック" panose="020B0609070205080204" pitchFamily="49" charset="-128"/>
              <a:ea typeface="ＭＳ ゴシック" panose="020B0609070205080204" pitchFamily="49" charset="-128"/>
            </a:rPr>
            <a:t>社会福祉施設やすらぎ荘の空調改修や児童発達支援センター整備事業、介護保険事業特別会計への繰出金の増などにより増加した。</a:t>
          </a:r>
          <a:endParaRPr lang="en-US" altLang="ja-JP" sz="1100">
            <a:effectLst/>
            <a:latin typeface="ＭＳ ゴシック" panose="020B0609070205080204" pitchFamily="49" charset="-128"/>
            <a:ea typeface="ＭＳ ゴシック" panose="020B0609070205080204" pitchFamily="49" charset="-128"/>
          </a:endParaRPr>
        </a:p>
        <a:p>
          <a:r>
            <a:rPr lang="ja-JP" altLang="en-US" sz="1100">
              <a:effectLst/>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53,677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後継処理施設に係る生活環境影響調査や用地測量費の増により増加した。・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26,605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マキノピックランド周辺リニューアル、獣害防止柵整備事業などが実績により減少した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63,957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橋梁の長寿命化や消雪設備など普通建設事業費の実績により減少した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23,513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消防ポンプ自動車や防火水槽整備事業、消防庁舎（空調設備、火災報知器）の改修事業などにより増加した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62,056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今津総合運動公園の下水道接続工事やトイレの洋式化、新旭南小学校大規模改造事業の実施などにより増した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61,253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昨年とほぼ横ばいとなっているが、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合併特例債発行期限が迫ってきたことにより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が見込まれる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昨年に引き続き、行財政改革や財政健全化の取り組みにより、歳出を抑制したことから実質収支は黒字であった。実質単年度収支は決算剰余金を財政調整基金ではなく公共施設整備基金に積み立てたことにより、昨年に引き続きマイナス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今後も引き続き、行財政改革や財政健全化の取り組みを推進し、歳出の抑制に努める必要がある。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国民健康保険特別会計は慢性的な赤字体質解消のため、平成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年度から国民健康保険税の見直しを実施している。平成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年度も前年に引き続き黒字であることが指標の改善につながっている。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病院事業では高額な医療機器の更新が予定されており今後更なる経営改善が求められる。水道事業、下水道事業についても今後は老朽施設の更新などが見込まれるため、引き続き経営改善に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G56" sqref="G56"/>
    </sheetView>
  </sheetViews>
  <sheetFormatPr defaultColWidth="0" defaultRowHeight="11" zeroHeight="1"/>
  <cols>
    <col min="1" max="11" width="2.08984375" style="182" customWidth="1"/>
    <col min="12" max="12" width="2.26953125" style="182" customWidth="1"/>
    <col min="13" max="17" width="2.36328125" style="182" customWidth="1"/>
    <col min="18" max="119" width="2.08984375" style="182" customWidth="1"/>
    <col min="120" max="16384" width="0" style="182" hidden="1"/>
  </cols>
  <sheetData>
    <row r="1" spans="1:119" ht="33" customHeight="1">
      <c r="A1" s="180"/>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1"/>
      <c r="DK1" s="181"/>
      <c r="DL1" s="181"/>
      <c r="DM1" s="181"/>
      <c r="DN1" s="181"/>
      <c r="DO1" s="181"/>
    </row>
    <row r="2" spans="1:119" ht="24" thickBot="1">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c r="A3" s="181"/>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0"/>
      <c r="DK3" s="180"/>
      <c r="DL3" s="180"/>
      <c r="DM3" s="180"/>
      <c r="DN3" s="180"/>
      <c r="DO3" s="180"/>
    </row>
    <row r="4" spans="1:119" ht="18.75" customHeight="1">
      <c r="A4" s="181"/>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28793407</v>
      </c>
      <c r="BO4" s="428"/>
      <c r="BP4" s="428"/>
      <c r="BQ4" s="428"/>
      <c r="BR4" s="428"/>
      <c r="BS4" s="428"/>
      <c r="BT4" s="428"/>
      <c r="BU4" s="429"/>
      <c r="BV4" s="427">
        <v>31199096</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3.8</v>
      </c>
      <c r="CU4" s="434"/>
      <c r="CV4" s="434"/>
      <c r="CW4" s="434"/>
      <c r="CX4" s="434"/>
      <c r="CY4" s="434"/>
      <c r="CZ4" s="434"/>
      <c r="DA4" s="435"/>
      <c r="DB4" s="433">
        <v>4.8</v>
      </c>
      <c r="DC4" s="434"/>
      <c r="DD4" s="434"/>
      <c r="DE4" s="434"/>
      <c r="DF4" s="434"/>
      <c r="DG4" s="434"/>
      <c r="DH4" s="434"/>
      <c r="DI4" s="435"/>
      <c r="DJ4" s="180"/>
      <c r="DK4" s="180"/>
      <c r="DL4" s="180"/>
      <c r="DM4" s="180"/>
      <c r="DN4" s="180"/>
      <c r="DO4" s="180"/>
    </row>
    <row r="5" spans="1:119" ht="18.75" customHeight="1">
      <c r="A5" s="181"/>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28070269</v>
      </c>
      <c r="BO5" s="465"/>
      <c r="BP5" s="465"/>
      <c r="BQ5" s="465"/>
      <c r="BR5" s="465"/>
      <c r="BS5" s="465"/>
      <c r="BT5" s="465"/>
      <c r="BU5" s="466"/>
      <c r="BV5" s="464">
        <v>30314423</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94.9</v>
      </c>
      <c r="CU5" s="462"/>
      <c r="CV5" s="462"/>
      <c r="CW5" s="462"/>
      <c r="CX5" s="462"/>
      <c r="CY5" s="462"/>
      <c r="CZ5" s="462"/>
      <c r="DA5" s="463"/>
      <c r="DB5" s="461">
        <v>95.8</v>
      </c>
      <c r="DC5" s="462"/>
      <c r="DD5" s="462"/>
      <c r="DE5" s="462"/>
      <c r="DF5" s="462"/>
      <c r="DG5" s="462"/>
      <c r="DH5" s="462"/>
      <c r="DI5" s="463"/>
      <c r="DJ5" s="180"/>
      <c r="DK5" s="180"/>
      <c r="DL5" s="180"/>
      <c r="DM5" s="180"/>
      <c r="DN5" s="180"/>
      <c r="DO5" s="180"/>
    </row>
    <row r="6" spans="1:119" ht="18.75" customHeight="1">
      <c r="A6" s="181"/>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102</v>
      </c>
      <c r="AV6" s="497"/>
      <c r="AW6" s="497"/>
      <c r="AX6" s="497"/>
      <c r="AY6" s="498" t="s">
        <v>103</v>
      </c>
      <c r="AZ6" s="499"/>
      <c r="BA6" s="499"/>
      <c r="BB6" s="499"/>
      <c r="BC6" s="499"/>
      <c r="BD6" s="499"/>
      <c r="BE6" s="499"/>
      <c r="BF6" s="499"/>
      <c r="BG6" s="499"/>
      <c r="BH6" s="499"/>
      <c r="BI6" s="499"/>
      <c r="BJ6" s="499"/>
      <c r="BK6" s="499"/>
      <c r="BL6" s="499"/>
      <c r="BM6" s="500"/>
      <c r="BN6" s="464">
        <v>723138</v>
      </c>
      <c r="BO6" s="465"/>
      <c r="BP6" s="465"/>
      <c r="BQ6" s="465"/>
      <c r="BR6" s="465"/>
      <c r="BS6" s="465"/>
      <c r="BT6" s="465"/>
      <c r="BU6" s="466"/>
      <c r="BV6" s="464">
        <v>884673</v>
      </c>
      <c r="BW6" s="465"/>
      <c r="BX6" s="465"/>
      <c r="BY6" s="465"/>
      <c r="BZ6" s="465"/>
      <c r="CA6" s="465"/>
      <c r="CB6" s="465"/>
      <c r="CC6" s="466"/>
      <c r="CD6" s="467" t="s">
        <v>104</v>
      </c>
      <c r="CE6" s="468"/>
      <c r="CF6" s="468"/>
      <c r="CG6" s="468"/>
      <c r="CH6" s="468"/>
      <c r="CI6" s="468"/>
      <c r="CJ6" s="468"/>
      <c r="CK6" s="468"/>
      <c r="CL6" s="468"/>
      <c r="CM6" s="468"/>
      <c r="CN6" s="468"/>
      <c r="CO6" s="468"/>
      <c r="CP6" s="468"/>
      <c r="CQ6" s="468"/>
      <c r="CR6" s="468"/>
      <c r="CS6" s="469"/>
      <c r="CT6" s="501">
        <v>98.2</v>
      </c>
      <c r="CU6" s="502"/>
      <c r="CV6" s="502"/>
      <c r="CW6" s="502"/>
      <c r="CX6" s="502"/>
      <c r="CY6" s="502"/>
      <c r="CZ6" s="502"/>
      <c r="DA6" s="503"/>
      <c r="DB6" s="501">
        <v>100.2</v>
      </c>
      <c r="DC6" s="502"/>
      <c r="DD6" s="502"/>
      <c r="DE6" s="502"/>
      <c r="DF6" s="502"/>
      <c r="DG6" s="502"/>
      <c r="DH6" s="502"/>
      <c r="DI6" s="503"/>
      <c r="DJ6" s="180"/>
      <c r="DK6" s="180"/>
      <c r="DL6" s="180"/>
      <c r="DM6" s="180"/>
      <c r="DN6" s="180"/>
      <c r="DO6" s="180"/>
    </row>
    <row r="7" spans="1:119" ht="18.75" customHeight="1">
      <c r="A7" s="181"/>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105</v>
      </c>
      <c r="AN7" s="494"/>
      <c r="AO7" s="494"/>
      <c r="AP7" s="494"/>
      <c r="AQ7" s="494"/>
      <c r="AR7" s="494"/>
      <c r="AS7" s="494"/>
      <c r="AT7" s="495"/>
      <c r="AU7" s="496" t="s">
        <v>106</v>
      </c>
      <c r="AV7" s="497"/>
      <c r="AW7" s="497"/>
      <c r="AX7" s="497"/>
      <c r="AY7" s="498" t="s">
        <v>107</v>
      </c>
      <c r="AZ7" s="499"/>
      <c r="BA7" s="499"/>
      <c r="BB7" s="499"/>
      <c r="BC7" s="499"/>
      <c r="BD7" s="499"/>
      <c r="BE7" s="499"/>
      <c r="BF7" s="499"/>
      <c r="BG7" s="499"/>
      <c r="BH7" s="499"/>
      <c r="BI7" s="499"/>
      <c r="BJ7" s="499"/>
      <c r="BK7" s="499"/>
      <c r="BL7" s="499"/>
      <c r="BM7" s="500"/>
      <c r="BN7" s="464">
        <v>97046</v>
      </c>
      <c r="BO7" s="465"/>
      <c r="BP7" s="465"/>
      <c r="BQ7" s="465"/>
      <c r="BR7" s="465"/>
      <c r="BS7" s="465"/>
      <c r="BT7" s="465"/>
      <c r="BU7" s="466"/>
      <c r="BV7" s="464">
        <v>73967</v>
      </c>
      <c r="BW7" s="465"/>
      <c r="BX7" s="465"/>
      <c r="BY7" s="465"/>
      <c r="BZ7" s="465"/>
      <c r="CA7" s="465"/>
      <c r="CB7" s="465"/>
      <c r="CC7" s="466"/>
      <c r="CD7" s="467" t="s">
        <v>108</v>
      </c>
      <c r="CE7" s="468"/>
      <c r="CF7" s="468"/>
      <c r="CG7" s="468"/>
      <c r="CH7" s="468"/>
      <c r="CI7" s="468"/>
      <c r="CJ7" s="468"/>
      <c r="CK7" s="468"/>
      <c r="CL7" s="468"/>
      <c r="CM7" s="468"/>
      <c r="CN7" s="468"/>
      <c r="CO7" s="468"/>
      <c r="CP7" s="468"/>
      <c r="CQ7" s="468"/>
      <c r="CR7" s="468"/>
      <c r="CS7" s="469"/>
      <c r="CT7" s="464">
        <v>16666609</v>
      </c>
      <c r="CU7" s="465"/>
      <c r="CV7" s="465"/>
      <c r="CW7" s="465"/>
      <c r="CX7" s="465"/>
      <c r="CY7" s="465"/>
      <c r="CZ7" s="465"/>
      <c r="DA7" s="466"/>
      <c r="DB7" s="464">
        <v>16718585</v>
      </c>
      <c r="DC7" s="465"/>
      <c r="DD7" s="465"/>
      <c r="DE7" s="465"/>
      <c r="DF7" s="465"/>
      <c r="DG7" s="465"/>
      <c r="DH7" s="465"/>
      <c r="DI7" s="466"/>
      <c r="DJ7" s="180"/>
      <c r="DK7" s="180"/>
      <c r="DL7" s="180"/>
      <c r="DM7" s="180"/>
      <c r="DN7" s="180"/>
      <c r="DO7" s="180"/>
    </row>
    <row r="8" spans="1:119" ht="18.75" customHeight="1" thickBot="1">
      <c r="A8" s="181"/>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109</v>
      </c>
      <c r="AN8" s="494"/>
      <c r="AO8" s="494"/>
      <c r="AP8" s="494"/>
      <c r="AQ8" s="494"/>
      <c r="AR8" s="494"/>
      <c r="AS8" s="494"/>
      <c r="AT8" s="495"/>
      <c r="AU8" s="496" t="s">
        <v>110</v>
      </c>
      <c r="AV8" s="497"/>
      <c r="AW8" s="497"/>
      <c r="AX8" s="497"/>
      <c r="AY8" s="498" t="s">
        <v>111</v>
      </c>
      <c r="AZ8" s="499"/>
      <c r="BA8" s="499"/>
      <c r="BB8" s="499"/>
      <c r="BC8" s="499"/>
      <c r="BD8" s="499"/>
      <c r="BE8" s="499"/>
      <c r="BF8" s="499"/>
      <c r="BG8" s="499"/>
      <c r="BH8" s="499"/>
      <c r="BI8" s="499"/>
      <c r="BJ8" s="499"/>
      <c r="BK8" s="499"/>
      <c r="BL8" s="499"/>
      <c r="BM8" s="500"/>
      <c r="BN8" s="464">
        <v>626092</v>
      </c>
      <c r="BO8" s="465"/>
      <c r="BP8" s="465"/>
      <c r="BQ8" s="465"/>
      <c r="BR8" s="465"/>
      <c r="BS8" s="465"/>
      <c r="BT8" s="465"/>
      <c r="BU8" s="466"/>
      <c r="BV8" s="464">
        <v>810706</v>
      </c>
      <c r="BW8" s="465"/>
      <c r="BX8" s="465"/>
      <c r="BY8" s="465"/>
      <c r="BZ8" s="465"/>
      <c r="CA8" s="465"/>
      <c r="CB8" s="465"/>
      <c r="CC8" s="466"/>
      <c r="CD8" s="467" t="s">
        <v>112</v>
      </c>
      <c r="CE8" s="468"/>
      <c r="CF8" s="468"/>
      <c r="CG8" s="468"/>
      <c r="CH8" s="468"/>
      <c r="CI8" s="468"/>
      <c r="CJ8" s="468"/>
      <c r="CK8" s="468"/>
      <c r="CL8" s="468"/>
      <c r="CM8" s="468"/>
      <c r="CN8" s="468"/>
      <c r="CO8" s="468"/>
      <c r="CP8" s="468"/>
      <c r="CQ8" s="468"/>
      <c r="CR8" s="468"/>
      <c r="CS8" s="469"/>
      <c r="CT8" s="504">
        <v>0.39</v>
      </c>
      <c r="CU8" s="505"/>
      <c r="CV8" s="505"/>
      <c r="CW8" s="505"/>
      <c r="CX8" s="505"/>
      <c r="CY8" s="505"/>
      <c r="CZ8" s="505"/>
      <c r="DA8" s="506"/>
      <c r="DB8" s="504">
        <v>0.39</v>
      </c>
      <c r="DC8" s="505"/>
      <c r="DD8" s="505"/>
      <c r="DE8" s="505"/>
      <c r="DF8" s="505"/>
      <c r="DG8" s="505"/>
      <c r="DH8" s="505"/>
      <c r="DI8" s="506"/>
      <c r="DJ8" s="180"/>
      <c r="DK8" s="180"/>
      <c r="DL8" s="180"/>
      <c r="DM8" s="180"/>
      <c r="DN8" s="180"/>
      <c r="DO8" s="180"/>
    </row>
    <row r="9" spans="1:119" ht="18.75" customHeight="1" thickBot="1">
      <c r="A9" s="181"/>
      <c r="B9" s="458" t="s">
        <v>113</v>
      </c>
      <c r="C9" s="459"/>
      <c r="D9" s="459"/>
      <c r="E9" s="459"/>
      <c r="F9" s="459"/>
      <c r="G9" s="459"/>
      <c r="H9" s="459"/>
      <c r="I9" s="459"/>
      <c r="J9" s="459"/>
      <c r="K9" s="507"/>
      <c r="L9" s="508" t="s">
        <v>114</v>
      </c>
      <c r="M9" s="509"/>
      <c r="N9" s="509"/>
      <c r="O9" s="509"/>
      <c r="P9" s="509"/>
      <c r="Q9" s="510"/>
      <c r="R9" s="511">
        <v>50025</v>
      </c>
      <c r="S9" s="512"/>
      <c r="T9" s="512"/>
      <c r="U9" s="512"/>
      <c r="V9" s="513"/>
      <c r="W9" s="421" t="s">
        <v>115</v>
      </c>
      <c r="X9" s="422"/>
      <c r="Y9" s="422"/>
      <c r="Z9" s="422"/>
      <c r="AA9" s="422"/>
      <c r="AB9" s="422"/>
      <c r="AC9" s="422"/>
      <c r="AD9" s="422"/>
      <c r="AE9" s="422"/>
      <c r="AF9" s="422"/>
      <c r="AG9" s="422"/>
      <c r="AH9" s="422"/>
      <c r="AI9" s="422"/>
      <c r="AJ9" s="422"/>
      <c r="AK9" s="422"/>
      <c r="AL9" s="423"/>
      <c r="AM9" s="493" t="s">
        <v>116</v>
      </c>
      <c r="AN9" s="494"/>
      <c r="AO9" s="494"/>
      <c r="AP9" s="494"/>
      <c r="AQ9" s="494"/>
      <c r="AR9" s="494"/>
      <c r="AS9" s="494"/>
      <c r="AT9" s="495"/>
      <c r="AU9" s="496" t="s">
        <v>102</v>
      </c>
      <c r="AV9" s="497"/>
      <c r="AW9" s="497"/>
      <c r="AX9" s="497"/>
      <c r="AY9" s="498" t="s">
        <v>117</v>
      </c>
      <c r="AZ9" s="499"/>
      <c r="BA9" s="499"/>
      <c r="BB9" s="499"/>
      <c r="BC9" s="499"/>
      <c r="BD9" s="499"/>
      <c r="BE9" s="499"/>
      <c r="BF9" s="499"/>
      <c r="BG9" s="499"/>
      <c r="BH9" s="499"/>
      <c r="BI9" s="499"/>
      <c r="BJ9" s="499"/>
      <c r="BK9" s="499"/>
      <c r="BL9" s="499"/>
      <c r="BM9" s="500"/>
      <c r="BN9" s="464">
        <v>-184614</v>
      </c>
      <c r="BO9" s="465"/>
      <c r="BP9" s="465"/>
      <c r="BQ9" s="465"/>
      <c r="BR9" s="465"/>
      <c r="BS9" s="465"/>
      <c r="BT9" s="465"/>
      <c r="BU9" s="466"/>
      <c r="BV9" s="464">
        <v>-103755</v>
      </c>
      <c r="BW9" s="465"/>
      <c r="BX9" s="465"/>
      <c r="BY9" s="465"/>
      <c r="BZ9" s="465"/>
      <c r="CA9" s="465"/>
      <c r="CB9" s="465"/>
      <c r="CC9" s="466"/>
      <c r="CD9" s="467" t="s">
        <v>118</v>
      </c>
      <c r="CE9" s="468"/>
      <c r="CF9" s="468"/>
      <c r="CG9" s="468"/>
      <c r="CH9" s="468"/>
      <c r="CI9" s="468"/>
      <c r="CJ9" s="468"/>
      <c r="CK9" s="468"/>
      <c r="CL9" s="468"/>
      <c r="CM9" s="468"/>
      <c r="CN9" s="468"/>
      <c r="CO9" s="468"/>
      <c r="CP9" s="468"/>
      <c r="CQ9" s="468"/>
      <c r="CR9" s="468"/>
      <c r="CS9" s="469"/>
      <c r="CT9" s="461">
        <v>14.3</v>
      </c>
      <c r="CU9" s="462"/>
      <c r="CV9" s="462"/>
      <c r="CW9" s="462"/>
      <c r="CX9" s="462"/>
      <c r="CY9" s="462"/>
      <c r="CZ9" s="462"/>
      <c r="DA9" s="463"/>
      <c r="DB9" s="461">
        <v>14.7</v>
      </c>
      <c r="DC9" s="462"/>
      <c r="DD9" s="462"/>
      <c r="DE9" s="462"/>
      <c r="DF9" s="462"/>
      <c r="DG9" s="462"/>
      <c r="DH9" s="462"/>
      <c r="DI9" s="463"/>
      <c r="DJ9" s="180"/>
      <c r="DK9" s="180"/>
      <c r="DL9" s="180"/>
      <c r="DM9" s="180"/>
      <c r="DN9" s="180"/>
      <c r="DO9" s="180"/>
    </row>
    <row r="10" spans="1:119" ht="18.75" customHeight="1" thickBot="1">
      <c r="A10" s="181"/>
      <c r="B10" s="458"/>
      <c r="C10" s="459"/>
      <c r="D10" s="459"/>
      <c r="E10" s="459"/>
      <c r="F10" s="459"/>
      <c r="G10" s="459"/>
      <c r="H10" s="459"/>
      <c r="I10" s="459"/>
      <c r="J10" s="459"/>
      <c r="K10" s="507"/>
      <c r="L10" s="514" t="s">
        <v>119</v>
      </c>
      <c r="M10" s="494"/>
      <c r="N10" s="494"/>
      <c r="O10" s="494"/>
      <c r="P10" s="494"/>
      <c r="Q10" s="495"/>
      <c r="R10" s="515">
        <v>52486</v>
      </c>
      <c r="S10" s="516"/>
      <c r="T10" s="516"/>
      <c r="U10" s="516"/>
      <c r="V10" s="517"/>
      <c r="W10" s="452"/>
      <c r="X10" s="453"/>
      <c r="Y10" s="453"/>
      <c r="Z10" s="453"/>
      <c r="AA10" s="453"/>
      <c r="AB10" s="453"/>
      <c r="AC10" s="453"/>
      <c r="AD10" s="453"/>
      <c r="AE10" s="453"/>
      <c r="AF10" s="453"/>
      <c r="AG10" s="453"/>
      <c r="AH10" s="453"/>
      <c r="AI10" s="453"/>
      <c r="AJ10" s="453"/>
      <c r="AK10" s="453"/>
      <c r="AL10" s="456"/>
      <c r="AM10" s="493" t="s">
        <v>120</v>
      </c>
      <c r="AN10" s="494"/>
      <c r="AO10" s="494"/>
      <c r="AP10" s="494"/>
      <c r="AQ10" s="494"/>
      <c r="AR10" s="494"/>
      <c r="AS10" s="494"/>
      <c r="AT10" s="495"/>
      <c r="AU10" s="496" t="s">
        <v>121</v>
      </c>
      <c r="AV10" s="497"/>
      <c r="AW10" s="497"/>
      <c r="AX10" s="497"/>
      <c r="AY10" s="498" t="s">
        <v>122</v>
      </c>
      <c r="AZ10" s="499"/>
      <c r="BA10" s="499"/>
      <c r="BB10" s="499"/>
      <c r="BC10" s="499"/>
      <c r="BD10" s="499"/>
      <c r="BE10" s="499"/>
      <c r="BF10" s="499"/>
      <c r="BG10" s="499"/>
      <c r="BH10" s="499"/>
      <c r="BI10" s="499"/>
      <c r="BJ10" s="499"/>
      <c r="BK10" s="499"/>
      <c r="BL10" s="499"/>
      <c r="BM10" s="500"/>
      <c r="BN10" s="464">
        <v>4332</v>
      </c>
      <c r="BO10" s="465"/>
      <c r="BP10" s="465"/>
      <c r="BQ10" s="465"/>
      <c r="BR10" s="465"/>
      <c r="BS10" s="465"/>
      <c r="BT10" s="465"/>
      <c r="BU10" s="466"/>
      <c r="BV10" s="464">
        <v>5281</v>
      </c>
      <c r="BW10" s="465"/>
      <c r="BX10" s="465"/>
      <c r="BY10" s="465"/>
      <c r="BZ10" s="465"/>
      <c r="CA10" s="465"/>
      <c r="CB10" s="465"/>
      <c r="CC10" s="466"/>
      <c r="CD10" s="185" t="s">
        <v>123</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c r="A11" s="181"/>
      <c r="B11" s="458"/>
      <c r="C11" s="459"/>
      <c r="D11" s="459"/>
      <c r="E11" s="459"/>
      <c r="F11" s="459"/>
      <c r="G11" s="459"/>
      <c r="H11" s="459"/>
      <c r="I11" s="459"/>
      <c r="J11" s="459"/>
      <c r="K11" s="507"/>
      <c r="L11" s="518" t="s">
        <v>124</v>
      </c>
      <c r="M11" s="519"/>
      <c r="N11" s="519"/>
      <c r="O11" s="519"/>
      <c r="P11" s="519"/>
      <c r="Q11" s="520"/>
      <c r="R11" s="521" t="s">
        <v>125</v>
      </c>
      <c r="S11" s="522"/>
      <c r="T11" s="522"/>
      <c r="U11" s="522"/>
      <c r="V11" s="523"/>
      <c r="W11" s="452"/>
      <c r="X11" s="453"/>
      <c r="Y11" s="453"/>
      <c r="Z11" s="453"/>
      <c r="AA11" s="453"/>
      <c r="AB11" s="453"/>
      <c r="AC11" s="453"/>
      <c r="AD11" s="453"/>
      <c r="AE11" s="453"/>
      <c r="AF11" s="453"/>
      <c r="AG11" s="453"/>
      <c r="AH11" s="453"/>
      <c r="AI11" s="453"/>
      <c r="AJ11" s="453"/>
      <c r="AK11" s="453"/>
      <c r="AL11" s="456"/>
      <c r="AM11" s="493" t="s">
        <v>126</v>
      </c>
      <c r="AN11" s="494"/>
      <c r="AO11" s="494"/>
      <c r="AP11" s="494"/>
      <c r="AQ11" s="494"/>
      <c r="AR11" s="494"/>
      <c r="AS11" s="494"/>
      <c r="AT11" s="495"/>
      <c r="AU11" s="496" t="s">
        <v>110</v>
      </c>
      <c r="AV11" s="497"/>
      <c r="AW11" s="497"/>
      <c r="AX11" s="497"/>
      <c r="AY11" s="498" t="s">
        <v>127</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128</v>
      </c>
      <c r="CE11" s="468"/>
      <c r="CF11" s="468"/>
      <c r="CG11" s="468"/>
      <c r="CH11" s="468"/>
      <c r="CI11" s="468"/>
      <c r="CJ11" s="468"/>
      <c r="CK11" s="468"/>
      <c r="CL11" s="468"/>
      <c r="CM11" s="468"/>
      <c r="CN11" s="468"/>
      <c r="CO11" s="468"/>
      <c r="CP11" s="468"/>
      <c r="CQ11" s="468"/>
      <c r="CR11" s="468"/>
      <c r="CS11" s="469"/>
      <c r="CT11" s="504" t="s">
        <v>129</v>
      </c>
      <c r="CU11" s="505"/>
      <c r="CV11" s="505"/>
      <c r="CW11" s="505"/>
      <c r="CX11" s="505"/>
      <c r="CY11" s="505"/>
      <c r="CZ11" s="505"/>
      <c r="DA11" s="506"/>
      <c r="DB11" s="504" t="s">
        <v>130</v>
      </c>
      <c r="DC11" s="505"/>
      <c r="DD11" s="505"/>
      <c r="DE11" s="505"/>
      <c r="DF11" s="505"/>
      <c r="DG11" s="505"/>
      <c r="DH11" s="505"/>
      <c r="DI11" s="506"/>
      <c r="DJ11" s="180"/>
      <c r="DK11" s="180"/>
      <c r="DL11" s="180"/>
      <c r="DM11" s="180"/>
      <c r="DN11" s="180"/>
      <c r="DO11" s="180"/>
    </row>
    <row r="12" spans="1:119" ht="18.75" customHeight="1">
      <c r="A12" s="181"/>
      <c r="B12" s="524" t="s">
        <v>131</v>
      </c>
      <c r="C12" s="525"/>
      <c r="D12" s="525"/>
      <c r="E12" s="525"/>
      <c r="F12" s="525"/>
      <c r="G12" s="525"/>
      <c r="H12" s="525"/>
      <c r="I12" s="525"/>
      <c r="J12" s="525"/>
      <c r="K12" s="526"/>
      <c r="L12" s="533" t="s">
        <v>132</v>
      </c>
      <c r="M12" s="534"/>
      <c r="N12" s="534"/>
      <c r="O12" s="534"/>
      <c r="P12" s="534"/>
      <c r="Q12" s="535"/>
      <c r="R12" s="536">
        <v>48203</v>
      </c>
      <c r="S12" s="537"/>
      <c r="T12" s="537"/>
      <c r="U12" s="537"/>
      <c r="V12" s="538"/>
      <c r="W12" s="539" t="s">
        <v>1</v>
      </c>
      <c r="X12" s="497"/>
      <c r="Y12" s="497"/>
      <c r="Z12" s="497"/>
      <c r="AA12" s="497"/>
      <c r="AB12" s="540"/>
      <c r="AC12" s="541" t="s">
        <v>133</v>
      </c>
      <c r="AD12" s="542"/>
      <c r="AE12" s="542"/>
      <c r="AF12" s="542"/>
      <c r="AG12" s="543"/>
      <c r="AH12" s="541" t="s">
        <v>134</v>
      </c>
      <c r="AI12" s="542"/>
      <c r="AJ12" s="542"/>
      <c r="AK12" s="542"/>
      <c r="AL12" s="544"/>
      <c r="AM12" s="493" t="s">
        <v>135</v>
      </c>
      <c r="AN12" s="494"/>
      <c r="AO12" s="494"/>
      <c r="AP12" s="494"/>
      <c r="AQ12" s="494"/>
      <c r="AR12" s="494"/>
      <c r="AS12" s="494"/>
      <c r="AT12" s="495"/>
      <c r="AU12" s="496" t="s">
        <v>136</v>
      </c>
      <c r="AV12" s="497"/>
      <c r="AW12" s="497"/>
      <c r="AX12" s="497"/>
      <c r="AY12" s="498" t="s">
        <v>137</v>
      </c>
      <c r="AZ12" s="499"/>
      <c r="BA12" s="499"/>
      <c r="BB12" s="499"/>
      <c r="BC12" s="499"/>
      <c r="BD12" s="499"/>
      <c r="BE12" s="499"/>
      <c r="BF12" s="499"/>
      <c r="BG12" s="499"/>
      <c r="BH12" s="499"/>
      <c r="BI12" s="499"/>
      <c r="BJ12" s="499"/>
      <c r="BK12" s="499"/>
      <c r="BL12" s="499"/>
      <c r="BM12" s="500"/>
      <c r="BN12" s="464">
        <v>0</v>
      </c>
      <c r="BO12" s="465"/>
      <c r="BP12" s="465"/>
      <c r="BQ12" s="465"/>
      <c r="BR12" s="465"/>
      <c r="BS12" s="465"/>
      <c r="BT12" s="465"/>
      <c r="BU12" s="466"/>
      <c r="BV12" s="464">
        <v>0</v>
      </c>
      <c r="BW12" s="465"/>
      <c r="BX12" s="465"/>
      <c r="BY12" s="465"/>
      <c r="BZ12" s="465"/>
      <c r="CA12" s="465"/>
      <c r="CB12" s="465"/>
      <c r="CC12" s="466"/>
      <c r="CD12" s="467" t="s">
        <v>138</v>
      </c>
      <c r="CE12" s="468"/>
      <c r="CF12" s="468"/>
      <c r="CG12" s="468"/>
      <c r="CH12" s="468"/>
      <c r="CI12" s="468"/>
      <c r="CJ12" s="468"/>
      <c r="CK12" s="468"/>
      <c r="CL12" s="468"/>
      <c r="CM12" s="468"/>
      <c r="CN12" s="468"/>
      <c r="CO12" s="468"/>
      <c r="CP12" s="468"/>
      <c r="CQ12" s="468"/>
      <c r="CR12" s="468"/>
      <c r="CS12" s="469"/>
      <c r="CT12" s="504" t="s">
        <v>139</v>
      </c>
      <c r="CU12" s="505"/>
      <c r="CV12" s="505"/>
      <c r="CW12" s="505"/>
      <c r="CX12" s="505"/>
      <c r="CY12" s="505"/>
      <c r="CZ12" s="505"/>
      <c r="DA12" s="506"/>
      <c r="DB12" s="504" t="s">
        <v>139</v>
      </c>
      <c r="DC12" s="505"/>
      <c r="DD12" s="505"/>
      <c r="DE12" s="505"/>
      <c r="DF12" s="505"/>
      <c r="DG12" s="505"/>
      <c r="DH12" s="505"/>
      <c r="DI12" s="506"/>
      <c r="DJ12" s="180"/>
      <c r="DK12" s="180"/>
      <c r="DL12" s="180"/>
      <c r="DM12" s="180"/>
      <c r="DN12" s="180"/>
      <c r="DO12" s="180"/>
    </row>
    <row r="13" spans="1:119" ht="18.75" customHeight="1">
      <c r="A13" s="181"/>
      <c r="B13" s="527"/>
      <c r="C13" s="528"/>
      <c r="D13" s="528"/>
      <c r="E13" s="528"/>
      <c r="F13" s="528"/>
      <c r="G13" s="528"/>
      <c r="H13" s="528"/>
      <c r="I13" s="528"/>
      <c r="J13" s="528"/>
      <c r="K13" s="529"/>
      <c r="L13" s="191"/>
      <c r="M13" s="555" t="s">
        <v>140</v>
      </c>
      <c r="N13" s="556"/>
      <c r="O13" s="556"/>
      <c r="P13" s="556"/>
      <c r="Q13" s="557"/>
      <c r="R13" s="548">
        <v>47623</v>
      </c>
      <c r="S13" s="549"/>
      <c r="T13" s="549"/>
      <c r="U13" s="549"/>
      <c r="V13" s="550"/>
      <c r="W13" s="480" t="s">
        <v>141</v>
      </c>
      <c r="X13" s="481"/>
      <c r="Y13" s="481"/>
      <c r="Z13" s="481"/>
      <c r="AA13" s="481"/>
      <c r="AB13" s="471"/>
      <c r="AC13" s="515">
        <v>1645</v>
      </c>
      <c r="AD13" s="516"/>
      <c r="AE13" s="516"/>
      <c r="AF13" s="516"/>
      <c r="AG13" s="558"/>
      <c r="AH13" s="515">
        <v>1608</v>
      </c>
      <c r="AI13" s="516"/>
      <c r="AJ13" s="516"/>
      <c r="AK13" s="516"/>
      <c r="AL13" s="517"/>
      <c r="AM13" s="493" t="s">
        <v>142</v>
      </c>
      <c r="AN13" s="494"/>
      <c r="AO13" s="494"/>
      <c r="AP13" s="494"/>
      <c r="AQ13" s="494"/>
      <c r="AR13" s="494"/>
      <c r="AS13" s="494"/>
      <c r="AT13" s="495"/>
      <c r="AU13" s="496" t="s">
        <v>121</v>
      </c>
      <c r="AV13" s="497"/>
      <c r="AW13" s="497"/>
      <c r="AX13" s="497"/>
      <c r="AY13" s="498" t="s">
        <v>143</v>
      </c>
      <c r="AZ13" s="499"/>
      <c r="BA13" s="499"/>
      <c r="BB13" s="499"/>
      <c r="BC13" s="499"/>
      <c r="BD13" s="499"/>
      <c r="BE13" s="499"/>
      <c r="BF13" s="499"/>
      <c r="BG13" s="499"/>
      <c r="BH13" s="499"/>
      <c r="BI13" s="499"/>
      <c r="BJ13" s="499"/>
      <c r="BK13" s="499"/>
      <c r="BL13" s="499"/>
      <c r="BM13" s="500"/>
      <c r="BN13" s="464">
        <v>-180282</v>
      </c>
      <c r="BO13" s="465"/>
      <c r="BP13" s="465"/>
      <c r="BQ13" s="465"/>
      <c r="BR13" s="465"/>
      <c r="BS13" s="465"/>
      <c r="BT13" s="465"/>
      <c r="BU13" s="466"/>
      <c r="BV13" s="464">
        <v>-98474</v>
      </c>
      <c r="BW13" s="465"/>
      <c r="BX13" s="465"/>
      <c r="BY13" s="465"/>
      <c r="BZ13" s="465"/>
      <c r="CA13" s="465"/>
      <c r="CB13" s="465"/>
      <c r="CC13" s="466"/>
      <c r="CD13" s="467" t="s">
        <v>144</v>
      </c>
      <c r="CE13" s="468"/>
      <c r="CF13" s="468"/>
      <c r="CG13" s="468"/>
      <c r="CH13" s="468"/>
      <c r="CI13" s="468"/>
      <c r="CJ13" s="468"/>
      <c r="CK13" s="468"/>
      <c r="CL13" s="468"/>
      <c r="CM13" s="468"/>
      <c r="CN13" s="468"/>
      <c r="CO13" s="468"/>
      <c r="CP13" s="468"/>
      <c r="CQ13" s="468"/>
      <c r="CR13" s="468"/>
      <c r="CS13" s="469"/>
      <c r="CT13" s="461">
        <v>9.3000000000000007</v>
      </c>
      <c r="CU13" s="462"/>
      <c r="CV13" s="462"/>
      <c r="CW13" s="462"/>
      <c r="CX13" s="462"/>
      <c r="CY13" s="462"/>
      <c r="CZ13" s="462"/>
      <c r="DA13" s="463"/>
      <c r="DB13" s="461">
        <v>10</v>
      </c>
      <c r="DC13" s="462"/>
      <c r="DD13" s="462"/>
      <c r="DE13" s="462"/>
      <c r="DF13" s="462"/>
      <c r="DG13" s="462"/>
      <c r="DH13" s="462"/>
      <c r="DI13" s="463"/>
      <c r="DJ13" s="180"/>
      <c r="DK13" s="180"/>
      <c r="DL13" s="180"/>
      <c r="DM13" s="180"/>
      <c r="DN13" s="180"/>
      <c r="DO13" s="180"/>
    </row>
    <row r="14" spans="1:119" ht="18.75" customHeight="1" thickBot="1">
      <c r="A14" s="181"/>
      <c r="B14" s="527"/>
      <c r="C14" s="528"/>
      <c r="D14" s="528"/>
      <c r="E14" s="528"/>
      <c r="F14" s="528"/>
      <c r="G14" s="528"/>
      <c r="H14" s="528"/>
      <c r="I14" s="528"/>
      <c r="J14" s="528"/>
      <c r="K14" s="529"/>
      <c r="L14" s="545" t="s">
        <v>145</v>
      </c>
      <c r="M14" s="546"/>
      <c r="N14" s="546"/>
      <c r="O14" s="546"/>
      <c r="P14" s="546"/>
      <c r="Q14" s="547"/>
      <c r="R14" s="548">
        <v>48963</v>
      </c>
      <c r="S14" s="549"/>
      <c r="T14" s="549"/>
      <c r="U14" s="549"/>
      <c r="V14" s="550"/>
      <c r="W14" s="454"/>
      <c r="X14" s="455"/>
      <c r="Y14" s="455"/>
      <c r="Z14" s="455"/>
      <c r="AA14" s="455"/>
      <c r="AB14" s="444"/>
      <c r="AC14" s="551">
        <v>6.9</v>
      </c>
      <c r="AD14" s="552"/>
      <c r="AE14" s="552"/>
      <c r="AF14" s="552"/>
      <c r="AG14" s="553"/>
      <c r="AH14" s="551">
        <v>6.5</v>
      </c>
      <c r="AI14" s="552"/>
      <c r="AJ14" s="552"/>
      <c r="AK14" s="552"/>
      <c r="AL14" s="554"/>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9" t="s">
        <v>146</v>
      </c>
      <c r="CE14" s="560"/>
      <c r="CF14" s="560"/>
      <c r="CG14" s="560"/>
      <c r="CH14" s="560"/>
      <c r="CI14" s="560"/>
      <c r="CJ14" s="560"/>
      <c r="CK14" s="560"/>
      <c r="CL14" s="560"/>
      <c r="CM14" s="560"/>
      <c r="CN14" s="560"/>
      <c r="CO14" s="560"/>
      <c r="CP14" s="560"/>
      <c r="CQ14" s="560"/>
      <c r="CR14" s="560"/>
      <c r="CS14" s="561"/>
      <c r="CT14" s="562">
        <v>22.6</v>
      </c>
      <c r="CU14" s="563"/>
      <c r="CV14" s="563"/>
      <c r="CW14" s="563"/>
      <c r="CX14" s="563"/>
      <c r="CY14" s="563"/>
      <c r="CZ14" s="563"/>
      <c r="DA14" s="564"/>
      <c r="DB14" s="562">
        <v>31.1</v>
      </c>
      <c r="DC14" s="563"/>
      <c r="DD14" s="563"/>
      <c r="DE14" s="563"/>
      <c r="DF14" s="563"/>
      <c r="DG14" s="563"/>
      <c r="DH14" s="563"/>
      <c r="DI14" s="564"/>
      <c r="DJ14" s="180"/>
      <c r="DK14" s="180"/>
      <c r="DL14" s="180"/>
      <c r="DM14" s="180"/>
      <c r="DN14" s="180"/>
      <c r="DO14" s="180"/>
    </row>
    <row r="15" spans="1:119" ht="18.75" customHeight="1">
      <c r="A15" s="181"/>
      <c r="B15" s="527"/>
      <c r="C15" s="528"/>
      <c r="D15" s="528"/>
      <c r="E15" s="528"/>
      <c r="F15" s="528"/>
      <c r="G15" s="528"/>
      <c r="H15" s="528"/>
      <c r="I15" s="528"/>
      <c r="J15" s="528"/>
      <c r="K15" s="529"/>
      <c r="L15" s="191"/>
      <c r="M15" s="555" t="s">
        <v>140</v>
      </c>
      <c r="N15" s="556"/>
      <c r="O15" s="556"/>
      <c r="P15" s="556"/>
      <c r="Q15" s="557"/>
      <c r="R15" s="548">
        <v>48417</v>
      </c>
      <c r="S15" s="549"/>
      <c r="T15" s="549"/>
      <c r="U15" s="549"/>
      <c r="V15" s="550"/>
      <c r="W15" s="480" t="s">
        <v>147</v>
      </c>
      <c r="X15" s="481"/>
      <c r="Y15" s="481"/>
      <c r="Z15" s="481"/>
      <c r="AA15" s="481"/>
      <c r="AB15" s="471"/>
      <c r="AC15" s="515">
        <v>6996</v>
      </c>
      <c r="AD15" s="516"/>
      <c r="AE15" s="516"/>
      <c r="AF15" s="516"/>
      <c r="AG15" s="558"/>
      <c r="AH15" s="515">
        <v>7800</v>
      </c>
      <c r="AI15" s="516"/>
      <c r="AJ15" s="516"/>
      <c r="AK15" s="516"/>
      <c r="AL15" s="517"/>
      <c r="AM15" s="493"/>
      <c r="AN15" s="494"/>
      <c r="AO15" s="494"/>
      <c r="AP15" s="494"/>
      <c r="AQ15" s="494"/>
      <c r="AR15" s="494"/>
      <c r="AS15" s="494"/>
      <c r="AT15" s="495"/>
      <c r="AU15" s="496"/>
      <c r="AV15" s="497"/>
      <c r="AW15" s="497"/>
      <c r="AX15" s="497"/>
      <c r="AY15" s="424" t="s">
        <v>148</v>
      </c>
      <c r="AZ15" s="425"/>
      <c r="BA15" s="425"/>
      <c r="BB15" s="425"/>
      <c r="BC15" s="425"/>
      <c r="BD15" s="425"/>
      <c r="BE15" s="425"/>
      <c r="BF15" s="425"/>
      <c r="BG15" s="425"/>
      <c r="BH15" s="425"/>
      <c r="BI15" s="425"/>
      <c r="BJ15" s="425"/>
      <c r="BK15" s="425"/>
      <c r="BL15" s="425"/>
      <c r="BM15" s="426"/>
      <c r="BN15" s="427">
        <v>5501635</v>
      </c>
      <c r="BO15" s="428"/>
      <c r="BP15" s="428"/>
      <c r="BQ15" s="428"/>
      <c r="BR15" s="428"/>
      <c r="BS15" s="428"/>
      <c r="BT15" s="428"/>
      <c r="BU15" s="429"/>
      <c r="BV15" s="427">
        <v>5472432</v>
      </c>
      <c r="BW15" s="428"/>
      <c r="BX15" s="428"/>
      <c r="BY15" s="428"/>
      <c r="BZ15" s="428"/>
      <c r="CA15" s="428"/>
      <c r="CB15" s="428"/>
      <c r="CC15" s="429"/>
      <c r="CD15" s="565" t="s">
        <v>149</v>
      </c>
      <c r="CE15" s="566"/>
      <c r="CF15" s="566"/>
      <c r="CG15" s="566"/>
      <c r="CH15" s="566"/>
      <c r="CI15" s="566"/>
      <c r="CJ15" s="566"/>
      <c r="CK15" s="566"/>
      <c r="CL15" s="566"/>
      <c r="CM15" s="566"/>
      <c r="CN15" s="566"/>
      <c r="CO15" s="566"/>
      <c r="CP15" s="566"/>
      <c r="CQ15" s="566"/>
      <c r="CR15" s="566"/>
      <c r="CS15" s="567"/>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c r="A16" s="181"/>
      <c r="B16" s="527"/>
      <c r="C16" s="528"/>
      <c r="D16" s="528"/>
      <c r="E16" s="528"/>
      <c r="F16" s="528"/>
      <c r="G16" s="528"/>
      <c r="H16" s="528"/>
      <c r="I16" s="528"/>
      <c r="J16" s="528"/>
      <c r="K16" s="529"/>
      <c r="L16" s="545" t="s">
        <v>150</v>
      </c>
      <c r="M16" s="576"/>
      <c r="N16" s="576"/>
      <c r="O16" s="576"/>
      <c r="P16" s="576"/>
      <c r="Q16" s="577"/>
      <c r="R16" s="568" t="s">
        <v>151</v>
      </c>
      <c r="S16" s="569"/>
      <c r="T16" s="569"/>
      <c r="U16" s="569"/>
      <c r="V16" s="570"/>
      <c r="W16" s="454"/>
      <c r="X16" s="455"/>
      <c r="Y16" s="455"/>
      <c r="Z16" s="455"/>
      <c r="AA16" s="455"/>
      <c r="AB16" s="444"/>
      <c r="AC16" s="551">
        <v>29.5</v>
      </c>
      <c r="AD16" s="552"/>
      <c r="AE16" s="552"/>
      <c r="AF16" s="552"/>
      <c r="AG16" s="553"/>
      <c r="AH16" s="551">
        <v>31.4</v>
      </c>
      <c r="AI16" s="552"/>
      <c r="AJ16" s="552"/>
      <c r="AK16" s="552"/>
      <c r="AL16" s="554"/>
      <c r="AM16" s="493"/>
      <c r="AN16" s="494"/>
      <c r="AO16" s="494"/>
      <c r="AP16" s="494"/>
      <c r="AQ16" s="494"/>
      <c r="AR16" s="494"/>
      <c r="AS16" s="494"/>
      <c r="AT16" s="495"/>
      <c r="AU16" s="496"/>
      <c r="AV16" s="497"/>
      <c r="AW16" s="497"/>
      <c r="AX16" s="497"/>
      <c r="AY16" s="498" t="s">
        <v>152</v>
      </c>
      <c r="AZ16" s="499"/>
      <c r="BA16" s="499"/>
      <c r="BB16" s="499"/>
      <c r="BC16" s="499"/>
      <c r="BD16" s="499"/>
      <c r="BE16" s="499"/>
      <c r="BF16" s="499"/>
      <c r="BG16" s="499"/>
      <c r="BH16" s="499"/>
      <c r="BI16" s="499"/>
      <c r="BJ16" s="499"/>
      <c r="BK16" s="499"/>
      <c r="BL16" s="499"/>
      <c r="BM16" s="500"/>
      <c r="BN16" s="464">
        <v>14425678</v>
      </c>
      <c r="BO16" s="465"/>
      <c r="BP16" s="465"/>
      <c r="BQ16" s="465"/>
      <c r="BR16" s="465"/>
      <c r="BS16" s="465"/>
      <c r="BT16" s="465"/>
      <c r="BU16" s="466"/>
      <c r="BV16" s="464">
        <v>14081802</v>
      </c>
      <c r="BW16" s="465"/>
      <c r="BX16" s="465"/>
      <c r="BY16" s="465"/>
      <c r="BZ16" s="465"/>
      <c r="CA16" s="465"/>
      <c r="CB16" s="465"/>
      <c r="CC16" s="466"/>
      <c r="CD16" s="195"/>
      <c r="CE16" s="574"/>
      <c r="CF16" s="574"/>
      <c r="CG16" s="574"/>
      <c r="CH16" s="574"/>
      <c r="CI16" s="574"/>
      <c r="CJ16" s="574"/>
      <c r="CK16" s="574"/>
      <c r="CL16" s="574"/>
      <c r="CM16" s="574"/>
      <c r="CN16" s="574"/>
      <c r="CO16" s="574"/>
      <c r="CP16" s="574"/>
      <c r="CQ16" s="574"/>
      <c r="CR16" s="574"/>
      <c r="CS16" s="575"/>
      <c r="CT16" s="461"/>
      <c r="CU16" s="462"/>
      <c r="CV16" s="462"/>
      <c r="CW16" s="462"/>
      <c r="CX16" s="462"/>
      <c r="CY16" s="462"/>
      <c r="CZ16" s="462"/>
      <c r="DA16" s="463"/>
      <c r="DB16" s="461"/>
      <c r="DC16" s="462"/>
      <c r="DD16" s="462"/>
      <c r="DE16" s="462"/>
      <c r="DF16" s="462"/>
      <c r="DG16" s="462"/>
      <c r="DH16" s="462"/>
      <c r="DI16" s="463"/>
      <c r="DJ16" s="180"/>
      <c r="DK16" s="180"/>
      <c r="DL16" s="180"/>
      <c r="DM16" s="180"/>
      <c r="DN16" s="180"/>
      <c r="DO16" s="180"/>
    </row>
    <row r="17" spans="1:119" ht="18.75" customHeight="1" thickBot="1">
      <c r="A17" s="181"/>
      <c r="B17" s="530"/>
      <c r="C17" s="531"/>
      <c r="D17" s="531"/>
      <c r="E17" s="531"/>
      <c r="F17" s="531"/>
      <c r="G17" s="531"/>
      <c r="H17" s="531"/>
      <c r="I17" s="531"/>
      <c r="J17" s="531"/>
      <c r="K17" s="532"/>
      <c r="L17" s="196"/>
      <c r="M17" s="571" t="s">
        <v>153</v>
      </c>
      <c r="N17" s="572"/>
      <c r="O17" s="572"/>
      <c r="P17" s="572"/>
      <c r="Q17" s="573"/>
      <c r="R17" s="568" t="s">
        <v>154</v>
      </c>
      <c r="S17" s="569"/>
      <c r="T17" s="569"/>
      <c r="U17" s="569"/>
      <c r="V17" s="570"/>
      <c r="W17" s="480" t="s">
        <v>155</v>
      </c>
      <c r="X17" s="481"/>
      <c r="Y17" s="481"/>
      <c r="Z17" s="481"/>
      <c r="AA17" s="481"/>
      <c r="AB17" s="471"/>
      <c r="AC17" s="515">
        <v>15095</v>
      </c>
      <c r="AD17" s="516"/>
      <c r="AE17" s="516"/>
      <c r="AF17" s="516"/>
      <c r="AG17" s="558"/>
      <c r="AH17" s="515">
        <v>15466</v>
      </c>
      <c r="AI17" s="516"/>
      <c r="AJ17" s="516"/>
      <c r="AK17" s="516"/>
      <c r="AL17" s="517"/>
      <c r="AM17" s="493"/>
      <c r="AN17" s="494"/>
      <c r="AO17" s="494"/>
      <c r="AP17" s="494"/>
      <c r="AQ17" s="494"/>
      <c r="AR17" s="494"/>
      <c r="AS17" s="494"/>
      <c r="AT17" s="495"/>
      <c r="AU17" s="496"/>
      <c r="AV17" s="497"/>
      <c r="AW17" s="497"/>
      <c r="AX17" s="497"/>
      <c r="AY17" s="498" t="s">
        <v>156</v>
      </c>
      <c r="AZ17" s="499"/>
      <c r="BA17" s="499"/>
      <c r="BB17" s="499"/>
      <c r="BC17" s="499"/>
      <c r="BD17" s="499"/>
      <c r="BE17" s="499"/>
      <c r="BF17" s="499"/>
      <c r="BG17" s="499"/>
      <c r="BH17" s="499"/>
      <c r="BI17" s="499"/>
      <c r="BJ17" s="499"/>
      <c r="BK17" s="499"/>
      <c r="BL17" s="499"/>
      <c r="BM17" s="500"/>
      <c r="BN17" s="464">
        <v>6969066</v>
      </c>
      <c r="BO17" s="465"/>
      <c r="BP17" s="465"/>
      <c r="BQ17" s="465"/>
      <c r="BR17" s="465"/>
      <c r="BS17" s="465"/>
      <c r="BT17" s="465"/>
      <c r="BU17" s="466"/>
      <c r="BV17" s="464">
        <v>6932645</v>
      </c>
      <c r="BW17" s="465"/>
      <c r="BX17" s="465"/>
      <c r="BY17" s="465"/>
      <c r="BZ17" s="465"/>
      <c r="CA17" s="465"/>
      <c r="CB17" s="465"/>
      <c r="CC17" s="466"/>
      <c r="CD17" s="195"/>
      <c r="CE17" s="574"/>
      <c r="CF17" s="574"/>
      <c r="CG17" s="574"/>
      <c r="CH17" s="574"/>
      <c r="CI17" s="574"/>
      <c r="CJ17" s="574"/>
      <c r="CK17" s="574"/>
      <c r="CL17" s="574"/>
      <c r="CM17" s="574"/>
      <c r="CN17" s="574"/>
      <c r="CO17" s="574"/>
      <c r="CP17" s="574"/>
      <c r="CQ17" s="574"/>
      <c r="CR17" s="574"/>
      <c r="CS17" s="575"/>
      <c r="CT17" s="461"/>
      <c r="CU17" s="462"/>
      <c r="CV17" s="462"/>
      <c r="CW17" s="462"/>
      <c r="CX17" s="462"/>
      <c r="CY17" s="462"/>
      <c r="CZ17" s="462"/>
      <c r="DA17" s="463"/>
      <c r="DB17" s="461"/>
      <c r="DC17" s="462"/>
      <c r="DD17" s="462"/>
      <c r="DE17" s="462"/>
      <c r="DF17" s="462"/>
      <c r="DG17" s="462"/>
      <c r="DH17" s="462"/>
      <c r="DI17" s="463"/>
      <c r="DJ17" s="180"/>
      <c r="DK17" s="180"/>
      <c r="DL17" s="180"/>
      <c r="DM17" s="180"/>
      <c r="DN17" s="180"/>
      <c r="DO17" s="180"/>
    </row>
    <row r="18" spans="1:119" ht="18.75" customHeight="1" thickBot="1">
      <c r="A18" s="181"/>
      <c r="B18" s="578" t="s">
        <v>157</v>
      </c>
      <c r="C18" s="507"/>
      <c r="D18" s="507"/>
      <c r="E18" s="579"/>
      <c r="F18" s="579"/>
      <c r="G18" s="579"/>
      <c r="H18" s="579"/>
      <c r="I18" s="579"/>
      <c r="J18" s="579"/>
      <c r="K18" s="579"/>
      <c r="L18" s="580">
        <v>693.05</v>
      </c>
      <c r="M18" s="580"/>
      <c r="N18" s="580"/>
      <c r="O18" s="580"/>
      <c r="P18" s="580"/>
      <c r="Q18" s="580"/>
      <c r="R18" s="581"/>
      <c r="S18" s="581"/>
      <c r="T18" s="581"/>
      <c r="U18" s="581"/>
      <c r="V18" s="582"/>
      <c r="W18" s="482"/>
      <c r="X18" s="483"/>
      <c r="Y18" s="483"/>
      <c r="Z18" s="483"/>
      <c r="AA18" s="483"/>
      <c r="AB18" s="474"/>
      <c r="AC18" s="583">
        <v>63.6</v>
      </c>
      <c r="AD18" s="584"/>
      <c r="AE18" s="584"/>
      <c r="AF18" s="584"/>
      <c r="AG18" s="585"/>
      <c r="AH18" s="583">
        <v>62.2</v>
      </c>
      <c r="AI18" s="584"/>
      <c r="AJ18" s="584"/>
      <c r="AK18" s="584"/>
      <c r="AL18" s="586"/>
      <c r="AM18" s="493"/>
      <c r="AN18" s="494"/>
      <c r="AO18" s="494"/>
      <c r="AP18" s="494"/>
      <c r="AQ18" s="494"/>
      <c r="AR18" s="494"/>
      <c r="AS18" s="494"/>
      <c r="AT18" s="495"/>
      <c r="AU18" s="496"/>
      <c r="AV18" s="497"/>
      <c r="AW18" s="497"/>
      <c r="AX18" s="497"/>
      <c r="AY18" s="498" t="s">
        <v>158</v>
      </c>
      <c r="AZ18" s="499"/>
      <c r="BA18" s="499"/>
      <c r="BB18" s="499"/>
      <c r="BC18" s="499"/>
      <c r="BD18" s="499"/>
      <c r="BE18" s="499"/>
      <c r="BF18" s="499"/>
      <c r="BG18" s="499"/>
      <c r="BH18" s="499"/>
      <c r="BI18" s="499"/>
      <c r="BJ18" s="499"/>
      <c r="BK18" s="499"/>
      <c r="BL18" s="499"/>
      <c r="BM18" s="500"/>
      <c r="BN18" s="464">
        <v>16447323</v>
      </c>
      <c r="BO18" s="465"/>
      <c r="BP18" s="465"/>
      <c r="BQ18" s="465"/>
      <c r="BR18" s="465"/>
      <c r="BS18" s="465"/>
      <c r="BT18" s="465"/>
      <c r="BU18" s="466"/>
      <c r="BV18" s="464">
        <v>16585789</v>
      </c>
      <c r="BW18" s="465"/>
      <c r="BX18" s="465"/>
      <c r="BY18" s="465"/>
      <c r="BZ18" s="465"/>
      <c r="CA18" s="465"/>
      <c r="CB18" s="465"/>
      <c r="CC18" s="466"/>
      <c r="CD18" s="195"/>
      <c r="CE18" s="574"/>
      <c r="CF18" s="574"/>
      <c r="CG18" s="574"/>
      <c r="CH18" s="574"/>
      <c r="CI18" s="574"/>
      <c r="CJ18" s="574"/>
      <c r="CK18" s="574"/>
      <c r="CL18" s="574"/>
      <c r="CM18" s="574"/>
      <c r="CN18" s="574"/>
      <c r="CO18" s="574"/>
      <c r="CP18" s="574"/>
      <c r="CQ18" s="574"/>
      <c r="CR18" s="574"/>
      <c r="CS18" s="575"/>
      <c r="CT18" s="461"/>
      <c r="CU18" s="462"/>
      <c r="CV18" s="462"/>
      <c r="CW18" s="462"/>
      <c r="CX18" s="462"/>
      <c r="CY18" s="462"/>
      <c r="CZ18" s="462"/>
      <c r="DA18" s="463"/>
      <c r="DB18" s="461"/>
      <c r="DC18" s="462"/>
      <c r="DD18" s="462"/>
      <c r="DE18" s="462"/>
      <c r="DF18" s="462"/>
      <c r="DG18" s="462"/>
      <c r="DH18" s="462"/>
      <c r="DI18" s="463"/>
      <c r="DJ18" s="180"/>
      <c r="DK18" s="180"/>
      <c r="DL18" s="180"/>
      <c r="DM18" s="180"/>
      <c r="DN18" s="180"/>
      <c r="DO18" s="180"/>
    </row>
    <row r="19" spans="1:119" ht="18.75" customHeight="1" thickBot="1">
      <c r="A19" s="181"/>
      <c r="B19" s="578" t="s">
        <v>159</v>
      </c>
      <c r="C19" s="507"/>
      <c r="D19" s="507"/>
      <c r="E19" s="579"/>
      <c r="F19" s="579"/>
      <c r="G19" s="579"/>
      <c r="H19" s="579"/>
      <c r="I19" s="579"/>
      <c r="J19" s="579"/>
      <c r="K19" s="579"/>
      <c r="L19" s="587">
        <v>72</v>
      </c>
      <c r="M19" s="587"/>
      <c r="N19" s="587"/>
      <c r="O19" s="587"/>
      <c r="P19" s="587"/>
      <c r="Q19" s="587"/>
      <c r="R19" s="588"/>
      <c r="S19" s="588"/>
      <c r="T19" s="588"/>
      <c r="U19" s="588"/>
      <c r="V19" s="589"/>
      <c r="W19" s="421"/>
      <c r="X19" s="422"/>
      <c r="Y19" s="422"/>
      <c r="Z19" s="422"/>
      <c r="AA19" s="422"/>
      <c r="AB19" s="422"/>
      <c r="AC19" s="596"/>
      <c r="AD19" s="596"/>
      <c r="AE19" s="596"/>
      <c r="AF19" s="596"/>
      <c r="AG19" s="596"/>
      <c r="AH19" s="596"/>
      <c r="AI19" s="596"/>
      <c r="AJ19" s="596"/>
      <c r="AK19" s="596"/>
      <c r="AL19" s="597"/>
      <c r="AM19" s="493"/>
      <c r="AN19" s="494"/>
      <c r="AO19" s="494"/>
      <c r="AP19" s="494"/>
      <c r="AQ19" s="494"/>
      <c r="AR19" s="494"/>
      <c r="AS19" s="494"/>
      <c r="AT19" s="495"/>
      <c r="AU19" s="496"/>
      <c r="AV19" s="497"/>
      <c r="AW19" s="497"/>
      <c r="AX19" s="497"/>
      <c r="AY19" s="498" t="s">
        <v>160</v>
      </c>
      <c r="AZ19" s="499"/>
      <c r="BA19" s="499"/>
      <c r="BB19" s="499"/>
      <c r="BC19" s="499"/>
      <c r="BD19" s="499"/>
      <c r="BE19" s="499"/>
      <c r="BF19" s="499"/>
      <c r="BG19" s="499"/>
      <c r="BH19" s="499"/>
      <c r="BI19" s="499"/>
      <c r="BJ19" s="499"/>
      <c r="BK19" s="499"/>
      <c r="BL19" s="499"/>
      <c r="BM19" s="500"/>
      <c r="BN19" s="464">
        <v>19974789</v>
      </c>
      <c r="BO19" s="465"/>
      <c r="BP19" s="465"/>
      <c r="BQ19" s="465"/>
      <c r="BR19" s="465"/>
      <c r="BS19" s="465"/>
      <c r="BT19" s="465"/>
      <c r="BU19" s="466"/>
      <c r="BV19" s="464">
        <v>19999152</v>
      </c>
      <c r="BW19" s="465"/>
      <c r="BX19" s="465"/>
      <c r="BY19" s="465"/>
      <c r="BZ19" s="465"/>
      <c r="CA19" s="465"/>
      <c r="CB19" s="465"/>
      <c r="CC19" s="466"/>
      <c r="CD19" s="195"/>
      <c r="CE19" s="574"/>
      <c r="CF19" s="574"/>
      <c r="CG19" s="574"/>
      <c r="CH19" s="574"/>
      <c r="CI19" s="574"/>
      <c r="CJ19" s="574"/>
      <c r="CK19" s="574"/>
      <c r="CL19" s="574"/>
      <c r="CM19" s="574"/>
      <c r="CN19" s="574"/>
      <c r="CO19" s="574"/>
      <c r="CP19" s="574"/>
      <c r="CQ19" s="574"/>
      <c r="CR19" s="574"/>
      <c r="CS19" s="575"/>
      <c r="CT19" s="461"/>
      <c r="CU19" s="462"/>
      <c r="CV19" s="462"/>
      <c r="CW19" s="462"/>
      <c r="CX19" s="462"/>
      <c r="CY19" s="462"/>
      <c r="CZ19" s="462"/>
      <c r="DA19" s="463"/>
      <c r="DB19" s="461"/>
      <c r="DC19" s="462"/>
      <c r="DD19" s="462"/>
      <c r="DE19" s="462"/>
      <c r="DF19" s="462"/>
      <c r="DG19" s="462"/>
      <c r="DH19" s="462"/>
      <c r="DI19" s="463"/>
      <c r="DJ19" s="180"/>
      <c r="DK19" s="180"/>
      <c r="DL19" s="180"/>
      <c r="DM19" s="180"/>
      <c r="DN19" s="180"/>
      <c r="DO19" s="180"/>
    </row>
    <row r="20" spans="1:119" ht="18.75" customHeight="1" thickBot="1">
      <c r="A20" s="181"/>
      <c r="B20" s="578" t="s">
        <v>161</v>
      </c>
      <c r="C20" s="507"/>
      <c r="D20" s="507"/>
      <c r="E20" s="579"/>
      <c r="F20" s="579"/>
      <c r="G20" s="579"/>
      <c r="H20" s="579"/>
      <c r="I20" s="579"/>
      <c r="J20" s="579"/>
      <c r="K20" s="579"/>
      <c r="L20" s="587">
        <v>18149</v>
      </c>
      <c r="M20" s="587"/>
      <c r="N20" s="587"/>
      <c r="O20" s="587"/>
      <c r="P20" s="587"/>
      <c r="Q20" s="587"/>
      <c r="R20" s="588"/>
      <c r="S20" s="588"/>
      <c r="T20" s="588"/>
      <c r="U20" s="588"/>
      <c r="V20" s="589"/>
      <c r="W20" s="482"/>
      <c r="X20" s="483"/>
      <c r="Y20" s="483"/>
      <c r="Z20" s="483"/>
      <c r="AA20" s="483"/>
      <c r="AB20" s="483"/>
      <c r="AC20" s="590"/>
      <c r="AD20" s="590"/>
      <c r="AE20" s="590"/>
      <c r="AF20" s="590"/>
      <c r="AG20" s="590"/>
      <c r="AH20" s="590"/>
      <c r="AI20" s="590"/>
      <c r="AJ20" s="590"/>
      <c r="AK20" s="590"/>
      <c r="AL20" s="591"/>
      <c r="AM20" s="592"/>
      <c r="AN20" s="519"/>
      <c r="AO20" s="519"/>
      <c r="AP20" s="519"/>
      <c r="AQ20" s="519"/>
      <c r="AR20" s="519"/>
      <c r="AS20" s="519"/>
      <c r="AT20" s="520"/>
      <c r="AU20" s="593"/>
      <c r="AV20" s="594"/>
      <c r="AW20" s="594"/>
      <c r="AX20" s="595"/>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5"/>
      <c r="CE20" s="574"/>
      <c r="CF20" s="574"/>
      <c r="CG20" s="574"/>
      <c r="CH20" s="574"/>
      <c r="CI20" s="574"/>
      <c r="CJ20" s="574"/>
      <c r="CK20" s="574"/>
      <c r="CL20" s="574"/>
      <c r="CM20" s="574"/>
      <c r="CN20" s="574"/>
      <c r="CO20" s="574"/>
      <c r="CP20" s="574"/>
      <c r="CQ20" s="574"/>
      <c r="CR20" s="574"/>
      <c r="CS20" s="575"/>
      <c r="CT20" s="461"/>
      <c r="CU20" s="462"/>
      <c r="CV20" s="462"/>
      <c r="CW20" s="462"/>
      <c r="CX20" s="462"/>
      <c r="CY20" s="462"/>
      <c r="CZ20" s="462"/>
      <c r="DA20" s="463"/>
      <c r="DB20" s="461"/>
      <c r="DC20" s="462"/>
      <c r="DD20" s="462"/>
      <c r="DE20" s="462"/>
      <c r="DF20" s="462"/>
      <c r="DG20" s="462"/>
      <c r="DH20" s="462"/>
      <c r="DI20" s="463"/>
      <c r="DJ20" s="180"/>
      <c r="DK20" s="180"/>
      <c r="DL20" s="180"/>
      <c r="DM20" s="180"/>
      <c r="DN20" s="180"/>
      <c r="DO20" s="180"/>
    </row>
    <row r="21" spans="1:119" ht="18.75" customHeight="1">
      <c r="A21" s="181"/>
      <c r="B21" s="598" t="s">
        <v>162</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5"/>
      <c r="CE21" s="574"/>
      <c r="CF21" s="574"/>
      <c r="CG21" s="574"/>
      <c r="CH21" s="574"/>
      <c r="CI21" s="574"/>
      <c r="CJ21" s="574"/>
      <c r="CK21" s="574"/>
      <c r="CL21" s="574"/>
      <c r="CM21" s="574"/>
      <c r="CN21" s="574"/>
      <c r="CO21" s="574"/>
      <c r="CP21" s="574"/>
      <c r="CQ21" s="574"/>
      <c r="CR21" s="574"/>
      <c r="CS21" s="575"/>
      <c r="CT21" s="461"/>
      <c r="CU21" s="462"/>
      <c r="CV21" s="462"/>
      <c r="CW21" s="462"/>
      <c r="CX21" s="462"/>
      <c r="CY21" s="462"/>
      <c r="CZ21" s="462"/>
      <c r="DA21" s="463"/>
      <c r="DB21" s="461"/>
      <c r="DC21" s="462"/>
      <c r="DD21" s="462"/>
      <c r="DE21" s="462"/>
      <c r="DF21" s="462"/>
      <c r="DG21" s="462"/>
      <c r="DH21" s="462"/>
      <c r="DI21" s="463"/>
      <c r="DJ21" s="180"/>
      <c r="DK21" s="180"/>
      <c r="DL21" s="180"/>
      <c r="DM21" s="180"/>
      <c r="DN21" s="180"/>
      <c r="DO21" s="180"/>
    </row>
    <row r="22" spans="1:119" ht="18.75" customHeight="1" thickBot="1">
      <c r="A22" s="181"/>
      <c r="B22" s="601" t="s">
        <v>163</v>
      </c>
      <c r="C22" s="602"/>
      <c r="D22" s="603"/>
      <c r="E22" s="476" t="s">
        <v>1</v>
      </c>
      <c r="F22" s="481"/>
      <c r="G22" s="481"/>
      <c r="H22" s="481"/>
      <c r="I22" s="481"/>
      <c r="J22" s="481"/>
      <c r="K22" s="471"/>
      <c r="L22" s="476" t="s">
        <v>164</v>
      </c>
      <c r="M22" s="481"/>
      <c r="N22" s="481"/>
      <c r="O22" s="481"/>
      <c r="P22" s="471"/>
      <c r="Q22" s="610" t="s">
        <v>165</v>
      </c>
      <c r="R22" s="611"/>
      <c r="S22" s="611"/>
      <c r="T22" s="611"/>
      <c r="U22" s="611"/>
      <c r="V22" s="612"/>
      <c r="W22" s="616" t="s">
        <v>166</v>
      </c>
      <c r="X22" s="602"/>
      <c r="Y22" s="603"/>
      <c r="Z22" s="476" t="s">
        <v>1</v>
      </c>
      <c r="AA22" s="481"/>
      <c r="AB22" s="481"/>
      <c r="AC22" s="481"/>
      <c r="AD22" s="481"/>
      <c r="AE22" s="481"/>
      <c r="AF22" s="481"/>
      <c r="AG22" s="471"/>
      <c r="AH22" s="629" t="s">
        <v>167</v>
      </c>
      <c r="AI22" s="481"/>
      <c r="AJ22" s="481"/>
      <c r="AK22" s="481"/>
      <c r="AL22" s="471"/>
      <c r="AM22" s="629" t="s">
        <v>168</v>
      </c>
      <c r="AN22" s="630"/>
      <c r="AO22" s="630"/>
      <c r="AP22" s="630"/>
      <c r="AQ22" s="630"/>
      <c r="AR22" s="631"/>
      <c r="AS22" s="610" t="s">
        <v>165</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5"/>
      <c r="CE22" s="574"/>
      <c r="CF22" s="574"/>
      <c r="CG22" s="574"/>
      <c r="CH22" s="574"/>
      <c r="CI22" s="574"/>
      <c r="CJ22" s="574"/>
      <c r="CK22" s="574"/>
      <c r="CL22" s="574"/>
      <c r="CM22" s="574"/>
      <c r="CN22" s="574"/>
      <c r="CO22" s="574"/>
      <c r="CP22" s="574"/>
      <c r="CQ22" s="574"/>
      <c r="CR22" s="574"/>
      <c r="CS22" s="575"/>
      <c r="CT22" s="461"/>
      <c r="CU22" s="462"/>
      <c r="CV22" s="462"/>
      <c r="CW22" s="462"/>
      <c r="CX22" s="462"/>
      <c r="CY22" s="462"/>
      <c r="CZ22" s="462"/>
      <c r="DA22" s="463"/>
      <c r="DB22" s="461"/>
      <c r="DC22" s="462"/>
      <c r="DD22" s="462"/>
      <c r="DE22" s="462"/>
      <c r="DF22" s="462"/>
      <c r="DG22" s="462"/>
      <c r="DH22" s="462"/>
      <c r="DI22" s="463"/>
      <c r="DJ22" s="180"/>
      <c r="DK22" s="180"/>
      <c r="DL22" s="180"/>
      <c r="DM22" s="180"/>
      <c r="DN22" s="180"/>
      <c r="DO22" s="180"/>
    </row>
    <row r="23" spans="1:119" ht="18.75" customHeight="1">
      <c r="A23" s="181"/>
      <c r="B23" s="604"/>
      <c r="C23" s="605"/>
      <c r="D23" s="606"/>
      <c r="E23" s="450"/>
      <c r="F23" s="455"/>
      <c r="G23" s="455"/>
      <c r="H23" s="455"/>
      <c r="I23" s="455"/>
      <c r="J23" s="455"/>
      <c r="K23" s="444"/>
      <c r="L23" s="450"/>
      <c r="M23" s="455"/>
      <c r="N23" s="455"/>
      <c r="O23" s="455"/>
      <c r="P23" s="444"/>
      <c r="Q23" s="613"/>
      <c r="R23" s="614"/>
      <c r="S23" s="614"/>
      <c r="T23" s="614"/>
      <c r="U23" s="614"/>
      <c r="V23" s="615"/>
      <c r="W23" s="617"/>
      <c r="X23" s="605"/>
      <c r="Y23" s="606"/>
      <c r="Z23" s="450"/>
      <c r="AA23" s="455"/>
      <c r="AB23" s="455"/>
      <c r="AC23" s="455"/>
      <c r="AD23" s="455"/>
      <c r="AE23" s="455"/>
      <c r="AF23" s="455"/>
      <c r="AG23" s="444"/>
      <c r="AH23" s="450"/>
      <c r="AI23" s="455"/>
      <c r="AJ23" s="455"/>
      <c r="AK23" s="455"/>
      <c r="AL23" s="444"/>
      <c r="AM23" s="632"/>
      <c r="AN23" s="633"/>
      <c r="AO23" s="633"/>
      <c r="AP23" s="633"/>
      <c r="AQ23" s="633"/>
      <c r="AR23" s="634"/>
      <c r="AS23" s="613"/>
      <c r="AT23" s="614"/>
      <c r="AU23" s="614"/>
      <c r="AV23" s="614"/>
      <c r="AW23" s="614"/>
      <c r="AX23" s="636"/>
      <c r="AY23" s="424" t="s">
        <v>169</v>
      </c>
      <c r="AZ23" s="425"/>
      <c r="BA23" s="425"/>
      <c r="BB23" s="425"/>
      <c r="BC23" s="425"/>
      <c r="BD23" s="425"/>
      <c r="BE23" s="425"/>
      <c r="BF23" s="425"/>
      <c r="BG23" s="425"/>
      <c r="BH23" s="425"/>
      <c r="BI23" s="425"/>
      <c r="BJ23" s="425"/>
      <c r="BK23" s="425"/>
      <c r="BL23" s="425"/>
      <c r="BM23" s="426"/>
      <c r="BN23" s="464">
        <v>26289405</v>
      </c>
      <c r="BO23" s="465"/>
      <c r="BP23" s="465"/>
      <c r="BQ23" s="465"/>
      <c r="BR23" s="465"/>
      <c r="BS23" s="465"/>
      <c r="BT23" s="465"/>
      <c r="BU23" s="466"/>
      <c r="BV23" s="464">
        <v>26757640</v>
      </c>
      <c r="BW23" s="465"/>
      <c r="BX23" s="465"/>
      <c r="BY23" s="465"/>
      <c r="BZ23" s="465"/>
      <c r="CA23" s="465"/>
      <c r="CB23" s="465"/>
      <c r="CC23" s="466"/>
      <c r="CD23" s="195"/>
      <c r="CE23" s="574"/>
      <c r="CF23" s="574"/>
      <c r="CG23" s="574"/>
      <c r="CH23" s="574"/>
      <c r="CI23" s="574"/>
      <c r="CJ23" s="574"/>
      <c r="CK23" s="574"/>
      <c r="CL23" s="574"/>
      <c r="CM23" s="574"/>
      <c r="CN23" s="574"/>
      <c r="CO23" s="574"/>
      <c r="CP23" s="574"/>
      <c r="CQ23" s="574"/>
      <c r="CR23" s="574"/>
      <c r="CS23" s="575"/>
      <c r="CT23" s="461"/>
      <c r="CU23" s="462"/>
      <c r="CV23" s="462"/>
      <c r="CW23" s="462"/>
      <c r="CX23" s="462"/>
      <c r="CY23" s="462"/>
      <c r="CZ23" s="462"/>
      <c r="DA23" s="463"/>
      <c r="DB23" s="461"/>
      <c r="DC23" s="462"/>
      <c r="DD23" s="462"/>
      <c r="DE23" s="462"/>
      <c r="DF23" s="462"/>
      <c r="DG23" s="462"/>
      <c r="DH23" s="462"/>
      <c r="DI23" s="463"/>
      <c r="DJ23" s="180"/>
      <c r="DK23" s="180"/>
      <c r="DL23" s="180"/>
      <c r="DM23" s="180"/>
      <c r="DN23" s="180"/>
      <c r="DO23" s="180"/>
    </row>
    <row r="24" spans="1:119" ht="18.75" customHeight="1" thickBot="1">
      <c r="A24" s="181"/>
      <c r="B24" s="604"/>
      <c r="C24" s="605"/>
      <c r="D24" s="606"/>
      <c r="E24" s="514" t="s">
        <v>170</v>
      </c>
      <c r="F24" s="494"/>
      <c r="G24" s="494"/>
      <c r="H24" s="494"/>
      <c r="I24" s="494"/>
      <c r="J24" s="494"/>
      <c r="K24" s="495"/>
      <c r="L24" s="515">
        <v>1</v>
      </c>
      <c r="M24" s="516"/>
      <c r="N24" s="516"/>
      <c r="O24" s="516"/>
      <c r="P24" s="558"/>
      <c r="Q24" s="515">
        <v>7500</v>
      </c>
      <c r="R24" s="516"/>
      <c r="S24" s="516"/>
      <c r="T24" s="516"/>
      <c r="U24" s="516"/>
      <c r="V24" s="558"/>
      <c r="W24" s="617"/>
      <c r="X24" s="605"/>
      <c r="Y24" s="606"/>
      <c r="Z24" s="514" t="s">
        <v>171</v>
      </c>
      <c r="AA24" s="494"/>
      <c r="AB24" s="494"/>
      <c r="AC24" s="494"/>
      <c r="AD24" s="494"/>
      <c r="AE24" s="494"/>
      <c r="AF24" s="494"/>
      <c r="AG24" s="495"/>
      <c r="AH24" s="515">
        <v>536</v>
      </c>
      <c r="AI24" s="516"/>
      <c r="AJ24" s="516"/>
      <c r="AK24" s="516"/>
      <c r="AL24" s="558"/>
      <c r="AM24" s="515">
        <v>1627296</v>
      </c>
      <c r="AN24" s="516"/>
      <c r="AO24" s="516"/>
      <c r="AP24" s="516"/>
      <c r="AQ24" s="516"/>
      <c r="AR24" s="558"/>
      <c r="AS24" s="515">
        <v>3036</v>
      </c>
      <c r="AT24" s="516"/>
      <c r="AU24" s="516"/>
      <c r="AV24" s="516"/>
      <c r="AW24" s="516"/>
      <c r="AX24" s="517"/>
      <c r="AY24" s="637" t="s">
        <v>172</v>
      </c>
      <c r="AZ24" s="638"/>
      <c r="BA24" s="638"/>
      <c r="BB24" s="638"/>
      <c r="BC24" s="638"/>
      <c r="BD24" s="638"/>
      <c r="BE24" s="638"/>
      <c r="BF24" s="638"/>
      <c r="BG24" s="638"/>
      <c r="BH24" s="638"/>
      <c r="BI24" s="638"/>
      <c r="BJ24" s="638"/>
      <c r="BK24" s="638"/>
      <c r="BL24" s="638"/>
      <c r="BM24" s="639"/>
      <c r="BN24" s="464">
        <v>14955326</v>
      </c>
      <c r="BO24" s="465"/>
      <c r="BP24" s="465"/>
      <c r="BQ24" s="465"/>
      <c r="BR24" s="465"/>
      <c r="BS24" s="465"/>
      <c r="BT24" s="465"/>
      <c r="BU24" s="466"/>
      <c r="BV24" s="464">
        <v>15867899</v>
      </c>
      <c r="BW24" s="465"/>
      <c r="BX24" s="465"/>
      <c r="BY24" s="465"/>
      <c r="BZ24" s="465"/>
      <c r="CA24" s="465"/>
      <c r="CB24" s="465"/>
      <c r="CC24" s="466"/>
      <c r="CD24" s="195"/>
      <c r="CE24" s="574"/>
      <c r="CF24" s="574"/>
      <c r="CG24" s="574"/>
      <c r="CH24" s="574"/>
      <c r="CI24" s="574"/>
      <c r="CJ24" s="574"/>
      <c r="CK24" s="574"/>
      <c r="CL24" s="574"/>
      <c r="CM24" s="574"/>
      <c r="CN24" s="574"/>
      <c r="CO24" s="574"/>
      <c r="CP24" s="574"/>
      <c r="CQ24" s="574"/>
      <c r="CR24" s="574"/>
      <c r="CS24" s="575"/>
      <c r="CT24" s="461"/>
      <c r="CU24" s="462"/>
      <c r="CV24" s="462"/>
      <c r="CW24" s="462"/>
      <c r="CX24" s="462"/>
      <c r="CY24" s="462"/>
      <c r="CZ24" s="462"/>
      <c r="DA24" s="463"/>
      <c r="DB24" s="461"/>
      <c r="DC24" s="462"/>
      <c r="DD24" s="462"/>
      <c r="DE24" s="462"/>
      <c r="DF24" s="462"/>
      <c r="DG24" s="462"/>
      <c r="DH24" s="462"/>
      <c r="DI24" s="463"/>
      <c r="DJ24" s="180"/>
      <c r="DK24" s="180"/>
      <c r="DL24" s="180"/>
      <c r="DM24" s="180"/>
      <c r="DN24" s="180"/>
      <c r="DO24" s="180"/>
    </row>
    <row r="25" spans="1:119" s="180" customFormat="1" ht="18.75" customHeight="1">
      <c r="A25" s="181"/>
      <c r="B25" s="604"/>
      <c r="C25" s="605"/>
      <c r="D25" s="606"/>
      <c r="E25" s="514" t="s">
        <v>173</v>
      </c>
      <c r="F25" s="494"/>
      <c r="G25" s="494"/>
      <c r="H25" s="494"/>
      <c r="I25" s="494"/>
      <c r="J25" s="494"/>
      <c r="K25" s="495"/>
      <c r="L25" s="515">
        <v>1</v>
      </c>
      <c r="M25" s="516"/>
      <c r="N25" s="516"/>
      <c r="O25" s="516"/>
      <c r="P25" s="558"/>
      <c r="Q25" s="515">
        <v>5850</v>
      </c>
      <c r="R25" s="516"/>
      <c r="S25" s="516"/>
      <c r="T25" s="516"/>
      <c r="U25" s="516"/>
      <c r="V25" s="558"/>
      <c r="W25" s="617"/>
      <c r="X25" s="605"/>
      <c r="Y25" s="606"/>
      <c r="Z25" s="514" t="s">
        <v>174</v>
      </c>
      <c r="AA25" s="494"/>
      <c r="AB25" s="494"/>
      <c r="AC25" s="494"/>
      <c r="AD25" s="494"/>
      <c r="AE25" s="494"/>
      <c r="AF25" s="494"/>
      <c r="AG25" s="495"/>
      <c r="AH25" s="515">
        <v>104</v>
      </c>
      <c r="AI25" s="516"/>
      <c r="AJ25" s="516"/>
      <c r="AK25" s="516"/>
      <c r="AL25" s="558"/>
      <c r="AM25" s="515">
        <v>297648</v>
      </c>
      <c r="AN25" s="516"/>
      <c r="AO25" s="516"/>
      <c r="AP25" s="516"/>
      <c r="AQ25" s="516"/>
      <c r="AR25" s="558"/>
      <c r="AS25" s="515">
        <v>2862</v>
      </c>
      <c r="AT25" s="516"/>
      <c r="AU25" s="516"/>
      <c r="AV25" s="516"/>
      <c r="AW25" s="516"/>
      <c r="AX25" s="517"/>
      <c r="AY25" s="424" t="s">
        <v>175</v>
      </c>
      <c r="AZ25" s="425"/>
      <c r="BA25" s="425"/>
      <c r="BB25" s="425"/>
      <c r="BC25" s="425"/>
      <c r="BD25" s="425"/>
      <c r="BE25" s="425"/>
      <c r="BF25" s="425"/>
      <c r="BG25" s="425"/>
      <c r="BH25" s="425"/>
      <c r="BI25" s="425"/>
      <c r="BJ25" s="425"/>
      <c r="BK25" s="425"/>
      <c r="BL25" s="425"/>
      <c r="BM25" s="426"/>
      <c r="BN25" s="427">
        <v>3069820</v>
      </c>
      <c r="BO25" s="428"/>
      <c r="BP25" s="428"/>
      <c r="BQ25" s="428"/>
      <c r="BR25" s="428"/>
      <c r="BS25" s="428"/>
      <c r="BT25" s="428"/>
      <c r="BU25" s="429"/>
      <c r="BV25" s="427">
        <v>2814321</v>
      </c>
      <c r="BW25" s="428"/>
      <c r="BX25" s="428"/>
      <c r="BY25" s="428"/>
      <c r="BZ25" s="428"/>
      <c r="CA25" s="428"/>
      <c r="CB25" s="428"/>
      <c r="CC25" s="429"/>
      <c r="CD25" s="195"/>
      <c r="CE25" s="574"/>
      <c r="CF25" s="574"/>
      <c r="CG25" s="574"/>
      <c r="CH25" s="574"/>
      <c r="CI25" s="574"/>
      <c r="CJ25" s="574"/>
      <c r="CK25" s="574"/>
      <c r="CL25" s="574"/>
      <c r="CM25" s="574"/>
      <c r="CN25" s="574"/>
      <c r="CO25" s="574"/>
      <c r="CP25" s="574"/>
      <c r="CQ25" s="574"/>
      <c r="CR25" s="574"/>
      <c r="CS25" s="575"/>
      <c r="CT25" s="461"/>
      <c r="CU25" s="462"/>
      <c r="CV25" s="462"/>
      <c r="CW25" s="462"/>
      <c r="CX25" s="462"/>
      <c r="CY25" s="462"/>
      <c r="CZ25" s="462"/>
      <c r="DA25" s="463"/>
      <c r="DB25" s="461"/>
      <c r="DC25" s="462"/>
      <c r="DD25" s="462"/>
      <c r="DE25" s="462"/>
      <c r="DF25" s="462"/>
      <c r="DG25" s="462"/>
      <c r="DH25" s="462"/>
      <c r="DI25" s="463"/>
    </row>
    <row r="26" spans="1:119" s="180" customFormat="1" ht="18.75" customHeight="1">
      <c r="A26" s="181"/>
      <c r="B26" s="604"/>
      <c r="C26" s="605"/>
      <c r="D26" s="606"/>
      <c r="E26" s="514" t="s">
        <v>176</v>
      </c>
      <c r="F26" s="494"/>
      <c r="G26" s="494"/>
      <c r="H26" s="494"/>
      <c r="I26" s="494"/>
      <c r="J26" s="494"/>
      <c r="K26" s="495"/>
      <c r="L26" s="515">
        <v>1</v>
      </c>
      <c r="M26" s="516"/>
      <c r="N26" s="516"/>
      <c r="O26" s="516"/>
      <c r="P26" s="558"/>
      <c r="Q26" s="515">
        <v>5600</v>
      </c>
      <c r="R26" s="516"/>
      <c r="S26" s="516"/>
      <c r="T26" s="516"/>
      <c r="U26" s="516"/>
      <c r="V26" s="558"/>
      <c r="W26" s="617"/>
      <c r="X26" s="605"/>
      <c r="Y26" s="606"/>
      <c r="Z26" s="514" t="s">
        <v>177</v>
      </c>
      <c r="AA26" s="627"/>
      <c r="AB26" s="627"/>
      <c r="AC26" s="627"/>
      <c r="AD26" s="627"/>
      <c r="AE26" s="627"/>
      <c r="AF26" s="627"/>
      <c r="AG26" s="628"/>
      <c r="AH26" s="515">
        <v>20</v>
      </c>
      <c r="AI26" s="516"/>
      <c r="AJ26" s="516"/>
      <c r="AK26" s="516"/>
      <c r="AL26" s="558"/>
      <c r="AM26" s="515">
        <v>58460</v>
      </c>
      <c r="AN26" s="516"/>
      <c r="AO26" s="516"/>
      <c r="AP26" s="516"/>
      <c r="AQ26" s="516"/>
      <c r="AR26" s="558"/>
      <c r="AS26" s="515">
        <v>2923</v>
      </c>
      <c r="AT26" s="516"/>
      <c r="AU26" s="516"/>
      <c r="AV26" s="516"/>
      <c r="AW26" s="516"/>
      <c r="AX26" s="517"/>
      <c r="AY26" s="467" t="s">
        <v>178</v>
      </c>
      <c r="AZ26" s="468"/>
      <c r="BA26" s="468"/>
      <c r="BB26" s="468"/>
      <c r="BC26" s="468"/>
      <c r="BD26" s="468"/>
      <c r="BE26" s="468"/>
      <c r="BF26" s="468"/>
      <c r="BG26" s="468"/>
      <c r="BH26" s="468"/>
      <c r="BI26" s="468"/>
      <c r="BJ26" s="468"/>
      <c r="BK26" s="468"/>
      <c r="BL26" s="468"/>
      <c r="BM26" s="469"/>
      <c r="BN26" s="464" t="s">
        <v>139</v>
      </c>
      <c r="BO26" s="465"/>
      <c r="BP26" s="465"/>
      <c r="BQ26" s="465"/>
      <c r="BR26" s="465"/>
      <c r="BS26" s="465"/>
      <c r="BT26" s="465"/>
      <c r="BU26" s="466"/>
      <c r="BV26" s="464" t="s">
        <v>130</v>
      </c>
      <c r="BW26" s="465"/>
      <c r="BX26" s="465"/>
      <c r="BY26" s="465"/>
      <c r="BZ26" s="465"/>
      <c r="CA26" s="465"/>
      <c r="CB26" s="465"/>
      <c r="CC26" s="466"/>
      <c r="CD26" s="195"/>
      <c r="CE26" s="574"/>
      <c r="CF26" s="574"/>
      <c r="CG26" s="574"/>
      <c r="CH26" s="574"/>
      <c r="CI26" s="574"/>
      <c r="CJ26" s="574"/>
      <c r="CK26" s="574"/>
      <c r="CL26" s="574"/>
      <c r="CM26" s="574"/>
      <c r="CN26" s="574"/>
      <c r="CO26" s="574"/>
      <c r="CP26" s="574"/>
      <c r="CQ26" s="574"/>
      <c r="CR26" s="574"/>
      <c r="CS26" s="575"/>
      <c r="CT26" s="461"/>
      <c r="CU26" s="462"/>
      <c r="CV26" s="462"/>
      <c r="CW26" s="462"/>
      <c r="CX26" s="462"/>
      <c r="CY26" s="462"/>
      <c r="CZ26" s="462"/>
      <c r="DA26" s="463"/>
      <c r="DB26" s="461"/>
      <c r="DC26" s="462"/>
      <c r="DD26" s="462"/>
      <c r="DE26" s="462"/>
      <c r="DF26" s="462"/>
      <c r="DG26" s="462"/>
      <c r="DH26" s="462"/>
      <c r="DI26" s="463"/>
    </row>
    <row r="27" spans="1:119" ht="18.75" customHeight="1" thickBot="1">
      <c r="A27" s="181"/>
      <c r="B27" s="604"/>
      <c r="C27" s="605"/>
      <c r="D27" s="606"/>
      <c r="E27" s="514" t="s">
        <v>179</v>
      </c>
      <c r="F27" s="494"/>
      <c r="G27" s="494"/>
      <c r="H27" s="494"/>
      <c r="I27" s="494"/>
      <c r="J27" s="494"/>
      <c r="K27" s="495"/>
      <c r="L27" s="515">
        <v>1</v>
      </c>
      <c r="M27" s="516"/>
      <c r="N27" s="516"/>
      <c r="O27" s="516"/>
      <c r="P27" s="558"/>
      <c r="Q27" s="515">
        <v>4000</v>
      </c>
      <c r="R27" s="516"/>
      <c r="S27" s="516"/>
      <c r="T27" s="516"/>
      <c r="U27" s="516"/>
      <c r="V27" s="558"/>
      <c r="W27" s="617"/>
      <c r="X27" s="605"/>
      <c r="Y27" s="606"/>
      <c r="Z27" s="514" t="s">
        <v>180</v>
      </c>
      <c r="AA27" s="494"/>
      <c r="AB27" s="494"/>
      <c r="AC27" s="494"/>
      <c r="AD27" s="494"/>
      <c r="AE27" s="494"/>
      <c r="AF27" s="494"/>
      <c r="AG27" s="495"/>
      <c r="AH27" s="515">
        <v>16</v>
      </c>
      <c r="AI27" s="516"/>
      <c r="AJ27" s="516"/>
      <c r="AK27" s="516"/>
      <c r="AL27" s="558"/>
      <c r="AM27" s="515">
        <v>53240</v>
      </c>
      <c r="AN27" s="516"/>
      <c r="AO27" s="516"/>
      <c r="AP27" s="516"/>
      <c r="AQ27" s="516"/>
      <c r="AR27" s="558"/>
      <c r="AS27" s="515">
        <v>3328</v>
      </c>
      <c r="AT27" s="516"/>
      <c r="AU27" s="516"/>
      <c r="AV27" s="516"/>
      <c r="AW27" s="516"/>
      <c r="AX27" s="517"/>
      <c r="AY27" s="559" t="s">
        <v>181</v>
      </c>
      <c r="AZ27" s="560"/>
      <c r="BA27" s="560"/>
      <c r="BB27" s="560"/>
      <c r="BC27" s="560"/>
      <c r="BD27" s="560"/>
      <c r="BE27" s="560"/>
      <c r="BF27" s="560"/>
      <c r="BG27" s="560"/>
      <c r="BH27" s="560"/>
      <c r="BI27" s="560"/>
      <c r="BJ27" s="560"/>
      <c r="BK27" s="560"/>
      <c r="BL27" s="560"/>
      <c r="BM27" s="561"/>
      <c r="BN27" s="640">
        <v>685372</v>
      </c>
      <c r="BO27" s="641"/>
      <c r="BP27" s="641"/>
      <c r="BQ27" s="641"/>
      <c r="BR27" s="641"/>
      <c r="BS27" s="641"/>
      <c r="BT27" s="641"/>
      <c r="BU27" s="642"/>
      <c r="BV27" s="640">
        <v>685114</v>
      </c>
      <c r="BW27" s="641"/>
      <c r="BX27" s="641"/>
      <c r="BY27" s="641"/>
      <c r="BZ27" s="641"/>
      <c r="CA27" s="641"/>
      <c r="CB27" s="641"/>
      <c r="CC27" s="642"/>
      <c r="CD27" s="197"/>
      <c r="CE27" s="574"/>
      <c r="CF27" s="574"/>
      <c r="CG27" s="574"/>
      <c r="CH27" s="574"/>
      <c r="CI27" s="574"/>
      <c r="CJ27" s="574"/>
      <c r="CK27" s="574"/>
      <c r="CL27" s="574"/>
      <c r="CM27" s="574"/>
      <c r="CN27" s="574"/>
      <c r="CO27" s="574"/>
      <c r="CP27" s="574"/>
      <c r="CQ27" s="574"/>
      <c r="CR27" s="574"/>
      <c r="CS27" s="575"/>
      <c r="CT27" s="461"/>
      <c r="CU27" s="462"/>
      <c r="CV27" s="462"/>
      <c r="CW27" s="462"/>
      <c r="CX27" s="462"/>
      <c r="CY27" s="462"/>
      <c r="CZ27" s="462"/>
      <c r="DA27" s="463"/>
      <c r="DB27" s="461"/>
      <c r="DC27" s="462"/>
      <c r="DD27" s="462"/>
      <c r="DE27" s="462"/>
      <c r="DF27" s="462"/>
      <c r="DG27" s="462"/>
      <c r="DH27" s="462"/>
      <c r="DI27" s="463"/>
      <c r="DJ27" s="180"/>
      <c r="DK27" s="180"/>
      <c r="DL27" s="180"/>
      <c r="DM27" s="180"/>
      <c r="DN27" s="180"/>
      <c r="DO27" s="180"/>
    </row>
    <row r="28" spans="1:119" ht="18.75" customHeight="1">
      <c r="A28" s="181"/>
      <c r="B28" s="604"/>
      <c r="C28" s="605"/>
      <c r="D28" s="606"/>
      <c r="E28" s="514" t="s">
        <v>182</v>
      </c>
      <c r="F28" s="494"/>
      <c r="G28" s="494"/>
      <c r="H28" s="494"/>
      <c r="I28" s="494"/>
      <c r="J28" s="494"/>
      <c r="K28" s="495"/>
      <c r="L28" s="515">
        <v>1</v>
      </c>
      <c r="M28" s="516"/>
      <c r="N28" s="516"/>
      <c r="O28" s="516"/>
      <c r="P28" s="558"/>
      <c r="Q28" s="515">
        <v>3400</v>
      </c>
      <c r="R28" s="516"/>
      <c r="S28" s="516"/>
      <c r="T28" s="516"/>
      <c r="U28" s="516"/>
      <c r="V28" s="558"/>
      <c r="W28" s="617"/>
      <c r="X28" s="605"/>
      <c r="Y28" s="606"/>
      <c r="Z28" s="514" t="s">
        <v>183</v>
      </c>
      <c r="AA28" s="494"/>
      <c r="AB28" s="494"/>
      <c r="AC28" s="494"/>
      <c r="AD28" s="494"/>
      <c r="AE28" s="494"/>
      <c r="AF28" s="494"/>
      <c r="AG28" s="495"/>
      <c r="AH28" s="515" t="s">
        <v>139</v>
      </c>
      <c r="AI28" s="516"/>
      <c r="AJ28" s="516"/>
      <c r="AK28" s="516"/>
      <c r="AL28" s="558"/>
      <c r="AM28" s="515" t="s">
        <v>139</v>
      </c>
      <c r="AN28" s="516"/>
      <c r="AO28" s="516"/>
      <c r="AP28" s="516"/>
      <c r="AQ28" s="516"/>
      <c r="AR28" s="558"/>
      <c r="AS28" s="515" t="s">
        <v>129</v>
      </c>
      <c r="AT28" s="516"/>
      <c r="AU28" s="516"/>
      <c r="AV28" s="516"/>
      <c r="AW28" s="516"/>
      <c r="AX28" s="517"/>
      <c r="AY28" s="643" t="s">
        <v>184</v>
      </c>
      <c r="AZ28" s="644"/>
      <c r="BA28" s="644"/>
      <c r="BB28" s="645"/>
      <c r="BC28" s="424" t="s">
        <v>48</v>
      </c>
      <c r="BD28" s="425"/>
      <c r="BE28" s="425"/>
      <c r="BF28" s="425"/>
      <c r="BG28" s="425"/>
      <c r="BH28" s="425"/>
      <c r="BI28" s="425"/>
      <c r="BJ28" s="425"/>
      <c r="BK28" s="425"/>
      <c r="BL28" s="425"/>
      <c r="BM28" s="426"/>
      <c r="BN28" s="427">
        <v>6568129</v>
      </c>
      <c r="BO28" s="428"/>
      <c r="BP28" s="428"/>
      <c r="BQ28" s="428"/>
      <c r="BR28" s="428"/>
      <c r="BS28" s="428"/>
      <c r="BT28" s="428"/>
      <c r="BU28" s="429"/>
      <c r="BV28" s="427">
        <v>6563797</v>
      </c>
      <c r="BW28" s="428"/>
      <c r="BX28" s="428"/>
      <c r="BY28" s="428"/>
      <c r="BZ28" s="428"/>
      <c r="CA28" s="428"/>
      <c r="CB28" s="428"/>
      <c r="CC28" s="429"/>
      <c r="CD28" s="195"/>
      <c r="CE28" s="574"/>
      <c r="CF28" s="574"/>
      <c r="CG28" s="574"/>
      <c r="CH28" s="574"/>
      <c r="CI28" s="574"/>
      <c r="CJ28" s="574"/>
      <c r="CK28" s="574"/>
      <c r="CL28" s="574"/>
      <c r="CM28" s="574"/>
      <c r="CN28" s="574"/>
      <c r="CO28" s="574"/>
      <c r="CP28" s="574"/>
      <c r="CQ28" s="574"/>
      <c r="CR28" s="574"/>
      <c r="CS28" s="575"/>
      <c r="CT28" s="461"/>
      <c r="CU28" s="462"/>
      <c r="CV28" s="462"/>
      <c r="CW28" s="462"/>
      <c r="CX28" s="462"/>
      <c r="CY28" s="462"/>
      <c r="CZ28" s="462"/>
      <c r="DA28" s="463"/>
      <c r="DB28" s="461"/>
      <c r="DC28" s="462"/>
      <c r="DD28" s="462"/>
      <c r="DE28" s="462"/>
      <c r="DF28" s="462"/>
      <c r="DG28" s="462"/>
      <c r="DH28" s="462"/>
      <c r="DI28" s="463"/>
      <c r="DJ28" s="180"/>
      <c r="DK28" s="180"/>
      <c r="DL28" s="180"/>
      <c r="DM28" s="180"/>
      <c r="DN28" s="180"/>
      <c r="DO28" s="180"/>
    </row>
    <row r="29" spans="1:119" ht="18.75" customHeight="1">
      <c r="A29" s="181"/>
      <c r="B29" s="604"/>
      <c r="C29" s="605"/>
      <c r="D29" s="606"/>
      <c r="E29" s="514" t="s">
        <v>185</v>
      </c>
      <c r="F29" s="494"/>
      <c r="G29" s="494"/>
      <c r="H29" s="494"/>
      <c r="I29" s="494"/>
      <c r="J29" s="494"/>
      <c r="K29" s="495"/>
      <c r="L29" s="515">
        <v>16</v>
      </c>
      <c r="M29" s="516"/>
      <c r="N29" s="516"/>
      <c r="O29" s="516"/>
      <c r="P29" s="558"/>
      <c r="Q29" s="515">
        <v>3100</v>
      </c>
      <c r="R29" s="516"/>
      <c r="S29" s="516"/>
      <c r="T29" s="516"/>
      <c r="U29" s="516"/>
      <c r="V29" s="558"/>
      <c r="W29" s="618"/>
      <c r="X29" s="619"/>
      <c r="Y29" s="620"/>
      <c r="Z29" s="514" t="s">
        <v>186</v>
      </c>
      <c r="AA29" s="494"/>
      <c r="AB29" s="494"/>
      <c r="AC29" s="494"/>
      <c r="AD29" s="494"/>
      <c r="AE29" s="494"/>
      <c r="AF29" s="494"/>
      <c r="AG29" s="495"/>
      <c r="AH29" s="515">
        <v>552</v>
      </c>
      <c r="AI29" s="516"/>
      <c r="AJ29" s="516"/>
      <c r="AK29" s="516"/>
      <c r="AL29" s="558"/>
      <c r="AM29" s="515">
        <v>1680536</v>
      </c>
      <c r="AN29" s="516"/>
      <c r="AO29" s="516"/>
      <c r="AP29" s="516"/>
      <c r="AQ29" s="516"/>
      <c r="AR29" s="558"/>
      <c r="AS29" s="515">
        <v>3044</v>
      </c>
      <c r="AT29" s="516"/>
      <c r="AU29" s="516"/>
      <c r="AV29" s="516"/>
      <c r="AW29" s="516"/>
      <c r="AX29" s="517"/>
      <c r="AY29" s="646"/>
      <c r="AZ29" s="647"/>
      <c r="BA29" s="647"/>
      <c r="BB29" s="648"/>
      <c r="BC29" s="498" t="s">
        <v>187</v>
      </c>
      <c r="BD29" s="499"/>
      <c r="BE29" s="499"/>
      <c r="BF29" s="499"/>
      <c r="BG29" s="499"/>
      <c r="BH29" s="499"/>
      <c r="BI29" s="499"/>
      <c r="BJ29" s="499"/>
      <c r="BK29" s="499"/>
      <c r="BL29" s="499"/>
      <c r="BM29" s="500"/>
      <c r="BN29" s="464">
        <v>1044491</v>
      </c>
      <c r="BO29" s="465"/>
      <c r="BP29" s="465"/>
      <c r="BQ29" s="465"/>
      <c r="BR29" s="465"/>
      <c r="BS29" s="465"/>
      <c r="BT29" s="465"/>
      <c r="BU29" s="466"/>
      <c r="BV29" s="464">
        <v>1043914</v>
      </c>
      <c r="BW29" s="465"/>
      <c r="BX29" s="465"/>
      <c r="BY29" s="465"/>
      <c r="BZ29" s="465"/>
      <c r="CA29" s="465"/>
      <c r="CB29" s="465"/>
      <c r="CC29" s="466"/>
      <c r="CD29" s="197"/>
      <c r="CE29" s="574"/>
      <c r="CF29" s="574"/>
      <c r="CG29" s="574"/>
      <c r="CH29" s="574"/>
      <c r="CI29" s="574"/>
      <c r="CJ29" s="574"/>
      <c r="CK29" s="574"/>
      <c r="CL29" s="574"/>
      <c r="CM29" s="574"/>
      <c r="CN29" s="574"/>
      <c r="CO29" s="574"/>
      <c r="CP29" s="574"/>
      <c r="CQ29" s="574"/>
      <c r="CR29" s="574"/>
      <c r="CS29" s="575"/>
      <c r="CT29" s="461"/>
      <c r="CU29" s="462"/>
      <c r="CV29" s="462"/>
      <c r="CW29" s="462"/>
      <c r="CX29" s="462"/>
      <c r="CY29" s="462"/>
      <c r="CZ29" s="462"/>
      <c r="DA29" s="463"/>
      <c r="DB29" s="461"/>
      <c r="DC29" s="462"/>
      <c r="DD29" s="462"/>
      <c r="DE29" s="462"/>
      <c r="DF29" s="462"/>
      <c r="DG29" s="462"/>
      <c r="DH29" s="462"/>
      <c r="DI29" s="463"/>
      <c r="DJ29" s="180"/>
      <c r="DK29" s="180"/>
      <c r="DL29" s="180"/>
      <c r="DM29" s="180"/>
      <c r="DN29" s="180"/>
      <c r="DO29" s="180"/>
    </row>
    <row r="30" spans="1:119" ht="18.75" customHeight="1" thickBot="1">
      <c r="A30" s="181"/>
      <c r="B30" s="607"/>
      <c r="C30" s="608"/>
      <c r="D30" s="609"/>
      <c r="E30" s="518"/>
      <c r="F30" s="519"/>
      <c r="G30" s="519"/>
      <c r="H30" s="519"/>
      <c r="I30" s="519"/>
      <c r="J30" s="519"/>
      <c r="K30" s="520"/>
      <c r="L30" s="621"/>
      <c r="M30" s="622"/>
      <c r="N30" s="622"/>
      <c r="O30" s="622"/>
      <c r="P30" s="623"/>
      <c r="Q30" s="621"/>
      <c r="R30" s="622"/>
      <c r="S30" s="622"/>
      <c r="T30" s="622"/>
      <c r="U30" s="622"/>
      <c r="V30" s="623"/>
      <c r="W30" s="624" t="s">
        <v>188</v>
      </c>
      <c r="X30" s="625"/>
      <c r="Y30" s="625"/>
      <c r="Z30" s="625"/>
      <c r="AA30" s="625"/>
      <c r="AB30" s="625"/>
      <c r="AC30" s="625"/>
      <c r="AD30" s="625"/>
      <c r="AE30" s="625"/>
      <c r="AF30" s="625"/>
      <c r="AG30" s="626"/>
      <c r="AH30" s="583">
        <v>97.6</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5861489</v>
      </c>
      <c r="BO30" s="641"/>
      <c r="BP30" s="641"/>
      <c r="BQ30" s="641"/>
      <c r="BR30" s="641"/>
      <c r="BS30" s="641"/>
      <c r="BT30" s="641"/>
      <c r="BU30" s="642"/>
      <c r="BV30" s="640">
        <v>4889097</v>
      </c>
      <c r="BW30" s="641"/>
      <c r="BX30" s="641"/>
      <c r="BY30" s="641"/>
      <c r="BZ30" s="641"/>
      <c r="CA30" s="641"/>
      <c r="CB30" s="641"/>
      <c r="CC30" s="642"/>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c r="A32" s="181"/>
      <c r="B32" s="207"/>
      <c r="C32" s="208" t="s">
        <v>189</v>
      </c>
      <c r="D32" s="208"/>
      <c r="E32" s="208"/>
      <c r="F32" s="205"/>
      <c r="G32" s="205"/>
      <c r="H32" s="205"/>
      <c r="I32" s="205"/>
      <c r="J32" s="205"/>
      <c r="K32" s="205"/>
      <c r="L32" s="205"/>
      <c r="M32" s="205"/>
      <c r="N32" s="205"/>
      <c r="O32" s="205"/>
      <c r="P32" s="205"/>
      <c r="Q32" s="205"/>
      <c r="R32" s="205"/>
      <c r="S32" s="205"/>
      <c r="T32" s="205"/>
      <c r="U32" s="205" t="s">
        <v>190</v>
      </c>
      <c r="V32" s="205"/>
      <c r="W32" s="205"/>
      <c r="X32" s="205"/>
      <c r="Y32" s="205"/>
      <c r="Z32" s="205"/>
      <c r="AA32" s="205"/>
      <c r="AB32" s="205"/>
      <c r="AC32" s="205"/>
      <c r="AD32" s="205"/>
      <c r="AE32" s="205"/>
      <c r="AF32" s="205"/>
      <c r="AG32" s="205"/>
      <c r="AH32" s="205"/>
      <c r="AI32" s="205"/>
      <c r="AJ32" s="205"/>
      <c r="AK32" s="205"/>
      <c r="AL32" s="205"/>
      <c r="AM32" s="209" t="s">
        <v>191</v>
      </c>
      <c r="AN32" s="205"/>
      <c r="AO32" s="205"/>
      <c r="AP32" s="205"/>
      <c r="AQ32" s="205"/>
      <c r="AR32" s="205"/>
      <c r="AS32" s="209"/>
      <c r="AT32" s="209"/>
      <c r="AU32" s="209"/>
      <c r="AV32" s="209"/>
      <c r="AW32" s="209"/>
      <c r="AX32" s="209"/>
      <c r="AY32" s="209"/>
      <c r="AZ32" s="209"/>
      <c r="BA32" s="209"/>
      <c r="BB32" s="205"/>
      <c r="BC32" s="209"/>
      <c r="BD32" s="205"/>
      <c r="BE32" s="209" t="s">
        <v>192</v>
      </c>
      <c r="BF32" s="205"/>
      <c r="BG32" s="205"/>
      <c r="BH32" s="205"/>
      <c r="BI32" s="205"/>
      <c r="BJ32" s="209"/>
      <c r="BK32" s="209"/>
      <c r="BL32" s="209"/>
      <c r="BM32" s="209"/>
      <c r="BN32" s="209"/>
      <c r="BO32" s="209"/>
      <c r="BP32" s="209"/>
      <c r="BQ32" s="209"/>
      <c r="BR32" s="205"/>
      <c r="BS32" s="205"/>
      <c r="BT32" s="205"/>
      <c r="BU32" s="205"/>
      <c r="BV32" s="205"/>
      <c r="BW32" s="205" t="s">
        <v>193</v>
      </c>
      <c r="BX32" s="205"/>
      <c r="BY32" s="205"/>
      <c r="BZ32" s="205"/>
      <c r="CA32" s="205"/>
      <c r="CB32" s="209"/>
      <c r="CC32" s="209"/>
      <c r="CD32" s="209"/>
      <c r="CE32" s="209"/>
      <c r="CF32" s="209"/>
      <c r="CG32" s="209"/>
      <c r="CH32" s="209"/>
      <c r="CI32" s="209"/>
      <c r="CJ32" s="209"/>
      <c r="CK32" s="209"/>
      <c r="CL32" s="209"/>
      <c r="CM32" s="209"/>
      <c r="CN32" s="209"/>
      <c r="CO32" s="209" t="s">
        <v>194</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c r="A33" s="181"/>
      <c r="B33" s="207"/>
      <c r="C33" s="488" t="s">
        <v>195</v>
      </c>
      <c r="D33" s="488"/>
      <c r="E33" s="453" t="s">
        <v>196</v>
      </c>
      <c r="F33" s="453"/>
      <c r="G33" s="453"/>
      <c r="H33" s="453"/>
      <c r="I33" s="453"/>
      <c r="J33" s="453"/>
      <c r="K33" s="453"/>
      <c r="L33" s="453"/>
      <c r="M33" s="453"/>
      <c r="N33" s="453"/>
      <c r="O33" s="453"/>
      <c r="P33" s="453"/>
      <c r="Q33" s="453"/>
      <c r="R33" s="453"/>
      <c r="S33" s="453"/>
      <c r="T33" s="210"/>
      <c r="U33" s="488" t="s">
        <v>197</v>
      </c>
      <c r="V33" s="488"/>
      <c r="W33" s="453" t="s">
        <v>196</v>
      </c>
      <c r="X33" s="453"/>
      <c r="Y33" s="453"/>
      <c r="Z33" s="453"/>
      <c r="AA33" s="453"/>
      <c r="AB33" s="453"/>
      <c r="AC33" s="453"/>
      <c r="AD33" s="453"/>
      <c r="AE33" s="453"/>
      <c r="AF33" s="453"/>
      <c r="AG33" s="453"/>
      <c r="AH33" s="453"/>
      <c r="AI33" s="453"/>
      <c r="AJ33" s="453"/>
      <c r="AK33" s="453"/>
      <c r="AL33" s="210"/>
      <c r="AM33" s="488" t="s">
        <v>198</v>
      </c>
      <c r="AN33" s="488"/>
      <c r="AO33" s="453" t="s">
        <v>199</v>
      </c>
      <c r="AP33" s="453"/>
      <c r="AQ33" s="453"/>
      <c r="AR33" s="453"/>
      <c r="AS33" s="453"/>
      <c r="AT33" s="453"/>
      <c r="AU33" s="453"/>
      <c r="AV33" s="453"/>
      <c r="AW33" s="453"/>
      <c r="AX33" s="453"/>
      <c r="AY33" s="453"/>
      <c r="AZ33" s="453"/>
      <c r="BA33" s="453"/>
      <c r="BB33" s="453"/>
      <c r="BC33" s="453"/>
      <c r="BD33" s="211"/>
      <c r="BE33" s="453" t="s">
        <v>200</v>
      </c>
      <c r="BF33" s="453"/>
      <c r="BG33" s="453" t="s">
        <v>201</v>
      </c>
      <c r="BH33" s="453"/>
      <c r="BI33" s="453"/>
      <c r="BJ33" s="453"/>
      <c r="BK33" s="453"/>
      <c r="BL33" s="453"/>
      <c r="BM33" s="453"/>
      <c r="BN33" s="453"/>
      <c r="BO33" s="453"/>
      <c r="BP33" s="453"/>
      <c r="BQ33" s="453"/>
      <c r="BR33" s="453"/>
      <c r="BS33" s="453"/>
      <c r="BT33" s="453"/>
      <c r="BU33" s="453"/>
      <c r="BV33" s="211"/>
      <c r="BW33" s="488" t="s">
        <v>200</v>
      </c>
      <c r="BX33" s="488"/>
      <c r="BY33" s="453" t="s">
        <v>202</v>
      </c>
      <c r="BZ33" s="453"/>
      <c r="CA33" s="453"/>
      <c r="CB33" s="453"/>
      <c r="CC33" s="453"/>
      <c r="CD33" s="453"/>
      <c r="CE33" s="453"/>
      <c r="CF33" s="453"/>
      <c r="CG33" s="453"/>
      <c r="CH33" s="453"/>
      <c r="CI33" s="453"/>
      <c r="CJ33" s="453"/>
      <c r="CK33" s="453"/>
      <c r="CL33" s="453"/>
      <c r="CM33" s="453"/>
      <c r="CN33" s="210"/>
      <c r="CO33" s="488" t="s">
        <v>198</v>
      </c>
      <c r="CP33" s="488"/>
      <c r="CQ33" s="453" t="s">
        <v>203</v>
      </c>
      <c r="CR33" s="453"/>
      <c r="CS33" s="453"/>
      <c r="CT33" s="453"/>
      <c r="CU33" s="453"/>
      <c r="CV33" s="453"/>
      <c r="CW33" s="453"/>
      <c r="CX33" s="453"/>
      <c r="CY33" s="453"/>
      <c r="CZ33" s="453"/>
      <c r="DA33" s="453"/>
      <c r="DB33" s="453"/>
      <c r="DC33" s="453"/>
      <c r="DD33" s="453"/>
      <c r="DE33" s="453"/>
      <c r="DF33" s="210"/>
      <c r="DG33" s="652" t="s">
        <v>204</v>
      </c>
      <c r="DH33" s="652"/>
      <c r="DI33" s="212"/>
      <c r="DJ33" s="180"/>
      <c r="DK33" s="180"/>
      <c r="DL33" s="180"/>
      <c r="DM33" s="180"/>
      <c r="DN33" s="180"/>
      <c r="DO33" s="180"/>
    </row>
    <row r="34" spans="1:119" ht="32.25" customHeight="1">
      <c r="A34" s="181"/>
      <c r="B34" s="207"/>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08"/>
      <c r="U34" s="653">
        <f>IF(W34="","",MAX(C34:D43)+1)</f>
        <v>2</v>
      </c>
      <c r="V34" s="653"/>
      <c r="W34" s="654" t="str">
        <f>IF('各会計、関係団体の財政状況及び健全化判断比率'!B28="","",'各会計、関係団体の財政状況及び健全化判断比率'!B28)</f>
        <v>国民健康保険特別会計</v>
      </c>
      <c r="X34" s="654"/>
      <c r="Y34" s="654"/>
      <c r="Z34" s="654"/>
      <c r="AA34" s="654"/>
      <c r="AB34" s="654"/>
      <c r="AC34" s="654"/>
      <c r="AD34" s="654"/>
      <c r="AE34" s="654"/>
      <c r="AF34" s="654"/>
      <c r="AG34" s="654"/>
      <c r="AH34" s="654"/>
      <c r="AI34" s="654"/>
      <c r="AJ34" s="654"/>
      <c r="AK34" s="654"/>
      <c r="AL34" s="208"/>
      <c r="AM34" s="653">
        <f>IF(AO34="","",MAX(C34:D43,U34:V43)+1)</f>
        <v>6</v>
      </c>
      <c r="AN34" s="653"/>
      <c r="AO34" s="654" t="str">
        <f>IF('各会計、関係団体の財政状況及び健全化判断比率'!B32="","",'各会計、関係団体の財政状況及び健全化判断比率'!B32)</f>
        <v>水道事業会計</v>
      </c>
      <c r="AP34" s="654"/>
      <c r="AQ34" s="654"/>
      <c r="AR34" s="654"/>
      <c r="AS34" s="654"/>
      <c r="AT34" s="654"/>
      <c r="AU34" s="654"/>
      <c r="AV34" s="654"/>
      <c r="AW34" s="654"/>
      <c r="AX34" s="654"/>
      <c r="AY34" s="654"/>
      <c r="AZ34" s="654"/>
      <c r="BA34" s="654"/>
      <c r="BB34" s="654"/>
      <c r="BC34" s="654"/>
      <c r="BD34" s="208"/>
      <c r="BE34" s="653" t="str">
        <f>IF(BG34="","",MAX(C34:D43,U34:V43,AM34:AN43)+1)</f>
        <v/>
      </c>
      <c r="BF34" s="653"/>
      <c r="BG34" s="654"/>
      <c r="BH34" s="654"/>
      <c r="BI34" s="654"/>
      <c r="BJ34" s="654"/>
      <c r="BK34" s="654"/>
      <c r="BL34" s="654"/>
      <c r="BM34" s="654"/>
      <c r="BN34" s="654"/>
      <c r="BO34" s="654"/>
      <c r="BP34" s="654"/>
      <c r="BQ34" s="654"/>
      <c r="BR34" s="654"/>
      <c r="BS34" s="654"/>
      <c r="BT34" s="654"/>
      <c r="BU34" s="654"/>
      <c r="BV34" s="208"/>
      <c r="BW34" s="653">
        <f>IF(BY34="","",MAX(C34:D43,U34:V43,AM34:AN43,BE34:BF43)+1)</f>
        <v>10</v>
      </c>
      <c r="BX34" s="653"/>
      <c r="BY34" s="654" t="str">
        <f>IF('各会計、関係団体の財政状況及び健全化判断比率'!B68="","",'各会計、関係団体の財政状況及び健全化判断比率'!B68)</f>
        <v>滋賀県市町村職員退職手当組合</v>
      </c>
      <c r="BZ34" s="654"/>
      <c r="CA34" s="654"/>
      <c r="CB34" s="654"/>
      <c r="CC34" s="654"/>
      <c r="CD34" s="654"/>
      <c r="CE34" s="654"/>
      <c r="CF34" s="654"/>
      <c r="CG34" s="654"/>
      <c r="CH34" s="654"/>
      <c r="CI34" s="654"/>
      <c r="CJ34" s="654"/>
      <c r="CK34" s="654"/>
      <c r="CL34" s="654"/>
      <c r="CM34" s="654"/>
      <c r="CN34" s="208"/>
      <c r="CO34" s="653">
        <f>IF(CQ34="","",MAX(C34:D43,U34:V43,AM34:AN43,BE34:BF43,BW34:BX43)+1)</f>
        <v>16</v>
      </c>
      <c r="CP34" s="653"/>
      <c r="CQ34" s="654" t="str">
        <f>IF('各会計、関係団体の財政状況及び健全化判断比率'!BS7="","",'各会計、関係団体の財政状況及び健全化判断比率'!BS7)</f>
        <v>公益財団法人ひばり</v>
      </c>
      <c r="CR34" s="654"/>
      <c r="CS34" s="654"/>
      <c r="CT34" s="654"/>
      <c r="CU34" s="654"/>
      <c r="CV34" s="654"/>
      <c r="CW34" s="654"/>
      <c r="CX34" s="654"/>
      <c r="CY34" s="654"/>
      <c r="CZ34" s="654"/>
      <c r="DA34" s="654"/>
      <c r="DB34" s="654"/>
      <c r="DC34" s="654"/>
      <c r="DD34" s="654"/>
      <c r="DE34" s="654"/>
      <c r="DF34" s="205"/>
      <c r="DG34" s="655" t="str">
        <f>IF('各会計、関係団体の財政状況及び健全化判断比率'!BR7="","",'各会計、関係団体の財政状況及び健全化判断比率'!BR7)</f>
        <v/>
      </c>
      <c r="DH34" s="655"/>
      <c r="DI34" s="212"/>
      <c r="DJ34" s="180"/>
      <c r="DK34" s="180"/>
      <c r="DL34" s="180"/>
      <c r="DM34" s="180"/>
      <c r="DN34" s="180"/>
      <c r="DO34" s="180"/>
    </row>
    <row r="35" spans="1:119" ht="32.25" customHeight="1">
      <c r="A35" s="181"/>
      <c r="B35" s="207"/>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08"/>
      <c r="U35" s="653">
        <f>IF(W35="","",U34+1)</f>
        <v>3</v>
      </c>
      <c r="V35" s="653"/>
      <c r="W35" s="654" t="str">
        <f>IF('各会計、関係団体の財政状況及び健全化判断比率'!B29="","",'各会計、関係団体の財政状況及び健全化判断比率'!B29)</f>
        <v>後期高齢者医療事業特別会計</v>
      </c>
      <c r="X35" s="654"/>
      <c r="Y35" s="654"/>
      <c r="Z35" s="654"/>
      <c r="AA35" s="654"/>
      <c r="AB35" s="654"/>
      <c r="AC35" s="654"/>
      <c r="AD35" s="654"/>
      <c r="AE35" s="654"/>
      <c r="AF35" s="654"/>
      <c r="AG35" s="654"/>
      <c r="AH35" s="654"/>
      <c r="AI35" s="654"/>
      <c r="AJ35" s="654"/>
      <c r="AK35" s="654"/>
      <c r="AL35" s="208"/>
      <c r="AM35" s="653">
        <f t="shared" ref="AM35:AM43" si="0">IF(AO35="","",AM34+1)</f>
        <v>7</v>
      </c>
      <c r="AN35" s="653"/>
      <c r="AO35" s="654" t="str">
        <f>IF('各会計、関係団体の財政状況及び健全化判断比率'!B33="","",'各会計、関係団体の財政状況及び健全化判断比率'!B33)</f>
        <v>下水道事業会計</v>
      </c>
      <c r="AP35" s="654"/>
      <c r="AQ35" s="654"/>
      <c r="AR35" s="654"/>
      <c r="AS35" s="654"/>
      <c r="AT35" s="654"/>
      <c r="AU35" s="654"/>
      <c r="AV35" s="654"/>
      <c r="AW35" s="654"/>
      <c r="AX35" s="654"/>
      <c r="AY35" s="654"/>
      <c r="AZ35" s="654"/>
      <c r="BA35" s="654"/>
      <c r="BB35" s="654"/>
      <c r="BC35" s="654"/>
      <c r="BD35" s="208"/>
      <c r="BE35" s="653" t="str">
        <f t="shared" ref="BE35:BE43" si="1">IF(BG35="","",BE34+1)</f>
        <v/>
      </c>
      <c r="BF35" s="653"/>
      <c r="BG35" s="654"/>
      <c r="BH35" s="654"/>
      <c r="BI35" s="654"/>
      <c r="BJ35" s="654"/>
      <c r="BK35" s="654"/>
      <c r="BL35" s="654"/>
      <c r="BM35" s="654"/>
      <c r="BN35" s="654"/>
      <c r="BO35" s="654"/>
      <c r="BP35" s="654"/>
      <c r="BQ35" s="654"/>
      <c r="BR35" s="654"/>
      <c r="BS35" s="654"/>
      <c r="BT35" s="654"/>
      <c r="BU35" s="654"/>
      <c r="BV35" s="208"/>
      <c r="BW35" s="653">
        <f t="shared" ref="BW35:BW43" si="2">IF(BY35="","",BW34+1)</f>
        <v>11</v>
      </c>
      <c r="BX35" s="653"/>
      <c r="BY35" s="654" t="str">
        <f>IF('各会計、関係団体の財政状況及び健全化判断比率'!B69="","",'各会計、関係団体の財政状況及び健全化判断比率'!B69)</f>
        <v>滋賀県市町村議会議員公務災害補償等組合</v>
      </c>
      <c r="BZ35" s="654"/>
      <c r="CA35" s="654"/>
      <c r="CB35" s="654"/>
      <c r="CC35" s="654"/>
      <c r="CD35" s="654"/>
      <c r="CE35" s="654"/>
      <c r="CF35" s="654"/>
      <c r="CG35" s="654"/>
      <c r="CH35" s="654"/>
      <c r="CI35" s="654"/>
      <c r="CJ35" s="654"/>
      <c r="CK35" s="654"/>
      <c r="CL35" s="654"/>
      <c r="CM35" s="654"/>
      <c r="CN35" s="208"/>
      <c r="CO35" s="653">
        <f t="shared" ref="CO35:CO43" si="3">IF(CQ35="","",CO34+1)</f>
        <v>17</v>
      </c>
      <c r="CP35" s="653"/>
      <c r="CQ35" s="654" t="str">
        <f>IF('各会計、関係団体の財政状況及び健全化判断比率'!BS8="","",'各会計、関係団体の財政状況及び健全化判断比率'!BS8)</f>
        <v>一般財団法人高島まちおこし公社</v>
      </c>
      <c r="CR35" s="654"/>
      <c r="CS35" s="654"/>
      <c r="CT35" s="654"/>
      <c r="CU35" s="654"/>
      <c r="CV35" s="654"/>
      <c r="CW35" s="654"/>
      <c r="CX35" s="654"/>
      <c r="CY35" s="654"/>
      <c r="CZ35" s="654"/>
      <c r="DA35" s="654"/>
      <c r="DB35" s="654"/>
      <c r="DC35" s="654"/>
      <c r="DD35" s="654"/>
      <c r="DE35" s="654"/>
      <c r="DF35" s="205"/>
      <c r="DG35" s="655" t="str">
        <f>IF('各会計、関係団体の財政状況及び健全化判断比率'!BR8="","",'各会計、関係団体の財政状況及び健全化判断比率'!BR8)</f>
        <v/>
      </c>
      <c r="DH35" s="655"/>
      <c r="DI35" s="212"/>
      <c r="DJ35" s="180"/>
      <c r="DK35" s="180"/>
      <c r="DL35" s="180"/>
      <c r="DM35" s="180"/>
      <c r="DN35" s="180"/>
      <c r="DO35" s="180"/>
    </row>
    <row r="36" spans="1:119" ht="32.25" customHeight="1">
      <c r="A36" s="181"/>
      <c r="B36" s="207"/>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08"/>
      <c r="U36" s="653">
        <f t="shared" ref="U36:U43" si="4">IF(W36="","",U35+1)</f>
        <v>4</v>
      </c>
      <c r="V36" s="653"/>
      <c r="W36" s="654" t="str">
        <f>IF('各会計、関係団体の財政状況及び健全化判断比率'!B30="","",'各会計、関係団体の財政状況及び健全化判断比率'!B30)</f>
        <v>介護保険事業特別会計</v>
      </c>
      <c r="X36" s="654"/>
      <c r="Y36" s="654"/>
      <c r="Z36" s="654"/>
      <c r="AA36" s="654"/>
      <c r="AB36" s="654"/>
      <c r="AC36" s="654"/>
      <c r="AD36" s="654"/>
      <c r="AE36" s="654"/>
      <c r="AF36" s="654"/>
      <c r="AG36" s="654"/>
      <c r="AH36" s="654"/>
      <c r="AI36" s="654"/>
      <c r="AJ36" s="654"/>
      <c r="AK36" s="654"/>
      <c r="AL36" s="208"/>
      <c r="AM36" s="653">
        <f t="shared" si="0"/>
        <v>8</v>
      </c>
      <c r="AN36" s="653"/>
      <c r="AO36" s="654" t="str">
        <f>IF('各会計、関係団体の財政状況及び健全化判断比率'!B34="","",'各会計、関係団体の財政状況及び健全化判断比率'!B34)</f>
        <v>病院事業会計</v>
      </c>
      <c r="AP36" s="654"/>
      <c r="AQ36" s="654"/>
      <c r="AR36" s="654"/>
      <c r="AS36" s="654"/>
      <c r="AT36" s="654"/>
      <c r="AU36" s="654"/>
      <c r="AV36" s="654"/>
      <c r="AW36" s="654"/>
      <c r="AX36" s="654"/>
      <c r="AY36" s="654"/>
      <c r="AZ36" s="654"/>
      <c r="BA36" s="654"/>
      <c r="BB36" s="654"/>
      <c r="BC36" s="654"/>
      <c r="BD36" s="208"/>
      <c r="BE36" s="653" t="str">
        <f t="shared" si="1"/>
        <v/>
      </c>
      <c r="BF36" s="653"/>
      <c r="BG36" s="654"/>
      <c r="BH36" s="654"/>
      <c r="BI36" s="654"/>
      <c r="BJ36" s="654"/>
      <c r="BK36" s="654"/>
      <c r="BL36" s="654"/>
      <c r="BM36" s="654"/>
      <c r="BN36" s="654"/>
      <c r="BO36" s="654"/>
      <c r="BP36" s="654"/>
      <c r="BQ36" s="654"/>
      <c r="BR36" s="654"/>
      <c r="BS36" s="654"/>
      <c r="BT36" s="654"/>
      <c r="BU36" s="654"/>
      <c r="BV36" s="208"/>
      <c r="BW36" s="653">
        <f t="shared" si="2"/>
        <v>12</v>
      </c>
      <c r="BX36" s="653"/>
      <c r="BY36" s="654" t="str">
        <f>IF('各会計、関係団体の財政状況及び健全化判断比率'!B70="","",'各会計、関係団体の財政状況及び健全化判断比率'!B70)</f>
        <v>滋賀県市町村職員研修センター</v>
      </c>
      <c r="BZ36" s="654"/>
      <c r="CA36" s="654"/>
      <c r="CB36" s="654"/>
      <c r="CC36" s="654"/>
      <c r="CD36" s="654"/>
      <c r="CE36" s="654"/>
      <c r="CF36" s="654"/>
      <c r="CG36" s="654"/>
      <c r="CH36" s="654"/>
      <c r="CI36" s="654"/>
      <c r="CJ36" s="654"/>
      <c r="CK36" s="654"/>
      <c r="CL36" s="654"/>
      <c r="CM36" s="654"/>
      <c r="CN36" s="208"/>
      <c r="CO36" s="653">
        <f t="shared" si="3"/>
        <v>18</v>
      </c>
      <c r="CP36" s="653"/>
      <c r="CQ36" s="654" t="str">
        <f>IF('各会計、関係団体の財政状況及び健全化判断比率'!BS9="","",'各会計、関係団体の財政状況及び健全化判断比率'!BS9)</f>
        <v>公益社団法人びわ湖高島観光協会</v>
      </c>
      <c r="CR36" s="654"/>
      <c r="CS36" s="654"/>
      <c r="CT36" s="654"/>
      <c r="CU36" s="654"/>
      <c r="CV36" s="654"/>
      <c r="CW36" s="654"/>
      <c r="CX36" s="654"/>
      <c r="CY36" s="654"/>
      <c r="CZ36" s="654"/>
      <c r="DA36" s="654"/>
      <c r="DB36" s="654"/>
      <c r="DC36" s="654"/>
      <c r="DD36" s="654"/>
      <c r="DE36" s="654"/>
      <c r="DF36" s="205"/>
      <c r="DG36" s="655" t="str">
        <f>IF('各会計、関係団体の財政状況及び健全化判断比率'!BR9="","",'各会計、関係団体の財政状況及び健全化判断比率'!BR9)</f>
        <v/>
      </c>
      <c r="DH36" s="655"/>
      <c r="DI36" s="212"/>
      <c r="DJ36" s="180"/>
      <c r="DK36" s="180"/>
      <c r="DL36" s="180"/>
      <c r="DM36" s="180"/>
      <c r="DN36" s="180"/>
      <c r="DO36" s="180"/>
    </row>
    <row r="37" spans="1:119" ht="32.25" customHeight="1">
      <c r="A37" s="181"/>
      <c r="B37" s="207"/>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08"/>
      <c r="U37" s="653">
        <f t="shared" si="4"/>
        <v>5</v>
      </c>
      <c r="V37" s="653"/>
      <c r="W37" s="654" t="str">
        <f>IF('各会計、関係団体の財政状況及び健全化判断比率'!B31="","",'各会計、関係団体の財政状況及び健全化判断比率'!B31)</f>
        <v>訪問看護ステーション事業特別会計</v>
      </c>
      <c r="X37" s="654"/>
      <c r="Y37" s="654"/>
      <c r="Z37" s="654"/>
      <c r="AA37" s="654"/>
      <c r="AB37" s="654"/>
      <c r="AC37" s="654"/>
      <c r="AD37" s="654"/>
      <c r="AE37" s="654"/>
      <c r="AF37" s="654"/>
      <c r="AG37" s="654"/>
      <c r="AH37" s="654"/>
      <c r="AI37" s="654"/>
      <c r="AJ37" s="654"/>
      <c r="AK37" s="654"/>
      <c r="AL37" s="208"/>
      <c r="AM37" s="653">
        <f t="shared" si="0"/>
        <v>9</v>
      </c>
      <c r="AN37" s="653"/>
      <c r="AO37" s="654" t="str">
        <f>IF('各会計、関係団体の財政状況及び健全化判断比率'!B35="","",'各会計、関係団体の財政状況及び健全化判断比率'!B35)</f>
        <v>介護老人保健施設事業会計</v>
      </c>
      <c r="AP37" s="654"/>
      <c r="AQ37" s="654"/>
      <c r="AR37" s="654"/>
      <c r="AS37" s="654"/>
      <c r="AT37" s="654"/>
      <c r="AU37" s="654"/>
      <c r="AV37" s="654"/>
      <c r="AW37" s="654"/>
      <c r="AX37" s="654"/>
      <c r="AY37" s="654"/>
      <c r="AZ37" s="654"/>
      <c r="BA37" s="654"/>
      <c r="BB37" s="654"/>
      <c r="BC37" s="654"/>
      <c r="BD37" s="208"/>
      <c r="BE37" s="653" t="str">
        <f t="shared" si="1"/>
        <v/>
      </c>
      <c r="BF37" s="653"/>
      <c r="BG37" s="654"/>
      <c r="BH37" s="654"/>
      <c r="BI37" s="654"/>
      <c r="BJ37" s="654"/>
      <c r="BK37" s="654"/>
      <c r="BL37" s="654"/>
      <c r="BM37" s="654"/>
      <c r="BN37" s="654"/>
      <c r="BO37" s="654"/>
      <c r="BP37" s="654"/>
      <c r="BQ37" s="654"/>
      <c r="BR37" s="654"/>
      <c r="BS37" s="654"/>
      <c r="BT37" s="654"/>
      <c r="BU37" s="654"/>
      <c r="BV37" s="208"/>
      <c r="BW37" s="653">
        <f t="shared" si="2"/>
        <v>13</v>
      </c>
      <c r="BX37" s="653"/>
      <c r="BY37" s="654" t="str">
        <f>IF('各会計、関係団体の財政状況及び健全化判断比率'!B71="","",'各会計、関係団体の財政状況及び健全化判断比率'!B71)</f>
        <v>滋賀県市町村交通災害共済組合</v>
      </c>
      <c r="BZ37" s="654"/>
      <c r="CA37" s="654"/>
      <c r="CB37" s="654"/>
      <c r="CC37" s="654"/>
      <c r="CD37" s="654"/>
      <c r="CE37" s="654"/>
      <c r="CF37" s="654"/>
      <c r="CG37" s="654"/>
      <c r="CH37" s="654"/>
      <c r="CI37" s="654"/>
      <c r="CJ37" s="654"/>
      <c r="CK37" s="654"/>
      <c r="CL37" s="654"/>
      <c r="CM37" s="654"/>
      <c r="CN37" s="208"/>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5"/>
      <c r="DG37" s="655" t="str">
        <f>IF('各会計、関係団体の財政状況及び健全化判断比率'!BR10="","",'各会計、関係団体の財政状況及び健全化判断比率'!BR10)</f>
        <v/>
      </c>
      <c r="DH37" s="655"/>
      <c r="DI37" s="212"/>
      <c r="DJ37" s="180"/>
      <c r="DK37" s="180"/>
      <c r="DL37" s="180"/>
      <c r="DM37" s="180"/>
      <c r="DN37" s="180"/>
      <c r="DO37" s="180"/>
    </row>
    <row r="38" spans="1:119" ht="32.25" customHeight="1">
      <c r="A38" s="181"/>
      <c r="B38" s="207"/>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08"/>
      <c r="U38" s="653" t="str">
        <f t="shared" si="4"/>
        <v/>
      </c>
      <c r="V38" s="653"/>
      <c r="W38" s="654"/>
      <c r="X38" s="654"/>
      <c r="Y38" s="654"/>
      <c r="Z38" s="654"/>
      <c r="AA38" s="654"/>
      <c r="AB38" s="654"/>
      <c r="AC38" s="654"/>
      <c r="AD38" s="654"/>
      <c r="AE38" s="654"/>
      <c r="AF38" s="654"/>
      <c r="AG38" s="654"/>
      <c r="AH38" s="654"/>
      <c r="AI38" s="654"/>
      <c r="AJ38" s="654"/>
      <c r="AK38" s="654"/>
      <c r="AL38" s="208"/>
      <c r="AM38" s="653" t="str">
        <f t="shared" si="0"/>
        <v/>
      </c>
      <c r="AN38" s="653"/>
      <c r="AO38" s="654"/>
      <c r="AP38" s="654"/>
      <c r="AQ38" s="654"/>
      <c r="AR38" s="654"/>
      <c r="AS38" s="654"/>
      <c r="AT38" s="654"/>
      <c r="AU38" s="654"/>
      <c r="AV38" s="654"/>
      <c r="AW38" s="654"/>
      <c r="AX38" s="654"/>
      <c r="AY38" s="654"/>
      <c r="AZ38" s="654"/>
      <c r="BA38" s="654"/>
      <c r="BB38" s="654"/>
      <c r="BC38" s="654"/>
      <c r="BD38" s="208"/>
      <c r="BE38" s="653" t="str">
        <f t="shared" si="1"/>
        <v/>
      </c>
      <c r="BF38" s="653"/>
      <c r="BG38" s="654"/>
      <c r="BH38" s="654"/>
      <c r="BI38" s="654"/>
      <c r="BJ38" s="654"/>
      <c r="BK38" s="654"/>
      <c r="BL38" s="654"/>
      <c r="BM38" s="654"/>
      <c r="BN38" s="654"/>
      <c r="BO38" s="654"/>
      <c r="BP38" s="654"/>
      <c r="BQ38" s="654"/>
      <c r="BR38" s="654"/>
      <c r="BS38" s="654"/>
      <c r="BT38" s="654"/>
      <c r="BU38" s="654"/>
      <c r="BV38" s="208"/>
      <c r="BW38" s="653">
        <f t="shared" si="2"/>
        <v>14</v>
      </c>
      <c r="BX38" s="653"/>
      <c r="BY38" s="654" t="str">
        <f>IF('各会計、関係団体の財政状況及び健全化判断比率'!B72="","",'各会計、関係団体の財政状況及び健全化判断比率'!B72)</f>
        <v>滋賀県後期高齢者医療広域連合（一般会計）</v>
      </c>
      <c r="BZ38" s="654"/>
      <c r="CA38" s="654"/>
      <c r="CB38" s="654"/>
      <c r="CC38" s="654"/>
      <c r="CD38" s="654"/>
      <c r="CE38" s="654"/>
      <c r="CF38" s="654"/>
      <c r="CG38" s="654"/>
      <c r="CH38" s="654"/>
      <c r="CI38" s="654"/>
      <c r="CJ38" s="654"/>
      <c r="CK38" s="654"/>
      <c r="CL38" s="654"/>
      <c r="CM38" s="654"/>
      <c r="CN38" s="208"/>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5"/>
      <c r="DG38" s="655" t="str">
        <f>IF('各会計、関係団体の財政状況及び健全化判断比率'!BR11="","",'各会計、関係団体の財政状況及び健全化判断比率'!BR11)</f>
        <v/>
      </c>
      <c r="DH38" s="655"/>
      <c r="DI38" s="212"/>
      <c r="DJ38" s="180"/>
      <c r="DK38" s="180"/>
      <c r="DL38" s="180"/>
      <c r="DM38" s="180"/>
      <c r="DN38" s="180"/>
      <c r="DO38" s="180"/>
    </row>
    <row r="39" spans="1:119" ht="32.25" customHeight="1">
      <c r="A39" s="181"/>
      <c r="B39" s="207"/>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08"/>
      <c r="U39" s="653" t="str">
        <f t="shared" si="4"/>
        <v/>
      </c>
      <c r="V39" s="653"/>
      <c r="W39" s="654"/>
      <c r="X39" s="654"/>
      <c r="Y39" s="654"/>
      <c r="Z39" s="654"/>
      <c r="AA39" s="654"/>
      <c r="AB39" s="654"/>
      <c r="AC39" s="654"/>
      <c r="AD39" s="654"/>
      <c r="AE39" s="654"/>
      <c r="AF39" s="654"/>
      <c r="AG39" s="654"/>
      <c r="AH39" s="654"/>
      <c r="AI39" s="654"/>
      <c r="AJ39" s="654"/>
      <c r="AK39" s="654"/>
      <c r="AL39" s="208"/>
      <c r="AM39" s="653" t="str">
        <f t="shared" si="0"/>
        <v/>
      </c>
      <c r="AN39" s="653"/>
      <c r="AO39" s="654"/>
      <c r="AP39" s="654"/>
      <c r="AQ39" s="654"/>
      <c r="AR39" s="654"/>
      <c r="AS39" s="654"/>
      <c r="AT39" s="654"/>
      <c r="AU39" s="654"/>
      <c r="AV39" s="654"/>
      <c r="AW39" s="654"/>
      <c r="AX39" s="654"/>
      <c r="AY39" s="654"/>
      <c r="AZ39" s="654"/>
      <c r="BA39" s="654"/>
      <c r="BB39" s="654"/>
      <c r="BC39" s="654"/>
      <c r="BD39" s="208"/>
      <c r="BE39" s="653" t="str">
        <f t="shared" si="1"/>
        <v/>
      </c>
      <c r="BF39" s="653"/>
      <c r="BG39" s="654"/>
      <c r="BH39" s="654"/>
      <c r="BI39" s="654"/>
      <c r="BJ39" s="654"/>
      <c r="BK39" s="654"/>
      <c r="BL39" s="654"/>
      <c r="BM39" s="654"/>
      <c r="BN39" s="654"/>
      <c r="BO39" s="654"/>
      <c r="BP39" s="654"/>
      <c r="BQ39" s="654"/>
      <c r="BR39" s="654"/>
      <c r="BS39" s="654"/>
      <c r="BT39" s="654"/>
      <c r="BU39" s="654"/>
      <c r="BV39" s="208"/>
      <c r="BW39" s="653">
        <f t="shared" si="2"/>
        <v>15</v>
      </c>
      <c r="BX39" s="653"/>
      <c r="BY39" s="654" t="str">
        <f>IF('各会計、関係団体の財政状況及び健全化判断比率'!B73="","",'各会計、関係団体の財政状況及び健全化判断比率'!B73)</f>
        <v>滋賀県後期高齢者医療広域連合（後期高齢者医療特別会計）</v>
      </c>
      <c r="BZ39" s="654"/>
      <c r="CA39" s="654"/>
      <c r="CB39" s="654"/>
      <c r="CC39" s="654"/>
      <c r="CD39" s="654"/>
      <c r="CE39" s="654"/>
      <c r="CF39" s="654"/>
      <c r="CG39" s="654"/>
      <c r="CH39" s="654"/>
      <c r="CI39" s="654"/>
      <c r="CJ39" s="654"/>
      <c r="CK39" s="654"/>
      <c r="CL39" s="654"/>
      <c r="CM39" s="654"/>
      <c r="CN39" s="208"/>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5"/>
      <c r="DG39" s="655" t="str">
        <f>IF('各会計、関係団体の財政状況及び健全化判断比率'!BR12="","",'各会計、関係団体の財政状況及び健全化判断比率'!BR12)</f>
        <v/>
      </c>
      <c r="DH39" s="655"/>
      <c r="DI39" s="212"/>
      <c r="DJ39" s="180"/>
      <c r="DK39" s="180"/>
      <c r="DL39" s="180"/>
      <c r="DM39" s="180"/>
      <c r="DN39" s="180"/>
      <c r="DO39" s="180"/>
    </row>
    <row r="40" spans="1:119" ht="32.25" customHeight="1">
      <c r="A40" s="181"/>
      <c r="B40" s="207"/>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08"/>
      <c r="U40" s="653" t="str">
        <f t="shared" si="4"/>
        <v/>
      </c>
      <c r="V40" s="653"/>
      <c r="W40" s="654"/>
      <c r="X40" s="654"/>
      <c r="Y40" s="654"/>
      <c r="Z40" s="654"/>
      <c r="AA40" s="654"/>
      <c r="AB40" s="654"/>
      <c r="AC40" s="654"/>
      <c r="AD40" s="654"/>
      <c r="AE40" s="654"/>
      <c r="AF40" s="654"/>
      <c r="AG40" s="654"/>
      <c r="AH40" s="654"/>
      <c r="AI40" s="654"/>
      <c r="AJ40" s="654"/>
      <c r="AK40" s="654"/>
      <c r="AL40" s="208"/>
      <c r="AM40" s="653" t="str">
        <f t="shared" si="0"/>
        <v/>
      </c>
      <c r="AN40" s="653"/>
      <c r="AO40" s="654"/>
      <c r="AP40" s="654"/>
      <c r="AQ40" s="654"/>
      <c r="AR40" s="654"/>
      <c r="AS40" s="654"/>
      <c r="AT40" s="654"/>
      <c r="AU40" s="654"/>
      <c r="AV40" s="654"/>
      <c r="AW40" s="654"/>
      <c r="AX40" s="654"/>
      <c r="AY40" s="654"/>
      <c r="AZ40" s="654"/>
      <c r="BA40" s="654"/>
      <c r="BB40" s="654"/>
      <c r="BC40" s="654"/>
      <c r="BD40" s="208"/>
      <c r="BE40" s="653" t="str">
        <f t="shared" si="1"/>
        <v/>
      </c>
      <c r="BF40" s="653"/>
      <c r="BG40" s="654"/>
      <c r="BH40" s="654"/>
      <c r="BI40" s="654"/>
      <c r="BJ40" s="654"/>
      <c r="BK40" s="654"/>
      <c r="BL40" s="654"/>
      <c r="BM40" s="654"/>
      <c r="BN40" s="654"/>
      <c r="BO40" s="654"/>
      <c r="BP40" s="654"/>
      <c r="BQ40" s="654"/>
      <c r="BR40" s="654"/>
      <c r="BS40" s="654"/>
      <c r="BT40" s="654"/>
      <c r="BU40" s="654"/>
      <c r="BV40" s="208"/>
      <c r="BW40" s="653" t="str">
        <f t="shared" si="2"/>
        <v/>
      </c>
      <c r="BX40" s="653"/>
      <c r="BY40" s="654" t="str">
        <f>IF('各会計、関係団体の財政状況及び健全化判断比率'!B74="","",'各会計、関係団体の財政状況及び健全化判断比率'!B74)</f>
        <v/>
      </c>
      <c r="BZ40" s="654"/>
      <c r="CA40" s="654"/>
      <c r="CB40" s="654"/>
      <c r="CC40" s="654"/>
      <c r="CD40" s="654"/>
      <c r="CE40" s="654"/>
      <c r="CF40" s="654"/>
      <c r="CG40" s="654"/>
      <c r="CH40" s="654"/>
      <c r="CI40" s="654"/>
      <c r="CJ40" s="654"/>
      <c r="CK40" s="654"/>
      <c r="CL40" s="654"/>
      <c r="CM40" s="654"/>
      <c r="CN40" s="208"/>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5"/>
      <c r="DG40" s="655" t="str">
        <f>IF('各会計、関係団体の財政状況及び健全化判断比率'!BR13="","",'各会計、関係団体の財政状況及び健全化判断比率'!BR13)</f>
        <v/>
      </c>
      <c r="DH40" s="655"/>
      <c r="DI40" s="212"/>
      <c r="DJ40" s="180"/>
      <c r="DK40" s="180"/>
      <c r="DL40" s="180"/>
      <c r="DM40" s="180"/>
      <c r="DN40" s="180"/>
      <c r="DO40" s="180"/>
    </row>
    <row r="41" spans="1:119" ht="32.25" customHeight="1">
      <c r="A41" s="181"/>
      <c r="B41" s="207"/>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08"/>
      <c r="U41" s="653" t="str">
        <f t="shared" si="4"/>
        <v/>
      </c>
      <c r="V41" s="653"/>
      <c r="W41" s="654"/>
      <c r="X41" s="654"/>
      <c r="Y41" s="654"/>
      <c r="Z41" s="654"/>
      <c r="AA41" s="654"/>
      <c r="AB41" s="654"/>
      <c r="AC41" s="654"/>
      <c r="AD41" s="654"/>
      <c r="AE41" s="654"/>
      <c r="AF41" s="654"/>
      <c r="AG41" s="654"/>
      <c r="AH41" s="654"/>
      <c r="AI41" s="654"/>
      <c r="AJ41" s="654"/>
      <c r="AK41" s="654"/>
      <c r="AL41" s="208"/>
      <c r="AM41" s="653" t="str">
        <f t="shared" si="0"/>
        <v/>
      </c>
      <c r="AN41" s="653"/>
      <c r="AO41" s="654"/>
      <c r="AP41" s="654"/>
      <c r="AQ41" s="654"/>
      <c r="AR41" s="654"/>
      <c r="AS41" s="654"/>
      <c r="AT41" s="654"/>
      <c r="AU41" s="654"/>
      <c r="AV41" s="654"/>
      <c r="AW41" s="654"/>
      <c r="AX41" s="654"/>
      <c r="AY41" s="654"/>
      <c r="AZ41" s="654"/>
      <c r="BA41" s="654"/>
      <c r="BB41" s="654"/>
      <c r="BC41" s="654"/>
      <c r="BD41" s="208"/>
      <c r="BE41" s="653" t="str">
        <f t="shared" si="1"/>
        <v/>
      </c>
      <c r="BF41" s="653"/>
      <c r="BG41" s="654"/>
      <c r="BH41" s="654"/>
      <c r="BI41" s="654"/>
      <c r="BJ41" s="654"/>
      <c r="BK41" s="654"/>
      <c r="BL41" s="654"/>
      <c r="BM41" s="654"/>
      <c r="BN41" s="654"/>
      <c r="BO41" s="654"/>
      <c r="BP41" s="654"/>
      <c r="BQ41" s="654"/>
      <c r="BR41" s="654"/>
      <c r="BS41" s="654"/>
      <c r="BT41" s="654"/>
      <c r="BU41" s="654"/>
      <c r="BV41" s="208"/>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08"/>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5"/>
      <c r="DG41" s="655" t="str">
        <f>IF('各会計、関係団体の財政状況及び健全化判断比率'!BR14="","",'各会計、関係団体の財政状況及び健全化判断比率'!BR14)</f>
        <v/>
      </c>
      <c r="DH41" s="655"/>
      <c r="DI41" s="212"/>
      <c r="DJ41" s="180"/>
      <c r="DK41" s="180"/>
      <c r="DL41" s="180"/>
      <c r="DM41" s="180"/>
      <c r="DN41" s="180"/>
      <c r="DO41" s="180"/>
    </row>
    <row r="42" spans="1:119" ht="32.25" customHeight="1">
      <c r="A42" s="180"/>
      <c r="B42" s="207"/>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08"/>
      <c r="U42" s="653" t="str">
        <f t="shared" si="4"/>
        <v/>
      </c>
      <c r="V42" s="653"/>
      <c r="W42" s="654"/>
      <c r="X42" s="654"/>
      <c r="Y42" s="654"/>
      <c r="Z42" s="654"/>
      <c r="AA42" s="654"/>
      <c r="AB42" s="654"/>
      <c r="AC42" s="654"/>
      <c r="AD42" s="654"/>
      <c r="AE42" s="654"/>
      <c r="AF42" s="654"/>
      <c r="AG42" s="654"/>
      <c r="AH42" s="654"/>
      <c r="AI42" s="654"/>
      <c r="AJ42" s="654"/>
      <c r="AK42" s="654"/>
      <c r="AL42" s="208"/>
      <c r="AM42" s="653" t="str">
        <f t="shared" si="0"/>
        <v/>
      </c>
      <c r="AN42" s="653"/>
      <c r="AO42" s="654"/>
      <c r="AP42" s="654"/>
      <c r="AQ42" s="654"/>
      <c r="AR42" s="654"/>
      <c r="AS42" s="654"/>
      <c r="AT42" s="654"/>
      <c r="AU42" s="654"/>
      <c r="AV42" s="654"/>
      <c r="AW42" s="654"/>
      <c r="AX42" s="654"/>
      <c r="AY42" s="654"/>
      <c r="AZ42" s="654"/>
      <c r="BA42" s="654"/>
      <c r="BB42" s="654"/>
      <c r="BC42" s="654"/>
      <c r="BD42" s="208"/>
      <c r="BE42" s="653" t="str">
        <f t="shared" si="1"/>
        <v/>
      </c>
      <c r="BF42" s="653"/>
      <c r="BG42" s="654"/>
      <c r="BH42" s="654"/>
      <c r="BI42" s="654"/>
      <c r="BJ42" s="654"/>
      <c r="BK42" s="654"/>
      <c r="BL42" s="654"/>
      <c r="BM42" s="654"/>
      <c r="BN42" s="654"/>
      <c r="BO42" s="654"/>
      <c r="BP42" s="654"/>
      <c r="BQ42" s="654"/>
      <c r="BR42" s="654"/>
      <c r="BS42" s="654"/>
      <c r="BT42" s="654"/>
      <c r="BU42" s="654"/>
      <c r="BV42" s="208"/>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08"/>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5"/>
      <c r="DG42" s="655" t="str">
        <f>IF('各会計、関係団体の財政状況及び健全化判断比率'!BR15="","",'各会計、関係団体の財政状況及び健全化判断比率'!BR15)</f>
        <v/>
      </c>
      <c r="DH42" s="655"/>
      <c r="DI42" s="212"/>
      <c r="DJ42" s="180"/>
      <c r="DK42" s="180"/>
      <c r="DL42" s="180"/>
      <c r="DM42" s="180"/>
      <c r="DN42" s="180"/>
      <c r="DO42" s="180"/>
    </row>
    <row r="43" spans="1:119" ht="32.25" customHeight="1">
      <c r="A43" s="180"/>
      <c r="B43" s="207"/>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08"/>
      <c r="U43" s="653" t="str">
        <f t="shared" si="4"/>
        <v/>
      </c>
      <c r="V43" s="653"/>
      <c r="W43" s="654"/>
      <c r="X43" s="654"/>
      <c r="Y43" s="654"/>
      <c r="Z43" s="654"/>
      <c r="AA43" s="654"/>
      <c r="AB43" s="654"/>
      <c r="AC43" s="654"/>
      <c r="AD43" s="654"/>
      <c r="AE43" s="654"/>
      <c r="AF43" s="654"/>
      <c r="AG43" s="654"/>
      <c r="AH43" s="654"/>
      <c r="AI43" s="654"/>
      <c r="AJ43" s="654"/>
      <c r="AK43" s="654"/>
      <c r="AL43" s="208"/>
      <c r="AM43" s="653" t="str">
        <f t="shared" si="0"/>
        <v/>
      </c>
      <c r="AN43" s="653"/>
      <c r="AO43" s="654"/>
      <c r="AP43" s="654"/>
      <c r="AQ43" s="654"/>
      <c r="AR43" s="654"/>
      <c r="AS43" s="654"/>
      <c r="AT43" s="654"/>
      <c r="AU43" s="654"/>
      <c r="AV43" s="654"/>
      <c r="AW43" s="654"/>
      <c r="AX43" s="654"/>
      <c r="AY43" s="654"/>
      <c r="AZ43" s="654"/>
      <c r="BA43" s="654"/>
      <c r="BB43" s="654"/>
      <c r="BC43" s="654"/>
      <c r="BD43" s="208"/>
      <c r="BE43" s="653" t="str">
        <f t="shared" si="1"/>
        <v/>
      </c>
      <c r="BF43" s="653"/>
      <c r="BG43" s="654"/>
      <c r="BH43" s="654"/>
      <c r="BI43" s="654"/>
      <c r="BJ43" s="654"/>
      <c r="BK43" s="654"/>
      <c r="BL43" s="654"/>
      <c r="BM43" s="654"/>
      <c r="BN43" s="654"/>
      <c r="BO43" s="654"/>
      <c r="BP43" s="654"/>
      <c r="BQ43" s="654"/>
      <c r="BR43" s="654"/>
      <c r="BS43" s="654"/>
      <c r="BT43" s="654"/>
      <c r="BU43" s="654"/>
      <c r="BV43" s="208"/>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08"/>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5"/>
      <c r="DG43" s="655" t="str">
        <f>IF('各会計、関係団体の財政状況及び健全化判断比率'!BR16="","",'各会計、関係団体の財政状況及び健全化判断比率'!BR16)</f>
        <v/>
      </c>
      <c r="DH43" s="655"/>
      <c r="DI43" s="212"/>
      <c r="DJ43" s="180"/>
      <c r="DK43" s="180"/>
      <c r="DL43" s="180"/>
      <c r="DM43" s="180"/>
      <c r="DN43" s="180"/>
      <c r="DO43" s="180"/>
    </row>
    <row r="44" spans="1:119" ht="13.5" customHeight="1" thickBot="1">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c r="B46" s="180" t="s">
        <v>205</v>
      </c>
      <c r="C46" s="180"/>
      <c r="D46" s="180"/>
      <c r="E46" s="180" t="s">
        <v>206</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c r="B47" s="180"/>
      <c r="C47" s="180"/>
      <c r="D47" s="180"/>
      <c r="E47" s="180" t="s">
        <v>207</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c r="B48" s="180"/>
      <c r="C48" s="180"/>
      <c r="D48" s="180"/>
      <c r="E48" s="180" t="s">
        <v>208</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c r="E49" s="216" t="s">
        <v>209</v>
      </c>
    </row>
    <row r="50" spans="5:5">
      <c r="E50" s="182" t="s">
        <v>210</v>
      </c>
    </row>
    <row r="51" spans="5:5">
      <c r="E51" s="182" t="s">
        <v>211</v>
      </c>
    </row>
    <row r="52" spans="5:5">
      <c r="E52" s="182" t="s">
        <v>212</v>
      </c>
    </row>
    <row r="53" spans="5:5"/>
    <row r="54" spans="5:5"/>
    <row r="55" spans="5:5"/>
    <row r="56" spans="5:5"/>
  </sheetData>
  <sheetProtection algorithmName="SHA-512" hashValue="nRgMPEQmm8bYTssXYH9Eap4PaK8RFveogieYlew1XQze2107Gugn4QB1xFF/YSsElhh/usdM2h7gBpXJdQQn5Q==" saltValue="xEiC5aF9BJ89ByvAXiFe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85" zoomScaleNormal="85" zoomScaleSheetLayoutView="100" workbookViewId="0">
      <selection activeCell="G56" sqref="G56"/>
    </sheetView>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565</v>
      </c>
      <c r="D34" s="1244"/>
      <c r="E34" s="1245"/>
      <c r="F34" s="32">
        <v>6.73</v>
      </c>
      <c r="G34" s="33">
        <v>5.92</v>
      </c>
      <c r="H34" s="33">
        <v>5.6</v>
      </c>
      <c r="I34" s="33">
        <v>6.25</v>
      </c>
      <c r="J34" s="34">
        <v>7.09</v>
      </c>
      <c r="K34" s="22"/>
      <c r="L34" s="22"/>
      <c r="M34" s="22"/>
      <c r="N34" s="22"/>
      <c r="O34" s="22"/>
      <c r="P34" s="22"/>
    </row>
    <row r="35" spans="1:16" ht="39" customHeight="1">
      <c r="A35" s="22"/>
      <c r="B35" s="35"/>
      <c r="C35" s="1238" t="s">
        <v>566</v>
      </c>
      <c r="D35" s="1239"/>
      <c r="E35" s="1240"/>
      <c r="F35" s="36">
        <v>4.62</v>
      </c>
      <c r="G35" s="37">
        <v>5.27</v>
      </c>
      <c r="H35" s="37">
        <v>6.05</v>
      </c>
      <c r="I35" s="37">
        <v>6.39</v>
      </c>
      <c r="J35" s="38">
        <v>6.44</v>
      </c>
      <c r="K35" s="22"/>
      <c r="L35" s="22"/>
      <c r="M35" s="22"/>
      <c r="N35" s="22"/>
      <c r="O35" s="22"/>
      <c r="P35" s="22"/>
    </row>
    <row r="36" spans="1:16" ht="39" customHeight="1">
      <c r="A36" s="22"/>
      <c r="B36" s="35"/>
      <c r="C36" s="1238" t="s">
        <v>567</v>
      </c>
      <c r="D36" s="1239"/>
      <c r="E36" s="1240"/>
      <c r="F36" s="36">
        <v>6.89</v>
      </c>
      <c r="G36" s="37">
        <v>4.54</v>
      </c>
      <c r="H36" s="37">
        <v>5.42</v>
      </c>
      <c r="I36" s="37">
        <v>4.84</v>
      </c>
      <c r="J36" s="38">
        <v>3.75</v>
      </c>
      <c r="K36" s="22"/>
      <c r="L36" s="22"/>
      <c r="M36" s="22"/>
      <c r="N36" s="22"/>
      <c r="O36" s="22"/>
      <c r="P36" s="22"/>
    </row>
    <row r="37" spans="1:16" ht="39" customHeight="1">
      <c r="A37" s="22"/>
      <c r="B37" s="35"/>
      <c r="C37" s="1238" t="s">
        <v>568</v>
      </c>
      <c r="D37" s="1239"/>
      <c r="E37" s="1240"/>
      <c r="F37" s="36" t="s">
        <v>516</v>
      </c>
      <c r="G37" s="37" t="s">
        <v>516</v>
      </c>
      <c r="H37" s="37">
        <v>0.46</v>
      </c>
      <c r="I37" s="37">
        <v>0.83</v>
      </c>
      <c r="J37" s="38">
        <v>1.07</v>
      </c>
      <c r="K37" s="22"/>
      <c r="L37" s="22"/>
      <c r="M37" s="22"/>
      <c r="N37" s="22"/>
      <c r="O37" s="22"/>
      <c r="P37" s="22"/>
    </row>
    <row r="38" spans="1:16" ht="39" customHeight="1">
      <c r="A38" s="22"/>
      <c r="B38" s="35"/>
      <c r="C38" s="1238" t="s">
        <v>569</v>
      </c>
      <c r="D38" s="1239"/>
      <c r="E38" s="1240"/>
      <c r="F38" s="36">
        <v>0.3</v>
      </c>
      <c r="G38" s="37">
        <v>0.25</v>
      </c>
      <c r="H38" s="37">
        <v>0.47</v>
      </c>
      <c r="I38" s="37">
        <v>0.72</v>
      </c>
      <c r="J38" s="38">
        <v>0.79</v>
      </c>
      <c r="K38" s="22"/>
      <c r="L38" s="22"/>
      <c r="M38" s="22"/>
      <c r="N38" s="22"/>
      <c r="O38" s="22"/>
      <c r="P38" s="22"/>
    </row>
    <row r="39" spans="1:16" ht="39" customHeight="1">
      <c r="A39" s="22"/>
      <c r="B39" s="35"/>
      <c r="C39" s="1238" t="s">
        <v>570</v>
      </c>
      <c r="D39" s="1239"/>
      <c r="E39" s="1240"/>
      <c r="F39" s="36">
        <v>0.04</v>
      </c>
      <c r="G39" s="37">
        <v>0.21</v>
      </c>
      <c r="H39" s="37">
        <v>0.66</v>
      </c>
      <c r="I39" s="37">
        <v>1.06</v>
      </c>
      <c r="J39" s="38">
        <v>0.62</v>
      </c>
      <c r="K39" s="22"/>
      <c r="L39" s="22"/>
      <c r="M39" s="22"/>
      <c r="N39" s="22"/>
      <c r="O39" s="22"/>
      <c r="P39" s="22"/>
    </row>
    <row r="40" spans="1:16" ht="39" customHeight="1">
      <c r="A40" s="22"/>
      <c r="B40" s="35"/>
      <c r="C40" s="1238" t="s">
        <v>571</v>
      </c>
      <c r="D40" s="1239"/>
      <c r="E40" s="1240"/>
      <c r="F40" s="36">
        <v>0.48</v>
      </c>
      <c r="G40" s="37">
        <v>0.53</v>
      </c>
      <c r="H40" s="37">
        <v>1.24</v>
      </c>
      <c r="I40" s="37">
        <v>0.62</v>
      </c>
      <c r="J40" s="38">
        <v>0.44</v>
      </c>
      <c r="K40" s="22"/>
      <c r="L40" s="22"/>
      <c r="M40" s="22"/>
      <c r="N40" s="22"/>
      <c r="O40" s="22"/>
      <c r="P40" s="22"/>
    </row>
    <row r="41" spans="1:16" ht="39" customHeight="1">
      <c r="A41" s="22"/>
      <c r="B41" s="35"/>
      <c r="C41" s="1238" t="s">
        <v>572</v>
      </c>
      <c r="D41" s="1239"/>
      <c r="E41" s="1240"/>
      <c r="F41" s="36">
        <v>0</v>
      </c>
      <c r="G41" s="37">
        <v>0.05</v>
      </c>
      <c r="H41" s="37">
        <v>0.06</v>
      </c>
      <c r="I41" s="37">
        <v>0.05</v>
      </c>
      <c r="J41" s="38">
        <v>0.06</v>
      </c>
      <c r="K41" s="22"/>
      <c r="L41" s="22"/>
      <c r="M41" s="22"/>
      <c r="N41" s="22"/>
      <c r="O41" s="22"/>
      <c r="P41" s="22"/>
    </row>
    <row r="42" spans="1:16" ht="39" customHeight="1">
      <c r="A42" s="22"/>
      <c r="B42" s="39"/>
      <c r="C42" s="1238" t="s">
        <v>573</v>
      </c>
      <c r="D42" s="1239"/>
      <c r="E42" s="1240"/>
      <c r="F42" s="36" t="s">
        <v>516</v>
      </c>
      <c r="G42" s="37" t="s">
        <v>516</v>
      </c>
      <c r="H42" s="37" t="s">
        <v>516</v>
      </c>
      <c r="I42" s="37" t="s">
        <v>516</v>
      </c>
      <c r="J42" s="38" t="s">
        <v>516</v>
      </c>
      <c r="K42" s="22"/>
      <c r="L42" s="22"/>
      <c r="M42" s="22"/>
      <c r="N42" s="22"/>
      <c r="O42" s="22"/>
      <c r="P42" s="22"/>
    </row>
    <row r="43" spans="1:16" ht="39" customHeight="1" thickBot="1">
      <c r="A43" s="22"/>
      <c r="B43" s="40"/>
      <c r="C43" s="1241" t="s">
        <v>574</v>
      </c>
      <c r="D43" s="1242"/>
      <c r="E43" s="1243"/>
      <c r="F43" s="41">
        <v>0.05</v>
      </c>
      <c r="G43" s="42">
        <v>0.6</v>
      </c>
      <c r="H43" s="42">
        <v>0.04</v>
      </c>
      <c r="I43" s="42">
        <v>7.0000000000000007E-2</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57V+ieExTfIrFMEWLs6UMjjQzBMOboF1admcA3lf7j0eNVGfKCwO4Tj1ZFZpJ4XjKWLRXV0vsZnITCnmdL9vA==" saltValue="hUfRdJFqf+5X9u8FODEU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election activeCell="K45" sqref="K45"/>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6" t="s">
        <v>11</v>
      </c>
      <c r="C45" s="1247"/>
      <c r="D45" s="58"/>
      <c r="E45" s="1252" t="s">
        <v>12</v>
      </c>
      <c r="F45" s="1252"/>
      <c r="G45" s="1252"/>
      <c r="H45" s="1252"/>
      <c r="I45" s="1252"/>
      <c r="J45" s="1253"/>
      <c r="K45" s="59">
        <v>3362</v>
      </c>
      <c r="L45" s="60">
        <v>3331</v>
      </c>
      <c r="M45" s="60">
        <v>2935</v>
      </c>
      <c r="N45" s="60">
        <v>3024</v>
      </c>
      <c r="O45" s="61">
        <v>2953</v>
      </c>
      <c r="P45" s="48"/>
      <c r="Q45" s="48"/>
      <c r="R45" s="48"/>
      <c r="S45" s="48"/>
      <c r="T45" s="48"/>
      <c r="U45" s="48"/>
    </row>
    <row r="46" spans="1:21" ht="30.75" customHeight="1">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c r="A48" s="48"/>
      <c r="B48" s="1248"/>
      <c r="C48" s="1249"/>
      <c r="D48" s="62"/>
      <c r="E48" s="1254" t="s">
        <v>15</v>
      </c>
      <c r="F48" s="1254"/>
      <c r="G48" s="1254"/>
      <c r="H48" s="1254"/>
      <c r="I48" s="1254"/>
      <c r="J48" s="1255"/>
      <c r="K48" s="63">
        <v>1912</v>
      </c>
      <c r="L48" s="64">
        <v>1842</v>
      </c>
      <c r="M48" s="64">
        <v>1564</v>
      </c>
      <c r="N48" s="64">
        <v>1532</v>
      </c>
      <c r="O48" s="65">
        <v>1570</v>
      </c>
      <c r="P48" s="48"/>
      <c r="Q48" s="48"/>
      <c r="R48" s="48"/>
      <c r="S48" s="48"/>
      <c r="T48" s="48"/>
      <c r="U48" s="48"/>
    </row>
    <row r="49" spans="1:21" ht="30.75" customHeight="1">
      <c r="A49" s="48"/>
      <c r="B49" s="1248"/>
      <c r="C49" s="1249"/>
      <c r="D49" s="62"/>
      <c r="E49" s="1254" t="s">
        <v>16</v>
      </c>
      <c r="F49" s="1254"/>
      <c r="G49" s="1254"/>
      <c r="H49" s="1254"/>
      <c r="I49" s="1254"/>
      <c r="J49" s="1255"/>
      <c r="K49" s="63" t="s">
        <v>516</v>
      </c>
      <c r="L49" s="64" t="s">
        <v>516</v>
      </c>
      <c r="M49" s="64" t="s">
        <v>516</v>
      </c>
      <c r="N49" s="64" t="s">
        <v>516</v>
      </c>
      <c r="O49" s="65" t="s">
        <v>516</v>
      </c>
      <c r="P49" s="48"/>
      <c r="Q49" s="48"/>
      <c r="R49" s="48"/>
      <c r="S49" s="48"/>
      <c r="T49" s="48"/>
      <c r="U49" s="48"/>
    </row>
    <row r="50" spans="1:21" ht="30.75" customHeight="1">
      <c r="A50" s="48"/>
      <c r="B50" s="1248"/>
      <c r="C50" s="1249"/>
      <c r="D50" s="62"/>
      <c r="E50" s="1254" t="s">
        <v>17</v>
      </c>
      <c r="F50" s="1254"/>
      <c r="G50" s="1254"/>
      <c r="H50" s="1254"/>
      <c r="I50" s="1254"/>
      <c r="J50" s="1255"/>
      <c r="K50" s="63">
        <v>4</v>
      </c>
      <c r="L50" s="64">
        <v>4</v>
      </c>
      <c r="M50" s="64">
        <v>4</v>
      </c>
      <c r="N50" s="64">
        <v>4</v>
      </c>
      <c r="O50" s="65">
        <v>4</v>
      </c>
      <c r="P50" s="48"/>
      <c r="Q50" s="48"/>
      <c r="R50" s="48"/>
      <c r="S50" s="48"/>
      <c r="T50" s="48"/>
      <c r="U50" s="48"/>
    </row>
    <row r="51" spans="1:21" ht="30.75" customHeight="1">
      <c r="A51" s="48"/>
      <c r="B51" s="1250"/>
      <c r="C51" s="1251"/>
      <c r="D51" s="66"/>
      <c r="E51" s="1254" t="s">
        <v>18</v>
      </c>
      <c r="F51" s="1254"/>
      <c r="G51" s="1254"/>
      <c r="H51" s="1254"/>
      <c r="I51" s="1254"/>
      <c r="J51" s="1255"/>
      <c r="K51" s="63" t="s">
        <v>516</v>
      </c>
      <c r="L51" s="64">
        <v>0</v>
      </c>
      <c r="M51" s="64">
        <v>0</v>
      </c>
      <c r="N51" s="64" t="s">
        <v>516</v>
      </c>
      <c r="O51" s="65" t="s">
        <v>516</v>
      </c>
      <c r="P51" s="48"/>
      <c r="Q51" s="48"/>
      <c r="R51" s="48"/>
      <c r="S51" s="48"/>
      <c r="T51" s="48"/>
      <c r="U51" s="48"/>
    </row>
    <row r="52" spans="1:21" ht="30.75" customHeight="1">
      <c r="A52" s="48"/>
      <c r="B52" s="1256" t="s">
        <v>19</v>
      </c>
      <c r="C52" s="1257"/>
      <c r="D52" s="66"/>
      <c r="E52" s="1254" t="s">
        <v>20</v>
      </c>
      <c r="F52" s="1254"/>
      <c r="G52" s="1254"/>
      <c r="H52" s="1254"/>
      <c r="I52" s="1254"/>
      <c r="J52" s="1255"/>
      <c r="K52" s="63">
        <v>3679</v>
      </c>
      <c r="L52" s="64">
        <v>3630</v>
      </c>
      <c r="M52" s="64">
        <v>3161</v>
      </c>
      <c r="N52" s="64">
        <v>3270</v>
      </c>
      <c r="O52" s="65">
        <v>3327</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1599</v>
      </c>
      <c r="L53" s="69">
        <v>1547</v>
      </c>
      <c r="M53" s="69">
        <v>1342</v>
      </c>
      <c r="N53" s="69">
        <v>1290</v>
      </c>
      <c r="O53" s="70">
        <v>1200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62" t="s">
        <v>25</v>
      </c>
      <c r="C57" s="1263"/>
      <c r="D57" s="1266" t="s">
        <v>26</v>
      </c>
      <c r="E57" s="1267"/>
      <c r="F57" s="1267"/>
      <c r="G57" s="1267"/>
      <c r="H57" s="1267"/>
      <c r="I57" s="1267"/>
      <c r="J57" s="1268"/>
      <c r="K57" s="380" t="s">
        <v>516</v>
      </c>
      <c r="L57" s="381" t="s">
        <v>516</v>
      </c>
      <c r="M57" s="381" t="s">
        <v>516</v>
      </c>
      <c r="N57" s="381" t="s">
        <v>516</v>
      </c>
      <c r="O57" s="382" t="s">
        <v>516</v>
      </c>
    </row>
    <row r="58" spans="1:21" ht="31.5" customHeight="1" thickBot="1">
      <c r="B58" s="1264"/>
      <c r="C58" s="1265"/>
      <c r="D58" s="1269" t="s">
        <v>27</v>
      </c>
      <c r="E58" s="1270"/>
      <c r="F58" s="1270"/>
      <c r="G58" s="1270"/>
      <c r="H58" s="1270"/>
      <c r="I58" s="1270"/>
      <c r="J58" s="1271"/>
      <c r="K58" s="380" t="s">
        <v>516</v>
      </c>
      <c r="L58" s="381" t="s">
        <v>516</v>
      </c>
      <c r="M58" s="381" t="s">
        <v>516</v>
      </c>
      <c r="N58" s="381" t="s">
        <v>516</v>
      </c>
      <c r="O58" s="382" t="s">
        <v>516</v>
      </c>
    </row>
    <row r="59" spans="1:21" ht="24" customHeight="1">
      <c r="B59" s="83"/>
      <c r="C59" s="83"/>
      <c r="D59" s="84" t="s">
        <v>28</v>
      </c>
      <c r="E59" s="85"/>
      <c r="F59" s="85"/>
      <c r="G59" s="85"/>
      <c r="H59" s="85"/>
      <c r="I59" s="85"/>
      <c r="J59" s="85"/>
      <c r="K59" s="85"/>
      <c r="L59" s="85"/>
      <c r="M59" s="85"/>
      <c r="N59" s="85"/>
      <c r="O59" s="85"/>
    </row>
    <row r="60" spans="1:21" ht="24" customHeight="1">
      <c r="B60" s="86"/>
      <c r="C60" s="86"/>
      <c r="D60" s="84" t="s">
        <v>29</v>
      </c>
      <c r="E60" s="85"/>
      <c r="F60" s="85"/>
      <c r="G60" s="85"/>
      <c r="H60" s="85"/>
      <c r="I60" s="85"/>
      <c r="J60" s="85"/>
      <c r="K60" s="85"/>
      <c r="L60" s="85"/>
      <c r="M60" s="85"/>
      <c r="N60" s="85"/>
      <c r="O60" s="85"/>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BSWXOYEggIF20QUaQL+G1P5c+XqiksMntLUoGXQrrLLdU/6O8yW3UjzdU0o2cShZcFXe0VPgsZLpoOjFy0DCg==" saltValue="1w/GuriWLu07GWUXxZBS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85" zoomScaleNormal="85" zoomScaleSheetLayoutView="100" workbookViewId="0">
      <selection activeCell="G56" sqref="G56"/>
    </sheetView>
  </sheetViews>
  <sheetFormatPr defaultColWidth="0" defaultRowHeight="13.5" customHeight="1" zeroHeight="1"/>
  <cols>
    <col min="1" max="1" width="6.6328125" style="87" customWidth="1"/>
    <col min="2" max="3" width="12.6328125" style="87" customWidth="1"/>
    <col min="4" max="4" width="11.6328125" style="87" customWidth="1"/>
    <col min="5" max="8" width="10.36328125" style="87" customWidth="1"/>
    <col min="9" max="13" width="16.36328125" style="87" customWidth="1"/>
    <col min="14" max="19" width="12.6328125" style="87" customWidth="1"/>
    <col min="20" max="16384" width="0" style="8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88" t="s">
        <v>9</v>
      </c>
    </row>
    <row r="40" spans="2:13" ht="27.75" customHeight="1" thickBot="1">
      <c r="B40" s="89" t="s">
        <v>10</v>
      </c>
      <c r="C40" s="90"/>
      <c r="D40" s="90"/>
      <c r="E40" s="91"/>
      <c r="F40" s="91"/>
      <c r="G40" s="91"/>
      <c r="H40" s="92" t="s">
        <v>2</v>
      </c>
      <c r="I40" s="93" t="s">
        <v>557</v>
      </c>
      <c r="J40" s="94" t="s">
        <v>558</v>
      </c>
      <c r="K40" s="94" t="s">
        <v>559</v>
      </c>
      <c r="L40" s="94" t="s">
        <v>560</v>
      </c>
      <c r="M40" s="95" t="s">
        <v>561</v>
      </c>
    </row>
    <row r="41" spans="2:13" ht="27.75" customHeight="1">
      <c r="B41" s="1272" t="s">
        <v>30</v>
      </c>
      <c r="C41" s="1273"/>
      <c r="D41" s="96"/>
      <c r="E41" s="1278" t="s">
        <v>31</v>
      </c>
      <c r="F41" s="1278"/>
      <c r="G41" s="1278"/>
      <c r="H41" s="1279"/>
      <c r="I41" s="97">
        <v>24215</v>
      </c>
      <c r="J41" s="98">
        <v>24295</v>
      </c>
      <c r="K41" s="98">
        <v>24846</v>
      </c>
      <c r="L41" s="98">
        <v>26874</v>
      </c>
      <c r="M41" s="99">
        <v>26398</v>
      </c>
    </row>
    <row r="42" spans="2:13" ht="27.75" customHeight="1">
      <c r="B42" s="1274"/>
      <c r="C42" s="1275"/>
      <c r="D42" s="100"/>
      <c r="E42" s="1280" t="s">
        <v>32</v>
      </c>
      <c r="F42" s="1280"/>
      <c r="G42" s="1280"/>
      <c r="H42" s="1281"/>
      <c r="I42" s="101">
        <v>20</v>
      </c>
      <c r="J42" s="102">
        <v>16</v>
      </c>
      <c r="K42" s="102">
        <v>12</v>
      </c>
      <c r="L42" s="102">
        <v>8</v>
      </c>
      <c r="M42" s="103">
        <v>4</v>
      </c>
    </row>
    <row r="43" spans="2:13" ht="27.75" customHeight="1">
      <c r="B43" s="1274"/>
      <c r="C43" s="1275"/>
      <c r="D43" s="100"/>
      <c r="E43" s="1280" t="s">
        <v>33</v>
      </c>
      <c r="F43" s="1280"/>
      <c r="G43" s="1280"/>
      <c r="H43" s="1281"/>
      <c r="I43" s="101">
        <v>21853</v>
      </c>
      <c r="J43" s="102">
        <v>20649</v>
      </c>
      <c r="K43" s="102">
        <v>18650</v>
      </c>
      <c r="L43" s="102">
        <v>16541</v>
      </c>
      <c r="M43" s="103">
        <v>15138</v>
      </c>
    </row>
    <row r="44" spans="2:13" ht="27.75" customHeight="1">
      <c r="B44" s="1274"/>
      <c r="C44" s="1275"/>
      <c r="D44" s="100"/>
      <c r="E44" s="1280" t="s">
        <v>34</v>
      </c>
      <c r="F44" s="1280"/>
      <c r="G44" s="1280"/>
      <c r="H44" s="1281"/>
      <c r="I44" s="101" t="s">
        <v>516</v>
      </c>
      <c r="J44" s="102" t="s">
        <v>516</v>
      </c>
      <c r="K44" s="102" t="s">
        <v>516</v>
      </c>
      <c r="L44" s="102" t="s">
        <v>516</v>
      </c>
      <c r="M44" s="103" t="s">
        <v>516</v>
      </c>
    </row>
    <row r="45" spans="2:13" ht="27.75" customHeight="1">
      <c r="B45" s="1274"/>
      <c r="C45" s="1275"/>
      <c r="D45" s="100"/>
      <c r="E45" s="1280" t="s">
        <v>35</v>
      </c>
      <c r="F45" s="1280"/>
      <c r="G45" s="1280"/>
      <c r="H45" s="1281"/>
      <c r="I45" s="101">
        <v>6229</v>
      </c>
      <c r="J45" s="102">
        <v>6128</v>
      </c>
      <c r="K45" s="102">
        <v>5989</v>
      </c>
      <c r="L45" s="102">
        <v>5864</v>
      </c>
      <c r="M45" s="103">
        <v>6216</v>
      </c>
    </row>
    <row r="46" spans="2:13" ht="27.75" customHeight="1">
      <c r="B46" s="1274"/>
      <c r="C46" s="1275"/>
      <c r="D46" s="104"/>
      <c r="E46" s="1280" t="s">
        <v>36</v>
      </c>
      <c r="F46" s="1280"/>
      <c r="G46" s="1280"/>
      <c r="H46" s="1281"/>
      <c r="I46" s="101">
        <v>8</v>
      </c>
      <c r="J46" s="102">
        <v>5</v>
      </c>
      <c r="K46" s="102">
        <v>3</v>
      </c>
      <c r="L46" s="102">
        <v>1</v>
      </c>
      <c r="M46" s="103" t="s">
        <v>516</v>
      </c>
    </row>
    <row r="47" spans="2:13" ht="27.75" customHeight="1">
      <c r="B47" s="1274"/>
      <c r="C47" s="1275"/>
      <c r="D47" s="105"/>
      <c r="E47" s="1282" t="s">
        <v>37</v>
      </c>
      <c r="F47" s="1283"/>
      <c r="G47" s="1283"/>
      <c r="H47" s="1284"/>
      <c r="I47" s="101" t="s">
        <v>516</v>
      </c>
      <c r="J47" s="102" t="s">
        <v>516</v>
      </c>
      <c r="K47" s="102" t="s">
        <v>516</v>
      </c>
      <c r="L47" s="102" t="s">
        <v>516</v>
      </c>
      <c r="M47" s="103" t="s">
        <v>516</v>
      </c>
    </row>
    <row r="48" spans="2:13" ht="27.75" customHeight="1">
      <c r="B48" s="1274"/>
      <c r="C48" s="1275"/>
      <c r="D48" s="100"/>
      <c r="E48" s="1280" t="s">
        <v>38</v>
      </c>
      <c r="F48" s="1280"/>
      <c r="G48" s="1280"/>
      <c r="H48" s="1281"/>
      <c r="I48" s="101" t="s">
        <v>516</v>
      </c>
      <c r="J48" s="102" t="s">
        <v>516</v>
      </c>
      <c r="K48" s="102" t="s">
        <v>516</v>
      </c>
      <c r="L48" s="102" t="s">
        <v>516</v>
      </c>
      <c r="M48" s="103" t="s">
        <v>516</v>
      </c>
    </row>
    <row r="49" spans="2:13" ht="27.75" customHeight="1">
      <c r="B49" s="1276"/>
      <c r="C49" s="1277"/>
      <c r="D49" s="100"/>
      <c r="E49" s="1280" t="s">
        <v>39</v>
      </c>
      <c r="F49" s="1280"/>
      <c r="G49" s="1280"/>
      <c r="H49" s="1281"/>
      <c r="I49" s="101" t="s">
        <v>516</v>
      </c>
      <c r="J49" s="102" t="s">
        <v>516</v>
      </c>
      <c r="K49" s="102" t="s">
        <v>516</v>
      </c>
      <c r="L49" s="102" t="s">
        <v>516</v>
      </c>
      <c r="M49" s="103" t="s">
        <v>516</v>
      </c>
    </row>
    <row r="50" spans="2:13" ht="27.75" customHeight="1">
      <c r="B50" s="1285" t="s">
        <v>40</v>
      </c>
      <c r="C50" s="1286"/>
      <c r="D50" s="106"/>
      <c r="E50" s="1280" t="s">
        <v>41</v>
      </c>
      <c r="F50" s="1280"/>
      <c r="G50" s="1280"/>
      <c r="H50" s="1281"/>
      <c r="I50" s="101">
        <v>9801</v>
      </c>
      <c r="J50" s="102">
        <v>11874</v>
      </c>
      <c r="K50" s="102">
        <v>12204</v>
      </c>
      <c r="L50" s="102">
        <v>13016</v>
      </c>
      <c r="M50" s="103">
        <v>13330</v>
      </c>
    </row>
    <row r="51" spans="2:13" ht="27.75" customHeight="1">
      <c r="B51" s="1274"/>
      <c r="C51" s="1275"/>
      <c r="D51" s="100"/>
      <c r="E51" s="1280" t="s">
        <v>42</v>
      </c>
      <c r="F51" s="1280"/>
      <c r="G51" s="1280"/>
      <c r="H51" s="1281"/>
      <c r="I51" s="101">
        <v>1003</v>
      </c>
      <c r="J51" s="102">
        <v>927</v>
      </c>
      <c r="K51" s="102">
        <v>756</v>
      </c>
      <c r="L51" s="102">
        <v>589</v>
      </c>
      <c r="M51" s="103">
        <v>465</v>
      </c>
    </row>
    <row r="52" spans="2:13" ht="27.75" customHeight="1">
      <c r="B52" s="1276"/>
      <c r="C52" s="1277"/>
      <c r="D52" s="100"/>
      <c r="E52" s="1280" t="s">
        <v>43</v>
      </c>
      <c r="F52" s="1280"/>
      <c r="G52" s="1280"/>
      <c r="H52" s="1281"/>
      <c r="I52" s="101">
        <v>31023</v>
      </c>
      <c r="J52" s="102">
        <v>30612</v>
      </c>
      <c r="K52" s="102">
        <v>30527</v>
      </c>
      <c r="L52" s="102">
        <v>31472</v>
      </c>
      <c r="M52" s="103">
        <v>30923</v>
      </c>
    </row>
    <row r="53" spans="2:13" ht="27.75" customHeight="1" thickBot="1">
      <c r="B53" s="1287" t="s">
        <v>44</v>
      </c>
      <c r="C53" s="1288"/>
      <c r="D53" s="107"/>
      <c r="E53" s="1289" t="s">
        <v>45</v>
      </c>
      <c r="F53" s="1289"/>
      <c r="G53" s="1289"/>
      <c r="H53" s="1290"/>
      <c r="I53" s="108">
        <v>10498</v>
      </c>
      <c r="J53" s="109">
        <v>7679</v>
      </c>
      <c r="K53" s="109">
        <v>6013</v>
      </c>
      <c r="L53" s="109">
        <v>4211</v>
      </c>
      <c r="M53" s="110">
        <v>3038</v>
      </c>
    </row>
    <row r="54" spans="2:13" ht="27.75" customHeight="1">
      <c r="B54" s="111" t="s">
        <v>46</v>
      </c>
      <c r="C54" s="112"/>
      <c r="D54" s="112"/>
      <c r="E54" s="113"/>
      <c r="F54" s="113"/>
      <c r="G54" s="113"/>
      <c r="H54" s="113"/>
      <c r="I54" s="114"/>
      <c r="J54" s="114"/>
      <c r="K54" s="114"/>
      <c r="L54" s="114"/>
      <c r="M54" s="11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LQBuo3m+tb4IuIsDpKeQ7JRModrPrTH3GbjRlAbijxLBrWK8AIJZaqoC4cr4V8uBitR2tQC+3vK9TllOtxDQ==" saltValue="v2kXnEaW1oTPqA/1k4Np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1" zoomScale="55" zoomScaleNormal="55" zoomScaleSheetLayoutView="100" workbookViewId="0">
      <selection activeCell="I59" sqref="I59"/>
    </sheetView>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47</v>
      </c>
    </row>
    <row r="54" spans="2:8" ht="29.25" customHeight="1" thickBot="1">
      <c r="B54" s="116" t="s">
        <v>1</v>
      </c>
      <c r="C54" s="117"/>
      <c r="D54" s="117"/>
      <c r="E54" s="118" t="s">
        <v>2</v>
      </c>
      <c r="F54" s="119" t="s">
        <v>559</v>
      </c>
      <c r="G54" s="119" t="s">
        <v>560</v>
      </c>
      <c r="H54" s="120" t="s">
        <v>561</v>
      </c>
    </row>
    <row r="55" spans="2:8" ht="52.5" customHeight="1">
      <c r="B55" s="121"/>
      <c r="C55" s="1299" t="s">
        <v>48</v>
      </c>
      <c r="D55" s="1299"/>
      <c r="E55" s="1300"/>
      <c r="F55" s="122">
        <v>6559</v>
      </c>
      <c r="G55" s="122">
        <v>6564</v>
      </c>
      <c r="H55" s="123">
        <v>6568</v>
      </c>
    </row>
    <row r="56" spans="2:8" ht="52.5" customHeight="1">
      <c r="B56" s="124"/>
      <c r="C56" s="1301" t="s">
        <v>49</v>
      </c>
      <c r="D56" s="1301"/>
      <c r="E56" s="1302"/>
      <c r="F56" s="125">
        <v>1043</v>
      </c>
      <c r="G56" s="125">
        <v>1044</v>
      </c>
      <c r="H56" s="126">
        <v>1044</v>
      </c>
    </row>
    <row r="57" spans="2:8" ht="53.25" customHeight="1">
      <c r="B57" s="124"/>
      <c r="C57" s="1303" t="s">
        <v>50</v>
      </c>
      <c r="D57" s="1303"/>
      <c r="E57" s="1304"/>
      <c r="F57" s="127">
        <v>4606</v>
      </c>
      <c r="G57" s="127">
        <v>4889</v>
      </c>
      <c r="H57" s="128">
        <v>5861</v>
      </c>
    </row>
    <row r="58" spans="2:8" ht="45.75" customHeight="1">
      <c r="B58" s="129"/>
      <c r="C58" s="1291" t="s">
        <v>593</v>
      </c>
      <c r="D58" s="1292"/>
      <c r="E58" s="1293"/>
      <c r="F58" s="130">
        <v>2129</v>
      </c>
      <c r="G58" s="131">
        <v>2632</v>
      </c>
      <c r="H58" s="131">
        <v>3042</v>
      </c>
    </row>
    <row r="59" spans="2:8" ht="45.75" customHeight="1">
      <c r="B59" s="129"/>
      <c r="C59" s="1291" t="s">
        <v>594</v>
      </c>
      <c r="D59" s="1292"/>
      <c r="E59" s="1293"/>
      <c r="F59" s="130">
        <v>916</v>
      </c>
      <c r="G59" s="131">
        <v>629</v>
      </c>
      <c r="H59" s="131">
        <v>1041</v>
      </c>
    </row>
    <row r="60" spans="2:8" ht="45.75" customHeight="1">
      <c r="B60" s="129"/>
      <c r="C60" s="1291" t="s">
        <v>596</v>
      </c>
      <c r="D60" s="1292"/>
      <c r="E60" s="1293"/>
      <c r="F60" s="130">
        <v>499</v>
      </c>
      <c r="G60" s="131">
        <v>529</v>
      </c>
      <c r="H60" s="131">
        <v>644</v>
      </c>
    </row>
    <row r="61" spans="2:8" ht="45.75" customHeight="1">
      <c r="B61" s="129"/>
      <c r="C61" s="1291" t="s">
        <v>595</v>
      </c>
      <c r="D61" s="1292"/>
      <c r="E61" s="1293"/>
      <c r="F61" s="130">
        <v>620</v>
      </c>
      <c r="G61" s="131">
        <v>620</v>
      </c>
      <c r="H61" s="131">
        <v>621</v>
      </c>
    </row>
    <row r="62" spans="2:8" ht="45.75" customHeight="1" thickBot="1">
      <c r="B62" s="132"/>
      <c r="C62" s="1294" t="s">
        <v>597</v>
      </c>
      <c r="D62" s="1295"/>
      <c r="E62" s="1296"/>
      <c r="F62" s="133">
        <v>214</v>
      </c>
      <c r="G62" s="134">
        <v>249</v>
      </c>
      <c r="H62" s="134">
        <v>285</v>
      </c>
    </row>
    <row r="63" spans="2:8" ht="52.5" customHeight="1" thickBot="1">
      <c r="B63" s="135"/>
      <c r="C63" s="1297" t="s">
        <v>51</v>
      </c>
      <c r="D63" s="1297"/>
      <c r="E63" s="1298"/>
      <c r="F63" s="136">
        <v>12208</v>
      </c>
      <c r="G63" s="136">
        <v>12497</v>
      </c>
      <c r="H63" s="137">
        <v>13474</v>
      </c>
    </row>
    <row r="64" spans="2:8" ht="15" customHeight="1"/>
  </sheetData>
  <sheetProtection algorithmName="SHA-512" hashValue="Jccql897EmUax+0LRe5vEXRvK5vG9CroY+30baaoedBzo1YKQya+neZz0c8wL05e5Jofg0UvjKHVuHLCn7V0wQ==" saltValue="oqH3stoBqX+d18LuWjwN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AN43" sqref="AN43:DC47"/>
    </sheetView>
  </sheetViews>
  <sheetFormatPr defaultColWidth="0" defaultRowHeight="13.5" customHeight="1" zeroHeight="1"/>
  <cols>
    <col min="1" max="1" width="6.36328125" style="385" customWidth="1"/>
    <col min="2" max="107" width="2.453125" style="385" customWidth="1"/>
    <col min="108" max="108" width="6.08984375" style="393" customWidth="1"/>
    <col min="109" max="109" width="5.90625" style="392" customWidth="1"/>
    <col min="110" max="110" width="19.08984375" style="385" hidden="1"/>
    <col min="111" max="115" width="12.6328125" style="385" hidden="1"/>
    <col min="116" max="349" width="8.6328125" style="385" hidden="1"/>
    <col min="350" max="355" width="14.90625" style="385" hidden="1"/>
    <col min="356" max="357" width="15.90625" style="385" hidden="1"/>
    <col min="358" max="363" width="16.08984375" style="385" hidden="1"/>
    <col min="364" max="364" width="6.08984375" style="385" hidden="1"/>
    <col min="365" max="365" width="3" style="385" hidden="1"/>
    <col min="366" max="605" width="8.6328125" style="385" hidden="1"/>
    <col min="606" max="611" width="14.90625" style="385" hidden="1"/>
    <col min="612" max="613" width="15.90625" style="385" hidden="1"/>
    <col min="614" max="619" width="16.08984375" style="385" hidden="1"/>
    <col min="620" max="620" width="6.08984375" style="385" hidden="1"/>
    <col min="621" max="621" width="3" style="385" hidden="1"/>
    <col min="622" max="861" width="8.6328125" style="385" hidden="1"/>
    <col min="862" max="867" width="14.90625" style="385" hidden="1"/>
    <col min="868" max="869" width="15.90625" style="385" hidden="1"/>
    <col min="870" max="875" width="16.08984375" style="385" hidden="1"/>
    <col min="876" max="876" width="6.08984375" style="385" hidden="1"/>
    <col min="877" max="877" width="3" style="385" hidden="1"/>
    <col min="878" max="1117" width="8.6328125" style="385" hidden="1"/>
    <col min="1118" max="1123" width="14.90625" style="385" hidden="1"/>
    <col min="1124" max="1125" width="15.90625" style="385" hidden="1"/>
    <col min="1126" max="1131" width="16.08984375" style="385" hidden="1"/>
    <col min="1132" max="1132" width="6.08984375" style="385" hidden="1"/>
    <col min="1133" max="1133" width="3" style="385" hidden="1"/>
    <col min="1134" max="1373" width="8.6328125" style="385" hidden="1"/>
    <col min="1374" max="1379" width="14.90625" style="385" hidden="1"/>
    <col min="1380" max="1381" width="15.90625" style="385" hidden="1"/>
    <col min="1382" max="1387" width="16.08984375" style="385" hidden="1"/>
    <col min="1388" max="1388" width="6.08984375" style="385" hidden="1"/>
    <col min="1389" max="1389" width="3" style="385" hidden="1"/>
    <col min="1390" max="1629" width="8.6328125" style="385" hidden="1"/>
    <col min="1630" max="1635" width="14.90625" style="385" hidden="1"/>
    <col min="1636" max="1637" width="15.90625" style="385" hidden="1"/>
    <col min="1638" max="1643" width="16.08984375" style="385" hidden="1"/>
    <col min="1644" max="1644" width="6.08984375" style="385" hidden="1"/>
    <col min="1645" max="1645" width="3" style="385" hidden="1"/>
    <col min="1646" max="1885" width="8.6328125" style="385" hidden="1"/>
    <col min="1886" max="1891" width="14.90625" style="385" hidden="1"/>
    <col min="1892" max="1893" width="15.90625" style="385" hidden="1"/>
    <col min="1894" max="1899" width="16.08984375" style="385" hidden="1"/>
    <col min="1900" max="1900" width="6.08984375" style="385" hidden="1"/>
    <col min="1901" max="1901" width="3" style="385" hidden="1"/>
    <col min="1902" max="2141" width="8.6328125" style="385" hidden="1"/>
    <col min="2142" max="2147" width="14.90625" style="385" hidden="1"/>
    <col min="2148" max="2149" width="15.90625" style="385" hidden="1"/>
    <col min="2150" max="2155" width="16.08984375" style="385" hidden="1"/>
    <col min="2156" max="2156" width="6.08984375" style="385" hidden="1"/>
    <col min="2157" max="2157" width="3" style="385" hidden="1"/>
    <col min="2158" max="2397" width="8.6328125" style="385" hidden="1"/>
    <col min="2398" max="2403" width="14.90625" style="385" hidden="1"/>
    <col min="2404" max="2405" width="15.90625" style="385" hidden="1"/>
    <col min="2406" max="2411" width="16.08984375" style="385" hidden="1"/>
    <col min="2412" max="2412" width="6.08984375" style="385" hidden="1"/>
    <col min="2413" max="2413" width="3" style="385" hidden="1"/>
    <col min="2414" max="2653" width="8.6328125" style="385" hidden="1"/>
    <col min="2654" max="2659" width="14.90625" style="385" hidden="1"/>
    <col min="2660" max="2661" width="15.90625" style="385" hidden="1"/>
    <col min="2662" max="2667" width="16.08984375" style="385" hidden="1"/>
    <col min="2668" max="2668" width="6.08984375" style="385" hidden="1"/>
    <col min="2669" max="2669" width="3" style="385" hidden="1"/>
    <col min="2670" max="2909" width="8.6328125" style="385" hidden="1"/>
    <col min="2910" max="2915" width="14.90625" style="385" hidden="1"/>
    <col min="2916" max="2917" width="15.90625" style="385" hidden="1"/>
    <col min="2918" max="2923" width="16.08984375" style="385" hidden="1"/>
    <col min="2924" max="2924" width="6.08984375" style="385" hidden="1"/>
    <col min="2925" max="2925" width="3" style="385" hidden="1"/>
    <col min="2926" max="3165" width="8.6328125" style="385" hidden="1"/>
    <col min="3166" max="3171" width="14.90625" style="385" hidden="1"/>
    <col min="3172" max="3173" width="15.90625" style="385" hidden="1"/>
    <col min="3174" max="3179" width="16.08984375" style="385" hidden="1"/>
    <col min="3180" max="3180" width="6.08984375" style="385" hidden="1"/>
    <col min="3181" max="3181" width="3" style="385" hidden="1"/>
    <col min="3182" max="3421" width="8.6328125" style="385" hidden="1"/>
    <col min="3422" max="3427" width="14.90625" style="385" hidden="1"/>
    <col min="3428" max="3429" width="15.90625" style="385" hidden="1"/>
    <col min="3430" max="3435" width="16.08984375" style="385" hidden="1"/>
    <col min="3436" max="3436" width="6.08984375" style="385" hidden="1"/>
    <col min="3437" max="3437" width="3" style="385" hidden="1"/>
    <col min="3438" max="3677" width="8.6328125" style="385" hidden="1"/>
    <col min="3678" max="3683" width="14.90625" style="385" hidden="1"/>
    <col min="3684" max="3685" width="15.90625" style="385" hidden="1"/>
    <col min="3686" max="3691" width="16.08984375" style="385" hidden="1"/>
    <col min="3692" max="3692" width="6.08984375" style="385" hidden="1"/>
    <col min="3693" max="3693" width="3" style="385" hidden="1"/>
    <col min="3694" max="3933" width="8.6328125" style="385" hidden="1"/>
    <col min="3934" max="3939" width="14.90625" style="385" hidden="1"/>
    <col min="3940" max="3941" width="15.90625" style="385" hidden="1"/>
    <col min="3942" max="3947" width="16.08984375" style="385" hidden="1"/>
    <col min="3948" max="3948" width="6.08984375" style="385" hidden="1"/>
    <col min="3949" max="3949" width="3" style="385" hidden="1"/>
    <col min="3950" max="4189" width="8.6328125" style="385" hidden="1"/>
    <col min="4190" max="4195" width="14.90625" style="385" hidden="1"/>
    <col min="4196" max="4197" width="15.90625" style="385" hidden="1"/>
    <col min="4198" max="4203" width="16.08984375" style="385" hidden="1"/>
    <col min="4204" max="4204" width="6.08984375" style="385" hidden="1"/>
    <col min="4205" max="4205" width="3" style="385" hidden="1"/>
    <col min="4206" max="4445" width="8.6328125" style="385" hidden="1"/>
    <col min="4446" max="4451" width="14.90625" style="385" hidden="1"/>
    <col min="4452" max="4453" width="15.90625" style="385" hidden="1"/>
    <col min="4454" max="4459" width="16.08984375" style="385" hidden="1"/>
    <col min="4460" max="4460" width="6.08984375" style="385" hidden="1"/>
    <col min="4461" max="4461" width="3" style="385" hidden="1"/>
    <col min="4462" max="4701" width="8.6328125" style="385" hidden="1"/>
    <col min="4702" max="4707" width="14.90625" style="385" hidden="1"/>
    <col min="4708" max="4709" width="15.90625" style="385" hidden="1"/>
    <col min="4710" max="4715" width="16.08984375" style="385" hidden="1"/>
    <col min="4716" max="4716" width="6.08984375" style="385" hidden="1"/>
    <col min="4717" max="4717" width="3" style="385" hidden="1"/>
    <col min="4718" max="4957" width="8.6328125" style="385" hidden="1"/>
    <col min="4958" max="4963" width="14.90625" style="385" hidden="1"/>
    <col min="4964" max="4965" width="15.90625" style="385" hidden="1"/>
    <col min="4966" max="4971" width="16.08984375" style="385" hidden="1"/>
    <col min="4972" max="4972" width="6.08984375" style="385" hidden="1"/>
    <col min="4973" max="4973" width="3" style="385" hidden="1"/>
    <col min="4974" max="5213" width="8.6328125" style="385" hidden="1"/>
    <col min="5214" max="5219" width="14.90625" style="385" hidden="1"/>
    <col min="5220" max="5221" width="15.90625" style="385" hidden="1"/>
    <col min="5222" max="5227" width="16.08984375" style="385" hidden="1"/>
    <col min="5228" max="5228" width="6.08984375" style="385" hidden="1"/>
    <col min="5229" max="5229" width="3" style="385" hidden="1"/>
    <col min="5230" max="5469" width="8.6328125" style="385" hidden="1"/>
    <col min="5470" max="5475" width="14.90625" style="385" hidden="1"/>
    <col min="5476" max="5477" width="15.90625" style="385" hidden="1"/>
    <col min="5478" max="5483" width="16.08984375" style="385" hidden="1"/>
    <col min="5484" max="5484" width="6.08984375" style="385" hidden="1"/>
    <col min="5485" max="5485" width="3" style="385" hidden="1"/>
    <col min="5486" max="5725" width="8.6328125" style="385" hidden="1"/>
    <col min="5726" max="5731" width="14.90625" style="385" hidden="1"/>
    <col min="5732" max="5733" width="15.90625" style="385" hidden="1"/>
    <col min="5734" max="5739" width="16.08984375" style="385" hidden="1"/>
    <col min="5740" max="5740" width="6.08984375" style="385" hidden="1"/>
    <col min="5741" max="5741" width="3" style="385" hidden="1"/>
    <col min="5742" max="5981" width="8.6328125" style="385" hidden="1"/>
    <col min="5982" max="5987" width="14.90625" style="385" hidden="1"/>
    <col min="5988" max="5989" width="15.90625" style="385" hidden="1"/>
    <col min="5990" max="5995" width="16.08984375" style="385" hidden="1"/>
    <col min="5996" max="5996" width="6.08984375" style="385" hidden="1"/>
    <col min="5997" max="5997" width="3" style="385" hidden="1"/>
    <col min="5998" max="6237" width="8.6328125" style="385" hidden="1"/>
    <col min="6238" max="6243" width="14.90625" style="385" hidden="1"/>
    <col min="6244" max="6245" width="15.90625" style="385" hidden="1"/>
    <col min="6246" max="6251" width="16.08984375" style="385" hidden="1"/>
    <col min="6252" max="6252" width="6.08984375" style="385" hidden="1"/>
    <col min="6253" max="6253" width="3" style="385" hidden="1"/>
    <col min="6254" max="6493" width="8.6328125" style="385" hidden="1"/>
    <col min="6494" max="6499" width="14.90625" style="385" hidden="1"/>
    <col min="6500" max="6501" width="15.90625" style="385" hidden="1"/>
    <col min="6502" max="6507" width="16.08984375" style="385" hidden="1"/>
    <col min="6508" max="6508" width="6.08984375" style="385" hidden="1"/>
    <col min="6509" max="6509" width="3" style="385" hidden="1"/>
    <col min="6510" max="6749" width="8.6328125" style="385" hidden="1"/>
    <col min="6750" max="6755" width="14.90625" style="385" hidden="1"/>
    <col min="6756" max="6757" width="15.90625" style="385" hidden="1"/>
    <col min="6758" max="6763" width="16.08984375" style="385" hidden="1"/>
    <col min="6764" max="6764" width="6.08984375" style="385" hidden="1"/>
    <col min="6765" max="6765" width="3" style="385" hidden="1"/>
    <col min="6766" max="7005" width="8.6328125" style="385" hidden="1"/>
    <col min="7006" max="7011" width="14.90625" style="385" hidden="1"/>
    <col min="7012" max="7013" width="15.90625" style="385" hidden="1"/>
    <col min="7014" max="7019" width="16.08984375" style="385" hidden="1"/>
    <col min="7020" max="7020" width="6.08984375" style="385" hidden="1"/>
    <col min="7021" max="7021" width="3" style="385" hidden="1"/>
    <col min="7022" max="7261" width="8.6328125" style="385" hidden="1"/>
    <col min="7262" max="7267" width="14.90625" style="385" hidden="1"/>
    <col min="7268" max="7269" width="15.90625" style="385" hidden="1"/>
    <col min="7270" max="7275" width="16.08984375" style="385" hidden="1"/>
    <col min="7276" max="7276" width="6.08984375" style="385" hidden="1"/>
    <col min="7277" max="7277" width="3" style="385" hidden="1"/>
    <col min="7278" max="7517" width="8.6328125" style="385" hidden="1"/>
    <col min="7518" max="7523" width="14.90625" style="385" hidden="1"/>
    <col min="7524" max="7525" width="15.90625" style="385" hidden="1"/>
    <col min="7526" max="7531" width="16.08984375" style="385" hidden="1"/>
    <col min="7532" max="7532" width="6.08984375" style="385" hidden="1"/>
    <col min="7533" max="7533" width="3" style="385" hidden="1"/>
    <col min="7534" max="7773" width="8.6328125" style="385" hidden="1"/>
    <col min="7774" max="7779" width="14.90625" style="385" hidden="1"/>
    <col min="7780" max="7781" width="15.90625" style="385" hidden="1"/>
    <col min="7782" max="7787" width="16.08984375" style="385" hidden="1"/>
    <col min="7788" max="7788" width="6.08984375" style="385" hidden="1"/>
    <col min="7789" max="7789" width="3" style="385" hidden="1"/>
    <col min="7790" max="8029" width="8.6328125" style="385" hidden="1"/>
    <col min="8030" max="8035" width="14.90625" style="385" hidden="1"/>
    <col min="8036" max="8037" width="15.90625" style="385" hidden="1"/>
    <col min="8038" max="8043" width="16.08984375" style="385" hidden="1"/>
    <col min="8044" max="8044" width="6.08984375" style="385" hidden="1"/>
    <col min="8045" max="8045" width="3" style="385" hidden="1"/>
    <col min="8046" max="8285" width="8.6328125" style="385" hidden="1"/>
    <col min="8286" max="8291" width="14.90625" style="385" hidden="1"/>
    <col min="8292" max="8293" width="15.90625" style="385" hidden="1"/>
    <col min="8294" max="8299" width="16.08984375" style="385" hidden="1"/>
    <col min="8300" max="8300" width="6.08984375" style="385" hidden="1"/>
    <col min="8301" max="8301" width="3" style="385" hidden="1"/>
    <col min="8302" max="8541" width="8.6328125" style="385" hidden="1"/>
    <col min="8542" max="8547" width="14.90625" style="385" hidden="1"/>
    <col min="8548" max="8549" width="15.90625" style="385" hidden="1"/>
    <col min="8550" max="8555" width="16.08984375" style="385" hidden="1"/>
    <col min="8556" max="8556" width="6.08984375" style="385" hidden="1"/>
    <col min="8557" max="8557" width="3" style="385" hidden="1"/>
    <col min="8558" max="8797" width="8.6328125" style="385" hidden="1"/>
    <col min="8798" max="8803" width="14.90625" style="385" hidden="1"/>
    <col min="8804" max="8805" width="15.90625" style="385" hidden="1"/>
    <col min="8806" max="8811" width="16.08984375" style="385" hidden="1"/>
    <col min="8812" max="8812" width="6.08984375" style="385" hidden="1"/>
    <col min="8813" max="8813" width="3" style="385" hidden="1"/>
    <col min="8814" max="9053" width="8.6328125" style="385" hidden="1"/>
    <col min="9054" max="9059" width="14.90625" style="385" hidden="1"/>
    <col min="9060" max="9061" width="15.90625" style="385" hidden="1"/>
    <col min="9062" max="9067" width="16.08984375" style="385" hidden="1"/>
    <col min="9068" max="9068" width="6.08984375" style="385" hidden="1"/>
    <col min="9069" max="9069" width="3" style="385" hidden="1"/>
    <col min="9070" max="9309" width="8.6328125" style="385" hidden="1"/>
    <col min="9310" max="9315" width="14.90625" style="385" hidden="1"/>
    <col min="9316" max="9317" width="15.90625" style="385" hidden="1"/>
    <col min="9318" max="9323" width="16.08984375" style="385" hidden="1"/>
    <col min="9324" max="9324" width="6.08984375" style="385" hidden="1"/>
    <col min="9325" max="9325" width="3" style="385" hidden="1"/>
    <col min="9326" max="9565" width="8.6328125" style="385" hidden="1"/>
    <col min="9566" max="9571" width="14.90625" style="385" hidden="1"/>
    <col min="9572" max="9573" width="15.90625" style="385" hidden="1"/>
    <col min="9574" max="9579" width="16.08984375" style="385" hidden="1"/>
    <col min="9580" max="9580" width="6.08984375" style="385" hidden="1"/>
    <col min="9581" max="9581" width="3" style="385" hidden="1"/>
    <col min="9582" max="9821" width="8.6328125" style="385" hidden="1"/>
    <col min="9822" max="9827" width="14.90625" style="385" hidden="1"/>
    <col min="9828" max="9829" width="15.90625" style="385" hidden="1"/>
    <col min="9830" max="9835" width="16.08984375" style="385" hidden="1"/>
    <col min="9836" max="9836" width="6.08984375" style="385" hidden="1"/>
    <col min="9837" max="9837" width="3" style="385" hidden="1"/>
    <col min="9838" max="10077" width="8.6328125" style="385" hidden="1"/>
    <col min="10078" max="10083" width="14.90625" style="385" hidden="1"/>
    <col min="10084" max="10085" width="15.90625" style="385" hidden="1"/>
    <col min="10086" max="10091" width="16.08984375" style="385" hidden="1"/>
    <col min="10092" max="10092" width="6.08984375" style="385" hidden="1"/>
    <col min="10093" max="10093" width="3" style="385" hidden="1"/>
    <col min="10094" max="10333" width="8.6328125" style="385" hidden="1"/>
    <col min="10334" max="10339" width="14.90625" style="385" hidden="1"/>
    <col min="10340" max="10341" width="15.90625" style="385" hidden="1"/>
    <col min="10342" max="10347" width="16.08984375" style="385" hidden="1"/>
    <col min="10348" max="10348" width="6.08984375" style="385" hidden="1"/>
    <col min="10349" max="10349" width="3" style="385" hidden="1"/>
    <col min="10350" max="10589" width="8.6328125" style="385" hidden="1"/>
    <col min="10590" max="10595" width="14.90625" style="385" hidden="1"/>
    <col min="10596" max="10597" width="15.90625" style="385" hidden="1"/>
    <col min="10598" max="10603" width="16.08984375" style="385" hidden="1"/>
    <col min="10604" max="10604" width="6.08984375" style="385" hidden="1"/>
    <col min="10605" max="10605" width="3" style="385" hidden="1"/>
    <col min="10606" max="10845" width="8.6328125" style="385" hidden="1"/>
    <col min="10846" max="10851" width="14.90625" style="385" hidden="1"/>
    <col min="10852" max="10853" width="15.90625" style="385" hidden="1"/>
    <col min="10854" max="10859" width="16.08984375" style="385" hidden="1"/>
    <col min="10860" max="10860" width="6.08984375" style="385" hidden="1"/>
    <col min="10861" max="10861" width="3" style="385" hidden="1"/>
    <col min="10862" max="11101" width="8.6328125" style="385" hidden="1"/>
    <col min="11102" max="11107" width="14.90625" style="385" hidden="1"/>
    <col min="11108" max="11109" width="15.90625" style="385" hidden="1"/>
    <col min="11110" max="11115" width="16.08984375" style="385" hidden="1"/>
    <col min="11116" max="11116" width="6.08984375" style="385" hidden="1"/>
    <col min="11117" max="11117" width="3" style="385" hidden="1"/>
    <col min="11118" max="11357" width="8.6328125" style="385" hidden="1"/>
    <col min="11358" max="11363" width="14.90625" style="385" hidden="1"/>
    <col min="11364" max="11365" width="15.90625" style="385" hidden="1"/>
    <col min="11366" max="11371" width="16.08984375" style="385" hidden="1"/>
    <col min="11372" max="11372" width="6.08984375" style="385" hidden="1"/>
    <col min="11373" max="11373" width="3" style="385" hidden="1"/>
    <col min="11374" max="11613" width="8.6328125" style="385" hidden="1"/>
    <col min="11614" max="11619" width="14.90625" style="385" hidden="1"/>
    <col min="11620" max="11621" width="15.90625" style="385" hidden="1"/>
    <col min="11622" max="11627" width="16.08984375" style="385" hidden="1"/>
    <col min="11628" max="11628" width="6.08984375" style="385" hidden="1"/>
    <col min="11629" max="11629" width="3" style="385" hidden="1"/>
    <col min="11630" max="11869" width="8.6328125" style="385" hidden="1"/>
    <col min="11870" max="11875" width="14.90625" style="385" hidden="1"/>
    <col min="11876" max="11877" width="15.90625" style="385" hidden="1"/>
    <col min="11878" max="11883" width="16.08984375" style="385" hidden="1"/>
    <col min="11884" max="11884" width="6.08984375" style="385" hidden="1"/>
    <col min="11885" max="11885" width="3" style="385" hidden="1"/>
    <col min="11886" max="12125" width="8.6328125" style="385" hidden="1"/>
    <col min="12126" max="12131" width="14.90625" style="385" hidden="1"/>
    <col min="12132" max="12133" width="15.90625" style="385" hidden="1"/>
    <col min="12134" max="12139" width="16.08984375" style="385" hidden="1"/>
    <col min="12140" max="12140" width="6.08984375" style="385" hidden="1"/>
    <col min="12141" max="12141" width="3" style="385" hidden="1"/>
    <col min="12142" max="12381" width="8.6328125" style="385" hidden="1"/>
    <col min="12382" max="12387" width="14.90625" style="385" hidden="1"/>
    <col min="12388" max="12389" width="15.90625" style="385" hidden="1"/>
    <col min="12390" max="12395" width="16.08984375" style="385" hidden="1"/>
    <col min="12396" max="12396" width="6.08984375" style="385" hidden="1"/>
    <col min="12397" max="12397" width="3" style="385" hidden="1"/>
    <col min="12398" max="12637" width="8.6328125" style="385" hidden="1"/>
    <col min="12638" max="12643" width="14.90625" style="385" hidden="1"/>
    <col min="12644" max="12645" width="15.90625" style="385" hidden="1"/>
    <col min="12646" max="12651" width="16.08984375" style="385" hidden="1"/>
    <col min="12652" max="12652" width="6.08984375" style="385" hidden="1"/>
    <col min="12653" max="12653" width="3" style="385" hidden="1"/>
    <col min="12654" max="12893" width="8.6328125" style="385" hidden="1"/>
    <col min="12894" max="12899" width="14.90625" style="385" hidden="1"/>
    <col min="12900" max="12901" width="15.90625" style="385" hidden="1"/>
    <col min="12902" max="12907" width="16.08984375" style="385" hidden="1"/>
    <col min="12908" max="12908" width="6.08984375" style="385" hidden="1"/>
    <col min="12909" max="12909" width="3" style="385" hidden="1"/>
    <col min="12910" max="13149" width="8.6328125" style="385" hidden="1"/>
    <col min="13150" max="13155" width="14.90625" style="385" hidden="1"/>
    <col min="13156" max="13157" width="15.90625" style="385" hidden="1"/>
    <col min="13158" max="13163" width="16.08984375" style="385" hidden="1"/>
    <col min="13164" max="13164" width="6.08984375" style="385" hidden="1"/>
    <col min="13165" max="13165" width="3" style="385" hidden="1"/>
    <col min="13166" max="13405" width="8.6328125" style="385" hidden="1"/>
    <col min="13406" max="13411" width="14.90625" style="385" hidden="1"/>
    <col min="13412" max="13413" width="15.90625" style="385" hidden="1"/>
    <col min="13414" max="13419" width="16.08984375" style="385" hidden="1"/>
    <col min="13420" max="13420" width="6.08984375" style="385" hidden="1"/>
    <col min="13421" max="13421" width="3" style="385" hidden="1"/>
    <col min="13422" max="13661" width="8.6328125" style="385" hidden="1"/>
    <col min="13662" max="13667" width="14.90625" style="385" hidden="1"/>
    <col min="13668" max="13669" width="15.90625" style="385" hidden="1"/>
    <col min="13670" max="13675" width="16.08984375" style="385" hidden="1"/>
    <col min="13676" max="13676" width="6.08984375" style="385" hidden="1"/>
    <col min="13677" max="13677" width="3" style="385" hidden="1"/>
    <col min="13678" max="13917" width="8.6328125" style="385" hidden="1"/>
    <col min="13918" max="13923" width="14.90625" style="385" hidden="1"/>
    <col min="13924" max="13925" width="15.90625" style="385" hidden="1"/>
    <col min="13926" max="13931" width="16.08984375" style="385" hidden="1"/>
    <col min="13932" max="13932" width="6.08984375" style="385" hidden="1"/>
    <col min="13933" max="13933" width="3" style="385" hidden="1"/>
    <col min="13934" max="14173" width="8.6328125" style="385" hidden="1"/>
    <col min="14174" max="14179" width="14.90625" style="385" hidden="1"/>
    <col min="14180" max="14181" width="15.90625" style="385" hidden="1"/>
    <col min="14182" max="14187" width="16.08984375" style="385" hidden="1"/>
    <col min="14188" max="14188" width="6.08984375" style="385" hidden="1"/>
    <col min="14189" max="14189" width="3" style="385" hidden="1"/>
    <col min="14190" max="14429" width="8.6328125" style="385" hidden="1"/>
    <col min="14430" max="14435" width="14.90625" style="385" hidden="1"/>
    <col min="14436" max="14437" width="15.90625" style="385" hidden="1"/>
    <col min="14438" max="14443" width="16.08984375" style="385" hidden="1"/>
    <col min="14444" max="14444" width="6.08984375" style="385" hidden="1"/>
    <col min="14445" max="14445" width="3" style="385" hidden="1"/>
    <col min="14446" max="14685" width="8.6328125" style="385" hidden="1"/>
    <col min="14686" max="14691" width="14.90625" style="385" hidden="1"/>
    <col min="14692" max="14693" width="15.90625" style="385" hidden="1"/>
    <col min="14694" max="14699" width="16.08984375" style="385" hidden="1"/>
    <col min="14700" max="14700" width="6.08984375" style="385" hidden="1"/>
    <col min="14701" max="14701" width="3" style="385" hidden="1"/>
    <col min="14702" max="14941" width="8.6328125" style="385" hidden="1"/>
    <col min="14942" max="14947" width="14.90625" style="385" hidden="1"/>
    <col min="14948" max="14949" width="15.90625" style="385" hidden="1"/>
    <col min="14950" max="14955" width="16.08984375" style="385" hidden="1"/>
    <col min="14956" max="14956" width="6.08984375" style="385" hidden="1"/>
    <col min="14957" max="14957" width="3" style="385" hidden="1"/>
    <col min="14958" max="15197" width="8.6328125" style="385" hidden="1"/>
    <col min="15198" max="15203" width="14.90625" style="385" hidden="1"/>
    <col min="15204" max="15205" width="15.90625" style="385" hidden="1"/>
    <col min="15206" max="15211" width="16.08984375" style="385" hidden="1"/>
    <col min="15212" max="15212" width="6.08984375" style="385" hidden="1"/>
    <col min="15213" max="15213" width="3" style="385" hidden="1"/>
    <col min="15214" max="15453" width="8.6328125" style="385" hidden="1"/>
    <col min="15454" max="15459" width="14.90625" style="385" hidden="1"/>
    <col min="15460" max="15461" width="15.90625" style="385" hidden="1"/>
    <col min="15462" max="15467" width="16.08984375" style="385" hidden="1"/>
    <col min="15468" max="15468" width="6.08984375" style="385" hidden="1"/>
    <col min="15469" max="15469" width="3" style="385" hidden="1"/>
    <col min="15470" max="15709" width="8.6328125" style="385" hidden="1"/>
    <col min="15710" max="15715" width="14.90625" style="385" hidden="1"/>
    <col min="15716" max="15717" width="15.90625" style="385" hidden="1"/>
    <col min="15718" max="15723" width="16.08984375" style="385" hidden="1"/>
    <col min="15724" max="15724" width="6.08984375" style="385" hidden="1"/>
    <col min="15725" max="15725" width="3" style="385" hidden="1"/>
    <col min="15726" max="15965" width="8.6328125" style="385" hidden="1"/>
    <col min="15966" max="15971" width="14.90625" style="385" hidden="1"/>
    <col min="15972" max="15973" width="15.90625" style="385" hidden="1"/>
    <col min="15974" max="15979" width="16.08984375" style="385" hidden="1"/>
    <col min="15980" max="15980" width="6.08984375" style="385" hidden="1"/>
    <col min="15981" max="15981" width="3" style="385" hidden="1"/>
    <col min="15982" max="16221" width="8.6328125" style="385" hidden="1"/>
    <col min="16222" max="16227" width="14.90625" style="385" hidden="1"/>
    <col min="16228" max="16229" width="15.90625" style="385" hidden="1"/>
    <col min="16230" max="16235" width="16.08984375" style="385" hidden="1"/>
    <col min="16236" max="16236" width="6.08984375" style="385" hidden="1"/>
    <col min="16237" max="16237" width="3" style="385" hidden="1"/>
    <col min="16238" max="16384" width="8.6328125" style="385" hidden="1"/>
  </cols>
  <sheetData>
    <row r="1" spans="1:143" ht="42.75" customHeight="1">
      <c r="A1" s="383"/>
      <c r="B1" s="384"/>
      <c r="DD1" s="385"/>
      <c r="DE1" s="385"/>
    </row>
    <row r="2" spans="1:143" ht="25.5" customHeight="1">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5" customFormat="1" ht="13">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6"/>
      <c r="DG4" s="286"/>
      <c r="DH4" s="286"/>
      <c r="DI4" s="286"/>
      <c r="DJ4" s="286"/>
      <c r="DK4" s="286"/>
      <c r="DL4" s="286"/>
      <c r="DM4" s="286"/>
      <c r="DN4" s="286"/>
      <c r="DO4" s="286"/>
      <c r="DP4" s="286"/>
      <c r="DQ4" s="286"/>
      <c r="DR4" s="286"/>
      <c r="DS4" s="286"/>
      <c r="DT4" s="286"/>
      <c r="DU4" s="286"/>
      <c r="DV4" s="286"/>
      <c r="DW4" s="286"/>
    </row>
    <row r="5" spans="1:143" s="285" customFormat="1" ht="13">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6"/>
      <c r="DG5" s="286"/>
      <c r="DH5" s="286"/>
      <c r="DI5" s="286"/>
      <c r="DJ5" s="286"/>
      <c r="DK5" s="286"/>
      <c r="DL5" s="286"/>
      <c r="DM5" s="286"/>
      <c r="DN5" s="286"/>
      <c r="DO5" s="286"/>
      <c r="DP5" s="286"/>
      <c r="DQ5" s="286"/>
      <c r="DR5" s="286"/>
      <c r="DS5" s="286"/>
      <c r="DT5" s="286"/>
      <c r="DU5" s="286"/>
      <c r="DV5" s="286"/>
      <c r="DW5" s="286"/>
    </row>
    <row r="6" spans="1:143" s="285" customFormat="1" ht="13">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6"/>
      <c r="DG6" s="286"/>
      <c r="DH6" s="286"/>
      <c r="DI6" s="286"/>
      <c r="DJ6" s="286"/>
      <c r="DK6" s="286"/>
      <c r="DL6" s="286"/>
      <c r="DM6" s="286"/>
      <c r="DN6" s="286"/>
      <c r="DO6" s="286"/>
      <c r="DP6" s="286"/>
      <c r="DQ6" s="286"/>
      <c r="DR6" s="286"/>
      <c r="DS6" s="286"/>
      <c r="DT6" s="286"/>
      <c r="DU6" s="286"/>
      <c r="DV6" s="286"/>
      <c r="DW6" s="286"/>
    </row>
    <row r="7" spans="1:143" s="285" customFormat="1" ht="13">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6"/>
      <c r="DG7" s="286"/>
      <c r="DH7" s="286"/>
      <c r="DI7" s="286"/>
      <c r="DJ7" s="286"/>
      <c r="DK7" s="286"/>
      <c r="DL7" s="286"/>
      <c r="DM7" s="286"/>
      <c r="DN7" s="286"/>
      <c r="DO7" s="286"/>
      <c r="DP7" s="286"/>
      <c r="DQ7" s="286"/>
      <c r="DR7" s="286"/>
      <c r="DS7" s="286"/>
      <c r="DT7" s="286"/>
      <c r="DU7" s="286"/>
      <c r="DV7" s="286"/>
      <c r="DW7" s="286"/>
    </row>
    <row r="8" spans="1:143" s="285" customFormat="1" ht="13">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6"/>
      <c r="DG8" s="286"/>
      <c r="DH8" s="286"/>
      <c r="DI8" s="286"/>
      <c r="DJ8" s="286"/>
      <c r="DK8" s="286"/>
      <c r="DL8" s="286"/>
      <c r="DM8" s="286"/>
      <c r="DN8" s="286"/>
      <c r="DO8" s="286"/>
      <c r="DP8" s="286"/>
      <c r="DQ8" s="286"/>
      <c r="DR8" s="286"/>
      <c r="DS8" s="286"/>
      <c r="DT8" s="286"/>
      <c r="DU8" s="286"/>
      <c r="DV8" s="286"/>
      <c r="DW8" s="286"/>
    </row>
    <row r="9" spans="1:143" s="285" customFormat="1" ht="13">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6"/>
      <c r="DG9" s="286"/>
      <c r="DH9" s="286"/>
      <c r="DI9" s="286"/>
      <c r="DJ9" s="286"/>
      <c r="DK9" s="286"/>
      <c r="DL9" s="286"/>
      <c r="DM9" s="286"/>
      <c r="DN9" s="286"/>
      <c r="DO9" s="286"/>
      <c r="DP9" s="286"/>
      <c r="DQ9" s="286"/>
      <c r="DR9" s="286"/>
      <c r="DS9" s="286"/>
      <c r="DT9" s="286"/>
      <c r="DU9" s="286"/>
      <c r="DV9" s="286"/>
      <c r="DW9" s="286"/>
    </row>
    <row r="10" spans="1:143" s="285" customFormat="1" ht="13">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6"/>
      <c r="DG10" s="286"/>
      <c r="DH10" s="286"/>
      <c r="DI10" s="286"/>
      <c r="DJ10" s="286"/>
      <c r="DK10" s="286"/>
      <c r="DL10" s="286"/>
      <c r="DM10" s="286"/>
      <c r="DN10" s="286"/>
      <c r="DO10" s="286"/>
      <c r="DP10" s="286"/>
      <c r="DQ10" s="286"/>
      <c r="DR10" s="286"/>
      <c r="DS10" s="286"/>
      <c r="DT10" s="286"/>
      <c r="DU10" s="286"/>
      <c r="DV10" s="286"/>
      <c r="DW10" s="286"/>
      <c r="EM10" s="285" t="s">
        <v>599</v>
      </c>
    </row>
    <row r="11" spans="1:143" s="285" customFormat="1" ht="13">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6"/>
      <c r="DG11" s="286"/>
      <c r="DH11" s="286"/>
      <c r="DI11" s="286"/>
      <c r="DJ11" s="286"/>
      <c r="DK11" s="286"/>
      <c r="DL11" s="286"/>
      <c r="DM11" s="286"/>
      <c r="DN11" s="286"/>
      <c r="DO11" s="286"/>
      <c r="DP11" s="286"/>
      <c r="DQ11" s="286"/>
      <c r="DR11" s="286"/>
      <c r="DS11" s="286"/>
      <c r="DT11" s="286"/>
      <c r="DU11" s="286"/>
      <c r="DV11" s="286"/>
      <c r="DW11" s="286"/>
    </row>
    <row r="12" spans="1:143" s="285" customFormat="1" ht="13">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6"/>
      <c r="DG12" s="286"/>
      <c r="DH12" s="286"/>
      <c r="DI12" s="286"/>
      <c r="DJ12" s="286"/>
      <c r="DK12" s="286"/>
      <c r="DL12" s="286"/>
      <c r="DM12" s="286"/>
      <c r="DN12" s="286"/>
      <c r="DO12" s="286"/>
      <c r="DP12" s="286"/>
      <c r="DQ12" s="286"/>
      <c r="DR12" s="286"/>
      <c r="DS12" s="286"/>
      <c r="DT12" s="286"/>
      <c r="DU12" s="286"/>
      <c r="DV12" s="286"/>
      <c r="DW12" s="286"/>
      <c r="EM12" s="285" t="s">
        <v>599</v>
      </c>
    </row>
    <row r="13" spans="1:143" s="285" customFormat="1" ht="13">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6"/>
      <c r="DG13" s="286"/>
      <c r="DH13" s="286"/>
      <c r="DI13" s="286"/>
      <c r="DJ13" s="286"/>
      <c r="DK13" s="286"/>
      <c r="DL13" s="286"/>
      <c r="DM13" s="286"/>
      <c r="DN13" s="286"/>
      <c r="DO13" s="286"/>
      <c r="DP13" s="286"/>
      <c r="DQ13" s="286"/>
      <c r="DR13" s="286"/>
      <c r="DS13" s="286"/>
      <c r="DT13" s="286"/>
      <c r="DU13" s="286"/>
      <c r="DV13" s="286"/>
      <c r="DW13" s="286"/>
    </row>
    <row r="14" spans="1:143" s="285" customFormat="1" ht="13">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6"/>
      <c r="DG14" s="286"/>
      <c r="DH14" s="286"/>
      <c r="DI14" s="286"/>
      <c r="DJ14" s="286"/>
      <c r="DK14" s="286"/>
      <c r="DL14" s="286"/>
      <c r="DM14" s="286"/>
      <c r="DN14" s="286"/>
      <c r="DO14" s="286"/>
      <c r="DP14" s="286"/>
      <c r="DQ14" s="286"/>
      <c r="DR14" s="286"/>
      <c r="DS14" s="286"/>
      <c r="DT14" s="286"/>
      <c r="DU14" s="286"/>
      <c r="DV14" s="286"/>
      <c r="DW14" s="286"/>
    </row>
    <row r="15" spans="1:143" s="285" customFormat="1" ht="13">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6"/>
      <c r="DG15" s="286"/>
      <c r="DH15" s="286"/>
      <c r="DI15" s="286"/>
      <c r="DJ15" s="286"/>
      <c r="DK15" s="286"/>
      <c r="DL15" s="286"/>
      <c r="DM15" s="286"/>
      <c r="DN15" s="286"/>
      <c r="DO15" s="286"/>
      <c r="DP15" s="286"/>
      <c r="DQ15" s="286"/>
      <c r="DR15" s="286"/>
      <c r="DS15" s="286"/>
      <c r="DT15" s="286"/>
      <c r="DU15" s="286"/>
      <c r="DV15" s="286"/>
      <c r="DW15" s="286"/>
    </row>
    <row r="16" spans="1:143" s="285" customFormat="1" ht="13">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6"/>
      <c r="DG16" s="286"/>
      <c r="DH16" s="286"/>
      <c r="DI16" s="286"/>
      <c r="DJ16" s="286"/>
      <c r="DK16" s="286"/>
      <c r="DL16" s="286"/>
      <c r="DM16" s="286"/>
      <c r="DN16" s="286"/>
      <c r="DO16" s="286"/>
      <c r="DP16" s="286"/>
      <c r="DQ16" s="286"/>
      <c r="DR16" s="286"/>
      <c r="DS16" s="286"/>
      <c r="DT16" s="286"/>
      <c r="DU16" s="286"/>
      <c r="DV16" s="286"/>
      <c r="DW16" s="286"/>
    </row>
    <row r="17" spans="1:351" s="285" customFormat="1" ht="13">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6"/>
      <c r="DG17" s="286"/>
      <c r="DH17" s="286"/>
      <c r="DI17" s="286"/>
      <c r="DJ17" s="286"/>
      <c r="DK17" s="286"/>
      <c r="DL17" s="286"/>
      <c r="DM17" s="286"/>
      <c r="DN17" s="286"/>
      <c r="DO17" s="286"/>
      <c r="DP17" s="286"/>
      <c r="DQ17" s="286"/>
      <c r="DR17" s="286"/>
      <c r="DS17" s="286"/>
      <c r="DT17" s="286"/>
      <c r="DU17" s="286"/>
      <c r="DV17" s="286"/>
      <c r="DW17" s="286"/>
    </row>
    <row r="18" spans="1:351" s="285" customFormat="1" ht="13">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6"/>
      <c r="DG18" s="286"/>
      <c r="DH18" s="286"/>
      <c r="DI18" s="286"/>
      <c r="DJ18" s="286"/>
      <c r="DK18" s="286"/>
      <c r="DL18" s="286"/>
      <c r="DM18" s="286"/>
      <c r="DN18" s="286"/>
      <c r="DO18" s="286"/>
      <c r="DP18" s="286"/>
      <c r="DQ18" s="286"/>
      <c r="DR18" s="286"/>
      <c r="DS18" s="286"/>
      <c r="DT18" s="286"/>
      <c r="DU18" s="286"/>
      <c r="DV18" s="286"/>
      <c r="DW18" s="286"/>
    </row>
    <row r="19" spans="1:351" ht="13">
      <c r="DD19" s="385"/>
      <c r="DE19" s="385"/>
    </row>
    <row r="20" spans="1:351" ht="13">
      <c r="DD20" s="385"/>
      <c r="DE20" s="385"/>
    </row>
    <row r="21" spans="1:351" ht="16.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6.5">
      <c r="B22" s="392"/>
      <c r="MM22" s="391"/>
    </row>
    <row r="23" spans="1:351" ht="13">
      <c r="B23" s="392"/>
    </row>
    <row r="24" spans="1:351" ht="13">
      <c r="B24" s="392"/>
    </row>
    <row r="25" spans="1:351" ht="13">
      <c r="B25" s="392"/>
    </row>
    <row r="26" spans="1:351" ht="13">
      <c r="B26" s="392"/>
    </row>
    <row r="27" spans="1:351" ht="13">
      <c r="B27" s="392"/>
    </row>
    <row r="28" spans="1:351" ht="13">
      <c r="B28" s="392"/>
    </row>
    <row r="29" spans="1:351" ht="13">
      <c r="B29" s="392"/>
    </row>
    <row r="30" spans="1:351" ht="13">
      <c r="B30" s="392"/>
    </row>
    <row r="31" spans="1:351" ht="13">
      <c r="B31" s="392"/>
    </row>
    <row r="32" spans="1:351" ht="13">
      <c r="B32" s="392"/>
    </row>
    <row r="33" spans="2:109" ht="13">
      <c r="B33" s="392"/>
    </row>
    <row r="34" spans="2:109" ht="13">
      <c r="B34" s="392"/>
    </row>
    <row r="35" spans="2:109" ht="13">
      <c r="B35" s="392"/>
    </row>
    <row r="36" spans="2:109" ht="13">
      <c r="B36" s="392"/>
    </row>
    <row r="37" spans="2:109" ht="13">
      <c r="B37" s="392"/>
    </row>
    <row r="38" spans="2:109" ht="13">
      <c r="B38" s="392"/>
    </row>
    <row r="39" spans="2:109" ht="13">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ht="13">
      <c r="B40" s="397"/>
      <c r="DD40" s="397"/>
      <c r="DE40" s="385"/>
    </row>
    <row r="41" spans="2:109" ht="16.5">
      <c r="B41" s="398" t="s">
        <v>600</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ht="13">
      <c r="B42" s="392"/>
      <c r="G42" s="399"/>
      <c r="I42" s="400"/>
      <c r="J42" s="400"/>
      <c r="K42" s="400"/>
      <c r="AM42" s="399"/>
      <c r="AN42" s="399" t="s">
        <v>601</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c r="B43" s="392"/>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
      <c r="B44" s="392"/>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
      <c r="B45" s="392"/>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
      <c r="B46" s="392"/>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
      <c r="B47" s="392"/>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ht="13">
      <c r="B49" s="392"/>
      <c r="AN49" s="385" t="s">
        <v>602</v>
      </c>
    </row>
    <row r="50" spans="1:109" ht="13">
      <c r="B50" s="392"/>
      <c r="G50" s="1305"/>
      <c r="H50" s="1305"/>
      <c r="I50" s="1305"/>
      <c r="J50" s="1305"/>
      <c r="K50" s="402"/>
      <c r="L50" s="402"/>
      <c r="M50" s="403"/>
      <c r="N50" s="403"/>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c r="B51" s="392"/>
      <c r="G51" s="1322"/>
      <c r="H51" s="1322"/>
      <c r="I51" s="1326"/>
      <c r="J51" s="1326"/>
      <c r="K51" s="1312"/>
      <c r="L51" s="1312"/>
      <c r="M51" s="1312"/>
      <c r="N51" s="1312"/>
      <c r="AM51" s="401"/>
      <c r="AN51" s="1310" t="s">
        <v>603</v>
      </c>
      <c r="AO51" s="1310"/>
      <c r="AP51" s="1310"/>
      <c r="AQ51" s="1310"/>
      <c r="AR51" s="1310"/>
      <c r="AS51" s="1310"/>
      <c r="AT51" s="1310"/>
      <c r="AU51" s="1310"/>
      <c r="AV51" s="1310"/>
      <c r="AW51" s="1310"/>
      <c r="AX51" s="1310"/>
      <c r="AY51" s="1310"/>
      <c r="AZ51" s="1310"/>
      <c r="BA51" s="1310"/>
      <c r="BB51" s="1310" t="s">
        <v>604</v>
      </c>
      <c r="BC51" s="1310"/>
      <c r="BD51" s="1310"/>
      <c r="BE51" s="1310"/>
      <c r="BF51" s="1310"/>
      <c r="BG51" s="1310"/>
      <c r="BH51" s="1310"/>
      <c r="BI51" s="1310"/>
      <c r="BJ51" s="1310"/>
      <c r="BK51" s="1310"/>
      <c r="BL51" s="1310"/>
      <c r="BM51" s="1310"/>
      <c r="BN51" s="1310"/>
      <c r="BO51" s="1310"/>
      <c r="BP51" s="1307">
        <v>71.900000000000006</v>
      </c>
      <c r="BQ51" s="1307"/>
      <c r="BR51" s="1307"/>
      <c r="BS51" s="1307"/>
      <c r="BT51" s="1307"/>
      <c r="BU51" s="1307"/>
      <c r="BV51" s="1307"/>
      <c r="BW51" s="1307"/>
      <c r="BX51" s="1307">
        <v>54.2</v>
      </c>
      <c r="BY51" s="1307"/>
      <c r="BZ51" s="1307"/>
      <c r="CA51" s="1307"/>
      <c r="CB51" s="1307"/>
      <c r="CC51" s="1307"/>
      <c r="CD51" s="1307"/>
      <c r="CE51" s="1307"/>
      <c r="CF51" s="1307">
        <v>43.6</v>
      </c>
      <c r="CG51" s="1307"/>
      <c r="CH51" s="1307"/>
      <c r="CI51" s="1307"/>
      <c r="CJ51" s="1307"/>
      <c r="CK51" s="1307"/>
      <c r="CL51" s="1307"/>
      <c r="CM51" s="1307"/>
      <c r="CN51" s="1307">
        <v>31.1</v>
      </c>
      <c r="CO51" s="1307"/>
      <c r="CP51" s="1307"/>
      <c r="CQ51" s="1307"/>
      <c r="CR51" s="1307"/>
      <c r="CS51" s="1307"/>
      <c r="CT51" s="1307"/>
      <c r="CU51" s="1307"/>
      <c r="CV51" s="1307">
        <v>22.6</v>
      </c>
      <c r="CW51" s="1307"/>
      <c r="CX51" s="1307"/>
      <c r="CY51" s="1307"/>
      <c r="CZ51" s="1307"/>
      <c r="DA51" s="1307"/>
      <c r="DB51" s="1307"/>
      <c r="DC51" s="1307"/>
    </row>
    <row r="52" spans="1:109" ht="13">
      <c r="B52" s="392"/>
      <c r="G52" s="1322"/>
      <c r="H52" s="1322"/>
      <c r="I52" s="1326"/>
      <c r="J52" s="1326"/>
      <c r="K52" s="1312"/>
      <c r="L52" s="1312"/>
      <c r="M52" s="1312"/>
      <c r="N52" s="1312"/>
      <c r="AM52" s="401"/>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c r="A53" s="400"/>
      <c r="B53" s="392"/>
      <c r="G53" s="1322"/>
      <c r="H53" s="1322"/>
      <c r="I53" s="1305"/>
      <c r="J53" s="1305"/>
      <c r="K53" s="1312"/>
      <c r="L53" s="1312"/>
      <c r="M53" s="1312"/>
      <c r="N53" s="1312"/>
      <c r="AM53" s="401"/>
      <c r="AN53" s="1310"/>
      <c r="AO53" s="1310"/>
      <c r="AP53" s="1310"/>
      <c r="AQ53" s="1310"/>
      <c r="AR53" s="1310"/>
      <c r="AS53" s="1310"/>
      <c r="AT53" s="1310"/>
      <c r="AU53" s="1310"/>
      <c r="AV53" s="1310"/>
      <c r="AW53" s="1310"/>
      <c r="AX53" s="1310"/>
      <c r="AY53" s="1310"/>
      <c r="AZ53" s="1310"/>
      <c r="BA53" s="1310"/>
      <c r="BB53" s="1310" t="s">
        <v>605</v>
      </c>
      <c r="BC53" s="1310"/>
      <c r="BD53" s="1310"/>
      <c r="BE53" s="1310"/>
      <c r="BF53" s="1310"/>
      <c r="BG53" s="1310"/>
      <c r="BH53" s="1310"/>
      <c r="BI53" s="1310"/>
      <c r="BJ53" s="1310"/>
      <c r="BK53" s="1310"/>
      <c r="BL53" s="1310"/>
      <c r="BM53" s="1310"/>
      <c r="BN53" s="1310"/>
      <c r="BO53" s="1310"/>
      <c r="BP53" s="1307">
        <v>61.3</v>
      </c>
      <c r="BQ53" s="1307"/>
      <c r="BR53" s="1307"/>
      <c r="BS53" s="1307"/>
      <c r="BT53" s="1307"/>
      <c r="BU53" s="1307"/>
      <c r="BV53" s="1307"/>
      <c r="BW53" s="1307"/>
      <c r="BX53" s="1307">
        <v>62.2</v>
      </c>
      <c r="BY53" s="1307"/>
      <c r="BZ53" s="1307"/>
      <c r="CA53" s="1307"/>
      <c r="CB53" s="1307"/>
      <c r="CC53" s="1307"/>
      <c r="CD53" s="1307"/>
      <c r="CE53" s="1307"/>
      <c r="CF53" s="1307">
        <v>59.2</v>
      </c>
      <c r="CG53" s="1307"/>
      <c r="CH53" s="1307"/>
      <c r="CI53" s="1307"/>
      <c r="CJ53" s="1307"/>
      <c r="CK53" s="1307"/>
      <c r="CL53" s="1307"/>
      <c r="CM53" s="1307"/>
      <c r="CN53" s="1307">
        <v>60.2</v>
      </c>
      <c r="CO53" s="1307"/>
      <c r="CP53" s="1307"/>
      <c r="CQ53" s="1307"/>
      <c r="CR53" s="1307"/>
      <c r="CS53" s="1307"/>
      <c r="CT53" s="1307"/>
      <c r="CU53" s="1307"/>
      <c r="CV53" s="1307">
        <v>61.4</v>
      </c>
      <c r="CW53" s="1307"/>
      <c r="CX53" s="1307"/>
      <c r="CY53" s="1307"/>
      <c r="CZ53" s="1307"/>
      <c r="DA53" s="1307"/>
      <c r="DB53" s="1307"/>
      <c r="DC53" s="1307"/>
    </row>
    <row r="54" spans="1:109" ht="13">
      <c r="A54" s="400"/>
      <c r="B54" s="392"/>
      <c r="G54" s="1322"/>
      <c r="H54" s="1322"/>
      <c r="I54" s="1305"/>
      <c r="J54" s="1305"/>
      <c r="K54" s="1312"/>
      <c r="L54" s="1312"/>
      <c r="M54" s="1312"/>
      <c r="N54" s="1312"/>
      <c r="AM54" s="401"/>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c r="A55" s="400"/>
      <c r="B55" s="392"/>
      <c r="G55" s="1305"/>
      <c r="H55" s="1305"/>
      <c r="I55" s="1305"/>
      <c r="J55" s="1305"/>
      <c r="K55" s="1312"/>
      <c r="L55" s="1312"/>
      <c r="M55" s="1312"/>
      <c r="N55" s="1312"/>
      <c r="AN55" s="1311" t="s">
        <v>606</v>
      </c>
      <c r="AO55" s="1311"/>
      <c r="AP55" s="1311"/>
      <c r="AQ55" s="1311"/>
      <c r="AR55" s="1311"/>
      <c r="AS55" s="1311"/>
      <c r="AT55" s="1311"/>
      <c r="AU55" s="1311"/>
      <c r="AV55" s="1311"/>
      <c r="AW55" s="1311"/>
      <c r="AX55" s="1311"/>
      <c r="AY55" s="1311"/>
      <c r="AZ55" s="1311"/>
      <c r="BA55" s="1311"/>
      <c r="BB55" s="1310" t="s">
        <v>604</v>
      </c>
      <c r="BC55" s="1310"/>
      <c r="BD55" s="1310"/>
      <c r="BE55" s="1310"/>
      <c r="BF55" s="1310"/>
      <c r="BG55" s="1310"/>
      <c r="BH55" s="1310"/>
      <c r="BI55" s="1310"/>
      <c r="BJ55" s="1310"/>
      <c r="BK55" s="1310"/>
      <c r="BL55" s="1310"/>
      <c r="BM55" s="1310"/>
      <c r="BN55" s="1310"/>
      <c r="BO55" s="1310"/>
      <c r="BP55" s="1307">
        <v>37.299999999999997</v>
      </c>
      <c r="BQ55" s="1307"/>
      <c r="BR55" s="1307"/>
      <c r="BS55" s="1307"/>
      <c r="BT55" s="1307"/>
      <c r="BU55" s="1307"/>
      <c r="BV55" s="1307"/>
      <c r="BW55" s="1307"/>
      <c r="BX55" s="1307">
        <v>33.1</v>
      </c>
      <c r="BY55" s="1307"/>
      <c r="BZ55" s="1307"/>
      <c r="CA55" s="1307"/>
      <c r="CB55" s="1307"/>
      <c r="CC55" s="1307"/>
      <c r="CD55" s="1307"/>
      <c r="CE55" s="1307"/>
      <c r="CF55" s="1307">
        <v>31.3</v>
      </c>
      <c r="CG55" s="1307"/>
      <c r="CH55" s="1307"/>
      <c r="CI55" s="1307"/>
      <c r="CJ55" s="1307"/>
      <c r="CK55" s="1307"/>
      <c r="CL55" s="1307"/>
      <c r="CM55" s="1307"/>
      <c r="CN55" s="1307">
        <v>25.3</v>
      </c>
      <c r="CO55" s="1307"/>
      <c r="CP55" s="1307"/>
      <c r="CQ55" s="1307"/>
      <c r="CR55" s="1307"/>
      <c r="CS55" s="1307"/>
      <c r="CT55" s="1307"/>
      <c r="CU55" s="1307"/>
      <c r="CV55" s="1307">
        <v>25.5</v>
      </c>
      <c r="CW55" s="1307"/>
      <c r="CX55" s="1307"/>
      <c r="CY55" s="1307"/>
      <c r="CZ55" s="1307"/>
      <c r="DA55" s="1307"/>
      <c r="DB55" s="1307"/>
      <c r="DC55" s="1307"/>
    </row>
    <row r="56" spans="1:109" ht="13">
      <c r="A56" s="400"/>
      <c r="B56" s="392"/>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0" customFormat="1" ht="13">
      <c r="B57" s="404"/>
      <c r="G57" s="1305"/>
      <c r="H57" s="1305"/>
      <c r="I57" s="1308"/>
      <c r="J57" s="1308"/>
      <c r="K57" s="1312"/>
      <c r="L57" s="1312"/>
      <c r="M57" s="1312"/>
      <c r="N57" s="1312"/>
      <c r="AM57" s="385"/>
      <c r="AN57" s="1311"/>
      <c r="AO57" s="1311"/>
      <c r="AP57" s="1311"/>
      <c r="AQ57" s="1311"/>
      <c r="AR57" s="1311"/>
      <c r="AS57" s="1311"/>
      <c r="AT57" s="1311"/>
      <c r="AU57" s="1311"/>
      <c r="AV57" s="1311"/>
      <c r="AW57" s="1311"/>
      <c r="AX57" s="1311"/>
      <c r="AY57" s="1311"/>
      <c r="AZ57" s="1311"/>
      <c r="BA57" s="1311"/>
      <c r="BB57" s="1310" t="s">
        <v>605</v>
      </c>
      <c r="BC57" s="1310"/>
      <c r="BD57" s="1310"/>
      <c r="BE57" s="1310"/>
      <c r="BF57" s="1310"/>
      <c r="BG57" s="1310"/>
      <c r="BH57" s="1310"/>
      <c r="BI57" s="1310"/>
      <c r="BJ57" s="1310"/>
      <c r="BK57" s="1310"/>
      <c r="BL57" s="1310"/>
      <c r="BM57" s="1310"/>
      <c r="BN57" s="1310"/>
      <c r="BO57" s="1310"/>
      <c r="BP57" s="1307">
        <v>55.2</v>
      </c>
      <c r="BQ57" s="1307"/>
      <c r="BR57" s="1307"/>
      <c r="BS57" s="1307"/>
      <c r="BT57" s="1307"/>
      <c r="BU57" s="1307"/>
      <c r="BV57" s="1307"/>
      <c r="BW57" s="1307"/>
      <c r="BX57" s="1307">
        <v>57.2</v>
      </c>
      <c r="BY57" s="1307"/>
      <c r="BZ57" s="1307"/>
      <c r="CA57" s="1307"/>
      <c r="CB57" s="1307"/>
      <c r="CC57" s="1307"/>
      <c r="CD57" s="1307"/>
      <c r="CE57" s="1307"/>
      <c r="CF57" s="1307">
        <v>58.5</v>
      </c>
      <c r="CG57" s="1307"/>
      <c r="CH57" s="1307"/>
      <c r="CI57" s="1307"/>
      <c r="CJ57" s="1307"/>
      <c r="CK57" s="1307"/>
      <c r="CL57" s="1307"/>
      <c r="CM57" s="1307"/>
      <c r="CN57" s="1307">
        <v>59.8</v>
      </c>
      <c r="CO57" s="1307"/>
      <c r="CP57" s="1307"/>
      <c r="CQ57" s="1307"/>
      <c r="CR57" s="1307"/>
      <c r="CS57" s="1307"/>
      <c r="CT57" s="1307"/>
      <c r="CU57" s="1307"/>
      <c r="CV57" s="1307">
        <v>60.6</v>
      </c>
      <c r="CW57" s="1307"/>
      <c r="CX57" s="1307"/>
      <c r="CY57" s="1307"/>
      <c r="CZ57" s="1307"/>
      <c r="DA57" s="1307"/>
      <c r="DB57" s="1307"/>
      <c r="DC57" s="1307"/>
      <c r="DD57" s="405"/>
      <c r="DE57" s="404"/>
    </row>
    <row r="58" spans="1:109" s="400" customFormat="1" ht="13">
      <c r="A58" s="385"/>
      <c r="B58" s="404"/>
      <c r="G58" s="1305"/>
      <c r="H58" s="1305"/>
      <c r="I58" s="1308"/>
      <c r="J58" s="1308"/>
      <c r="K58" s="1312"/>
      <c r="L58" s="1312"/>
      <c r="M58" s="1312"/>
      <c r="N58" s="1312"/>
      <c r="AM58" s="385"/>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5"/>
      <c r="DE58" s="404"/>
    </row>
    <row r="59" spans="1:109" s="400" customFormat="1" ht="13">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ht="13">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ht="13">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ht="13">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6.5">
      <c r="B63" s="411" t="s">
        <v>607</v>
      </c>
    </row>
    <row r="64" spans="1:109" ht="13">
      <c r="B64" s="392"/>
      <c r="G64" s="399"/>
      <c r="I64" s="412"/>
      <c r="J64" s="412"/>
      <c r="K64" s="412"/>
      <c r="L64" s="412"/>
      <c r="M64" s="412"/>
      <c r="N64" s="413"/>
      <c r="AM64" s="399"/>
      <c r="AN64" s="399" t="s">
        <v>601</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ht="13">
      <c r="B65" s="392"/>
      <c r="AN65" s="1313" t="s">
        <v>609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
      <c r="B66" s="392"/>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
      <c r="B67" s="392"/>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
      <c r="B68" s="392"/>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
      <c r="B69" s="392"/>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ht="13">
      <c r="B71" s="392"/>
      <c r="G71" s="417"/>
      <c r="I71" s="418"/>
      <c r="J71" s="415"/>
      <c r="K71" s="415"/>
      <c r="L71" s="416"/>
      <c r="M71" s="415"/>
      <c r="N71" s="416"/>
      <c r="AM71" s="417"/>
      <c r="AN71" s="385" t="s">
        <v>602</v>
      </c>
    </row>
    <row r="72" spans="2:107" ht="13">
      <c r="B72" s="392"/>
      <c r="G72" s="1305"/>
      <c r="H72" s="1305"/>
      <c r="I72" s="1305"/>
      <c r="J72" s="1305"/>
      <c r="K72" s="402"/>
      <c r="L72" s="402"/>
      <c r="M72" s="403"/>
      <c r="N72" s="403"/>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ht="13">
      <c r="B73" s="392"/>
      <c r="G73" s="1322"/>
      <c r="H73" s="1322"/>
      <c r="I73" s="1322"/>
      <c r="J73" s="1322"/>
      <c r="K73" s="1306"/>
      <c r="L73" s="1306"/>
      <c r="M73" s="1306"/>
      <c r="N73" s="1306"/>
      <c r="AM73" s="401"/>
      <c r="AN73" s="1310" t="s">
        <v>603</v>
      </c>
      <c r="AO73" s="1310"/>
      <c r="AP73" s="1310"/>
      <c r="AQ73" s="1310"/>
      <c r="AR73" s="1310"/>
      <c r="AS73" s="1310"/>
      <c r="AT73" s="1310"/>
      <c r="AU73" s="1310"/>
      <c r="AV73" s="1310"/>
      <c r="AW73" s="1310"/>
      <c r="AX73" s="1310"/>
      <c r="AY73" s="1310"/>
      <c r="AZ73" s="1310"/>
      <c r="BA73" s="1310"/>
      <c r="BB73" s="1310" t="s">
        <v>604</v>
      </c>
      <c r="BC73" s="1310"/>
      <c r="BD73" s="1310"/>
      <c r="BE73" s="1310"/>
      <c r="BF73" s="1310"/>
      <c r="BG73" s="1310"/>
      <c r="BH73" s="1310"/>
      <c r="BI73" s="1310"/>
      <c r="BJ73" s="1310"/>
      <c r="BK73" s="1310"/>
      <c r="BL73" s="1310"/>
      <c r="BM73" s="1310"/>
      <c r="BN73" s="1310"/>
      <c r="BO73" s="1310"/>
      <c r="BP73" s="1307">
        <v>71.900000000000006</v>
      </c>
      <c r="BQ73" s="1307"/>
      <c r="BR73" s="1307"/>
      <c r="BS73" s="1307"/>
      <c r="BT73" s="1307"/>
      <c r="BU73" s="1307"/>
      <c r="BV73" s="1307"/>
      <c r="BW73" s="1307"/>
      <c r="BX73" s="1307">
        <v>54.2</v>
      </c>
      <c r="BY73" s="1307"/>
      <c r="BZ73" s="1307"/>
      <c r="CA73" s="1307"/>
      <c r="CB73" s="1307"/>
      <c r="CC73" s="1307"/>
      <c r="CD73" s="1307"/>
      <c r="CE73" s="1307"/>
      <c r="CF73" s="1307">
        <v>43.6</v>
      </c>
      <c r="CG73" s="1307"/>
      <c r="CH73" s="1307"/>
      <c r="CI73" s="1307"/>
      <c r="CJ73" s="1307"/>
      <c r="CK73" s="1307"/>
      <c r="CL73" s="1307"/>
      <c r="CM73" s="1307"/>
      <c r="CN73" s="1307">
        <v>31.1</v>
      </c>
      <c r="CO73" s="1307"/>
      <c r="CP73" s="1307"/>
      <c r="CQ73" s="1307"/>
      <c r="CR73" s="1307"/>
      <c r="CS73" s="1307"/>
      <c r="CT73" s="1307"/>
      <c r="CU73" s="1307"/>
      <c r="CV73" s="1307">
        <v>22.6</v>
      </c>
      <c r="CW73" s="1307"/>
      <c r="CX73" s="1307"/>
      <c r="CY73" s="1307"/>
      <c r="CZ73" s="1307"/>
      <c r="DA73" s="1307"/>
      <c r="DB73" s="1307"/>
      <c r="DC73" s="1307"/>
    </row>
    <row r="74" spans="2:107" ht="13">
      <c r="B74" s="392"/>
      <c r="G74" s="1322"/>
      <c r="H74" s="1322"/>
      <c r="I74" s="1322"/>
      <c r="J74" s="1322"/>
      <c r="K74" s="1306"/>
      <c r="L74" s="1306"/>
      <c r="M74" s="1306"/>
      <c r="N74" s="1306"/>
      <c r="AM74" s="401"/>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c r="B75" s="392"/>
      <c r="G75" s="1322"/>
      <c r="H75" s="1322"/>
      <c r="I75" s="1305"/>
      <c r="J75" s="1305"/>
      <c r="K75" s="1312"/>
      <c r="L75" s="1312"/>
      <c r="M75" s="1312"/>
      <c r="N75" s="1312"/>
      <c r="AM75" s="401"/>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11.3</v>
      </c>
      <c r="BQ75" s="1307"/>
      <c r="BR75" s="1307"/>
      <c r="BS75" s="1307"/>
      <c r="BT75" s="1307"/>
      <c r="BU75" s="1307"/>
      <c r="BV75" s="1307"/>
      <c r="BW75" s="1307"/>
      <c r="BX75" s="1307">
        <v>10.8</v>
      </c>
      <c r="BY75" s="1307"/>
      <c r="BZ75" s="1307"/>
      <c r="CA75" s="1307"/>
      <c r="CB75" s="1307"/>
      <c r="CC75" s="1307"/>
      <c r="CD75" s="1307"/>
      <c r="CE75" s="1307"/>
      <c r="CF75" s="1307">
        <v>10.5</v>
      </c>
      <c r="CG75" s="1307"/>
      <c r="CH75" s="1307"/>
      <c r="CI75" s="1307"/>
      <c r="CJ75" s="1307"/>
      <c r="CK75" s="1307"/>
      <c r="CL75" s="1307"/>
      <c r="CM75" s="1307"/>
      <c r="CN75" s="1307">
        <v>10</v>
      </c>
      <c r="CO75" s="1307"/>
      <c r="CP75" s="1307"/>
      <c r="CQ75" s="1307"/>
      <c r="CR75" s="1307"/>
      <c r="CS75" s="1307"/>
      <c r="CT75" s="1307"/>
      <c r="CU75" s="1307"/>
      <c r="CV75" s="1307">
        <v>9.3000000000000007</v>
      </c>
      <c r="CW75" s="1307"/>
      <c r="CX75" s="1307"/>
      <c r="CY75" s="1307"/>
      <c r="CZ75" s="1307"/>
      <c r="DA75" s="1307"/>
      <c r="DB75" s="1307"/>
      <c r="DC75" s="1307"/>
    </row>
    <row r="76" spans="2:107" ht="13">
      <c r="B76" s="392"/>
      <c r="G76" s="1322"/>
      <c r="H76" s="1322"/>
      <c r="I76" s="1305"/>
      <c r="J76" s="1305"/>
      <c r="K76" s="1312"/>
      <c r="L76" s="1312"/>
      <c r="M76" s="1312"/>
      <c r="N76" s="1312"/>
      <c r="AM76" s="401"/>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c r="B77" s="392"/>
      <c r="G77" s="1305"/>
      <c r="H77" s="1305"/>
      <c r="I77" s="1305"/>
      <c r="J77" s="1305"/>
      <c r="K77" s="1306"/>
      <c r="L77" s="1306"/>
      <c r="M77" s="1306"/>
      <c r="N77" s="1306"/>
      <c r="AN77" s="1311" t="s">
        <v>606</v>
      </c>
      <c r="AO77" s="1311"/>
      <c r="AP77" s="1311"/>
      <c r="AQ77" s="1311"/>
      <c r="AR77" s="1311"/>
      <c r="AS77" s="1311"/>
      <c r="AT77" s="1311"/>
      <c r="AU77" s="1311"/>
      <c r="AV77" s="1311"/>
      <c r="AW77" s="1311"/>
      <c r="AX77" s="1311"/>
      <c r="AY77" s="1311"/>
      <c r="AZ77" s="1311"/>
      <c r="BA77" s="1311"/>
      <c r="BB77" s="1310" t="s">
        <v>604</v>
      </c>
      <c r="BC77" s="1310"/>
      <c r="BD77" s="1310"/>
      <c r="BE77" s="1310"/>
      <c r="BF77" s="1310"/>
      <c r="BG77" s="1310"/>
      <c r="BH77" s="1310"/>
      <c r="BI77" s="1310"/>
      <c r="BJ77" s="1310"/>
      <c r="BK77" s="1310"/>
      <c r="BL77" s="1310"/>
      <c r="BM77" s="1310"/>
      <c r="BN77" s="1310"/>
      <c r="BO77" s="1310"/>
      <c r="BP77" s="1307">
        <v>37.299999999999997</v>
      </c>
      <c r="BQ77" s="1307"/>
      <c r="BR77" s="1307"/>
      <c r="BS77" s="1307"/>
      <c r="BT77" s="1307"/>
      <c r="BU77" s="1307"/>
      <c r="BV77" s="1307"/>
      <c r="BW77" s="1307"/>
      <c r="BX77" s="1307">
        <v>33.1</v>
      </c>
      <c r="BY77" s="1307"/>
      <c r="BZ77" s="1307"/>
      <c r="CA77" s="1307"/>
      <c r="CB77" s="1307"/>
      <c r="CC77" s="1307"/>
      <c r="CD77" s="1307"/>
      <c r="CE77" s="1307"/>
      <c r="CF77" s="1307">
        <v>31.3</v>
      </c>
      <c r="CG77" s="1307"/>
      <c r="CH77" s="1307"/>
      <c r="CI77" s="1307"/>
      <c r="CJ77" s="1307"/>
      <c r="CK77" s="1307"/>
      <c r="CL77" s="1307"/>
      <c r="CM77" s="1307"/>
      <c r="CN77" s="1307">
        <v>25.3</v>
      </c>
      <c r="CO77" s="1307"/>
      <c r="CP77" s="1307"/>
      <c r="CQ77" s="1307"/>
      <c r="CR77" s="1307"/>
      <c r="CS77" s="1307"/>
      <c r="CT77" s="1307"/>
      <c r="CU77" s="1307"/>
      <c r="CV77" s="1307">
        <v>25.5</v>
      </c>
      <c r="CW77" s="1307"/>
      <c r="CX77" s="1307"/>
      <c r="CY77" s="1307"/>
      <c r="CZ77" s="1307"/>
      <c r="DA77" s="1307"/>
      <c r="DB77" s="1307"/>
      <c r="DC77" s="1307"/>
    </row>
    <row r="78" spans="2:107" ht="13">
      <c r="B78" s="392"/>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c r="B79" s="392"/>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608</v>
      </c>
      <c r="BC79" s="1310"/>
      <c r="BD79" s="1310"/>
      <c r="BE79" s="1310"/>
      <c r="BF79" s="1310"/>
      <c r="BG79" s="1310"/>
      <c r="BH79" s="1310"/>
      <c r="BI79" s="1310"/>
      <c r="BJ79" s="1310"/>
      <c r="BK79" s="1310"/>
      <c r="BL79" s="1310"/>
      <c r="BM79" s="1310"/>
      <c r="BN79" s="1310"/>
      <c r="BO79" s="1310"/>
      <c r="BP79" s="1307">
        <v>7.8</v>
      </c>
      <c r="BQ79" s="1307"/>
      <c r="BR79" s="1307"/>
      <c r="BS79" s="1307"/>
      <c r="BT79" s="1307"/>
      <c r="BU79" s="1307"/>
      <c r="BV79" s="1307"/>
      <c r="BW79" s="1307"/>
      <c r="BX79" s="1307">
        <v>7.5</v>
      </c>
      <c r="BY79" s="1307"/>
      <c r="BZ79" s="1307"/>
      <c r="CA79" s="1307"/>
      <c r="CB79" s="1307"/>
      <c r="CC79" s="1307"/>
      <c r="CD79" s="1307"/>
      <c r="CE79" s="1307"/>
      <c r="CF79" s="1307">
        <v>7.2</v>
      </c>
      <c r="CG79" s="1307"/>
      <c r="CH79" s="1307"/>
      <c r="CI79" s="1307"/>
      <c r="CJ79" s="1307"/>
      <c r="CK79" s="1307"/>
      <c r="CL79" s="1307"/>
      <c r="CM79" s="1307"/>
      <c r="CN79" s="1307">
        <v>6.9</v>
      </c>
      <c r="CO79" s="1307"/>
      <c r="CP79" s="1307"/>
      <c r="CQ79" s="1307"/>
      <c r="CR79" s="1307"/>
      <c r="CS79" s="1307"/>
      <c r="CT79" s="1307"/>
      <c r="CU79" s="1307"/>
      <c r="CV79" s="1307">
        <v>6.6</v>
      </c>
      <c r="CW79" s="1307"/>
      <c r="CX79" s="1307"/>
      <c r="CY79" s="1307"/>
      <c r="CZ79" s="1307"/>
      <c r="DA79" s="1307"/>
      <c r="DB79" s="1307"/>
      <c r="DC79" s="1307"/>
    </row>
    <row r="80" spans="2:107" ht="13">
      <c r="B80" s="392"/>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c r="B81" s="392"/>
    </row>
    <row r="82" spans="2:109" ht="16.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ht="13">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ht="13">
      <c r="DD84" s="385"/>
      <c r="DE84" s="385"/>
    </row>
    <row r="85" spans="2:109" ht="13">
      <c r="DD85" s="385"/>
      <c r="DE85" s="385"/>
    </row>
    <row r="86" spans="2:109" ht="13" hidden="1">
      <c r="DD86" s="385"/>
      <c r="DE86" s="385"/>
    </row>
    <row r="87" spans="2:109" ht="13" hidden="1">
      <c r="K87" s="420"/>
      <c r="AQ87" s="420"/>
      <c r="BC87" s="420"/>
      <c r="BO87" s="420"/>
      <c r="CA87" s="420"/>
      <c r="CM87" s="420"/>
      <c r="CY87" s="420"/>
      <c r="DD87" s="385"/>
      <c r="DE87" s="385"/>
    </row>
    <row r="88" spans="2:109" ht="13" hidden="1">
      <c r="DD88" s="385"/>
      <c r="DE88" s="385"/>
    </row>
    <row r="89" spans="2:109" ht="13" hidden="1">
      <c r="DD89" s="385"/>
      <c r="DE89" s="385"/>
    </row>
    <row r="90" spans="2:109" ht="13" hidden="1">
      <c r="DD90" s="385"/>
      <c r="DE90" s="385"/>
    </row>
    <row r="91" spans="2:109" ht="13"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385" customFormat="1" ht="13.5" hidden="1" customHeight="1"/>
    <row r="98" s="385" customFormat="1" ht="13.5" hidden="1" customHeight="1"/>
    <row r="99" s="385" customFormat="1" ht="13.5" hidden="1" customHeight="1"/>
    <row r="100" s="385" customFormat="1" ht="13.5" hidden="1" customHeight="1"/>
    <row r="101" s="385" customFormat="1" ht="13.5" hidden="1" customHeight="1"/>
    <row r="102" s="385" customFormat="1" ht="13.5" hidden="1" customHeight="1"/>
    <row r="103" s="385" customFormat="1" ht="13.5" hidden="1" customHeight="1"/>
    <row r="104" s="385" customFormat="1" ht="13.5" hidden="1" customHeight="1"/>
    <row r="105" s="385" customFormat="1" ht="13.5" hidden="1" customHeight="1"/>
    <row r="106" s="385" customFormat="1" ht="13.5" hidden="1" customHeight="1"/>
    <row r="107" s="385" customFormat="1" ht="13.5" hidden="1" customHeight="1"/>
    <row r="108" s="385" customFormat="1" ht="13.5" hidden="1" customHeight="1"/>
    <row r="109" s="385" customFormat="1" ht="13.5" hidden="1" customHeight="1"/>
    <row r="110" s="385" customFormat="1" ht="13.5" hidden="1" customHeight="1"/>
    <row r="111" s="385" customFormat="1" ht="13.5" hidden="1" customHeight="1"/>
    <row r="112" s="385" customFormat="1" ht="13.5" hidden="1" customHeight="1"/>
    <row r="113" s="385" customFormat="1" ht="13.5" hidden="1" customHeight="1"/>
    <row r="114" s="385" customFormat="1" ht="13.5" hidden="1" customHeight="1"/>
    <row r="115" s="385" customFormat="1" ht="13.5" hidden="1" customHeight="1"/>
    <row r="116" s="385" customFormat="1" ht="13.5" hidden="1" customHeight="1"/>
    <row r="117" s="385" customFormat="1" ht="13.5" hidden="1" customHeight="1"/>
    <row r="118" s="385" customFormat="1" ht="13.5" hidden="1" customHeight="1"/>
    <row r="119" s="385" customFormat="1" ht="13.5" hidden="1" customHeight="1"/>
    <row r="120" s="385" customFormat="1" ht="13.5" hidden="1" customHeight="1"/>
    <row r="121" s="385" customFormat="1" ht="13.5" hidden="1" customHeight="1"/>
    <row r="122" s="385" customFormat="1" ht="13.5" hidden="1" customHeight="1"/>
    <row r="123" s="385" customFormat="1" ht="13.5" hidden="1" customHeight="1"/>
    <row r="124" s="385" customFormat="1" ht="13.5" hidden="1" customHeight="1"/>
    <row r="125" s="385" customFormat="1" ht="13.5" hidden="1" customHeight="1"/>
    <row r="126" s="385" customFormat="1" ht="13.5" hidden="1" customHeight="1"/>
    <row r="127" s="385" customFormat="1" ht="13.5" hidden="1" customHeight="1"/>
    <row r="128" s="385" customFormat="1" ht="13.5" hidden="1" customHeight="1"/>
    <row r="129" s="385" customFormat="1" ht="13.5" hidden="1" customHeight="1"/>
    <row r="130" s="385" customFormat="1" ht="13.5" hidden="1" customHeight="1"/>
    <row r="131" s="385" customFormat="1" ht="13.5" hidden="1" customHeight="1"/>
    <row r="132" s="385" customFormat="1" ht="13.5" hidden="1" customHeight="1"/>
    <row r="133" s="385" customFormat="1" ht="13.5" hidden="1" customHeight="1"/>
    <row r="134" s="385" customFormat="1" ht="13.5" hidden="1" customHeight="1"/>
    <row r="135" s="385" customFormat="1" ht="13.5" hidden="1" customHeight="1"/>
    <row r="136" s="385" customFormat="1" ht="13.5" hidden="1" customHeight="1"/>
    <row r="137" s="385" customFormat="1" ht="13.5" hidden="1" customHeight="1"/>
    <row r="138" s="385" customFormat="1" ht="13.5" hidden="1" customHeight="1"/>
    <row r="139" s="385" customFormat="1" ht="13.5" hidden="1" customHeight="1"/>
    <row r="140" s="385" customFormat="1" ht="13.5" hidden="1" customHeight="1"/>
    <row r="141" s="385" customFormat="1" ht="13.5" hidden="1" customHeight="1"/>
    <row r="142" s="385" customFormat="1" ht="13.5" hidden="1" customHeight="1"/>
    <row r="143" s="385" customFormat="1" ht="13.5" hidden="1" customHeight="1"/>
    <row r="144" s="385" customFormat="1" ht="13.5" hidden="1" customHeight="1"/>
    <row r="145" s="385" customFormat="1" ht="13.5" hidden="1" customHeight="1"/>
    <row r="146" s="385" customFormat="1" ht="13.5" hidden="1" customHeight="1"/>
    <row r="147" s="385" customFormat="1" ht="13.5" hidden="1" customHeight="1"/>
    <row r="148" s="385" customFormat="1" ht="13.5" hidden="1" customHeight="1"/>
    <row r="149" s="385" customFormat="1" ht="13.5" hidden="1" customHeight="1"/>
    <row r="150" s="385" customFormat="1" ht="13.5" hidden="1" customHeight="1"/>
    <row r="151" s="385" customFormat="1" ht="13.5" hidden="1" customHeight="1"/>
    <row r="152" s="385" customFormat="1" ht="13.5" hidden="1" customHeight="1"/>
    <row r="153" s="385" customFormat="1" ht="13.5" hidden="1" customHeight="1"/>
    <row r="154" s="385" customFormat="1" ht="13.5" hidden="1" customHeight="1"/>
    <row r="155" s="385" customFormat="1" ht="13.5" hidden="1" customHeight="1"/>
    <row r="156" s="385" customFormat="1" ht="13.5" hidden="1" customHeight="1"/>
    <row r="157" s="385" customFormat="1" ht="13.5" hidden="1" customHeight="1"/>
    <row r="158" s="385" customFormat="1" ht="13.5" hidden="1" customHeight="1"/>
    <row r="159" s="385" customFormat="1" ht="13.5" hidden="1" customHeight="1"/>
    <row r="160" s="385" customFormat="1" ht="13.5" hidden="1" customHeight="1"/>
  </sheetData>
  <sheetProtection algorithmName="SHA-512" hashValue="tZ+fTDl/oanvLx1toR66svMifG0d44ZxH/VSsBI1TNg6brO9oMerMTFDL0XDpAUywEu/vtNKqerMkoTdi9IqTg==" saltValue="rmY5rhndg3PNakBH3tsSr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70" workbookViewId="0">
      <selection activeCell="AE111" sqref="AE111"/>
    </sheetView>
  </sheetViews>
  <sheetFormatPr defaultColWidth="0" defaultRowHeight="13.5" customHeight="1" zeroHeight="1"/>
  <cols>
    <col min="1" max="34" width="2.453125" style="286" customWidth="1"/>
    <col min="35" max="122" width="2.453125" style="285" customWidth="1"/>
    <col min="123" max="16384" width="2.453125" style="285" hidden="1"/>
  </cols>
  <sheetData>
    <row r="1" spans="1:34" ht="13.5" customHeight="1">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ht="13">
      <c r="S2" s="285"/>
      <c r="AH2" s="285"/>
    </row>
    <row r="3" spans="1:34" ht="13">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ht="13"/>
    <row r="5" spans="1:34" ht="13"/>
    <row r="6" spans="1:34" ht="13"/>
    <row r="7" spans="1:34" ht="13"/>
    <row r="8" spans="1:34" ht="13"/>
    <row r="9" spans="1:34" ht="13">
      <c r="AH9" s="285"/>
    </row>
    <row r="10" spans="1:34" ht="13"/>
    <row r="11" spans="1:34" ht="13"/>
    <row r="12" spans="1:34" ht="13"/>
    <row r="13" spans="1:34" ht="13"/>
    <row r="14" spans="1:34" ht="13"/>
    <row r="15" spans="1:34" ht="13"/>
    <row r="16" spans="1:34" ht="13"/>
    <row r="17" spans="12:34" ht="13">
      <c r="AH17" s="285"/>
    </row>
    <row r="18" spans="12:34" ht="13"/>
    <row r="19" spans="12:34" ht="13"/>
    <row r="20" spans="12:34" ht="13">
      <c r="AH20" s="285"/>
    </row>
    <row r="21" spans="12:34" ht="13">
      <c r="AH21" s="285"/>
    </row>
    <row r="22" spans="12:34" ht="13"/>
    <row r="23" spans="12:34" ht="13"/>
    <row r="24" spans="12:34" ht="13">
      <c r="Q24" s="285"/>
    </row>
    <row r="25" spans="12:34" ht="13"/>
    <row r="26" spans="12:34" ht="13"/>
    <row r="27" spans="12:34" ht="13"/>
    <row r="28" spans="12:34" ht="13">
      <c r="O28" s="285"/>
      <c r="T28" s="285"/>
      <c r="AH28" s="285"/>
    </row>
    <row r="29" spans="12:34" ht="13"/>
    <row r="30" spans="12:34" ht="13"/>
    <row r="31" spans="12:34" ht="13">
      <c r="Q31" s="285"/>
    </row>
    <row r="32" spans="12:34" ht="13">
      <c r="L32" s="285"/>
    </row>
    <row r="33" spans="2:34" ht="13">
      <c r="C33" s="285"/>
      <c r="E33" s="285"/>
      <c r="G33" s="285"/>
      <c r="I33" s="285"/>
      <c r="X33" s="285"/>
    </row>
    <row r="34" spans="2:34" ht="13">
      <c r="B34" s="285"/>
      <c r="P34" s="285"/>
      <c r="R34" s="285"/>
      <c r="T34" s="285"/>
    </row>
    <row r="35" spans="2:34" ht="13">
      <c r="D35" s="285"/>
      <c r="W35" s="285"/>
      <c r="AC35" s="285"/>
      <c r="AD35" s="285"/>
      <c r="AE35" s="285"/>
      <c r="AF35" s="285"/>
      <c r="AG35" s="285"/>
      <c r="AH35" s="285"/>
    </row>
    <row r="36" spans="2:34" ht="13">
      <c r="H36" s="285"/>
      <c r="J36" s="285"/>
      <c r="K36" s="285"/>
      <c r="M36" s="285"/>
      <c r="Y36" s="285"/>
      <c r="Z36" s="285"/>
      <c r="AA36" s="285"/>
      <c r="AB36" s="285"/>
      <c r="AC36" s="285"/>
      <c r="AD36" s="285"/>
      <c r="AE36" s="285"/>
      <c r="AF36" s="285"/>
      <c r="AG36" s="285"/>
      <c r="AH36" s="285"/>
    </row>
    <row r="37" spans="2:34" ht="13">
      <c r="AH37" s="285"/>
    </row>
    <row r="38" spans="2:34" ht="13">
      <c r="AG38" s="285"/>
      <c r="AH38" s="285"/>
    </row>
    <row r="39" spans="2:34" ht="13"/>
    <row r="40" spans="2:34" ht="13">
      <c r="X40" s="285"/>
    </row>
    <row r="41" spans="2:34" ht="13">
      <c r="R41" s="285"/>
    </row>
    <row r="42" spans="2:34" ht="13">
      <c r="W42" s="285"/>
    </row>
    <row r="43" spans="2:34" ht="13">
      <c r="Y43" s="285"/>
      <c r="Z43" s="285"/>
      <c r="AA43" s="285"/>
      <c r="AB43" s="285"/>
      <c r="AC43" s="285"/>
      <c r="AD43" s="285"/>
      <c r="AE43" s="285"/>
      <c r="AF43" s="285"/>
      <c r="AG43" s="285"/>
      <c r="AH43" s="285"/>
    </row>
    <row r="44" spans="2:34" ht="13">
      <c r="AH44" s="285"/>
    </row>
    <row r="45" spans="2:34" ht="13">
      <c r="X45" s="285"/>
    </row>
    <row r="46" spans="2:34" ht="13"/>
    <row r="47" spans="2:34" ht="13"/>
    <row r="48" spans="2:34" ht="13">
      <c r="W48" s="285"/>
      <c r="Y48" s="285"/>
      <c r="Z48" s="285"/>
      <c r="AA48" s="285"/>
      <c r="AB48" s="285"/>
      <c r="AC48" s="285"/>
      <c r="AD48" s="285"/>
      <c r="AE48" s="285"/>
      <c r="AF48" s="285"/>
      <c r="AG48" s="285"/>
      <c r="AH48" s="285"/>
    </row>
    <row r="49" spans="28:34" ht="13"/>
    <row r="50" spans="28:34" ht="13">
      <c r="AE50" s="285"/>
      <c r="AF50" s="285"/>
      <c r="AG50" s="285"/>
      <c r="AH50" s="285"/>
    </row>
    <row r="51" spans="28:34" ht="13">
      <c r="AC51" s="285"/>
      <c r="AD51" s="285"/>
      <c r="AE51" s="285"/>
      <c r="AF51" s="285"/>
      <c r="AG51" s="285"/>
      <c r="AH51" s="285"/>
    </row>
    <row r="52" spans="28:34" ht="13"/>
    <row r="53" spans="28:34" ht="13">
      <c r="AF53" s="285"/>
      <c r="AG53" s="285"/>
      <c r="AH53" s="285"/>
    </row>
    <row r="54" spans="28:34" ht="13">
      <c r="AH54" s="285"/>
    </row>
    <row r="55" spans="28:34" ht="13"/>
    <row r="56" spans="28:34" ht="13">
      <c r="AB56" s="285"/>
      <c r="AC56" s="285"/>
      <c r="AD56" s="285"/>
      <c r="AE56" s="285"/>
      <c r="AF56" s="285"/>
      <c r="AG56" s="285"/>
      <c r="AH56" s="285"/>
    </row>
    <row r="57" spans="28:34" ht="13">
      <c r="AH57" s="285"/>
    </row>
    <row r="58" spans="28:34" ht="13">
      <c r="AH58" s="285"/>
    </row>
    <row r="59" spans="28:34" ht="13"/>
    <row r="60" spans="28:34" ht="13"/>
    <row r="61" spans="28:34" ht="13"/>
    <row r="62" spans="28:34" ht="13"/>
    <row r="63" spans="28:34" ht="13">
      <c r="AH63" s="285"/>
    </row>
    <row r="64" spans="28:34" ht="13">
      <c r="AG64" s="285"/>
      <c r="AH64" s="285"/>
    </row>
    <row r="65" spans="28:34" ht="13"/>
    <row r="66" spans="28:34" ht="13"/>
    <row r="67" spans="28:34" ht="13"/>
    <row r="68" spans="28:34" ht="13">
      <c r="AB68" s="285"/>
      <c r="AC68" s="285"/>
      <c r="AD68" s="285"/>
      <c r="AE68" s="285"/>
      <c r="AF68" s="285"/>
      <c r="AG68" s="285"/>
      <c r="AH68" s="285"/>
    </row>
    <row r="69" spans="28:34" ht="13">
      <c r="AF69" s="285"/>
      <c r="AG69" s="285"/>
      <c r="AH69" s="285"/>
    </row>
    <row r="70" spans="28:34" ht="13"/>
    <row r="71" spans="28:34" ht="13"/>
    <row r="72" spans="28:34" ht="13"/>
    <row r="73" spans="28:34" ht="13"/>
    <row r="74" spans="28:34" ht="13"/>
    <row r="75" spans="28:34" ht="13">
      <c r="AH75" s="285"/>
    </row>
    <row r="76" spans="28:34" ht="13">
      <c r="AF76" s="285"/>
      <c r="AG76" s="285"/>
      <c r="AH76" s="285"/>
    </row>
    <row r="77" spans="28:34" ht="13">
      <c r="AG77" s="285"/>
      <c r="AH77" s="285"/>
    </row>
    <row r="78" spans="28:34" ht="13"/>
    <row r="79" spans="28:34" ht="13"/>
    <row r="80" spans="28:34" ht="13"/>
    <row r="81" spans="25:34" ht="13"/>
    <row r="82" spans="25:34" ht="13">
      <c r="Y82" s="285"/>
    </row>
    <row r="83" spans="25:34" ht="13">
      <c r="Y83" s="285"/>
      <c r="Z83" s="285"/>
      <c r="AA83" s="285"/>
      <c r="AB83" s="285"/>
      <c r="AC83" s="285"/>
      <c r="AD83" s="285"/>
      <c r="AE83" s="285"/>
      <c r="AF83" s="285"/>
      <c r="AG83" s="285"/>
      <c r="AH83" s="285"/>
    </row>
    <row r="84" spans="25:34" ht="13"/>
    <row r="85" spans="25:34" ht="13"/>
    <row r="86" spans="25:34" ht="13"/>
    <row r="87" spans="25:34" ht="13"/>
    <row r="88" spans="25:34" ht="13">
      <c r="AH88" s="285"/>
    </row>
    <row r="89" spans="25:34" ht="13"/>
    <row r="90" spans="25:34" ht="13"/>
    <row r="91" spans="25:34" ht="13"/>
    <row r="92" spans="25:34" ht="13.5" customHeight="1"/>
    <row r="93" spans="25:34" ht="13.5" customHeight="1"/>
    <row r="94" spans="25:34" ht="13.5" customHeight="1">
      <c r="AF94" s="285"/>
      <c r="AG94" s="285"/>
      <c r="AH94" s="285"/>
    </row>
    <row r="95" spans="25:34" ht="13.5" customHeight="1">
      <c r="AH95" s="285"/>
    </row>
    <row r="96" spans="25:34" ht="13.5" customHeight="1"/>
    <row r="97" spans="33:34" ht="13.5" customHeight="1"/>
    <row r="98" spans="33:34" ht="13.5" customHeight="1"/>
    <row r="99" spans="33:34" ht="13.5" customHeight="1"/>
    <row r="100" spans="33:34" ht="13.5" customHeight="1"/>
    <row r="101" spans="33:34" ht="13.5" customHeight="1">
      <c r="AH101" s="285"/>
    </row>
    <row r="102" spans="33:34" ht="13.5" customHeight="1"/>
    <row r="103" spans="33:34" ht="13.5" customHeight="1"/>
    <row r="104" spans="33:34" ht="13.5" customHeight="1">
      <c r="AG104" s="285"/>
      <c r="AH104" s="28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5"/>
    </row>
    <row r="117" spans="34:122" ht="13.5" customHeight="1"/>
    <row r="118" spans="34:122" ht="13.5" customHeight="1"/>
    <row r="119" spans="34:122" ht="13.5" customHeight="1"/>
    <row r="120" spans="34:122" ht="13.5" customHeight="1">
      <c r="AH120" s="285"/>
    </row>
    <row r="121" spans="34:122" ht="13.5" customHeight="1">
      <c r="AH121" s="285"/>
    </row>
    <row r="122" spans="34:122" ht="13.5" customHeight="1"/>
    <row r="123" spans="34:122" ht="13.5" customHeight="1"/>
    <row r="124" spans="34:122" ht="13.5" customHeight="1"/>
    <row r="125" spans="34:122" ht="13.5" customHeight="1">
      <c r="DR125" s="285" t="s">
        <v>503</v>
      </c>
    </row>
  </sheetData>
  <sheetProtection algorithmName="SHA-512" hashValue="opblqWiom3rN0IcMApSzO0Pp5S8uVMbnc4hg9xmDXQfUroowopvGsxDGKnZPBC344/JF6jwy3ZYvoj2hJD9v3g==" saltValue="GAXRQnPVz726JMX/NXtR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0" zoomScaleNormal="70" zoomScaleSheetLayoutView="55" workbookViewId="0">
      <selection activeCell="BJ99" sqref="BJ99"/>
    </sheetView>
  </sheetViews>
  <sheetFormatPr defaultColWidth="0" defaultRowHeight="13.5" customHeight="1" zeroHeight="1"/>
  <cols>
    <col min="1" max="34" width="2.453125" style="286" customWidth="1"/>
    <col min="35" max="122" width="2.453125" style="285" customWidth="1"/>
    <col min="123" max="16384" width="2.453125" style="285" hidden="1"/>
  </cols>
  <sheetData>
    <row r="1" spans="2:34" ht="13.5" customHeight="1">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ht="13">
      <c r="S2" s="285"/>
      <c r="AH2" s="285"/>
    </row>
    <row r="3" spans="2:34" ht="13">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ht="13"/>
    <row r="5" spans="2:34" ht="13"/>
    <row r="6" spans="2:34" ht="13"/>
    <row r="7" spans="2:34" ht="13"/>
    <row r="8" spans="2:34" ht="13"/>
    <row r="9" spans="2:34" ht="13">
      <c r="AH9" s="285"/>
    </row>
    <row r="10" spans="2:34" ht="13"/>
    <row r="11" spans="2:34" ht="13"/>
    <row r="12" spans="2:34" ht="13"/>
    <row r="13" spans="2:34" ht="13"/>
    <row r="14" spans="2:34" ht="13"/>
    <row r="15" spans="2:34" ht="13"/>
    <row r="16" spans="2:34" ht="13"/>
    <row r="17" spans="12:34" ht="13">
      <c r="AH17" s="285"/>
    </row>
    <row r="18" spans="12:34" ht="13"/>
    <row r="19" spans="12:34" ht="13"/>
    <row r="20" spans="12:34" ht="13">
      <c r="AH20" s="285"/>
    </row>
    <row r="21" spans="12:34" ht="13">
      <c r="AH21" s="285"/>
    </row>
    <row r="22" spans="12:34" ht="13"/>
    <row r="23" spans="12:34" ht="13"/>
    <row r="24" spans="12:34" ht="13">
      <c r="Q24" s="285"/>
    </row>
    <row r="25" spans="12:34" ht="13"/>
    <row r="26" spans="12:34" ht="13"/>
    <row r="27" spans="12:34" ht="13"/>
    <row r="28" spans="12:34" ht="13">
      <c r="O28" s="285"/>
      <c r="T28" s="285"/>
      <c r="AH28" s="285"/>
    </row>
    <row r="29" spans="12:34" ht="13"/>
    <row r="30" spans="12:34" ht="13"/>
    <row r="31" spans="12:34" ht="13">
      <c r="Q31" s="285"/>
    </row>
    <row r="32" spans="12:34" ht="13">
      <c r="L32" s="285"/>
    </row>
    <row r="33" spans="2:34" ht="13">
      <c r="C33" s="285"/>
      <c r="E33" s="285"/>
      <c r="G33" s="285"/>
      <c r="I33" s="285"/>
      <c r="X33" s="285"/>
    </row>
    <row r="34" spans="2:34" ht="13">
      <c r="B34" s="285"/>
      <c r="P34" s="285"/>
      <c r="R34" s="285"/>
      <c r="T34" s="285"/>
    </row>
    <row r="35" spans="2:34" ht="13">
      <c r="D35" s="285"/>
      <c r="W35" s="285"/>
      <c r="AC35" s="285"/>
      <c r="AD35" s="285"/>
      <c r="AE35" s="285"/>
      <c r="AF35" s="285"/>
      <c r="AG35" s="285"/>
      <c r="AH35" s="285"/>
    </row>
    <row r="36" spans="2:34" ht="13">
      <c r="H36" s="285"/>
      <c r="J36" s="285"/>
      <c r="K36" s="285"/>
      <c r="M36" s="285"/>
      <c r="Y36" s="285"/>
      <c r="Z36" s="285"/>
      <c r="AA36" s="285"/>
      <c r="AB36" s="285"/>
      <c r="AC36" s="285"/>
      <c r="AD36" s="285"/>
      <c r="AE36" s="285"/>
      <c r="AF36" s="285"/>
      <c r="AG36" s="285"/>
      <c r="AH36" s="285"/>
    </row>
    <row r="37" spans="2:34" ht="13">
      <c r="AH37" s="285"/>
    </row>
    <row r="38" spans="2:34" ht="13">
      <c r="AG38" s="285"/>
      <c r="AH38" s="285"/>
    </row>
    <row r="39" spans="2:34" ht="13"/>
    <row r="40" spans="2:34" ht="13">
      <c r="X40" s="285"/>
    </row>
    <row r="41" spans="2:34" ht="13">
      <c r="R41" s="285"/>
    </row>
    <row r="42" spans="2:34" ht="13">
      <c r="W42" s="285"/>
    </row>
    <row r="43" spans="2:34" ht="13">
      <c r="Y43" s="285"/>
      <c r="Z43" s="285"/>
      <c r="AA43" s="285"/>
      <c r="AB43" s="285"/>
      <c r="AC43" s="285"/>
      <c r="AD43" s="285"/>
      <c r="AE43" s="285"/>
      <c r="AF43" s="285"/>
      <c r="AG43" s="285"/>
      <c r="AH43" s="285"/>
    </row>
    <row r="44" spans="2:34" ht="13">
      <c r="AH44" s="285"/>
    </row>
    <row r="45" spans="2:34" ht="13">
      <c r="X45" s="285"/>
    </row>
    <row r="46" spans="2:34" ht="13"/>
    <row r="47" spans="2:34" ht="13"/>
    <row r="48" spans="2:34" ht="13">
      <c r="W48" s="285"/>
      <c r="Y48" s="285"/>
      <c r="Z48" s="285"/>
      <c r="AA48" s="285"/>
      <c r="AB48" s="285"/>
      <c r="AC48" s="285"/>
      <c r="AD48" s="285"/>
      <c r="AE48" s="285"/>
      <c r="AF48" s="285"/>
      <c r="AG48" s="285"/>
      <c r="AH48" s="285"/>
    </row>
    <row r="49" spans="28:34" ht="13"/>
    <row r="50" spans="28:34" ht="13">
      <c r="AE50" s="285"/>
      <c r="AF50" s="285"/>
      <c r="AG50" s="285"/>
      <c r="AH50" s="285"/>
    </row>
    <row r="51" spans="28:34" ht="13">
      <c r="AC51" s="285"/>
      <c r="AD51" s="285"/>
      <c r="AE51" s="285"/>
      <c r="AF51" s="285"/>
      <c r="AG51" s="285"/>
      <c r="AH51" s="285"/>
    </row>
    <row r="52" spans="28:34" ht="13"/>
    <row r="53" spans="28:34" ht="13">
      <c r="AF53" s="285"/>
      <c r="AG53" s="285"/>
      <c r="AH53" s="285"/>
    </row>
    <row r="54" spans="28:34" ht="13">
      <c r="AH54" s="285"/>
    </row>
    <row r="55" spans="28:34" ht="13"/>
    <row r="56" spans="28:34" ht="13">
      <c r="AB56" s="285"/>
      <c r="AC56" s="285"/>
      <c r="AD56" s="285"/>
      <c r="AE56" s="285"/>
      <c r="AF56" s="285"/>
      <c r="AG56" s="285"/>
      <c r="AH56" s="285"/>
    </row>
    <row r="57" spans="28:34" ht="13">
      <c r="AH57" s="285"/>
    </row>
    <row r="58" spans="28:34" ht="13">
      <c r="AH58" s="285"/>
    </row>
    <row r="59" spans="28:34" ht="13">
      <c r="AG59" s="285"/>
      <c r="AH59" s="285"/>
    </row>
    <row r="60" spans="28:34" ht="13"/>
    <row r="61" spans="28:34" ht="13"/>
    <row r="62" spans="28:34" ht="13"/>
    <row r="63" spans="28:34" ht="13">
      <c r="AH63" s="285"/>
    </row>
    <row r="64" spans="28:34" ht="13">
      <c r="AG64" s="285"/>
      <c r="AH64" s="285"/>
    </row>
    <row r="65" spans="28:34" ht="13"/>
    <row r="66" spans="28:34" ht="13"/>
    <row r="67" spans="28:34" ht="13"/>
    <row r="68" spans="28:34" ht="13">
      <c r="AB68" s="285"/>
      <c r="AC68" s="285"/>
      <c r="AD68" s="285"/>
      <c r="AE68" s="285"/>
      <c r="AF68" s="285"/>
      <c r="AG68" s="285"/>
      <c r="AH68" s="285"/>
    </row>
    <row r="69" spans="28:34" ht="13">
      <c r="AF69" s="285"/>
      <c r="AG69" s="285"/>
      <c r="AH69" s="285"/>
    </row>
    <row r="70" spans="28:34" ht="13"/>
    <row r="71" spans="28:34" ht="13"/>
    <row r="72" spans="28:34" ht="13"/>
    <row r="73" spans="28:34" ht="13"/>
    <row r="74" spans="28:34" ht="13"/>
    <row r="75" spans="28:34" ht="13">
      <c r="AH75" s="285"/>
    </row>
    <row r="76" spans="28:34" ht="13">
      <c r="AF76" s="285"/>
      <c r="AG76" s="285"/>
      <c r="AH76" s="285"/>
    </row>
    <row r="77" spans="28:34" ht="13">
      <c r="AG77" s="285"/>
      <c r="AH77" s="285"/>
    </row>
    <row r="78" spans="28:34" ht="13"/>
    <row r="79" spans="28:34" ht="13"/>
    <row r="80" spans="28:34" ht="13"/>
    <row r="81" spans="25:34" ht="13"/>
    <row r="82" spans="25:34" ht="13">
      <c r="Y82" s="285"/>
    </row>
    <row r="83" spans="25:34" ht="13">
      <c r="Y83" s="285"/>
      <c r="Z83" s="285"/>
      <c r="AA83" s="285"/>
      <c r="AB83" s="285"/>
      <c r="AC83" s="285"/>
      <c r="AD83" s="285"/>
      <c r="AE83" s="285"/>
      <c r="AF83" s="285"/>
      <c r="AG83" s="285"/>
      <c r="AH83" s="285"/>
    </row>
    <row r="84" spans="25:34" ht="13"/>
    <row r="85" spans="25:34" ht="13"/>
    <row r="86" spans="25:34" ht="13"/>
    <row r="87" spans="25:34" ht="13"/>
    <row r="88" spans="25:34" ht="13">
      <c r="AH88" s="285"/>
    </row>
    <row r="89" spans="25:34" ht="13"/>
    <row r="90" spans="25:34" ht="13"/>
    <row r="91" spans="25:34" ht="13"/>
    <row r="92" spans="25:34" ht="13.5" customHeight="1"/>
    <row r="93" spans="25:34" ht="13.5" customHeight="1"/>
    <row r="94" spans="25:34" ht="13.5" customHeight="1">
      <c r="AF94" s="285"/>
      <c r="AG94" s="285"/>
      <c r="AH94" s="285"/>
    </row>
    <row r="95" spans="25:34" ht="13.5" customHeight="1">
      <c r="AH95" s="285"/>
    </row>
    <row r="96" spans="25:34" ht="13.5" customHeight="1"/>
    <row r="97" spans="33:34" ht="13.5" customHeight="1"/>
    <row r="98" spans="33:34" ht="13.5" customHeight="1"/>
    <row r="99" spans="33:34" ht="13.5" customHeight="1"/>
    <row r="100" spans="33:34" ht="13.5" customHeight="1"/>
    <row r="101" spans="33:34" ht="13.5" customHeight="1">
      <c r="AH101" s="285"/>
    </row>
    <row r="102" spans="33:34" ht="13.5" customHeight="1"/>
    <row r="103" spans="33:34" ht="13.5" customHeight="1"/>
    <row r="104" spans="33:34" ht="13.5" customHeight="1">
      <c r="AG104" s="285"/>
      <c r="AH104" s="28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5"/>
    </row>
    <row r="117" spans="34:122" ht="13.5" customHeight="1"/>
    <row r="118" spans="34:122" ht="13.5" customHeight="1"/>
    <row r="119" spans="34:122" ht="13.5" customHeight="1"/>
    <row r="120" spans="34:122" ht="13.5" customHeight="1">
      <c r="AH120" s="285"/>
    </row>
    <row r="121" spans="34:122" ht="13.5" customHeight="1">
      <c r="AH121" s="285"/>
    </row>
    <row r="122" spans="34:122" ht="13.5" customHeight="1"/>
    <row r="123" spans="34:122" ht="13.5" customHeight="1"/>
    <row r="124" spans="34:122" ht="13.5" customHeight="1"/>
    <row r="125" spans="34:122" ht="13.5" customHeight="1">
      <c r="DR125" s="285" t="s">
        <v>503</v>
      </c>
    </row>
  </sheetData>
  <sheetProtection algorithmName="SHA-512" hashValue="XFVqd1ablYEepGi3dPnitNKQ1jIB4FUFp8C7TdmItWCwbXN+wFfYxZAHDHjqf6564jOb+yLgUAcoO9NZl8c9lQ==" saltValue="ehKXLLFxf560lMiLWYD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4" customWidth="1"/>
    <col min="2" max="8" width="13.36328125" style="144" customWidth="1"/>
    <col min="9" max="16384" width="11.08984375" style="144"/>
  </cols>
  <sheetData>
    <row r="1" spans="1:8">
      <c r="A1" s="138"/>
      <c r="B1" s="139"/>
      <c r="C1" s="140"/>
      <c r="D1" s="141"/>
      <c r="E1" s="142"/>
      <c r="F1" s="142"/>
      <c r="G1" s="142"/>
      <c r="H1" s="143"/>
    </row>
    <row r="2" spans="1:8">
      <c r="A2" s="145"/>
      <c r="B2" s="146"/>
      <c r="C2" s="147"/>
      <c r="D2" s="148" t="s">
        <v>52</v>
      </c>
      <c r="E2" s="149"/>
      <c r="F2" s="150" t="s">
        <v>554</v>
      </c>
      <c r="G2" s="151"/>
      <c r="H2" s="152"/>
    </row>
    <row r="3" spans="1:8">
      <c r="A3" s="148" t="s">
        <v>547</v>
      </c>
      <c r="B3" s="153"/>
      <c r="C3" s="154"/>
      <c r="D3" s="155">
        <v>56368</v>
      </c>
      <c r="E3" s="156"/>
      <c r="F3" s="157">
        <v>54227</v>
      </c>
      <c r="G3" s="158"/>
      <c r="H3" s="159"/>
    </row>
    <row r="4" spans="1:8">
      <c r="A4" s="160"/>
      <c r="B4" s="161"/>
      <c r="C4" s="162"/>
      <c r="D4" s="163">
        <v>33272</v>
      </c>
      <c r="E4" s="164"/>
      <c r="F4" s="165">
        <v>29694</v>
      </c>
      <c r="G4" s="166"/>
      <c r="H4" s="167"/>
    </row>
    <row r="5" spans="1:8">
      <c r="A5" s="148" t="s">
        <v>549</v>
      </c>
      <c r="B5" s="153"/>
      <c r="C5" s="154"/>
      <c r="D5" s="155">
        <v>80994</v>
      </c>
      <c r="E5" s="156"/>
      <c r="F5" s="157">
        <v>57295</v>
      </c>
      <c r="G5" s="158"/>
      <c r="H5" s="159"/>
    </row>
    <row r="6" spans="1:8">
      <c r="A6" s="160"/>
      <c r="B6" s="161"/>
      <c r="C6" s="162"/>
      <c r="D6" s="163">
        <v>35197</v>
      </c>
      <c r="E6" s="164"/>
      <c r="F6" s="165">
        <v>32771</v>
      </c>
      <c r="G6" s="166"/>
      <c r="H6" s="167"/>
    </row>
    <row r="7" spans="1:8">
      <c r="A7" s="148" t="s">
        <v>550</v>
      </c>
      <c r="B7" s="153"/>
      <c r="C7" s="154"/>
      <c r="D7" s="155">
        <v>92427</v>
      </c>
      <c r="E7" s="156"/>
      <c r="F7" s="157">
        <v>54110</v>
      </c>
      <c r="G7" s="158"/>
      <c r="H7" s="159"/>
    </row>
    <row r="8" spans="1:8">
      <c r="A8" s="160"/>
      <c r="B8" s="161"/>
      <c r="C8" s="162"/>
      <c r="D8" s="163">
        <v>58704</v>
      </c>
      <c r="E8" s="164"/>
      <c r="F8" s="165">
        <v>30620</v>
      </c>
      <c r="G8" s="166"/>
      <c r="H8" s="167"/>
    </row>
    <row r="9" spans="1:8">
      <c r="A9" s="148" t="s">
        <v>551</v>
      </c>
      <c r="B9" s="153"/>
      <c r="C9" s="154"/>
      <c r="D9" s="155">
        <v>127636</v>
      </c>
      <c r="E9" s="156"/>
      <c r="F9" s="157">
        <v>54684</v>
      </c>
      <c r="G9" s="158"/>
      <c r="H9" s="159"/>
    </row>
    <row r="10" spans="1:8">
      <c r="A10" s="160"/>
      <c r="B10" s="161"/>
      <c r="C10" s="162"/>
      <c r="D10" s="163">
        <v>106621</v>
      </c>
      <c r="E10" s="164"/>
      <c r="F10" s="165">
        <v>32829</v>
      </c>
      <c r="G10" s="166"/>
      <c r="H10" s="167"/>
    </row>
    <row r="11" spans="1:8">
      <c r="A11" s="148" t="s">
        <v>552</v>
      </c>
      <c r="B11" s="153"/>
      <c r="C11" s="154"/>
      <c r="D11" s="155">
        <v>73626</v>
      </c>
      <c r="E11" s="156"/>
      <c r="F11" s="157">
        <v>62383</v>
      </c>
      <c r="G11" s="158"/>
      <c r="H11" s="159"/>
    </row>
    <row r="12" spans="1:8">
      <c r="A12" s="160"/>
      <c r="B12" s="161"/>
      <c r="C12" s="168"/>
      <c r="D12" s="163">
        <v>46065</v>
      </c>
      <c r="E12" s="164"/>
      <c r="F12" s="165">
        <v>35325</v>
      </c>
      <c r="G12" s="166"/>
      <c r="H12" s="167"/>
    </row>
    <row r="13" spans="1:8">
      <c r="A13" s="148"/>
      <c r="B13" s="153"/>
      <c r="C13" s="169"/>
      <c r="D13" s="170">
        <v>86210</v>
      </c>
      <c r="E13" s="171"/>
      <c r="F13" s="172">
        <v>56540</v>
      </c>
      <c r="G13" s="173"/>
      <c r="H13" s="159"/>
    </row>
    <row r="14" spans="1:8">
      <c r="A14" s="160"/>
      <c r="B14" s="161"/>
      <c r="C14" s="162"/>
      <c r="D14" s="163">
        <v>55972</v>
      </c>
      <c r="E14" s="164"/>
      <c r="F14" s="165">
        <v>32248</v>
      </c>
      <c r="G14" s="166"/>
      <c r="H14" s="167"/>
    </row>
    <row r="17" spans="1:11">
      <c r="A17" s="144" t="s">
        <v>53</v>
      </c>
    </row>
    <row r="18" spans="1:11">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c r="A19" s="174" t="s">
        <v>54</v>
      </c>
      <c r="B19" s="174">
        <f>ROUND(VALUE(SUBSTITUTE(実質収支比率等に係る経年分析!F$48,"▲","-")),2)</f>
        <v>6.89</v>
      </c>
      <c r="C19" s="174">
        <f>ROUND(VALUE(SUBSTITUTE(実質収支比率等に係る経年分析!G$48,"▲","-")),2)</f>
        <v>4.5199999999999996</v>
      </c>
      <c r="D19" s="174">
        <f>ROUND(VALUE(SUBSTITUTE(実質収支比率等に係る経年分析!H$48,"▲","-")),2)</f>
        <v>5.42</v>
      </c>
      <c r="E19" s="174">
        <f>ROUND(VALUE(SUBSTITUTE(実質収支比率等に係る経年分析!I$48,"▲","-")),2)</f>
        <v>4.8499999999999996</v>
      </c>
      <c r="F19" s="174">
        <f>ROUND(VALUE(SUBSTITUTE(実質収支比率等に係る経年分析!J$48,"▲","-")),2)</f>
        <v>3.76</v>
      </c>
    </row>
    <row r="20" spans="1:11">
      <c r="A20" s="174" t="s">
        <v>55</v>
      </c>
      <c r="B20" s="174">
        <f>ROUND(VALUE(SUBSTITUTE(実質収支比率等に係る経年分析!F$47,"▲","-")),2)</f>
        <v>32.69</v>
      </c>
      <c r="C20" s="174">
        <f>ROUND(VALUE(SUBSTITUTE(実質収支比率等に係る経年分析!G$47,"▲","-")),2)</f>
        <v>38.909999999999997</v>
      </c>
      <c r="D20" s="174">
        <f>ROUND(VALUE(SUBSTITUTE(実質収支比率等に係る経年分析!H$47,"▲","-")),2)</f>
        <v>38.89</v>
      </c>
      <c r="E20" s="174">
        <f>ROUND(VALUE(SUBSTITUTE(実質収支比率等に係る経年分析!I$47,"▲","-")),2)</f>
        <v>39.26</v>
      </c>
      <c r="F20" s="174">
        <f>ROUND(VALUE(SUBSTITUTE(実質収支比率等に係る経年分析!J$47,"▲","-")),2)</f>
        <v>39.409999999999997</v>
      </c>
    </row>
    <row r="21" spans="1:11">
      <c r="A21" s="174" t="s">
        <v>56</v>
      </c>
      <c r="B21" s="174">
        <f>IF(ISNUMBER(VALUE(SUBSTITUTE(実質収支比率等に係る経年分析!F$49,"▲","-"))),ROUND(VALUE(SUBSTITUTE(実質収支比率等に係る経年分析!F$49,"▲","-")),2),NA())</f>
        <v>4.1500000000000004</v>
      </c>
      <c r="C21" s="174">
        <f>IF(ISNUMBER(VALUE(SUBSTITUTE(実質収支比率等に係る経年分析!G$49,"▲","-"))),ROUND(VALUE(SUBSTITUTE(実質収支比率等に係る経年分析!G$49,"▲","-")),2),NA())</f>
        <v>2.83</v>
      </c>
      <c r="D21" s="174">
        <f>IF(ISNUMBER(VALUE(SUBSTITUTE(実質収支比率等に係る経年分析!H$49,"▲","-"))),ROUND(VALUE(SUBSTITUTE(実質収支比率等に係る経年分析!H$49,"▲","-")),2),NA())</f>
        <v>-1.1499999999999999</v>
      </c>
      <c r="E21" s="174">
        <f>IF(ISNUMBER(VALUE(SUBSTITUTE(実質収支比率等に係る経年分析!I$49,"▲","-"))),ROUND(VALUE(SUBSTITUTE(実質収支比率等に係る経年分析!I$49,"▲","-")),2),NA())</f>
        <v>-0.59</v>
      </c>
      <c r="F21" s="174">
        <f>IF(ISNUMBER(VALUE(SUBSTITUTE(実質収支比率等に係る経年分析!J$49,"▲","-"))),ROUND(VALUE(SUBSTITUTE(実質収支比率等に係る経年分析!J$49,"▲","-")),2),NA())</f>
        <v>-1.08</v>
      </c>
    </row>
    <row r="24" spans="1:11">
      <c r="A24" s="144" t="s">
        <v>57</v>
      </c>
    </row>
    <row r="25" spans="1:11">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c r="A26" s="175"/>
      <c r="B26" s="175" t="s">
        <v>58</v>
      </c>
      <c r="C26" s="175" t="s">
        <v>59</v>
      </c>
      <c r="D26" s="175" t="s">
        <v>58</v>
      </c>
      <c r="E26" s="175" t="s">
        <v>59</v>
      </c>
      <c r="F26" s="175" t="s">
        <v>58</v>
      </c>
      <c r="G26" s="175" t="s">
        <v>59</v>
      </c>
      <c r="H26" s="175" t="s">
        <v>58</v>
      </c>
      <c r="I26" s="175" t="s">
        <v>59</v>
      </c>
      <c r="J26" s="175" t="s">
        <v>58</v>
      </c>
      <c r="K26" s="175" t="s">
        <v>59</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c r="A30" s="175" t="str">
        <f>IF(連結実質赤字比率に係る赤字・黒字の構成分析!C$40="",NA(),連結実質赤字比率に係る赤字・黒字の構成分析!C$40)</f>
        <v>介護保険事業特別会計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1.24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0.44</v>
      </c>
    </row>
    <row r="31" spans="1:11">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0.62</v>
      </c>
    </row>
    <row r="32" spans="1:11">
      <c r="A32" s="175" t="str">
        <f>IF(連結実質赤字比率に係る赤字・黒字の構成分析!C$38="",NA(),連結実質赤字比率に係る赤字・黒字の構成分析!C$38)</f>
        <v>介護老人保健施設事業会計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0.79</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1.07</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6.89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4.54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3.75</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6.44</v>
      </c>
    </row>
    <row r="36" spans="1:16">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7.09</v>
      </c>
    </row>
    <row r="39" spans="1:16">
      <c r="A39" s="144" t="s">
        <v>60</v>
      </c>
    </row>
    <row r="40" spans="1:16">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c r="A42" s="176" t="s">
        <v>63</v>
      </c>
      <c r="B42" s="176"/>
      <c r="C42" s="176"/>
      <c r="D42" s="176">
        <f>'実質公債費比率（分子）の構造'!K$52</f>
        <v>3679</v>
      </c>
      <c r="E42" s="176"/>
      <c r="F42" s="176"/>
      <c r="G42" s="176">
        <f>'実質公債費比率（分子）の構造'!L$52</f>
        <v>3630</v>
      </c>
      <c r="H42" s="176"/>
      <c r="I42" s="176"/>
      <c r="J42" s="176">
        <f>'実質公債費比率（分子）の構造'!M$52</f>
        <v>3161</v>
      </c>
      <c r="K42" s="176"/>
      <c r="L42" s="176"/>
      <c r="M42" s="176">
        <f>'実質公債費比率（分子）の構造'!N$52</f>
        <v>3270</v>
      </c>
      <c r="N42" s="176"/>
      <c r="O42" s="176"/>
      <c r="P42" s="176">
        <f>'実質公債費比率（分子）の構造'!O$52</f>
        <v>3327</v>
      </c>
    </row>
    <row r="43" spans="1:16">
      <c r="A43" s="176" t="s">
        <v>64</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65</v>
      </c>
      <c r="B44" s="176">
        <f>'実質公債費比率（分子）の構造'!K$50</f>
        <v>4</v>
      </c>
      <c r="C44" s="176"/>
      <c r="D44" s="176"/>
      <c r="E44" s="176">
        <f>'実質公債費比率（分子）の構造'!L$50</f>
        <v>4</v>
      </c>
      <c r="F44" s="176"/>
      <c r="G44" s="176"/>
      <c r="H44" s="176">
        <f>'実質公債費比率（分子）の構造'!M$50</f>
        <v>4</v>
      </c>
      <c r="I44" s="176"/>
      <c r="J44" s="176"/>
      <c r="K44" s="176">
        <f>'実質公債費比率（分子）の構造'!N$50</f>
        <v>4</v>
      </c>
      <c r="L44" s="176"/>
      <c r="M44" s="176"/>
      <c r="N44" s="176">
        <f>'実質公債費比率（分子）の構造'!O$50</f>
        <v>4</v>
      </c>
      <c r="O44" s="176"/>
      <c r="P44" s="176"/>
    </row>
    <row r="45" spans="1:16">
      <c r="A45" s="176" t="s">
        <v>66</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67</v>
      </c>
      <c r="B46" s="176">
        <f>'実質公債費比率（分子）の構造'!K$48</f>
        <v>1912</v>
      </c>
      <c r="C46" s="176"/>
      <c r="D46" s="176"/>
      <c r="E46" s="176">
        <f>'実質公債費比率（分子）の構造'!L$48</f>
        <v>1842</v>
      </c>
      <c r="F46" s="176"/>
      <c r="G46" s="176"/>
      <c r="H46" s="176">
        <f>'実質公債費比率（分子）の構造'!M$48</f>
        <v>1564</v>
      </c>
      <c r="I46" s="176"/>
      <c r="J46" s="176"/>
      <c r="K46" s="176">
        <f>'実質公債費比率（分子）の構造'!N$48</f>
        <v>1532</v>
      </c>
      <c r="L46" s="176"/>
      <c r="M46" s="176"/>
      <c r="N46" s="176">
        <f>'実質公債費比率（分子）の構造'!O$48</f>
        <v>1570</v>
      </c>
      <c r="O46" s="176"/>
      <c r="P46" s="176"/>
    </row>
    <row r="47" spans="1:16">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70</v>
      </c>
      <c r="B49" s="176">
        <f>'実質公債費比率（分子）の構造'!K$45</f>
        <v>3362</v>
      </c>
      <c r="C49" s="176"/>
      <c r="D49" s="176"/>
      <c r="E49" s="176">
        <f>'実質公債費比率（分子）の構造'!L$45</f>
        <v>3331</v>
      </c>
      <c r="F49" s="176"/>
      <c r="G49" s="176"/>
      <c r="H49" s="176">
        <f>'実質公債費比率（分子）の構造'!M$45</f>
        <v>2935</v>
      </c>
      <c r="I49" s="176"/>
      <c r="J49" s="176"/>
      <c r="K49" s="176">
        <f>'実質公債費比率（分子）の構造'!N$45</f>
        <v>3024</v>
      </c>
      <c r="L49" s="176"/>
      <c r="M49" s="176"/>
      <c r="N49" s="176">
        <f>'実質公債費比率（分子）の構造'!O$45</f>
        <v>2953</v>
      </c>
      <c r="O49" s="176"/>
      <c r="P49" s="176"/>
    </row>
    <row r="50" spans="1:16">
      <c r="A50" s="176" t="s">
        <v>71</v>
      </c>
      <c r="B50" s="176" t="e">
        <f>NA()</f>
        <v>#N/A</v>
      </c>
      <c r="C50" s="176">
        <f>IF(ISNUMBER('実質公債費比率（分子）の構造'!K$53),'実質公債費比率（分子）の構造'!K$53,NA())</f>
        <v>1599</v>
      </c>
      <c r="D50" s="176" t="e">
        <f>NA()</f>
        <v>#N/A</v>
      </c>
      <c r="E50" s="176" t="e">
        <f>NA()</f>
        <v>#N/A</v>
      </c>
      <c r="F50" s="176">
        <f>IF(ISNUMBER('実質公債費比率（分子）の構造'!L$53),'実質公債費比率（分子）の構造'!L$53,NA())</f>
        <v>1547</v>
      </c>
      <c r="G50" s="176" t="e">
        <f>NA()</f>
        <v>#N/A</v>
      </c>
      <c r="H50" s="176" t="e">
        <f>NA()</f>
        <v>#N/A</v>
      </c>
      <c r="I50" s="176">
        <f>IF(ISNUMBER('実質公債費比率（分子）の構造'!M$53),'実質公債費比率（分子）の構造'!M$53,NA())</f>
        <v>1342</v>
      </c>
      <c r="J50" s="176" t="e">
        <f>NA()</f>
        <v>#N/A</v>
      </c>
      <c r="K50" s="176" t="e">
        <f>NA()</f>
        <v>#N/A</v>
      </c>
      <c r="L50" s="176">
        <f>IF(ISNUMBER('実質公債費比率（分子）の構造'!N$53),'実質公債費比率（分子）の構造'!N$53,NA())</f>
        <v>1290</v>
      </c>
      <c r="M50" s="176" t="e">
        <f>NA()</f>
        <v>#N/A</v>
      </c>
      <c r="N50" s="176" t="e">
        <f>NA()</f>
        <v>#N/A</v>
      </c>
      <c r="O50" s="176">
        <f>IF(ISNUMBER('実質公債費比率（分子）の構造'!O$53),'実質公債費比率（分子）の構造'!O$53,NA())</f>
        <v>1200</v>
      </c>
      <c r="P50" s="176" t="e">
        <f>NA()</f>
        <v>#N/A</v>
      </c>
    </row>
    <row r="53" spans="1:16">
      <c r="A53" s="144" t="s">
        <v>72</v>
      </c>
    </row>
    <row r="54" spans="1:16">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c r="A56" s="175" t="s">
        <v>43</v>
      </c>
      <c r="B56" s="175"/>
      <c r="C56" s="175"/>
      <c r="D56" s="175">
        <f>'将来負担比率（分子）の構造'!I$52</f>
        <v>31023</v>
      </c>
      <c r="E56" s="175"/>
      <c r="F56" s="175"/>
      <c r="G56" s="175">
        <f>'将来負担比率（分子）の構造'!J$52</f>
        <v>30612</v>
      </c>
      <c r="H56" s="175"/>
      <c r="I56" s="175"/>
      <c r="J56" s="175">
        <f>'将来負担比率（分子）の構造'!K$52</f>
        <v>30527</v>
      </c>
      <c r="K56" s="175"/>
      <c r="L56" s="175"/>
      <c r="M56" s="175">
        <f>'将来負担比率（分子）の構造'!L$52</f>
        <v>31472</v>
      </c>
      <c r="N56" s="175"/>
      <c r="O56" s="175"/>
      <c r="P56" s="175">
        <f>'将来負担比率（分子）の構造'!M$52</f>
        <v>30923</v>
      </c>
    </row>
    <row r="57" spans="1:16">
      <c r="A57" s="175" t="s">
        <v>42</v>
      </c>
      <c r="B57" s="175"/>
      <c r="C57" s="175"/>
      <c r="D57" s="175">
        <f>'将来負担比率（分子）の構造'!I$51</f>
        <v>1003</v>
      </c>
      <c r="E57" s="175"/>
      <c r="F57" s="175"/>
      <c r="G57" s="175">
        <f>'将来負担比率（分子）の構造'!J$51</f>
        <v>927</v>
      </c>
      <c r="H57" s="175"/>
      <c r="I57" s="175"/>
      <c r="J57" s="175">
        <f>'将来負担比率（分子）の構造'!K$51</f>
        <v>756</v>
      </c>
      <c r="K57" s="175"/>
      <c r="L57" s="175"/>
      <c r="M57" s="175">
        <f>'将来負担比率（分子）の構造'!L$51</f>
        <v>589</v>
      </c>
      <c r="N57" s="175"/>
      <c r="O57" s="175"/>
      <c r="P57" s="175">
        <f>'将来負担比率（分子）の構造'!M$51</f>
        <v>465</v>
      </c>
    </row>
    <row r="58" spans="1:16">
      <c r="A58" s="175" t="s">
        <v>41</v>
      </c>
      <c r="B58" s="175"/>
      <c r="C58" s="175"/>
      <c r="D58" s="175">
        <f>'将来負担比率（分子）の構造'!I$50</f>
        <v>9801</v>
      </c>
      <c r="E58" s="175"/>
      <c r="F58" s="175"/>
      <c r="G58" s="175">
        <f>'将来負担比率（分子）の構造'!J$50</f>
        <v>11874</v>
      </c>
      <c r="H58" s="175"/>
      <c r="I58" s="175"/>
      <c r="J58" s="175">
        <f>'将来負担比率（分子）の構造'!K$50</f>
        <v>12204</v>
      </c>
      <c r="K58" s="175"/>
      <c r="L58" s="175"/>
      <c r="M58" s="175">
        <f>'将来負担比率（分子）の構造'!L$50</f>
        <v>13016</v>
      </c>
      <c r="N58" s="175"/>
      <c r="O58" s="175"/>
      <c r="P58" s="175">
        <f>'将来負担比率（分子）の構造'!M$50</f>
        <v>13330</v>
      </c>
    </row>
    <row r="59" spans="1:16">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36</v>
      </c>
      <c r="B61" s="175">
        <f>'将来負担比率（分子）の構造'!I$46</f>
        <v>8</v>
      </c>
      <c r="C61" s="175"/>
      <c r="D61" s="175"/>
      <c r="E61" s="175">
        <f>'将来負担比率（分子）の構造'!J$46</f>
        <v>5</v>
      </c>
      <c r="F61" s="175"/>
      <c r="G61" s="175"/>
      <c r="H61" s="175">
        <f>'将来負担比率（分子）の構造'!K$46</f>
        <v>3</v>
      </c>
      <c r="I61" s="175"/>
      <c r="J61" s="175"/>
      <c r="K61" s="175">
        <f>'将来負担比率（分子）の構造'!L$46</f>
        <v>1</v>
      </c>
      <c r="L61" s="175"/>
      <c r="M61" s="175"/>
      <c r="N61" s="175" t="str">
        <f>'将来負担比率（分子）の構造'!M$46</f>
        <v>-</v>
      </c>
      <c r="O61" s="175"/>
      <c r="P61" s="175"/>
    </row>
    <row r="62" spans="1:16">
      <c r="A62" s="175" t="s">
        <v>35</v>
      </c>
      <c r="B62" s="175">
        <f>'将来負担比率（分子）の構造'!I$45</f>
        <v>6229</v>
      </c>
      <c r="C62" s="175"/>
      <c r="D62" s="175"/>
      <c r="E62" s="175">
        <f>'将来負担比率（分子）の構造'!J$45</f>
        <v>6128</v>
      </c>
      <c r="F62" s="175"/>
      <c r="G62" s="175"/>
      <c r="H62" s="175">
        <f>'将来負担比率（分子）の構造'!K$45</f>
        <v>5989</v>
      </c>
      <c r="I62" s="175"/>
      <c r="J62" s="175"/>
      <c r="K62" s="175">
        <f>'将来負担比率（分子）の構造'!L$45</f>
        <v>5864</v>
      </c>
      <c r="L62" s="175"/>
      <c r="M62" s="175"/>
      <c r="N62" s="175">
        <f>'将来負担比率（分子）の構造'!M$45</f>
        <v>6216</v>
      </c>
      <c r="O62" s="175"/>
      <c r="P62" s="175"/>
    </row>
    <row r="63" spans="1:16">
      <c r="A63" s="175" t="s">
        <v>34</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33</v>
      </c>
      <c r="B64" s="175">
        <f>'将来負担比率（分子）の構造'!I$43</f>
        <v>21853</v>
      </c>
      <c r="C64" s="175"/>
      <c r="D64" s="175"/>
      <c r="E64" s="175">
        <f>'将来負担比率（分子）の構造'!J$43</f>
        <v>20649</v>
      </c>
      <c r="F64" s="175"/>
      <c r="G64" s="175"/>
      <c r="H64" s="175">
        <f>'将来負担比率（分子）の構造'!K$43</f>
        <v>18650</v>
      </c>
      <c r="I64" s="175"/>
      <c r="J64" s="175"/>
      <c r="K64" s="175">
        <f>'将来負担比率（分子）の構造'!L$43</f>
        <v>16541</v>
      </c>
      <c r="L64" s="175"/>
      <c r="M64" s="175"/>
      <c r="N64" s="175">
        <f>'将来負担比率（分子）の構造'!M$43</f>
        <v>15138</v>
      </c>
      <c r="O64" s="175"/>
      <c r="P64" s="175"/>
    </row>
    <row r="65" spans="1:16">
      <c r="A65" s="175" t="s">
        <v>32</v>
      </c>
      <c r="B65" s="175">
        <f>'将来負担比率（分子）の構造'!I$42</f>
        <v>20</v>
      </c>
      <c r="C65" s="175"/>
      <c r="D65" s="175"/>
      <c r="E65" s="175">
        <f>'将来負担比率（分子）の構造'!J$42</f>
        <v>16</v>
      </c>
      <c r="F65" s="175"/>
      <c r="G65" s="175"/>
      <c r="H65" s="175">
        <f>'将来負担比率（分子）の構造'!K$42</f>
        <v>12</v>
      </c>
      <c r="I65" s="175"/>
      <c r="J65" s="175"/>
      <c r="K65" s="175">
        <f>'将来負担比率（分子）の構造'!L$42</f>
        <v>8</v>
      </c>
      <c r="L65" s="175"/>
      <c r="M65" s="175"/>
      <c r="N65" s="175">
        <f>'将来負担比率（分子）の構造'!M$42</f>
        <v>4</v>
      </c>
      <c r="O65" s="175"/>
      <c r="P65" s="175"/>
    </row>
    <row r="66" spans="1:16">
      <c r="A66" s="175" t="s">
        <v>31</v>
      </c>
      <c r="B66" s="175">
        <f>'将来負担比率（分子）の構造'!I$41</f>
        <v>24215</v>
      </c>
      <c r="C66" s="175"/>
      <c r="D66" s="175"/>
      <c r="E66" s="175">
        <f>'将来負担比率（分子）の構造'!J$41</f>
        <v>24295</v>
      </c>
      <c r="F66" s="175"/>
      <c r="G66" s="175"/>
      <c r="H66" s="175">
        <f>'将来負担比率（分子）の構造'!K$41</f>
        <v>24846</v>
      </c>
      <c r="I66" s="175"/>
      <c r="J66" s="175"/>
      <c r="K66" s="175">
        <f>'将来負担比率（分子）の構造'!L$41</f>
        <v>26874</v>
      </c>
      <c r="L66" s="175"/>
      <c r="M66" s="175"/>
      <c r="N66" s="175">
        <f>'将来負担比率（分子）の構造'!M$41</f>
        <v>26398</v>
      </c>
      <c r="O66" s="175"/>
      <c r="P66" s="175"/>
    </row>
    <row r="67" spans="1:16">
      <c r="A67" s="175" t="s">
        <v>75</v>
      </c>
      <c r="B67" s="175" t="e">
        <f>NA()</f>
        <v>#N/A</v>
      </c>
      <c r="C67" s="175">
        <f>IF(ISNUMBER('将来負担比率（分子）の構造'!I$53), IF('将来負担比率（分子）の構造'!I$53 &lt; 0, 0, '将来負担比率（分子）の構造'!I$53), NA())</f>
        <v>10498</v>
      </c>
      <c r="D67" s="175" t="e">
        <f>NA()</f>
        <v>#N/A</v>
      </c>
      <c r="E67" s="175" t="e">
        <f>NA()</f>
        <v>#N/A</v>
      </c>
      <c r="F67" s="175">
        <f>IF(ISNUMBER('将来負担比率（分子）の構造'!J$53), IF('将来負担比率（分子）の構造'!J$53 &lt; 0, 0, '将来負担比率（分子）の構造'!J$53), NA())</f>
        <v>7679</v>
      </c>
      <c r="G67" s="175" t="e">
        <f>NA()</f>
        <v>#N/A</v>
      </c>
      <c r="H67" s="175" t="e">
        <f>NA()</f>
        <v>#N/A</v>
      </c>
      <c r="I67" s="175">
        <f>IF(ISNUMBER('将来負担比率（分子）の構造'!K$53), IF('将来負担比率（分子）の構造'!K$53 &lt; 0, 0, '将来負担比率（分子）の構造'!K$53), NA())</f>
        <v>6013</v>
      </c>
      <c r="J67" s="175" t="e">
        <f>NA()</f>
        <v>#N/A</v>
      </c>
      <c r="K67" s="175" t="e">
        <f>NA()</f>
        <v>#N/A</v>
      </c>
      <c r="L67" s="175">
        <f>IF(ISNUMBER('将来負担比率（分子）の構造'!L$53), IF('将来負担比率（分子）の構造'!L$53 &lt; 0, 0, '将来負担比率（分子）の構造'!L$53), NA())</f>
        <v>4211</v>
      </c>
      <c r="M67" s="175" t="e">
        <f>NA()</f>
        <v>#N/A</v>
      </c>
      <c r="N67" s="175" t="e">
        <f>NA()</f>
        <v>#N/A</v>
      </c>
      <c r="O67" s="175">
        <f>IF(ISNUMBER('将来負担比率（分子）の構造'!M$53), IF('将来負担比率（分子）の構造'!M$53 &lt; 0, 0, '将来負担比率（分子）の構造'!M$53), NA())</f>
        <v>3038</v>
      </c>
      <c r="P67" s="175" t="e">
        <f>NA()</f>
        <v>#N/A</v>
      </c>
    </row>
    <row r="70" spans="1:16">
      <c r="A70" s="177" t="s">
        <v>76</v>
      </c>
      <c r="B70" s="177"/>
      <c r="C70" s="177"/>
      <c r="D70" s="177"/>
      <c r="E70" s="177"/>
      <c r="F70" s="177"/>
    </row>
    <row r="71" spans="1:16">
      <c r="A71" s="178"/>
      <c r="B71" s="178" t="str">
        <f>基金残高に係る経年分析!F54</f>
        <v>H29</v>
      </c>
      <c r="C71" s="178" t="str">
        <f>基金残高に係る経年分析!G54</f>
        <v>H30</v>
      </c>
      <c r="D71" s="178" t="str">
        <f>基金残高に係る経年分析!H54</f>
        <v>R01</v>
      </c>
    </row>
    <row r="72" spans="1:16">
      <c r="A72" s="178" t="s">
        <v>77</v>
      </c>
      <c r="B72" s="179">
        <f>基金残高に係る経年分析!F55</f>
        <v>6559</v>
      </c>
      <c r="C72" s="179">
        <f>基金残高に係る経年分析!G55</f>
        <v>6564</v>
      </c>
      <c r="D72" s="179">
        <f>基金残高に係る経年分析!H55</f>
        <v>6568</v>
      </c>
    </row>
    <row r="73" spans="1:16">
      <c r="A73" s="178" t="s">
        <v>78</v>
      </c>
      <c r="B73" s="179">
        <f>基金残高に係る経年分析!F56</f>
        <v>1043</v>
      </c>
      <c r="C73" s="179">
        <f>基金残高に係る経年分析!G56</f>
        <v>1044</v>
      </c>
      <c r="D73" s="179">
        <f>基金残高に係る経年分析!H56</f>
        <v>1044</v>
      </c>
    </row>
    <row r="74" spans="1:16">
      <c r="A74" s="178" t="s">
        <v>79</v>
      </c>
      <c r="B74" s="179">
        <f>基金残高に係る経年分析!F57</f>
        <v>4606</v>
      </c>
      <c r="C74" s="179">
        <f>基金残高に係る経年分析!G57</f>
        <v>4889</v>
      </c>
      <c r="D74" s="179">
        <f>基金残高に係る経年分析!H57</f>
        <v>5861</v>
      </c>
    </row>
  </sheetData>
  <sheetProtection algorithmName="SHA-512" hashValue="C+Hlkeo9wF9zO+dLY9NlwkTPzpdlKuYBTcWcBCHgoMs0DyAah3ixnJWenroyFTMXCTawdVSY4Iviz4ZOr85XQA==" saltValue="nyMIxhrIGNPxRQGVfFW2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election activeCell="G56" sqref="G56"/>
    </sheetView>
  </sheetViews>
  <sheetFormatPr defaultColWidth="0" defaultRowHeight="11.25" customHeight="1" zeroHeight="1"/>
  <cols>
    <col min="1" max="95" width="1.6328125" style="220" customWidth="1"/>
    <col min="96" max="133" width="1.6328125" style="236" customWidth="1"/>
    <col min="134" max="143" width="1.6328125" style="220" customWidth="1"/>
    <col min="144" max="16384" width="0" style="220" hidden="1"/>
  </cols>
  <sheetData>
    <row r="1" spans="2:143" ht="22.5" customHeight="1" thickBot="1">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6" t="s">
        <v>213</v>
      </c>
      <c r="DI1" s="657"/>
      <c r="DJ1" s="657"/>
      <c r="DK1" s="657"/>
      <c r="DL1" s="657"/>
      <c r="DM1" s="657"/>
      <c r="DN1" s="658"/>
      <c r="DO1" s="220"/>
      <c r="DP1" s="656" t="s">
        <v>214</v>
      </c>
      <c r="DQ1" s="657"/>
      <c r="DR1" s="657"/>
      <c r="DS1" s="657"/>
      <c r="DT1" s="657"/>
      <c r="DU1" s="657"/>
      <c r="DV1" s="657"/>
      <c r="DW1" s="657"/>
      <c r="DX1" s="657"/>
      <c r="DY1" s="657"/>
      <c r="DZ1" s="657"/>
      <c r="EA1" s="657"/>
      <c r="EB1" s="657"/>
      <c r="EC1" s="658"/>
      <c r="ED1" s="218"/>
      <c r="EE1" s="218"/>
      <c r="EF1" s="218"/>
      <c r="EG1" s="218"/>
      <c r="EH1" s="218"/>
      <c r="EI1" s="218"/>
      <c r="EJ1" s="218"/>
      <c r="EK1" s="218"/>
      <c r="EL1" s="218"/>
      <c r="EM1" s="218"/>
    </row>
    <row r="2" spans="2:143" ht="22.5" customHeight="1">
      <c r="B2" s="221" t="s">
        <v>215</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c r="B3" s="659" t="s">
        <v>216</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217</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218</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c r="B4" s="659" t="s">
        <v>1</v>
      </c>
      <c r="C4" s="660"/>
      <c r="D4" s="660"/>
      <c r="E4" s="660"/>
      <c r="F4" s="660"/>
      <c r="G4" s="660"/>
      <c r="H4" s="660"/>
      <c r="I4" s="660"/>
      <c r="J4" s="660"/>
      <c r="K4" s="660"/>
      <c r="L4" s="660"/>
      <c r="M4" s="660"/>
      <c r="N4" s="660"/>
      <c r="O4" s="660"/>
      <c r="P4" s="660"/>
      <c r="Q4" s="661"/>
      <c r="R4" s="659" t="s">
        <v>219</v>
      </c>
      <c r="S4" s="660"/>
      <c r="T4" s="660"/>
      <c r="U4" s="660"/>
      <c r="V4" s="660"/>
      <c r="W4" s="660"/>
      <c r="X4" s="660"/>
      <c r="Y4" s="661"/>
      <c r="Z4" s="659" t="s">
        <v>220</v>
      </c>
      <c r="AA4" s="660"/>
      <c r="AB4" s="660"/>
      <c r="AC4" s="661"/>
      <c r="AD4" s="659" t="s">
        <v>221</v>
      </c>
      <c r="AE4" s="660"/>
      <c r="AF4" s="660"/>
      <c r="AG4" s="660"/>
      <c r="AH4" s="660"/>
      <c r="AI4" s="660"/>
      <c r="AJ4" s="660"/>
      <c r="AK4" s="661"/>
      <c r="AL4" s="659" t="s">
        <v>220</v>
      </c>
      <c r="AM4" s="660"/>
      <c r="AN4" s="660"/>
      <c r="AO4" s="661"/>
      <c r="AP4" s="665" t="s">
        <v>222</v>
      </c>
      <c r="AQ4" s="665"/>
      <c r="AR4" s="665"/>
      <c r="AS4" s="665"/>
      <c r="AT4" s="665"/>
      <c r="AU4" s="665"/>
      <c r="AV4" s="665"/>
      <c r="AW4" s="665"/>
      <c r="AX4" s="665"/>
      <c r="AY4" s="665"/>
      <c r="AZ4" s="665"/>
      <c r="BA4" s="665"/>
      <c r="BB4" s="665"/>
      <c r="BC4" s="665"/>
      <c r="BD4" s="665"/>
      <c r="BE4" s="665"/>
      <c r="BF4" s="665"/>
      <c r="BG4" s="665" t="s">
        <v>223</v>
      </c>
      <c r="BH4" s="665"/>
      <c r="BI4" s="665"/>
      <c r="BJ4" s="665"/>
      <c r="BK4" s="665"/>
      <c r="BL4" s="665"/>
      <c r="BM4" s="665"/>
      <c r="BN4" s="665"/>
      <c r="BO4" s="665" t="s">
        <v>220</v>
      </c>
      <c r="BP4" s="665"/>
      <c r="BQ4" s="665"/>
      <c r="BR4" s="665"/>
      <c r="BS4" s="665" t="s">
        <v>224</v>
      </c>
      <c r="BT4" s="665"/>
      <c r="BU4" s="665"/>
      <c r="BV4" s="665"/>
      <c r="BW4" s="665"/>
      <c r="BX4" s="665"/>
      <c r="BY4" s="665"/>
      <c r="BZ4" s="665"/>
      <c r="CA4" s="665"/>
      <c r="CB4" s="665"/>
      <c r="CD4" s="662" t="s">
        <v>225</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4" customFormat="1" ht="11.25" customHeight="1">
      <c r="B5" s="666" t="s">
        <v>226</v>
      </c>
      <c r="C5" s="667"/>
      <c r="D5" s="667"/>
      <c r="E5" s="667"/>
      <c r="F5" s="667"/>
      <c r="G5" s="667"/>
      <c r="H5" s="667"/>
      <c r="I5" s="667"/>
      <c r="J5" s="667"/>
      <c r="K5" s="667"/>
      <c r="L5" s="667"/>
      <c r="M5" s="667"/>
      <c r="N5" s="667"/>
      <c r="O5" s="667"/>
      <c r="P5" s="667"/>
      <c r="Q5" s="668"/>
      <c r="R5" s="669">
        <v>5827058</v>
      </c>
      <c r="S5" s="670"/>
      <c r="T5" s="670"/>
      <c r="U5" s="670"/>
      <c r="V5" s="670"/>
      <c r="W5" s="670"/>
      <c r="X5" s="670"/>
      <c r="Y5" s="671"/>
      <c r="Z5" s="672">
        <v>20.2</v>
      </c>
      <c r="AA5" s="672"/>
      <c r="AB5" s="672"/>
      <c r="AC5" s="672"/>
      <c r="AD5" s="673">
        <v>5827058</v>
      </c>
      <c r="AE5" s="673"/>
      <c r="AF5" s="673"/>
      <c r="AG5" s="673"/>
      <c r="AH5" s="673"/>
      <c r="AI5" s="673"/>
      <c r="AJ5" s="673"/>
      <c r="AK5" s="673"/>
      <c r="AL5" s="674">
        <v>34.799999999999997</v>
      </c>
      <c r="AM5" s="675"/>
      <c r="AN5" s="675"/>
      <c r="AO5" s="676"/>
      <c r="AP5" s="666" t="s">
        <v>227</v>
      </c>
      <c r="AQ5" s="667"/>
      <c r="AR5" s="667"/>
      <c r="AS5" s="667"/>
      <c r="AT5" s="667"/>
      <c r="AU5" s="667"/>
      <c r="AV5" s="667"/>
      <c r="AW5" s="667"/>
      <c r="AX5" s="667"/>
      <c r="AY5" s="667"/>
      <c r="AZ5" s="667"/>
      <c r="BA5" s="667"/>
      <c r="BB5" s="667"/>
      <c r="BC5" s="667"/>
      <c r="BD5" s="667"/>
      <c r="BE5" s="667"/>
      <c r="BF5" s="668"/>
      <c r="BG5" s="680">
        <v>5813806</v>
      </c>
      <c r="BH5" s="681"/>
      <c r="BI5" s="681"/>
      <c r="BJ5" s="681"/>
      <c r="BK5" s="681"/>
      <c r="BL5" s="681"/>
      <c r="BM5" s="681"/>
      <c r="BN5" s="682"/>
      <c r="BO5" s="683">
        <v>99.8</v>
      </c>
      <c r="BP5" s="683"/>
      <c r="BQ5" s="683"/>
      <c r="BR5" s="683"/>
      <c r="BS5" s="684">
        <v>34111</v>
      </c>
      <c r="BT5" s="684"/>
      <c r="BU5" s="684"/>
      <c r="BV5" s="684"/>
      <c r="BW5" s="684"/>
      <c r="BX5" s="684"/>
      <c r="BY5" s="684"/>
      <c r="BZ5" s="684"/>
      <c r="CA5" s="684"/>
      <c r="CB5" s="688"/>
      <c r="CD5" s="662" t="s">
        <v>222</v>
      </c>
      <c r="CE5" s="663"/>
      <c r="CF5" s="663"/>
      <c r="CG5" s="663"/>
      <c r="CH5" s="663"/>
      <c r="CI5" s="663"/>
      <c r="CJ5" s="663"/>
      <c r="CK5" s="663"/>
      <c r="CL5" s="663"/>
      <c r="CM5" s="663"/>
      <c r="CN5" s="663"/>
      <c r="CO5" s="663"/>
      <c r="CP5" s="663"/>
      <c r="CQ5" s="664"/>
      <c r="CR5" s="662" t="s">
        <v>228</v>
      </c>
      <c r="CS5" s="663"/>
      <c r="CT5" s="663"/>
      <c r="CU5" s="663"/>
      <c r="CV5" s="663"/>
      <c r="CW5" s="663"/>
      <c r="CX5" s="663"/>
      <c r="CY5" s="664"/>
      <c r="CZ5" s="662" t="s">
        <v>220</v>
      </c>
      <c r="DA5" s="663"/>
      <c r="DB5" s="663"/>
      <c r="DC5" s="664"/>
      <c r="DD5" s="662" t="s">
        <v>229</v>
      </c>
      <c r="DE5" s="663"/>
      <c r="DF5" s="663"/>
      <c r="DG5" s="663"/>
      <c r="DH5" s="663"/>
      <c r="DI5" s="663"/>
      <c r="DJ5" s="663"/>
      <c r="DK5" s="663"/>
      <c r="DL5" s="663"/>
      <c r="DM5" s="663"/>
      <c r="DN5" s="663"/>
      <c r="DO5" s="663"/>
      <c r="DP5" s="664"/>
      <c r="DQ5" s="662" t="s">
        <v>230</v>
      </c>
      <c r="DR5" s="663"/>
      <c r="DS5" s="663"/>
      <c r="DT5" s="663"/>
      <c r="DU5" s="663"/>
      <c r="DV5" s="663"/>
      <c r="DW5" s="663"/>
      <c r="DX5" s="663"/>
      <c r="DY5" s="663"/>
      <c r="DZ5" s="663"/>
      <c r="EA5" s="663"/>
      <c r="EB5" s="663"/>
      <c r="EC5" s="664"/>
    </row>
    <row r="6" spans="2:143" ht="11.25" customHeight="1">
      <c r="B6" s="677" t="s">
        <v>231</v>
      </c>
      <c r="C6" s="678"/>
      <c r="D6" s="678"/>
      <c r="E6" s="678"/>
      <c r="F6" s="678"/>
      <c r="G6" s="678"/>
      <c r="H6" s="678"/>
      <c r="I6" s="678"/>
      <c r="J6" s="678"/>
      <c r="K6" s="678"/>
      <c r="L6" s="678"/>
      <c r="M6" s="678"/>
      <c r="N6" s="678"/>
      <c r="O6" s="678"/>
      <c r="P6" s="678"/>
      <c r="Q6" s="679"/>
      <c r="R6" s="680">
        <v>260274</v>
      </c>
      <c r="S6" s="681"/>
      <c r="T6" s="681"/>
      <c r="U6" s="681"/>
      <c r="V6" s="681"/>
      <c r="W6" s="681"/>
      <c r="X6" s="681"/>
      <c r="Y6" s="682"/>
      <c r="Z6" s="683">
        <v>0.9</v>
      </c>
      <c r="AA6" s="683"/>
      <c r="AB6" s="683"/>
      <c r="AC6" s="683"/>
      <c r="AD6" s="684">
        <v>260274</v>
      </c>
      <c r="AE6" s="684"/>
      <c r="AF6" s="684"/>
      <c r="AG6" s="684"/>
      <c r="AH6" s="684"/>
      <c r="AI6" s="684"/>
      <c r="AJ6" s="684"/>
      <c r="AK6" s="684"/>
      <c r="AL6" s="685">
        <v>1.6</v>
      </c>
      <c r="AM6" s="686"/>
      <c r="AN6" s="686"/>
      <c r="AO6" s="687"/>
      <c r="AP6" s="677" t="s">
        <v>232</v>
      </c>
      <c r="AQ6" s="678"/>
      <c r="AR6" s="678"/>
      <c r="AS6" s="678"/>
      <c r="AT6" s="678"/>
      <c r="AU6" s="678"/>
      <c r="AV6" s="678"/>
      <c r="AW6" s="678"/>
      <c r="AX6" s="678"/>
      <c r="AY6" s="678"/>
      <c r="AZ6" s="678"/>
      <c r="BA6" s="678"/>
      <c r="BB6" s="678"/>
      <c r="BC6" s="678"/>
      <c r="BD6" s="678"/>
      <c r="BE6" s="678"/>
      <c r="BF6" s="679"/>
      <c r="BG6" s="680">
        <v>5813806</v>
      </c>
      <c r="BH6" s="681"/>
      <c r="BI6" s="681"/>
      <c r="BJ6" s="681"/>
      <c r="BK6" s="681"/>
      <c r="BL6" s="681"/>
      <c r="BM6" s="681"/>
      <c r="BN6" s="682"/>
      <c r="BO6" s="683">
        <v>99.8</v>
      </c>
      <c r="BP6" s="683"/>
      <c r="BQ6" s="683"/>
      <c r="BR6" s="683"/>
      <c r="BS6" s="684">
        <v>34111</v>
      </c>
      <c r="BT6" s="684"/>
      <c r="BU6" s="684"/>
      <c r="BV6" s="684"/>
      <c r="BW6" s="684"/>
      <c r="BX6" s="684"/>
      <c r="BY6" s="684"/>
      <c r="BZ6" s="684"/>
      <c r="CA6" s="684"/>
      <c r="CB6" s="688"/>
      <c r="CD6" s="691" t="s">
        <v>233</v>
      </c>
      <c r="CE6" s="692"/>
      <c r="CF6" s="692"/>
      <c r="CG6" s="692"/>
      <c r="CH6" s="692"/>
      <c r="CI6" s="692"/>
      <c r="CJ6" s="692"/>
      <c r="CK6" s="692"/>
      <c r="CL6" s="692"/>
      <c r="CM6" s="692"/>
      <c r="CN6" s="692"/>
      <c r="CO6" s="692"/>
      <c r="CP6" s="692"/>
      <c r="CQ6" s="693"/>
      <c r="CR6" s="680">
        <v>170802</v>
      </c>
      <c r="CS6" s="681"/>
      <c r="CT6" s="681"/>
      <c r="CU6" s="681"/>
      <c r="CV6" s="681"/>
      <c r="CW6" s="681"/>
      <c r="CX6" s="681"/>
      <c r="CY6" s="682"/>
      <c r="CZ6" s="674">
        <v>0.6</v>
      </c>
      <c r="DA6" s="675"/>
      <c r="DB6" s="675"/>
      <c r="DC6" s="694"/>
      <c r="DD6" s="689" t="s">
        <v>139</v>
      </c>
      <c r="DE6" s="681"/>
      <c r="DF6" s="681"/>
      <c r="DG6" s="681"/>
      <c r="DH6" s="681"/>
      <c r="DI6" s="681"/>
      <c r="DJ6" s="681"/>
      <c r="DK6" s="681"/>
      <c r="DL6" s="681"/>
      <c r="DM6" s="681"/>
      <c r="DN6" s="681"/>
      <c r="DO6" s="681"/>
      <c r="DP6" s="682"/>
      <c r="DQ6" s="689">
        <v>170802</v>
      </c>
      <c r="DR6" s="681"/>
      <c r="DS6" s="681"/>
      <c r="DT6" s="681"/>
      <c r="DU6" s="681"/>
      <c r="DV6" s="681"/>
      <c r="DW6" s="681"/>
      <c r="DX6" s="681"/>
      <c r="DY6" s="681"/>
      <c r="DZ6" s="681"/>
      <c r="EA6" s="681"/>
      <c r="EB6" s="681"/>
      <c r="EC6" s="690"/>
    </row>
    <row r="7" spans="2:143" ht="11.25" customHeight="1">
      <c r="B7" s="677" t="s">
        <v>234</v>
      </c>
      <c r="C7" s="678"/>
      <c r="D7" s="678"/>
      <c r="E7" s="678"/>
      <c r="F7" s="678"/>
      <c r="G7" s="678"/>
      <c r="H7" s="678"/>
      <c r="I7" s="678"/>
      <c r="J7" s="678"/>
      <c r="K7" s="678"/>
      <c r="L7" s="678"/>
      <c r="M7" s="678"/>
      <c r="N7" s="678"/>
      <c r="O7" s="678"/>
      <c r="P7" s="678"/>
      <c r="Q7" s="679"/>
      <c r="R7" s="680">
        <v>5588</v>
      </c>
      <c r="S7" s="681"/>
      <c r="T7" s="681"/>
      <c r="U7" s="681"/>
      <c r="V7" s="681"/>
      <c r="W7" s="681"/>
      <c r="X7" s="681"/>
      <c r="Y7" s="682"/>
      <c r="Z7" s="683">
        <v>0</v>
      </c>
      <c r="AA7" s="683"/>
      <c r="AB7" s="683"/>
      <c r="AC7" s="683"/>
      <c r="AD7" s="684">
        <v>5588</v>
      </c>
      <c r="AE7" s="684"/>
      <c r="AF7" s="684"/>
      <c r="AG7" s="684"/>
      <c r="AH7" s="684"/>
      <c r="AI7" s="684"/>
      <c r="AJ7" s="684"/>
      <c r="AK7" s="684"/>
      <c r="AL7" s="685">
        <v>0</v>
      </c>
      <c r="AM7" s="686"/>
      <c r="AN7" s="686"/>
      <c r="AO7" s="687"/>
      <c r="AP7" s="677" t="s">
        <v>235</v>
      </c>
      <c r="AQ7" s="678"/>
      <c r="AR7" s="678"/>
      <c r="AS7" s="678"/>
      <c r="AT7" s="678"/>
      <c r="AU7" s="678"/>
      <c r="AV7" s="678"/>
      <c r="AW7" s="678"/>
      <c r="AX7" s="678"/>
      <c r="AY7" s="678"/>
      <c r="AZ7" s="678"/>
      <c r="BA7" s="678"/>
      <c r="BB7" s="678"/>
      <c r="BC7" s="678"/>
      <c r="BD7" s="678"/>
      <c r="BE7" s="678"/>
      <c r="BF7" s="679"/>
      <c r="BG7" s="680">
        <v>2403422</v>
      </c>
      <c r="BH7" s="681"/>
      <c r="BI7" s="681"/>
      <c r="BJ7" s="681"/>
      <c r="BK7" s="681"/>
      <c r="BL7" s="681"/>
      <c r="BM7" s="681"/>
      <c r="BN7" s="682"/>
      <c r="BO7" s="683">
        <v>41.2</v>
      </c>
      <c r="BP7" s="683"/>
      <c r="BQ7" s="683"/>
      <c r="BR7" s="683"/>
      <c r="BS7" s="684">
        <v>34111</v>
      </c>
      <c r="BT7" s="684"/>
      <c r="BU7" s="684"/>
      <c r="BV7" s="684"/>
      <c r="BW7" s="684"/>
      <c r="BX7" s="684"/>
      <c r="BY7" s="684"/>
      <c r="BZ7" s="684"/>
      <c r="CA7" s="684"/>
      <c r="CB7" s="688"/>
      <c r="CD7" s="695" t="s">
        <v>236</v>
      </c>
      <c r="CE7" s="696"/>
      <c r="CF7" s="696"/>
      <c r="CG7" s="696"/>
      <c r="CH7" s="696"/>
      <c r="CI7" s="696"/>
      <c r="CJ7" s="696"/>
      <c r="CK7" s="696"/>
      <c r="CL7" s="696"/>
      <c r="CM7" s="696"/>
      <c r="CN7" s="696"/>
      <c r="CO7" s="696"/>
      <c r="CP7" s="696"/>
      <c r="CQ7" s="697"/>
      <c r="CR7" s="680">
        <v>5329218</v>
      </c>
      <c r="CS7" s="681"/>
      <c r="CT7" s="681"/>
      <c r="CU7" s="681"/>
      <c r="CV7" s="681"/>
      <c r="CW7" s="681"/>
      <c r="CX7" s="681"/>
      <c r="CY7" s="682"/>
      <c r="CZ7" s="683">
        <v>19</v>
      </c>
      <c r="DA7" s="683"/>
      <c r="DB7" s="683"/>
      <c r="DC7" s="683"/>
      <c r="DD7" s="689">
        <v>545178</v>
      </c>
      <c r="DE7" s="681"/>
      <c r="DF7" s="681"/>
      <c r="DG7" s="681"/>
      <c r="DH7" s="681"/>
      <c r="DI7" s="681"/>
      <c r="DJ7" s="681"/>
      <c r="DK7" s="681"/>
      <c r="DL7" s="681"/>
      <c r="DM7" s="681"/>
      <c r="DN7" s="681"/>
      <c r="DO7" s="681"/>
      <c r="DP7" s="682"/>
      <c r="DQ7" s="689">
        <v>3708799</v>
      </c>
      <c r="DR7" s="681"/>
      <c r="DS7" s="681"/>
      <c r="DT7" s="681"/>
      <c r="DU7" s="681"/>
      <c r="DV7" s="681"/>
      <c r="DW7" s="681"/>
      <c r="DX7" s="681"/>
      <c r="DY7" s="681"/>
      <c r="DZ7" s="681"/>
      <c r="EA7" s="681"/>
      <c r="EB7" s="681"/>
      <c r="EC7" s="690"/>
    </row>
    <row r="8" spans="2:143" ht="11.25" customHeight="1">
      <c r="B8" s="677" t="s">
        <v>237</v>
      </c>
      <c r="C8" s="678"/>
      <c r="D8" s="678"/>
      <c r="E8" s="678"/>
      <c r="F8" s="678"/>
      <c r="G8" s="678"/>
      <c r="H8" s="678"/>
      <c r="I8" s="678"/>
      <c r="J8" s="678"/>
      <c r="K8" s="678"/>
      <c r="L8" s="678"/>
      <c r="M8" s="678"/>
      <c r="N8" s="678"/>
      <c r="O8" s="678"/>
      <c r="P8" s="678"/>
      <c r="Q8" s="679"/>
      <c r="R8" s="680">
        <v>24674</v>
      </c>
      <c r="S8" s="681"/>
      <c r="T8" s="681"/>
      <c r="U8" s="681"/>
      <c r="V8" s="681"/>
      <c r="W8" s="681"/>
      <c r="X8" s="681"/>
      <c r="Y8" s="682"/>
      <c r="Z8" s="683">
        <v>0.1</v>
      </c>
      <c r="AA8" s="683"/>
      <c r="AB8" s="683"/>
      <c r="AC8" s="683"/>
      <c r="AD8" s="684">
        <v>24674</v>
      </c>
      <c r="AE8" s="684"/>
      <c r="AF8" s="684"/>
      <c r="AG8" s="684"/>
      <c r="AH8" s="684"/>
      <c r="AI8" s="684"/>
      <c r="AJ8" s="684"/>
      <c r="AK8" s="684"/>
      <c r="AL8" s="685">
        <v>0.1</v>
      </c>
      <c r="AM8" s="686"/>
      <c r="AN8" s="686"/>
      <c r="AO8" s="687"/>
      <c r="AP8" s="677" t="s">
        <v>238</v>
      </c>
      <c r="AQ8" s="678"/>
      <c r="AR8" s="678"/>
      <c r="AS8" s="678"/>
      <c r="AT8" s="678"/>
      <c r="AU8" s="678"/>
      <c r="AV8" s="678"/>
      <c r="AW8" s="678"/>
      <c r="AX8" s="678"/>
      <c r="AY8" s="678"/>
      <c r="AZ8" s="678"/>
      <c r="BA8" s="678"/>
      <c r="BB8" s="678"/>
      <c r="BC8" s="678"/>
      <c r="BD8" s="678"/>
      <c r="BE8" s="678"/>
      <c r="BF8" s="679"/>
      <c r="BG8" s="680">
        <v>89119</v>
      </c>
      <c r="BH8" s="681"/>
      <c r="BI8" s="681"/>
      <c r="BJ8" s="681"/>
      <c r="BK8" s="681"/>
      <c r="BL8" s="681"/>
      <c r="BM8" s="681"/>
      <c r="BN8" s="682"/>
      <c r="BO8" s="683">
        <v>1.5</v>
      </c>
      <c r="BP8" s="683"/>
      <c r="BQ8" s="683"/>
      <c r="BR8" s="683"/>
      <c r="BS8" s="689" t="s">
        <v>139</v>
      </c>
      <c r="BT8" s="681"/>
      <c r="BU8" s="681"/>
      <c r="BV8" s="681"/>
      <c r="BW8" s="681"/>
      <c r="BX8" s="681"/>
      <c r="BY8" s="681"/>
      <c r="BZ8" s="681"/>
      <c r="CA8" s="681"/>
      <c r="CB8" s="690"/>
      <c r="CD8" s="695" t="s">
        <v>239</v>
      </c>
      <c r="CE8" s="696"/>
      <c r="CF8" s="696"/>
      <c r="CG8" s="696"/>
      <c r="CH8" s="696"/>
      <c r="CI8" s="696"/>
      <c r="CJ8" s="696"/>
      <c r="CK8" s="696"/>
      <c r="CL8" s="696"/>
      <c r="CM8" s="696"/>
      <c r="CN8" s="696"/>
      <c r="CO8" s="696"/>
      <c r="CP8" s="696"/>
      <c r="CQ8" s="697"/>
      <c r="CR8" s="680">
        <v>7893147</v>
      </c>
      <c r="CS8" s="681"/>
      <c r="CT8" s="681"/>
      <c r="CU8" s="681"/>
      <c r="CV8" s="681"/>
      <c r="CW8" s="681"/>
      <c r="CX8" s="681"/>
      <c r="CY8" s="682"/>
      <c r="CZ8" s="683">
        <v>28.1</v>
      </c>
      <c r="DA8" s="683"/>
      <c r="DB8" s="683"/>
      <c r="DC8" s="683"/>
      <c r="DD8" s="689">
        <v>237460</v>
      </c>
      <c r="DE8" s="681"/>
      <c r="DF8" s="681"/>
      <c r="DG8" s="681"/>
      <c r="DH8" s="681"/>
      <c r="DI8" s="681"/>
      <c r="DJ8" s="681"/>
      <c r="DK8" s="681"/>
      <c r="DL8" s="681"/>
      <c r="DM8" s="681"/>
      <c r="DN8" s="681"/>
      <c r="DO8" s="681"/>
      <c r="DP8" s="682"/>
      <c r="DQ8" s="689">
        <v>4089317</v>
      </c>
      <c r="DR8" s="681"/>
      <c r="DS8" s="681"/>
      <c r="DT8" s="681"/>
      <c r="DU8" s="681"/>
      <c r="DV8" s="681"/>
      <c r="DW8" s="681"/>
      <c r="DX8" s="681"/>
      <c r="DY8" s="681"/>
      <c r="DZ8" s="681"/>
      <c r="EA8" s="681"/>
      <c r="EB8" s="681"/>
      <c r="EC8" s="690"/>
    </row>
    <row r="9" spans="2:143" ht="11.25" customHeight="1">
      <c r="B9" s="677" t="s">
        <v>240</v>
      </c>
      <c r="C9" s="678"/>
      <c r="D9" s="678"/>
      <c r="E9" s="678"/>
      <c r="F9" s="678"/>
      <c r="G9" s="678"/>
      <c r="H9" s="678"/>
      <c r="I9" s="678"/>
      <c r="J9" s="678"/>
      <c r="K9" s="678"/>
      <c r="L9" s="678"/>
      <c r="M9" s="678"/>
      <c r="N9" s="678"/>
      <c r="O9" s="678"/>
      <c r="P9" s="678"/>
      <c r="Q9" s="679"/>
      <c r="R9" s="680">
        <v>16875</v>
      </c>
      <c r="S9" s="681"/>
      <c r="T9" s="681"/>
      <c r="U9" s="681"/>
      <c r="V9" s="681"/>
      <c r="W9" s="681"/>
      <c r="X9" s="681"/>
      <c r="Y9" s="682"/>
      <c r="Z9" s="683">
        <v>0.1</v>
      </c>
      <c r="AA9" s="683"/>
      <c r="AB9" s="683"/>
      <c r="AC9" s="683"/>
      <c r="AD9" s="684">
        <v>16875</v>
      </c>
      <c r="AE9" s="684"/>
      <c r="AF9" s="684"/>
      <c r="AG9" s="684"/>
      <c r="AH9" s="684"/>
      <c r="AI9" s="684"/>
      <c r="AJ9" s="684"/>
      <c r="AK9" s="684"/>
      <c r="AL9" s="685">
        <v>0.1</v>
      </c>
      <c r="AM9" s="686"/>
      <c r="AN9" s="686"/>
      <c r="AO9" s="687"/>
      <c r="AP9" s="677" t="s">
        <v>241</v>
      </c>
      <c r="AQ9" s="678"/>
      <c r="AR9" s="678"/>
      <c r="AS9" s="678"/>
      <c r="AT9" s="678"/>
      <c r="AU9" s="678"/>
      <c r="AV9" s="678"/>
      <c r="AW9" s="678"/>
      <c r="AX9" s="678"/>
      <c r="AY9" s="678"/>
      <c r="AZ9" s="678"/>
      <c r="BA9" s="678"/>
      <c r="BB9" s="678"/>
      <c r="BC9" s="678"/>
      <c r="BD9" s="678"/>
      <c r="BE9" s="678"/>
      <c r="BF9" s="679"/>
      <c r="BG9" s="680">
        <v>1950238</v>
      </c>
      <c r="BH9" s="681"/>
      <c r="BI9" s="681"/>
      <c r="BJ9" s="681"/>
      <c r="BK9" s="681"/>
      <c r="BL9" s="681"/>
      <c r="BM9" s="681"/>
      <c r="BN9" s="682"/>
      <c r="BO9" s="683">
        <v>33.5</v>
      </c>
      <c r="BP9" s="683"/>
      <c r="BQ9" s="683"/>
      <c r="BR9" s="683"/>
      <c r="BS9" s="689" t="s">
        <v>139</v>
      </c>
      <c r="BT9" s="681"/>
      <c r="BU9" s="681"/>
      <c r="BV9" s="681"/>
      <c r="BW9" s="681"/>
      <c r="BX9" s="681"/>
      <c r="BY9" s="681"/>
      <c r="BZ9" s="681"/>
      <c r="CA9" s="681"/>
      <c r="CB9" s="690"/>
      <c r="CD9" s="695" t="s">
        <v>242</v>
      </c>
      <c r="CE9" s="696"/>
      <c r="CF9" s="696"/>
      <c r="CG9" s="696"/>
      <c r="CH9" s="696"/>
      <c r="CI9" s="696"/>
      <c r="CJ9" s="696"/>
      <c r="CK9" s="696"/>
      <c r="CL9" s="696"/>
      <c r="CM9" s="696"/>
      <c r="CN9" s="696"/>
      <c r="CO9" s="696"/>
      <c r="CP9" s="696"/>
      <c r="CQ9" s="697"/>
      <c r="CR9" s="680">
        <v>2587411</v>
      </c>
      <c r="CS9" s="681"/>
      <c r="CT9" s="681"/>
      <c r="CU9" s="681"/>
      <c r="CV9" s="681"/>
      <c r="CW9" s="681"/>
      <c r="CX9" s="681"/>
      <c r="CY9" s="682"/>
      <c r="CZ9" s="683">
        <v>9.1999999999999993</v>
      </c>
      <c r="DA9" s="683"/>
      <c r="DB9" s="683"/>
      <c r="DC9" s="683"/>
      <c r="DD9" s="689">
        <v>160880</v>
      </c>
      <c r="DE9" s="681"/>
      <c r="DF9" s="681"/>
      <c r="DG9" s="681"/>
      <c r="DH9" s="681"/>
      <c r="DI9" s="681"/>
      <c r="DJ9" s="681"/>
      <c r="DK9" s="681"/>
      <c r="DL9" s="681"/>
      <c r="DM9" s="681"/>
      <c r="DN9" s="681"/>
      <c r="DO9" s="681"/>
      <c r="DP9" s="682"/>
      <c r="DQ9" s="689">
        <v>2372279</v>
      </c>
      <c r="DR9" s="681"/>
      <c r="DS9" s="681"/>
      <c r="DT9" s="681"/>
      <c r="DU9" s="681"/>
      <c r="DV9" s="681"/>
      <c r="DW9" s="681"/>
      <c r="DX9" s="681"/>
      <c r="DY9" s="681"/>
      <c r="DZ9" s="681"/>
      <c r="EA9" s="681"/>
      <c r="EB9" s="681"/>
      <c r="EC9" s="690"/>
    </row>
    <row r="10" spans="2:143" ht="11.25" customHeight="1">
      <c r="B10" s="677" t="s">
        <v>243</v>
      </c>
      <c r="C10" s="678"/>
      <c r="D10" s="678"/>
      <c r="E10" s="678"/>
      <c r="F10" s="678"/>
      <c r="G10" s="678"/>
      <c r="H10" s="678"/>
      <c r="I10" s="678"/>
      <c r="J10" s="678"/>
      <c r="K10" s="678"/>
      <c r="L10" s="678"/>
      <c r="M10" s="678"/>
      <c r="N10" s="678"/>
      <c r="O10" s="678"/>
      <c r="P10" s="678"/>
      <c r="Q10" s="679"/>
      <c r="R10" s="680" t="s">
        <v>244</v>
      </c>
      <c r="S10" s="681"/>
      <c r="T10" s="681"/>
      <c r="U10" s="681"/>
      <c r="V10" s="681"/>
      <c r="W10" s="681"/>
      <c r="X10" s="681"/>
      <c r="Y10" s="682"/>
      <c r="Z10" s="683" t="s">
        <v>139</v>
      </c>
      <c r="AA10" s="683"/>
      <c r="AB10" s="683"/>
      <c r="AC10" s="683"/>
      <c r="AD10" s="684" t="s">
        <v>139</v>
      </c>
      <c r="AE10" s="684"/>
      <c r="AF10" s="684"/>
      <c r="AG10" s="684"/>
      <c r="AH10" s="684"/>
      <c r="AI10" s="684"/>
      <c r="AJ10" s="684"/>
      <c r="AK10" s="684"/>
      <c r="AL10" s="685" t="s">
        <v>139</v>
      </c>
      <c r="AM10" s="686"/>
      <c r="AN10" s="686"/>
      <c r="AO10" s="687"/>
      <c r="AP10" s="677" t="s">
        <v>245</v>
      </c>
      <c r="AQ10" s="678"/>
      <c r="AR10" s="678"/>
      <c r="AS10" s="678"/>
      <c r="AT10" s="678"/>
      <c r="AU10" s="678"/>
      <c r="AV10" s="678"/>
      <c r="AW10" s="678"/>
      <c r="AX10" s="678"/>
      <c r="AY10" s="678"/>
      <c r="AZ10" s="678"/>
      <c r="BA10" s="678"/>
      <c r="BB10" s="678"/>
      <c r="BC10" s="678"/>
      <c r="BD10" s="678"/>
      <c r="BE10" s="678"/>
      <c r="BF10" s="679"/>
      <c r="BG10" s="680">
        <v>126027</v>
      </c>
      <c r="BH10" s="681"/>
      <c r="BI10" s="681"/>
      <c r="BJ10" s="681"/>
      <c r="BK10" s="681"/>
      <c r="BL10" s="681"/>
      <c r="BM10" s="681"/>
      <c r="BN10" s="682"/>
      <c r="BO10" s="683">
        <v>2.2000000000000002</v>
      </c>
      <c r="BP10" s="683"/>
      <c r="BQ10" s="683"/>
      <c r="BR10" s="683"/>
      <c r="BS10" s="689" t="s">
        <v>139</v>
      </c>
      <c r="BT10" s="681"/>
      <c r="BU10" s="681"/>
      <c r="BV10" s="681"/>
      <c r="BW10" s="681"/>
      <c r="BX10" s="681"/>
      <c r="BY10" s="681"/>
      <c r="BZ10" s="681"/>
      <c r="CA10" s="681"/>
      <c r="CB10" s="690"/>
      <c r="CD10" s="695" t="s">
        <v>246</v>
      </c>
      <c r="CE10" s="696"/>
      <c r="CF10" s="696"/>
      <c r="CG10" s="696"/>
      <c r="CH10" s="696"/>
      <c r="CI10" s="696"/>
      <c r="CJ10" s="696"/>
      <c r="CK10" s="696"/>
      <c r="CL10" s="696"/>
      <c r="CM10" s="696"/>
      <c r="CN10" s="696"/>
      <c r="CO10" s="696"/>
      <c r="CP10" s="696"/>
      <c r="CQ10" s="697"/>
      <c r="CR10" s="680">
        <v>31954</v>
      </c>
      <c r="CS10" s="681"/>
      <c r="CT10" s="681"/>
      <c r="CU10" s="681"/>
      <c r="CV10" s="681"/>
      <c r="CW10" s="681"/>
      <c r="CX10" s="681"/>
      <c r="CY10" s="682"/>
      <c r="CZ10" s="683">
        <v>0.1</v>
      </c>
      <c r="DA10" s="683"/>
      <c r="DB10" s="683"/>
      <c r="DC10" s="683"/>
      <c r="DD10" s="689" t="s">
        <v>139</v>
      </c>
      <c r="DE10" s="681"/>
      <c r="DF10" s="681"/>
      <c r="DG10" s="681"/>
      <c r="DH10" s="681"/>
      <c r="DI10" s="681"/>
      <c r="DJ10" s="681"/>
      <c r="DK10" s="681"/>
      <c r="DL10" s="681"/>
      <c r="DM10" s="681"/>
      <c r="DN10" s="681"/>
      <c r="DO10" s="681"/>
      <c r="DP10" s="682"/>
      <c r="DQ10" s="689">
        <v>19954</v>
      </c>
      <c r="DR10" s="681"/>
      <c r="DS10" s="681"/>
      <c r="DT10" s="681"/>
      <c r="DU10" s="681"/>
      <c r="DV10" s="681"/>
      <c r="DW10" s="681"/>
      <c r="DX10" s="681"/>
      <c r="DY10" s="681"/>
      <c r="DZ10" s="681"/>
      <c r="EA10" s="681"/>
      <c r="EB10" s="681"/>
      <c r="EC10" s="690"/>
    </row>
    <row r="11" spans="2:143" ht="11.25" customHeight="1">
      <c r="B11" s="677" t="s">
        <v>247</v>
      </c>
      <c r="C11" s="678"/>
      <c r="D11" s="678"/>
      <c r="E11" s="678"/>
      <c r="F11" s="678"/>
      <c r="G11" s="678"/>
      <c r="H11" s="678"/>
      <c r="I11" s="678"/>
      <c r="J11" s="678"/>
      <c r="K11" s="678"/>
      <c r="L11" s="678"/>
      <c r="M11" s="678"/>
      <c r="N11" s="678"/>
      <c r="O11" s="678"/>
      <c r="P11" s="678"/>
      <c r="Q11" s="679"/>
      <c r="R11" s="680">
        <v>834871</v>
      </c>
      <c r="S11" s="681"/>
      <c r="T11" s="681"/>
      <c r="U11" s="681"/>
      <c r="V11" s="681"/>
      <c r="W11" s="681"/>
      <c r="X11" s="681"/>
      <c r="Y11" s="682"/>
      <c r="Z11" s="685">
        <v>2.9</v>
      </c>
      <c r="AA11" s="686"/>
      <c r="AB11" s="686"/>
      <c r="AC11" s="698"/>
      <c r="AD11" s="689">
        <v>834871</v>
      </c>
      <c r="AE11" s="681"/>
      <c r="AF11" s="681"/>
      <c r="AG11" s="681"/>
      <c r="AH11" s="681"/>
      <c r="AI11" s="681"/>
      <c r="AJ11" s="681"/>
      <c r="AK11" s="682"/>
      <c r="AL11" s="685">
        <v>5</v>
      </c>
      <c r="AM11" s="686"/>
      <c r="AN11" s="686"/>
      <c r="AO11" s="687"/>
      <c r="AP11" s="677" t="s">
        <v>248</v>
      </c>
      <c r="AQ11" s="678"/>
      <c r="AR11" s="678"/>
      <c r="AS11" s="678"/>
      <c r="AT11" s="678"/>
      <c r="AU11" s="678"/>
      <c r="AV11" s="678"/>
      <c r="AW11" s="678"/>
      <c r="AX11" s="678"/>
      <c r="AY11" s="678"/>
      <c r="AZ11" s="678"/>
      <c r="BA11" s="678"/>
      <c r="BB11" s="678"/>
      <c r="BC11" s="678"/>
      <c r="BD11" s="678"/>
      <c r="BE11" s="678"/>
      <c r="BF11" s="679"/>
      <c r="BG11" s="680">
        <v>238038</v>
      </c>
      <c r="BH11" s="681"/>
      <c r="BI11" s="681"/>
      <c r="BJ11" s="681"/>
      <c r="BK11" s="681"/>
      <c r="BL11" s="681"/>
      <c r="BM11" s="681"/>
      <c r="BN11" s="682"/>
      <c r="BO11" s="683">
        <v>4.0999999999999996</v>
      </c>
      <c r="BP11" s="683"/>
      <c r="BQ11" s="683"/>
      <c r="BR11" s="683"/>
      <c r="BS11" s="689">
        <v>34111</v>
      </c>
      <c r="BT11" s="681"/>
      <c r="BU11" s="681"/>
      <c r="BV11" s="681"/>
      <c r="BW11" s="681"/>
      <c r="BX11" s="681"/>
      <c r="BY11" s="681"/>
      <c r="BZ11" s="681"/>
      <c r="CA11" s="681"/>
      <c r="CB11" s="690"/>
      <c r="CD11" s="695" t="s">
        <v>249</v>
      </c>
      <c r="CE11" s="696"/>
      <c r="CF11" s="696"/>
      <c r="CG11" s="696"/>
      <c r="CH11" s="696"/>
      <c r="CI11" s="696"/>
      <c r="CJ11" s="696"/>
      <c r="CK11" s="696"/>
      <c r="CL11" s="696"/>
      <c r="CM11" s="696"/>
      <c r="CN11" s="696"/>
      <c r="CO11" s="696"/>
      <c r="CP11" s="696"/>
      <c r="CQ11" s="697"/>
      <c r="CR11" s="680">
        <v>1282432</v>
      </c>
      <c r="CS11" s="681"/>
      <c r="CT11" s="681"/>
      <c r="CU11" s="681"/>
      <c r="CV11" s="681"/>
      <c r="CW11" s="681"/>
      <c r="CX11" s="681"/>
      <c r="CY11" s="682"/>
      <c r="CZ11" s="683">
        <v>4.5999999999999996</v>
      </c>
      <c r="DA11" s="683"/>
      <c r="DB11" s="683"/>
      <c r="DC11" s="683"/>
      <c r="DD11" s="689">
        <v>606486</v>
      </c>
      <c r="DE11" s="681"/>
      <c r="DF11" s="681"/>
      <c r="DG11" s="681"/>
      <c r="DH11" s="681"/>
      <c r="DI11" s="681"/>
      <c r="DJ11" s="681"/>
      <c r="DK11" s="681"/>
      <c r="DL11" s="681"/>
      <c r="DM11" s="681"/>
      <c r="DN11" s="681"/>
      <c r="DO11" s="681"/>
      <c r="DP11" s="682"/>
      <c r="DQ11" s="689">
        <v>499491</v>
      </c>
      <c r="DR11" s="681"/>
      <c r="DS11" s="681"/>
      <c r="DT11" s="681"/>
      <c r="DU11" s="681"/>
      <c r="DV11" s="681"/>
      <c r="DW11" s="681"/>
      <c r="DX11" s="681"/>
      <c r="DY11" s="681"/>
      <c r="DZ11" s="681"/>
      <c r="EA11" s="681"/>
      <c r="EB11" s="681"/>
      <c r="EC11" s="690"/>
    </row>
    <row r="12" spans="2:143" ht="11.25" customHeight="1">
      <c r="B12" s="677" t="s">
        <v>250</v>
      </c>
      <c r="C12" s="678"/>
      <c r="D12" s="678"/>
      <c r="E12" s="678"/>
      <c r="F12" s="678"/>
      <c r="G12" s="678"/>
      <c r="H12" s="678"/>
      <c r="I12" s="678"/>
      <c r="J12" s="678"/>
      <c r="K12" s="678"/>
      <c r="L12" s="678"/>
      <c r="M12" s="678"/>
      <c r="N12" s="678"/>
      <c r="O12" s="678"/>
      <c r="P12" s="678"/>
      <c r="Q12" s="679"/>
      <c r="R12" s="680">
        <v>3995</v>
      </c>
      <c r="S12" s="681"/>
      <c r="T12" s="681"/>
      <c r="U12" s="681"/>
      <c r="V12" s="681"/>
      <c r="W12" s="681"/>
      <c r="X12" s="681"/>
      <c r="Y12" s="682"/>
      <c r="Z12" s="683">
        <v>0</v>
      </c>
      <c r="AA12" s="683"/>
      <c r="AB12" s="683"/>
      <c r="AC12" s="683"/>
      <c r="AD12" s="684">
        <v>3995</v>
      </c>
      <c r="AE12" s="684"/>
      <c r="AF12" s="684"/>
      <c r="AG12" s="684"/>
      <c r="AH12" s="684"/>
      <c r="AI12" s="684"/>
      <c r="AJ12" s="684"/>
      <c r="AK12" s="684"/>
      <c r="AL12" s="685">
        <v>0</v>
      </c>
      <c r="AM12" s="686"/>
      <c r="AN12" s="686"/>
      <c r="AO12" s="687"/>
      <c r="AP12" s="677" t="s">
        <v>251</v>
      </c>
      <c r="AQ12" s="678"/>
      <c r="AR12" s="678"/>
      <c r="AS12" s="678"/>
      <c r="AT12" s="678"/>
      <c r="AU12" s="678"/>
      <c r="AV12" s="678"/>
      <c r="AW12" s="678"/>
      <c r="AX12" s="678"/>
      <c r="AY12" s="678"/>
      <c r="AZ12" s="678"/>
      <c r="BA12" s="678"/>
      <c r="BB12" s="678"/>
      <c r="BC12" s="678"/>
      <c r="BD12" s="678"/>
      <c r="BE12" s="678"/>
      <c r="BF12" s="679"/>
      <c r="BG12" s="680">
        <v>2946707</v>
      </c>
      <c r="BH12" s="681"/>
      <c r="BI12" s="681"/>
      <c r="BJ12" s="681"/>
      <c r="BK12" s="681"/>
      <c r="BL12" s="681"/>
      <c r="BM12" s="681"/>
      <c r="BN12" s="682"/>
      <c r="BO12" s="683">
        <v>50.6</v>
      </c>
      <c r="BP12" s="683"/>
      <c r="BQ12" s="683"/>
      <c r="BR12" s="683"/>
      <c r="BS12" s="689" t="s">
        <v>139</v>
      </c>
      <c r="BT12" s="681"/>
      <c r="BU12" s="681"/>
      <c r="BV12" s="681"/>
      <c r="BW12" s="681"/>
      <c r="BX12" s="681"/>
      <c r="BY12" s="681"/>
      <c r="BZ12" s="681"/>
      <c r="CA12" s="681"/>
      <c r="CB12" s="690"/>
      <c r="CD12" s="695" t="s">
        <v>252</v>
      </c>
      <c r="CE12" s="696"/>
      <c r="CF12" s="696"/>
      <c r="CG12" s="696"/>
      <c r="CH12" s="696"/>
      <c r="CI12" s="696"/>
      <c r="CJ12" s="696"/>
      <c r="CK12" s="696"/>
      <c r="CL12" s="696"/>
      <c r="CM12" s="696"/>
      <c r="CN12" s="696"/>
      <c r="CO12" s="696"/>
      <c r="CP12" s="696"/>
      <c r="CQ12" s="697"/>
      <c r="CR12" s="680">
        <v>425823</v>
      </c>
      <c r="CS12" s="681"/>
      <c r="CT12" s="681"/>
      <c r="CU12" s="681"/>
      <c r="CV12" s="681"/>
      <c r="CW12" s="681"/>
      <c r="CX12" s="681"/>
      <c r="CY12" s="682"/>
      <c r="CZ12" s="683">
        <v>1.5</v>
      </c>
      <c r="DA12" s="683"/>
      <c r="DB12" s="683"/>
      <c r="DC12" s="683"/>
      <c r="DD12" s="689">
        <v>70881</v>
      </c>
      <c r="DE12" s="681"/>
      <c r="DF12" s="681"/>
      <c r="DG12" s="681"/>
      <c r="DH12" s="681"/>
      <c r="DI12" s="681"/>
      <c r="DJ12" s="681"/>
      <c r="DK12" s="681"/>
      <c r="DL12" s="681"/>
      <c r="DM12" s="681"/>
      <c r="DN12" s="681"/>
      <c r="DO12" s="681"/>
      <c r="DP12" s="682"/>
      <c r="DQ12" s="689">
        <v>303887</v>
      </c>
      <c r="DR12" s="681"/>
      <c r="DS12" s="681"/>
      <c r="DT12" s="681"/>
      <c r="DU12" s="681"/>
      <c r="DV12" s="681"/>
      <c r="DW12" s="681"/>
      <c r="DX12" s="681"/>
      <c r="DY12" s="681"/>
      <c r="DZ12" s="681"/>
      <c r="EA12" s="681"/>
      <c r="EB12" s="681"/>
      <c r="EC12" s="690"/>
    </row>
    <row r="13" spans="2:143" ht="11.25" customHeight="1">
      <c r="B13" s="677" t="s">
        <v>253</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683" t="s">
        <v>139</v>
      </c>
      <c r="AA13" s="683"/>
      <c r="AB13" s="683"/>
      <c r="AC13" s="683"/>
      <c r="AD13" s="684" t="s">
        <v>244</v>
      </c>
      <c r="AE13" s="684"/>
      <c r="AF13" s="684"/>
      <c r="AG13" s="684"/>
      <c r="AH13" s="684"/>
      <c r="AI13" s="684"/>
      <c r="AJ13" s="684"/>
      <c r="AK13" s="684"/>
      <c r="AL13" s="685" t="s">
        <v>139</v>
      </c>
      <c r="AM13" s="686"/>
      <c r="AN13" s="686"/>
      <c r="AO13" s="687"/>
      <c r="AP13" s="677" t="s">
        <v>254</v>
      </c>
      <c r="AQ13" s="678"/>
      <c r="AR13" s="678"/>
      <c r="AS13" s="678"/>
      <c r="AT13" s="678"/>
      <c r="AU13" s="678"/>
      <c r="AV13" s="678"/>
      <c r="AW13" s="678"/>
      <c r="AX13" s="678"/>
      <c r="AY13" s="678"/>
      <c r="AZ13" s="678"/>
      <c r="BA13" s="678"/>
      <c r="BB13" s="678"/>
      <c r="BC13" s="678"/>
      <c r="BD13" s="678"/>
      <c r="BE13" s="678"/>
      <c r="BF13" s="679"/>
      <c r="BG13" s="680">
        <v>2931581</v>
      </c>
      <c r="BH13" s="681"/>
      <c r="BI13" s="681"/>
      <c r="BJ13" s="681"/>
      <c r="BK13" s="681"/>
      <c r="BL13" s="681"/>
      <c r="BM13" s="681"/>
      <c r="BN13" s="682"/>
      <c r="BO13" s="683">
        <v>50.3</v>
      </c>
      <c r="BP13" s="683"/>
      <c r="BQ13" s="683"/>
      <c r="BR13" s="683"/>
      <c r="BS13" s="689" t="s">
        <v>139</v>
      </c>
      <c r="BT13" s="681"/>
      <c r="BU13" s="681"/>
      <c r="BV13" s="681"/>
      <c r="BW13" s="681"/>
      <c r="BX13" s="681"/>
      <c r="BY13" s="681"/>
      <c r="BZ13" s="681"/>
      <c r="CA13" s="681"/>
      <c r="CB13" s="690"/>
      <c r="CD13" s="695" t="s">
        <v>255</v>
      </c>
      <c r="CE13" s="696"/>
      <c r="CF13" s="696"/>
      <c r="CG13" s="696"/>
      <c r="CH13" s="696"/>
      <c r="CI13" s="696"/>
      <c r="CJ13" s="696"/>
      <c r="CK13" s="696"/>
      <c r="CL13" s="696"/>
      <c r="CM13" s="696"/>
      <c r="CN13" s="696"/>
      <c r="CO13" s="696"/>
      <c r="CP13" s="696"/>
      <c r="CQ13" s="697"/>
      <c r="CR13" s="680">
        <v>3082917</v>
      </c>
      <c r="CS13" s="681"/>
      <c r="CT13" s="681"/>
      <c r="CU13" s="681"/>
      <c r="CV13" s="681"/>
      <c r="CW13" s="681"/>
      <c r="CX13" s="681"/>
      <c r="CY13" s="682"/>
      <c r="CZ13" s="683">
        <v>11</v>
      </c>
      <c r="DA13" s="683"/>
      <c r="DB13" s="683"/>
      <c r="DC13" s="683"/>
      <c r="DD13" s="689">
        <v>765305</v>
      </c>
      <c r="DE13" s="681"/>
      <c r="DF13" s="681"/>
      <c r="DG13" s="681"/>
      <c r="DH13" s="681"/>
      <c r="DI13" s="681"/>
      <c r="DJ13" s="681"/>
      <c r="DK13" s="681"/>
      <c r="DL13" s="681"/>
      <c r="DM13" s="681"/>
      <c r="DN13" s="681"/>
      <c r="DO13" s="681"/>
      <c r="DP13" s="682"/>
      <c r="DQ13" s="689">
        <v>2449472</v>
      </c>
      <c r="DR13" s="681"/>
      <c r="DS13" s="681"/>
      <c r="DT13" s="681"/>
      <c r="DU13" s="681"/>
      <c r="DV13" s="681"/>
      <c r="DW13" s="681"/>
      <c r="DX13" s="681"/>
      <c r="DY13" s="681"/>
      <c r="DZ13" s="681"/>
      <c r="EA13" s="681"/>
      <c r="EB13" s="681"/>
      <c r="EC13" s="690"/>
    </row>
    <row r="14" spans="2:143" ht="11.25" customHeight="1">
      <c r="B14" s="677" t="s">
        <v>256</v>
      </c>
      <c r="C14" s="678"/>
      <c r="D14" s="678"/>
      <c r="E14" s="678"/>
      <c r="F14" s="678"/>
      <c r="G14" s="678"/>
      <c r="H14" s="678"/>
      <c r="I14" s="678"/>
      <c r="J14" s="678"/>
      <c r="K14" s="678"/>
      <c r="L14" s="678"/>
      <c r="M14" s="678"/>
      <c r="N14" s="678"/>
      <c r="O14" s="678"/>
      <c r="P14" s="678"/>
      <c r="Q14" s="679"/>
      <c r="R14" s="680">
        <v>57013</v>
      </c>
      <c r="S14" s="681"/>
      <c r="T14" s="681"/>
      <c r="U14" s="681"/>
      <c r="V14" s="681"/>
      <c r="W14" s="681"/>
      <c r="X14" s="681"/>
      <c r="Y14" s="682"/>
      <c r="Z14" s="683">
        <v>0.2</v>
      </c>
      <c r="AA14" s="683"/>
      <c r="AB14" s="683"/>
      <c r="AC14" s="683"/>
      <c r="AD14" s="684">
        <v>57013</v>
      </c>
      <c r="AE14" s="684"/>
      <c r="AF14" s="684"/>
      <c r="AG14" s="684"/>
      <c r="AH14" s="684"/>
      <c r="AI14" s="684"/>
      <c r="AJ14" s="684"/>
      <c r="AK14" s="684"/>
      <c r="AL14" s="685">
        <v>0.3</v>
      </c>
      <c r="AM14" s="686"/>
      <c r="AN14" s="686"/>
      <c r="AO14" s="687"/>
      <c r="AP14" s="677" t="s">
        <v>257</v>
      </c>
      <c r="AQ14" s="678"/>
      <c r="AR14" s="678"/>
      <c r="AS14" s="678"/>
      <c r="AT14" s="678"/>
      <c r="AU14" s="678"/>
      <c r="AV14" s="678"/>
      <c r="AW14" s="678"/>
      <c r="AX14" s="678"/>
      <c r="AY14" s="678"/>
      <c r="AZ14" s="678"/>
      <c r="BA14" s="678"/>
      <c r="BB14" s="678"/>
      <c r="BC14" s="678"/>
      <c r="BD14" s="678"/>
      <c r="BE14" s="678"/>
      <c r="BF14" s="679"/>
      <c r="BG14" s="680">
        <v>178671</v>
      </c>
      <c r="BH14" s="681"/>
      <c r="BI14" s="681"/>
      <c r="BJ14" s="681"/>
      <c r="BK14" s="681"/>
      <c r="BL14" s="681"/>
      <c r="BM14" s="681"/>
      <c r="BN14" s="682"/>
      <c r="BO14" s="683">
        <v>3.1</v>
      </c>
      <c r="BP14" s="683"/>
      <c r="BQ14" s="683"/>
      <c r="BR14" s="683"/>
      <c r="BS14" s="689" t="s">
        <v>139</v>
      </c>
      <c r="BT14" s="681"/>
      <c r="BU14" s="681"/>
      <c r="BV14" s="681"/>
      <c r="BW14" s="681"/>
      <c r="BX14" s="681"/>
      <c r="BY14" s="681"/>
      <c r="BZ14" s="681"/>
      <c r="CA14" s="681"/>
      <c r="CB14" s="690"/>
      <c r="CD14" s="695" t="s">
        <v>258</v>
      </c>
      <c r="CE14" s="696"/>
      <c r="CF14" s="696"/>
      <c r="CG14" s="696"/>
      <c r="CH14" s="696"/>
      <c r="CI14" s="696"/>
      <c r="CJ14" s="696"/>
      <c r="CK14" s="696"/>
      <c r="CL14" s="696"/>
      <c r="CM14" s="696"/>
      <c r="CN14" s="696"/>
      <c r="CO14" s="696"/>
      <c r="CP14" s="696"/>
      <c r="CQ14" s="697"/>
      <c r="CR14" s="680">
        <v>1133415</v>
      </c>
      <c r="CS14" s="681"/>
      <c r="CT14" s="681"/>
      <c r="CU14" s="681"/>
      <c r="CV14" s="681"/>
      <c r="CW14" s="681"/>
      <c r="CX14" s="681"/>
      <c r="CY14" s="682"/>
      <c r="CZ14" s="683">
        <v>4</v>
      </c>
      <c r="DA14" s="683"/>
      <c r="DB14" s="683"/>
      <c r="DC14" s="683"/>
      <c r="DD14" s="689">
        <v>238243</v>
      </c>
      <c r="DE14" s="681"/>
      <c r="DF14" s="681"/>
      <c r="DG14" s="681"/>
      <c r="DH14" s="681"/>
      <c r="DI14" s="681"/>
      <c r="DJ14" s="681"/>
      <c r="DK14" s="681"/>
      <c r="DL14" s="681"/>
      <c r="DM14" s="681"/>
      <c r="DN14" s="681"/>
      <c r="DO14" s="681"/>
      <c r="DP14" s="682"/>
      <c r="DQ14" s="689">
        <v>951332</v>
      </c>
      <c r="DR14" s="681"/>
      <c r="DS14" s="681"/>
      <c r="DT14" s="681"/>
      <c r="DU14" s="681"/>
      <c r="DV14" s="681"/>
      <c r="DW14" s="681"/>
      <c r="DX14" s="681"/>
      <c r="DY14" s="681"/>
      <c r="DZ14" s="681"/>
      <c r="EA14" s="681"/>
      <c r="EB14" s="681"/>
      <c r="EC14" s="690"/>
    </row>
    <row r="15" spans="2:143" ht="11.25" customHeight="1">
      <c r="B15" s="677" t="s">
        <v>259</v>
      </c>
      <c r="C15" s="678"/>
      <c r="D15" s="678"/>
      <c r="E15" s="678"/>
      <c r="F15" s="678"/>
      <c r="G15" s="678"/>
      <c r="H15" s="678"/>
      <c r="I15" s="678"/>
      <c r="J15" s="678"/>
      <c r="K15" s="678"/>
      <c r="L15" s="678"/>
      <c r="M15" s="678"/>
      <c r="N15" s="678"/>
      <c r="O15" s="678"/>
      <c r="P15" s="678"/>
      <c r="Q15" s="679"/>
      <c r="R15" s="680" t="s">
        <v>139</v>
      </c>
      <c r="S15" s="681"/>
      <c r="T15" s="681"/>
      <c r="U15" s="681"/>
      <c r="V15" s="681"/>
      <c r="W15" s="681"/>
      <c r="X15" s="681"/>
      <c r="Y15" s="682"/>
      <c r="Z15" s="683" t="s">
        <v>139</v>
      </c>
      <c r="AA15" s="683"/>
      <c r="AB15" s="683"/>
      <c r="AC15" s="683"/>
      <c r="AD15" s="684" t="s">
        <v>139</v>
      </c>
      <c r="AE15" s="684"/>
      <c r="AF15" s="684"/>
      <c r="AG15" s="684"/>
      <c r="AH15" s="684"/>
      <c r="AI15" s="684"/>
      <c r="AJ15" s="684"/>
      <c r="AK15" s="684"/>
      <c r="AL15" s="685" t="s">
        <v>139</v>
      </c>
      <c r="AM15" s="686"/>
      <c r="AN15" s="686"/>
      <c r="AO15" s="687"/>
      <c r="AP15" s="677" t="s">
        <v>260</v>
      </c>
      <c r="AQ15" s="678"/>
      <c r="AR15" s="678"/>
      <c r="AS15" s="678"/>
      <c r="AT15" s="678"/>
      <c r="AU15" s="678"/>
      <c r="AV15" s="678"/>
      <c r="AW15" s="678"/>
      <c r="AX15" s="678"/>
      <c r="AY15" s="678"/>
      <c r="AZ15" s="678"/>
      <c r="BA15" s="678"/>
      <c r="BB15" s="678"/>
      <c r="BC15" s="678"/>
      <c r="BD15" s="678"/>
      <c r="BE15" s="678"/>
      <c r="BF15" s="679"/>
      <c r="BG15" s="680">
        <v>285006</v>
      </c>
      <c r="BH15" s="681"/>
      <c r="BI15" s="681"/>
      <c r="BJ15" s="681"/>
      <c r="BK15" s="681"/>
      <c r="BL15" s="681"/>
      <c r="BM15" s="681"/>
      <c r="BN15" s="682"/>
      <c r="BO15" s="683">
        <v>4.9000000000000004</v>
      </c>
      <c r="BP15" s="683"/>
      <c r="BQ15" s="683"/>
      <c r="BR15" s="683"/>
      <c r="BS15" s="689" t="s">
        <v>139</v>
      </c>
      <c r="BT15" s="681"/>
      <c r="BU15" s="681"/>
      <c r="BV15" s="681"/>
      <c r="BW15" s="681"/>
      <c r="BX15" s="681"/>
      <c r="BY15" s="681"/>
      <c r="BZ15" s="681"/>
      <c r="CA15" s="681"/>
      <c r="CB15" s="690"/>
      <c r="CD15" s="695" t="s">
        <v>261</v>
      </c>
      <c r="CE15" s="696"/>
      <c r="CF15" s="696"/>
      <c r="CG15" s="696"/>
      <c r="CH15" s="696"/>
      <c r="CI15" s="696"/>
      <c r="CJ15" s="696"/>
      <c r="CK15" s="696"/>
      <c r="CL15" s="696"/>
      <c r="CM15" s="696"/>
      <c r="CN15" s="696"/>
      <c r="CO15" s="696"/>
      <c r="CP15" s="696"/>
      <c r="CQ15" s="697"/>
      <c r="CR15" s="680">
        <v>2991272</v>
      </c>
      <c r="CS15" s="681"/>
      <c r="CT15" s="681"/>
      <c r="CU15" s="681"/>
      <c r="CV15" s="681"/>
      <c r="CW15" s="681"/>
      <c r="CX15" s="681"/>
      <c r="CY15" s="682"/>
      <c r="CZ15" s="683">
        <v>10.7</v>
      </c>
      <c r="DA15" s="683"/>
      <c r="DB15" s="683"/>
      <c r="DC15" s="683"/>
      <c r="DD15" s="689">
        <v>924582</v>
      </c>
      <c r="DE15" s="681"/>
      <c r="DF15" s="681"/>
      <c r="DG15" s="681"/>
      <c r="DH15" s="681"/>
      <c r="DI15" s="681"/>
      <c r="DJ15" s="681"/>
      <c r="DK15" s="681"/>
      <c r="DL15" s="681"/>
      <c r="DM15" s="681"/>
      <c r="DN15" s="681"/>
      <c r="DO15" s="681"/>
      <c r="DP15" s="682"/>
      <c r="DQ15" s="689">
        <v>1821458</v>
      </c>
      <c r="DR15" s="681"/>
      <c r="DS15" s="681"/>
      <c r="DT15" s="681"/>
      <c r="DU15" s="681"/>
      <c r="DV15" s="681"/>
      <c r="DW15" s="681"/>
      <c r="DX15" s="681"/>
      <c r="DY15" s="681"/>
      <c r="DZ15" s="681"/>
      <c r="EA15" s="681"/>
      <c r="EB15" s="681"/>
      <c r="EC15" s="690"/>
    </row>
    <row r="16" spans="2:143" ht="11.25" customHeight="1">
      <c r="B16" s="677" t="s">
        <v>262</v>
      </c>
      <c r="C16" s="678"/>
      <c r="D16" s="678"/>
      <c r="E16" s="678"/>
      <c r="F16" s="678"/>
      <c r="G16" s="678"/>
      <c r="H16" s="678"/>
      <c r="I16" s="678"/>
      <c r="J16" s="678"/>
      <c r="K16" s="678"/>
      <c r="L16" s="678"/>
      <c r="M16" s="678"/>
      <c r="N16" s="678"/>
      <c r="O16" s="678"/>
      <c r="P16" s="678"/>
      <c r="Q16" s="679"/>
      <c r="R16" s="680">
        <v>14387</v>
      </c>
      <c r="S16" s="681"/>
      <c r="T16" s="681"/>
      <c r="U16" s="681"/>
      <c r="V16" s="681"/>
      <c r="W16" s="681"/>
      <c r="X16" s="681"/>
      <c r="Y16" s="682"/>
      <c r="Z16" s="683">
        <v>0</v>
      </c>
      <c r="AA16" s="683"/>
      <c r="AB16" s="683"/>
      <c r="AC16" s="683"/>
      <c r="AD16" s="684">
        <v>14387</v>
      </c>
      <c r="AE16" s="684"/>
      <c r="AF16" s="684"/>
      <c r="AG16" s="684"/>
      <c r="AH16" s="684"/>
      <c r="AI16" s="684"/>
      <c r="AJ16" s="684"/>
      <c r="AK16" s="684"/>
      <c r="AL16" s="685">
        <v>0.1</v>
      </c>
      <c r="AM16" s="686"/>
      <c r="AN16" s="686"/>
      <c r="AO16" s="687"/>
      <c r="AP16" s="677" t="s">
        <v>263</v>
      </c>
      <c r="AQ16" s="678"/>
      <c r="AR16" s="678"/>
      <c r="AS16" s="678"/>
      <c r="AT16" s="678"/>
      <c r="AU16" s="678"/>
      <c r="AV16" s="678"/>
      <c r="AW16" s="678"/>
      <c r="AX16" s="678"/>
      <c r="AY16" s="678"/>
      <c r="AZ16" s="678"/>
      <c r="BA16" s="678"/>
      <c r="BB16" s="678"/>
      <c r="BC16" s="678"/>
      <c r="BD16" s="678"/>
      <c r="BE16" s="678"/>
      <c r="BF16" s="679"/>
      <c r="BG16" s="680" t="s">
        <v>244</v>
      </c>
      <c r="BH16" s="681"/>
      <c r="BI16" s="681"/>
      <c r="BJ16" s="681"/>
      <c r="BK16" s="681"/>
      <c r="BL16" s="681"/>
      <c r="BM16" s="681"/>
      <c r="BN16" s="682"/>
      <c r="BO16" s="683" t="s">
        <v>139</v>
      </c>
      <c r="BP16" s="683"/>
      <c r="BQ16" s="683"/>
      <c r="BR16" s="683"/>
      <c r="BS16" s="689" t="s">
        <v>139</v>
      </c>
      <c r="BT16" s="681"/>
      <c r="BU16" s="681"/>
      <c r="BV16" s="681"/>
      <c r="BW16" s="681"/>
      <c r="BX16" s="681"/>
      <c r="BY16" s="681"/>
      <c r="BZ16" s="681"/>
      <c r="CA16" s="681"/>
      <c r="CB16" s="690"/>
      <c r="CD16" s="695" t="s">
        <v>264</v>
      </c>
      <c r="CE16" s="696"/>
      <c r="CF16" s="696"/>
      <c r="CG16" s="696"/>
      <c r="CH16" s="696"/>
      <c r="CI16" s="696"/>
      <c r="CJ16" s="696"/>
      <c r="CK16" s="696"/>
      <c r="CL16" s="696"/>
      <c r="CM16" s="696"/>
      <c r="CN16" s="696"/>
      <c r="CO16" s="696"/>
      <c r="CP16" s="696"/>
      <c r="CQ16" s="697"/>
      <c r="CR16" s="680">
        <v>189309</v>
      </c>
      <c r="CS16" s="681"/>
      <c r="CT16" s="681"/>
      <c r="CU16" s="681"/>
      <c r="CV16" s="681"/>
      <c r="CW16" s="681"/>
      <c r="CX16" s="681"/>
      <c r="CY16" s="682"/>
      <c r="CZ16" s="683">
        <v>0.7</v>
      </c>
      <c r="DA16" s="683"/>
      <c r="DB16" s="683"/>
      <c r="DC16" s="683"/>
      <c r="DD16" s="689" t="s">
        <v>139</v>
      </c>
      <c r="DE16" s="681"/>
      <c r="DF16" s="681"/>
      <c r="DG16" s="681"/>
      <c r="DH16" s="681"/>
      <c r="DI16" s="681"/>
      <c r="DJ16" s="681"/>
      <c r="DK16" s="681"/>
      <c r="DL16" s="681"/>
      <c r="DM16" s="681"/>
      <c r="DN16" s="681"/>
      <c r="DO16" s="681"/>
      <c r="DP16" s="682"/>
      <c r="DQ16" s="689">
        <v>154</v>
      </c>
      <c r="DR16" s="681"/>
      <c r="DS16" s="681"/>
      <c r="DT16" s="681"/>
      <c r="DU16" s="681"/>
      <c r="DV16" s="681"/>
      <c r="DW16" s="681"/>
      <c r="DX16" s="681"/>
      <c r="DY16" s="681"/>
      <c r="DZ16" s="681"/>
      <c r="EA16" s="681"/>
      <c r="EB16" s="681"/>
      <c r="EC16" s="690"/>
    </row>
    <row r="17" spans="2:133" ht="11.25" customHeight="1">
      <c r="B17" s="677" t="s">
        <v>265</v>
      </c>
      <c r="C17" s="678"/>
      <c r="D17" s="678"/>
      <c r="E17" s="678"/>
      <c r="F17" s="678"/>
      <c r="G17" s="678"/>
      <c r="H17" s="678"/>
      <c r="I17" s="678"/>
      <c r="J17" s="678"/>
      <c r="K17" s="678"/>
      <c r="L17" s="678"/>
      <c r="M17" s="678"/>
      <c r="N17" s="678"/>
      <c r="O17" s="678"/>
      <c r="P17" s="678"/>
      <c r="Q17" s="679"/>
      <c r="R17" s="680">
        <v>106230</v>
      </c>
      <c r="S17" s="681"/>
      <c r="T17" s="681"/>
      <c r="U17" s="681"/>
      <c r="V17" s="681"/>
      <c r="W17" s="681"/>
      <c r="X17" s="681"/>
      <c r="Y17" s="682"/>
      <c r="Z17" s="683">
        <v>0.4</v>
      </c>
      <c r="AA17" s="683"/>
      <c r="AB17" s="683"/>
      <c r="AC17" s="683"/>
      <c r="AD17" s="684">
        <v>106230</v>
      </c>
      <c r="AE17" s="684"/>
      <c r="AF17" s="684"/>
      <c r="AG17" s="684"/>
      <c r="AH17" s="684"/>
      <c r="AI17" s="684"/>
      <c r="AJ17" s="684"/>
      <c r="AK17" s="684"/>
      <c r="AL17" s="685">
        <v>0.6</v>
      </c>
      <c r="AM17" s="686"/>
      <c r="AN17" s="686"/>
      <c r="AO17" s="687"/>
      <c r="AP17" s="677" t="s">
        <v>266</v>
      </c>
      <c r="AQ17" s="678"/>
      <c r="AR17" s="678"/>
      <c r="AS17" s="678"/>
      <c r="AT17" s="678"/>
      <c r="AU17" s="678"/>
      <c r="AV17" s="678"/>
      <c r="AW17" s="678"/>
      <c r="AX17" s="678"/>
      <c r="AY17" s="678"/>
      <c r="AZ17" s="678"/>
      <c r="BA17" s="678"/>
      <c r="BB17" s="678"/>
      <c r="BC17" s="678"/>
      <c r="BD17" s="678"/>
      <c r="BE17" s="678"/>
      <c r="BF17" s="679"/>
      <c r="BG17" s="680" t="s">
        <v>139</v>
      </c>
      <c r="BH17" s="681"/>
      <c r="BI17" s="681"/>
      <c r="BJ17" s="681"/>
      <c r="BK17" s="681"/>
      <c r="BL17" s="681"/>
      <c r="BM17" s="681"/>
      <c r="BN17" s="682"/>
      <c r="BO17" s="683" t="s">
        <v>244</v>
      </c>
      <c r="BP17" s="683"/>
      <c r="BQ17" s="683"/>
      <c r="BR17" s="683"/>
      <c r="BS17" s="689" t="s">
        <v>139</v>
      </c>
      <c r="BT17" s="681"/>
      <c r="BU17" s="681"/>
      <c r="BV17" s="681"/>
      <c r="BW17" s="681"/>
      <c r="BX17" s="681"/>
      <c r="BY17" s="681"/>
      <c r="BZ17" s="681"/>
      <c r="CA17" s="681"/>
      <c r="CB17" s="690"/>
      <c r="CD17" s="695" t="s">
        <v>267</v>
      </c>
      <c r="CE17" s="696"/>
      <c r="CF17" s="696"/>
      <c r="CG17" s="696"/>
      <c r="CH17" s="696"/>
      <c r="CI17" s="696"/>
      <c r="CJ17" s="696"/>
      <c r="CK17" s="696"/>
      <c r="CL17" s="696"/>
      <c r="CM17" s="696"/>
      <c r="CN17" s="696"/>
      <c r="CO17" s="696"/>
      <c r="CP17" s="696"/>
      <c r="CQ17" s="697"/>
      <c r="CR17" s="680">
        <v>2952569</v>
      </c>
      <c r="CS17" s="681"/>
      <c r="CT17" s="681"/>
      <c r="CU17" s="681"/>
      <c r="CV17" s="681"/>
      <c r="CW17" s="681"/>
      <c r="CX17" s="681"/>
      <c r="CY17" s="682"/>
      <c r="CZ17" s="683">
        <v>10.5</v>
      </c>
      <c r="DA17" s="683"/>
      <c r="DB17" s="683"/>
      <c r="DC17" s="683"/>
      <c r="DD17" s="689" t="s">
        <v>139</v>
      </c>
      <c r="DE17" s="681"/>
      <c r="DF17" s="681"/>
      <c r="DG17" s="681"/>
      <c r="DH17" s="681"/>
      <c r="DI17" s="681"/>
      <c r="DJ17" s="681"/>
      <c r="DK17" s="681"/>
      <c r="DL17" s="681"/>
      <c r="DM17" s="681"/>
      <c r="DN17" s="681"/>
      <c r="DO17" s="681"/>
      <c r="DP17" s="682"/>
      <c r="DQ17" s="689">
        <v>2864706</v>
      </c>
      <c r="DR17" s="681"/>
      <c r="DS17" s="681"/>
      <c r="DT17" s="681"/>
      <c r="DU17" s="681"/>
      <c r="DV17" s="681"/>
      <c r="DW17" s="681"/>
      <c r="DX17" s="681"/>
      <c r="DY17" s="681"/>
      <c r="DZ17" s="681"/>
      <c r="EA17" s="681"/>
      <c r="EB17" s="681"/>
      <c r="EC17" s="690"/>
    </row>
    <row r="18" spans="2:133" ht="11.25" customHeight="1">
      <c r="B18" s="677" t="s">
        <v>268</v>
      </c>
      <c r="C18" s="678"/>
      <c r="D18" s="678"/>
      <c r="E18" s="678"/>
      <c r="F18" s="678"/>
      <c r="G18" s="678"/>
      <c r="H18" s="678"/>
      <c r="I18" s="678"/>
      <c r="J18" s="678"/>
      <c r="K18" s="678"/>
      <c r="L18" s="678"/>
      <c r="M18" s="678"/>
      <c r="N18" s="678"/>
      <c r="O18" s="678"/>
      <c r="P18" s="678"/>
      <c r="Q18" s="679"/>
      <c r="R18" s="680">
        <v>27359</v>
      </c>
      <c r="S18" s="681"/>
      <c r="T18" s="681"/>
      <c r="U18" s="681"/>
      <c r="V18" s="681"/>
      <c r="W18" s="681"/>
      <c r="X18" s="681"/>
      <c r="Y18" s="682"/>
      <c r="Z18" s="683">
        <v>0.1</v>
      </c>
      <c r="AA18" s="683"/>
      <c r="AB18" s="683"/>
      <c r="AC18" s="683"/>
      <c r="AD18" s="684">
        <v>27359</v>
      </c>
      <c r="AE18" s="684"/>
      <c r="AF18" s="684"/>
      <c r="AG18" s="684"/>
      <c r="AH18" s="684"/>
      <c r="AI18" s="684"/>
      <c r="AJ18" s="684"/>
      <c r="AK18" s="684"/>
      <c r="AL18" s="685">
        <v>0.2</v>
      </c>
      <c r="AM18" s="686"/>
      <c r="AN18" s="686"/>
      <c r="AO18" s="687"/>
      <c r="AP18" s="677" t="s">
        <v>269</v>
      </c>
      <c r="AQ18" s="678"/>
      <c r="AR18" s="678"/>
      <c r="AS18" s="678"/>
      <c r="AT18" s="678"/>
      <c r="AU18" s="678"/>
      <c r="AV18" s="678"/>
      <c r="AW18" s="678"/>
      <c r="AX18" s="678"/>
      <c r="AY18" s="678"/>
      <c r="AZ18" s="678"/>
      <c r="BA18" s="678"/>
      <c r="BB18" s="678"/>
      <c r="BC18" s="678"/>
      <c r="BD18" s="678"/>
      <c r="BE18" s="678"/>
      <c r="BF18" s="679"/>
      <c r="BG18" s="680" t="s">
        <v>139</v>
      </c>
      <c r="BH18" s="681"/>
      <c r="BI18" s="681"/>
      <c r="BJ18" s="681"/>
      <c r="BK18" s="681"/>
      <c r="BL18" s="681"/>
      <c r="BM18" s="681"/>
      <c r="BN18" s="682"/>
      <c r="BO18" s="683" t="s">
        <v>139</v>
      </c>
      <c r="BP18" s="683"/>
      <c r="BQ18" s="683"/>
      <c r="BR18" s="683"/>
      <c r="BS18" s="689" t="s">
        <v>139</v>
      </c>
      <c r="BT18" s="681"/>
      <c r="BU18" s="681"/>
      <c r="BV18" s="681"/>
      <c r="BW18" s="681"/>
      <c r="BX18" s="681"/>
      <c r="BY18" s="681"/>
      <c r="BZ18" s="681"/>
      <c r="CA18" s="681"/>
      <c r="CB18" s="690"/>
      <c r="CD18" s="695" t="s">
        <v>270</v>
      </c>
      <c r="CE18" s="696"/>
      <c r="CF18" s="696"/>
      <c r="CG18" s="696"/>
      <c r="CH18" s="696"/>
      <c r="CI18" s="696"/>
      <c r="CJ18" s="696"/>
      <c r="CK18" s="696"/>
      <c r="CL18" s="696"/>
      <c r="CM18" s="696"/>
      <c r="CN18" s="696"/>
      <c r="CO18" s="696"/>
      <c r="CP18" s="696"/>
      <c r="CQ18" s="697"/>
      <c r="CR18" s="680" t="s">
        <v>139</v>
      </c>
      <c r="CS18" s="681"/>
      <c r="CT18" s="681"/>
      <c r="CU18" s="681"/>
      <c r="CV18" s="681"/>
      <c r="CW18" s="681"/>
      <c r="CX18" s="681"/>
      <c r="CY18" s="682"/>
      <c r="CZ18" s="683" t="s">
        <v>139</v>
      </c>
      <c r="DA18" s="683"/>
      <c r="DB18" s="683"/>
      <c r="DC18" s="683"/>
      <c r="DD18" s="689" t="s">
        <v>139</v>
      </c>
      <c r="DE18" s="681"/>
      <c r="DF18" s="681"/>
      <c r="DG18" s="681"/>
      <c r="DH18" s="681"/>
      <c r="DI18" s="681"/>
      <c r="DJ18" s="681"/>
      <c r="DK18" s="681"/>
      <c r="DL18" s="681"/>
      <c r="DM18" s="681"/>
      <c r="DN18" s="681"/>
      <c r="DO18" s="681"/>
      <c r="DP18" s="682"/>
      <c r="DQ18" s="689" t="s">
        <v>139</v>
      </c>
      <c r="DR18" s="681"/>
      <c r="DS18" s="681"/>
      <c r="DT18" s="681"/>
      <c r="DU18" s="681"/>
      <c r="DV18" s="681"/>
      <c r="DW18" s="681"/>
      <c r="DX18" s="681"/>
      <c r="DY18" s="681"/>
      <c r="DZ18" s="681"/>
      <c r="EA18" s="681"/>
      <c r="EB18" s="681"/>
      <c r="EC18" s="690"/>
    </row>
    <row r="19" spans="2:133" ht="11.25" customHeight="1">
      <c r="B19" s="677" t="s">
        <v>271</v>
      </c>
      <c r="C19" s="678"/>
      <c r="D19" s="678"/>
      <c r="E19" s="678"/>
      <c r="F19" s="678"/>
      <c r="G19" s="678"/>
      <c r="H19" s="678"/>
      <c r="I19" s="678"/>
      <c r="J19" s="678"/>
      <c r="K19" s="678"/>
      <c r="L19" s="678"/>
      <c r="M19" s="678"/>
      <c r="N19" s="678"/>
      <c r="O19" s="678"/>
      <c r="P19" s="678"/>
      <c r="Q19" s="679"/>
      <c r="R19" s="680">
        <v>7727</v>
      </c>
      <c r="S19" s="681"/>
      <c r="T19" s="681"/>
      <c r="U19" s="681"/>
      <c r="V19" s="681"/>
      <c r="W19" s="681"/>
      <c r="X19" s="681"/>
      <c r="Y19" s="682"/>
      <c r="Z19" s="683">
        <v>0</v>
      </c>
      <c r="AA19" s="683"/>
      <c r="AB19" s="683"/>
      <c r="AC19" s="683"/>
      <c r="AD19" s="684">
        <v>7727</v>
      </c>
      <c r="AE19" s="684"/>
      <c r="AF19" s="684"/>
      <c r="AG19" s="684"/>
      <c r="AH19" s="684"/>
      <c r="AI19" s="684"/>
      <c r="AJ19" s="684"/>
      <c r="AK19" s="684"/>
      <c r="AL19" s="685">
        <v>0</v>
      </c>
      <c r="AM19" s="686"/>
      <c r="AN19" s="686"/>
      <c r="AO19" s="687"/>
      <c r="AP19" s="677" t="s">
        <v>272</v>
      </c>
      <c r="AQ19" s="678"/>
      <c r="AR19" s="678"/>
      <c r="AS19" s="678"/>
      <c r="AT19" s="678"/>
      <c r="AU19" s="678"/>
      <c r="AV19" s="678"/>
      <c r="AW19" s="678"/>
      <c r="AX19" s="678"/>
      <c r="AY19" s="678"/>
      <c r="AZ19" s="678"/>
      <c r="BA19" s="678"/>
      <c r="BB19" s="678"/>
      <c r="BC19" s="678"/>
      <c r="BD19" s="678"/>
      <c r="BE19" s="678"/>
      <c r="BF19" s="679"/>
      <c r="BG19" s="680">
        <v>13252</v>
      </c>
      <c r="BH19" s="681"/>
      <c r="BI19" s="681"/>
      <c r="BJ19" s="681"/>
      <c r="BK19" s="681"/>
      <c r="BL19" s="681"/>
      <c r="BM19" s="681"/>
      <c r="BN19" s="682"/>
      <c r="BO19" s="683">
        <v>0.2</v>
      </c>
      <c r="BP19" s="683"/>
      <c r="BQ19" s="683"/>
      <c r="BR19" s="683"/>
      <c r="BS19" s="689" t="s">
        <v>139</v>
      </c>
      <c r="BT19" s="681"/>
      <c r="BU19" s="681"/>
      <c r="BV19" s="681"/>
      <c r="BW19" s="681"/>
      <c r="BX19" s="681"/>
      <c r="BY19" s="681"/>
      <c r="BZ19" s="681"/>
      <c r="CA19" s="681"/>
      <c r="CB19" s="690"/>
      <c r="CD19" s="695" t="s">
        <v>273</v>
      </c>
      <c r="CE19" s="696"/>
      <c r="CF19" s="696"/>
      <c r="CG19" s="696"/>
      <c r="CH19" s="696"/>
      <c r="CI19" s="696"/>
      <c r="CJ19" s="696"/>
      <c r="CK19" s="696"/>
      <c r="CL19" s="696"/>
      <c r="CM19" s="696"/>
      <c r="CN19" s="696"/>
      <c r="CO19" s="696"/>
      <c r="CP19" s="696"/>
      <c r="CQ19" s="697"/>
      <c r="CR19" s="680" t="s">
        <v>139</v>
      </c>
      <c r="CS19" s="681"/>
      <c r="CT19" s="681"/>
      <c r="CU19" s="681"/>
      <c r="CV19" s="681"/>
      <c r="CW19" s="681"/>
      <c r="CX19" s="681"/>
      <c r="CY19" s="682"/>
      <c r="CZ19" s="683" t="s">
        <v>139</v>
      </c>
      <c r="DA19" s="683"/>
      <c r="DB19" s="683"/>
      <c r="DC19" s="683"/>
      <c r="DD19" s="689" t="s">
        <v>139</v>
      </c>
      <c r="DE19" s="681"/>
      <c r="DF19" s="681"/>
      <c r="DG19" s="681"/>
      <c r="DH19" s="681"/>
      <c r="DI19" s="681"/>
      <c r="DJ19" s="681"/>
      <c r="DK19" s="681"/>
      <c r="DL19" s="681"/>
      <c r="DM19" s="681"/>
      <c r="DN19" s="681"/>
      <c r="DO19" s="681"/>
      <c r="DP19" s="682"/>
      <c r="DQ19" s="689" t="s">
        <v>139</v>
      </c>
      <c r="DR19" s="681"/>
      <c r="DS19" s="681"/>
      <c r="DT19" s="681"/>
      <c r="DU19" s="681"/>
      <c r="DV19" s="681"/>
      <c r="DW19" s="681"/>
      <c r="DX19" s="681"/>
      <c r="DY19" s="681"/>
      <c r="DZ19" s="681"/>
      <c r="EA19" s="681"/>
      <c r="EB19" s="681"/>
      <c r="EC19" s="690"/>
    </row>
    <row r="20" spans="2:133" ht="11.25" customHeight="1">
      <c r="B20" s="677" t="s">
        <v>274</v>
      </c>
      <c r="C20" s="678"/>
      <c r="D20" s="678"/>
      <c r="E20" s="678"/>
      <c r="F20" s="678"/>
      <c r="G20" s="678"/>
      <c r="H20" s="678"/>
      <c r="I20" s="678"/>
      <c r="J20" s="678"/>
      <c r="K20" s="678"/>
      <c r="L20" s="678"/>
      <c r="M20" s="678"/>
      <c r="N20" s="678"/>
      <c r="O20" s="678"/>
      <c r="P20" s="678"/>
      <c r="Q20" s="679"/>
      <c r="R20" s="680">
        <v>1356</v>
      </c>
      <c r="S20" s="681"/>
      <c r="T20" s="681"/>
      <c r="U20" s="681"/>
      <c r="V20" s="681"/>
      <c r="W20" s="681"/>
      <c r="X20" s="681"/>
      <c r="Y20" s="682"/>
      <c r="Z20" s="683">
        <v>0</v>
      </c>
      <c r="AA20" s="683"/>
      <c r="AB20" s="683"/>
      <c r="AC20" s="683"/>
      <c r="AD20" s="684">
        <v>1356</v>
      </c>
      <c r="AE20" s="684"/>
      <c r="AF20" s="684"/>
      <c r="AG20" s="684"/>
      <c r="AH20" s="684"/>
      <c r="AI20" s="684"/>
      <c r="AJ20" s="684"/>
      <c r="AK20" s="684"/>
      <c r="AL20" s="685">
        <v>0</v>
      </c>
      <c r="AM20" s="686"/>
      <c r="AN20" s="686"/>
      <c r="AO20" s="687"/>
      <c r="AP20" s="677" t="s">
        <v>275</v>
      </c>
      <c r="AQ20" s="678"/>
      <c r="AR20" s="678"/>
      <c r="AS20" s="678"/>
      <c r="AT20" s="678"/>
      <c r="AU20" s="678"/>
      <c r="AV20" s="678"/>
      <c r="AW20" s="678"/>
      <c r="AX20" s="678"/>
      <c r="AY20" s="678"/>
      <c r="AZ20" s="678"/>
      <c r="BA20" s="678"/>
      <c r="BB20" s="678"/>
      <c r="BC20" s="678"/>
      <c r="BD20" s="678"/>
      <c r="BE20" s="678"/>
      <c r="BF20" s="679"/>
      <c r="BG20" s="680">
        <v>13252</v>
      </c>
      <c r="BH20" s="681"/>
      <c r="BI20" s="681"/>
      <c r="BJ20" s="681"/>
      <c r="BK20" s="681"/>
      <c r="BL20" s="681"/>
      <c r="BM20" s="681"/>
      <c r="BN20" s="682"/>
      <c r="BO20" s="683">
        <v>0.2</v>
      </c>
      <c r="BP20" s="683"/>
      <c r="BQ20" s="683"/>
      <c r="BR20" s="683"/>
      <c r="BS20" s="689" t="s">
        <v>244</v>
      </c>
      <c r="BT20" s="681"/>
      <c r="BU20" s="681"/>
      <c r="BV20" s="681"/>
      <c r="BW20" s="681"/>
      <c r="BX20" s="681"/>
      <c r="BY20" s="681"/>
      <c r="BZ20" s="681"/>
      <c r="CA20" s="681"/>
      <c r="CB20" s="690"/>
      <c r="CD20" s="695" t="s">
        <v>276</v>
      </c>
      <c r="CE20" s="696"/>
      <c r="CF20" s="696"/>
      <c r="CG20" s="696"/>
      <c r="CH20" s="696"/>
      <c r="CI20" s="696"/>
      <c r="CJ20" s="696"/>
      <c r="CK20" s="696"/>
      <c r="CL20" s="696"/>
      <c r="CM20" s="696"/>
      <c r="CN20" s="696"/>
      <c r="CO20" s="696"/>
      <c r="CP20" s="696"/>
      <c r="CQ20" s="697"/>
      <c r="CR20" s="680">
        <v>28070269</v>
      </c>
      <c r="CS20" s="681"/>
      <c r="CT20" s="681"/>
      <c r="CU20" s="681"/>
      <c r="CV20" s="681"/>
      <c r="CW20" s="681"/>
      <c r="CX20" s="681"/>
      <c r="CY20" s="682"/>
      <c r="CZ20" s="683">
        <v>100</v>
      </c>
      <c r="DA20" s="683"/>
      <c r="DB20" s="683"/>
      <c r="DC20" s="683"/>
      <c r="DD20" s="689">
        <v>3549015</v>
      </c>
      <c r="DE20" s="681"/>
      <c r="DF20" s="681"/>
      <c r="DG20" s="681"/>
      <c r="DH20" s="681"/>
      <c r="DI20" s="681"/>
      <c r="DJ20" s="681"/>
      <c r="DK20" s="681"/>
      <c r="DL20" s="681"/>
      <c r="DM20" s="681"/>
      <c r="DN20" s="681"/>
      <c r="DO20" s="681"/>
      <c r="DP20" s="682"/>
      <c r="DQ20" s="689">
        <v>19251651</v>
      </c>
      <c r="DR20" s="681"/>
      <c r="DS20" s="681"/>
      <c r="DT20" s="681"/>
      <c r="DU20" s="681"/>
      <c r="DV20" s="681"/>
      <c r="DW20" s="681"/>
      <c r="DX20" s="681"/>
      <c r="DY20" s="681"/>
      <c r="DZ20" s="681"/>
      <c r="EA20" s="681"/>
      <c r="EB20" s="681"/>
      <c r="EC20" s="690"/>
    </row>
    <row r="21" spans="2:133" ht="11.25" customHeight="1">
      <c r="B21" s="677" t="s">
        <v>277</v>
      </c>
      <c r="C21" s="678"/>
      <c r="D21" s="678"/>
      <c r="E21" s="678"/>
      <c r="F21" s="678"/>
      <c r="G21" s="678"/>
      <c r="H21" s="678"/>
      <c r="I21" s="678"/>
      <c r="J21" s="678"/>
      <c r="K21" s="678"/>
      <c r="L21" s="678"/>
      <c r="M21" s="678"/>
      <c r="N21" s="678"/>
      <c r="O21" s="678"/>
      <c r="P21" s="678"/>
      <c r="Q21" s="679"/>
      <c r="R21" s="680">
        <v>69788</v>
      </c>
      <c r="S21" s="681"/>
      <c r="T21" s="681"/>
      <c r="U21" s="681"/>
      <c r="V21" s="681"/>
      <c r="W21" s="681"/>
      <c r="X21" s="681"/>
      <c r="Y21" s="682"/>
      <c r="Z21" s="683">
        <v>0.2</v>
      </c>
      <c r="AA21" s="683"/>
      <c r="AB21" s="683"/>
      <c r="AC21" s="683"/>
      <c r="AD21" s="684">
        <v>69788</v>
      </c>
      <c r="AE21" s="684"/>
      <c r="AF21" s="684"/>
      <c r="AG21" s="684"/>
      <c r="AH21" s="684"/>
      <c r="AI21" s="684"/>
      <c r="AJ21" s="684"/>
      <c r="AK21" s="684"/>
      <c r="AL21" s="685">
        <v>0.4</v>
      </c>
      <c r="AM21" s="686"/>
      <c r="AN21" s="686"/>
      <c r="AO21" s="687"/>
      <c r="AP21" s="699" t="s">
        <v>278</v>
      </c>
      <c r="AQ21" s="700"/>
      <c r="AR21" s="700"/>
      <c r="AS21" s="700"/>
      <c r="AT21" s="700"/>
      <c r="AU21" s="700"/>
      <c r="AV21" s="700"/>
      <c r="AW21" s="700"/>
      <c r="AX21" s="700"/>
      <c r="AY21" s="700"/>
      <c r="AZ21" s="700"/>
      <c r="BA21" s="700"/>
      <c r="BB21" s="700"/>
      <c r="BC21" s="700"/>
      <c r="BD21" s="700"/>
      <c r="BE21" s="700"/>
      <c r="BF21" s="701"/>
      <c r="BG21" s="680">
        <v>13252</v>
      </c>
      <c r="BH21" s="681"/>
      <c r="BI21" s="681"/>
      <c r="BJ21" s="681"/>
      <c r="BK21" s="681"/>
      <c r="BL21" s="681"/>
      <c r="BM21" s="681"/>
      <c r="BN21" s="682"/>
      <c r="BO21" s="683">
        <v>0.2</v>
      </c>
      <c r="BP21" s="683"/>
      <c r="BQ21" s="683"/>
      <c r="BR21" s="683"/>
      <c r="BS21" s="689" t="s">
        <v>139</v>
      </c>
      <c r="BT21" s="681"/>
      <c r="BU21" s="681"/>
      <c r="BV21" s="681"/>
      <c r="BW21" s="681"/>
      <c r="BX21" s="681"/>
      <c r="BY21" s="681"/>
      <c r="BZ21" s="681"/>
      <c r="CA21" s="681"/>
      <c r="CB21" s="690"/>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c r="B22" s="677" t="s">
        <v>279</v>
      </c>
      <c r="C22" s="678"/>
      <c r="D22" s="678"/>
      <c r="E22" s="678"/>
      <c r="F22" s="678"/>
      <c r="G22" s="678"/>
      <c r="H22" s="678"/>
      <c r="I22" s="678"/>
      <c r="J22" s="678"/>
      <c r="K22" s="678"/>
      <c r="L22" s="678"/>
      <c r="M22" s="678"/>
      <c r="N22" s="678"/>
      <c r="O22" s="678"/>
      <c r="P22" s="678"/>
      <c r="Q22" s="679"/>
      <c r="R22" s="680">
        <v>10128473</v>
      </c>
      <c r="S22" s="681"/>
      <c r="T22" s="681"/>
      <c r="U22" s="681"/>
      <c r="V22" s="681"/>
      <c r="W22" s="681"/>
      <c r="X22" s="681"/>
      <c r="Y22" s="682"/>
      <c r="Z22" s="683">
        <v>35.200000000000003</v>
      </c>
      <c r="AA22" s="683"/>
      <c r="AB22" s="683"/>
      <c r="AC22" s="683"/>
      <c r="AD22" s="684">
        <v>9112268</v>
      </c>
      <c r="AE22" s="684"/>
      <c r="AF22" s="684"/>
      <c r="AG22" s="684"/>
      <c r="AH22" s="684"/>
      <c r="AI22" s="684"/>
      <c r="AJ22" s="684"/>
      <c r="AK22" s="684"/>
      <c r="AL22" s="685">
        <v>54.4</v>
      </c>
      <c r="AM22" s="686"/>
      <c r="AN22" s="686"/>
      <c r="AO22" s="687"/>
      <c r="AP22" s="699" t="s">
        <v>280</v>
      </c>
      <c r="AQ22" s="700"/>
      <c r="AR22" s="700"/>
      <c r="AS22" s="700"/>
      <c r="AT22" s="700"/>
      <c r="AU22" s="700"/>
      <c r="AV22" s="700"/>
      <c r="AW22" s="700"/>
      <c r="AX22" s="700"/>
      <c r="AY22" s="700"/>
      <c r="AZ22" s="700"/>
      <c r="BA22" s="700"/>
      <c r="BB22" s="700"/>
      <c r="BC22" s="700"/>
      <c r="BD22" s="700"/>
      <c r="BE22" s="700"/>
      <c r="BF22" s="701"/>
      <c r="BG22" s="680" t="s">
        <v>139</v>
      </c>
      <c r="BH22" s="681"/>
      <c r="BI22" s="681"/>
      <c r="BJ22" s="681"/>
      <c r="BK22" s="681"/>
      <c r="BL22" s="681"/>
      <c r="BM22" s="681"/>
      <c r="BN22" s="682"/>
      <c r="BO22" s="683" t="s">
        <v>139</v>
      </c>
      <c r="BP22" s="683"/>
      <c r="BQ22" s="683"/>
      <c r="BR22" s="683"/>
      <c r="BS22" s="689" t="s">
        <v>139</v>
      </c>
      <c r="BT22" s="681"/>
      <c r="BU22" s="681"/>
      <c r="BV22" s="681"/>
      <c r="BW22" s="681"/>
      <c r="BX22" s="681"/>
      <c r="BY22" s="681"/>
      <c r="BZ22" s="681"/>
      <c r="CA22" s="681"/>
      <c r="CB22" s="690"/>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c r="B23" s="677" t="s">
        <v>282</v>
      </c>
      <c r="C23" s="678"/>
      <c r="D23" s="678"/>
      <c r="E23" s="678"/>
      <c r="F23" s="678"/>
      <c r="G23" s="678"/>
      <c r="H23" s="678"/>
      <c r="I23" s="678"/>
      <c r="J23" s="678"/>
      <c r="K23" s="678"/>
      <c r="L23" s="678"/>
      <c r="M23" s="678"/>
      <c r="N23" s="678"/>
      <c r="O23" s="678"/>
      <c r="P23" s="678"/>
      <c r="Q23" s="679"/>
      <c r="R23" s="680">
        <v>9112268</v>
      </c>
      <c r="S23" s="681"/>
      <c r="T23" s="681"/>
      <c r="U23" s="681"/>
      <c r="V23" s="681"/>
      <c r="W23" s="681"/>
      <c r="X23" s="681"/>
      <c r="Y23" s="682"/>
      <c r="Z23" s="683">
        <v>31.6</v>
      </c>
      <c r="AA23" s="683"/>
      <c r="AB23" s="683"/>
      <c r="AC23" s="683"/>
      <c r="AD23" s="684">
        <v>9112268</v>
      </c>
      <c r="AE23" s="684"/>
      <c r="AF23" s="684"/>
      <c r="AG23" s="684"/>
      <c r="AH23" s="684"/>
      <c r="AI23" s="684"/>
      <c r="AJ23" s="684"/>
      <c r="AK23" s="684"/>
      <c r="AL23" s="685">
        <v>54.4</v>
      </c>
      <c r="AM23" s="686"/>
      <c r="AN23" s="686"/>
      <c r="AO23" s="687"/>
      <c r="AP23" s="699" t="s">
        <v>283</v>
      </c>
      <c r="AQ23" s="700"/>
      <c r="AR23" s="700"/>
      <c r="AS23" s="700"/>
      <c r="AT23" s="700"/>
      <c r="AU23" s="700"/>
      <c r="AV23" s="700"/>
      <c r="AW23" s="700"/>
      <c r="AX23" s="700"/>
      <c r="AY23" s="700"/>
      <c r="AZ23" s="700"/>
      <c r="BA23" s="700"/>
      <c r="BB23" s="700"/>
      <c r="BC23" s="700"/>
      <c r="BD23" s="700"/>
      <c r="BE23" s="700"/>
      <c r="BF23" s="701"/>
      <c r="BG23" s="680" t="s">
        <v>139</v>
      </c>
      <c r="BH23" s="681"/>
      <c r="BI23" s="681"/>
      <c r="BJ23" s="681"/>
      <c r="BK23" s="681"/>
      <c r="BL23" s="681"/>
      <c r="BM23" s="681"/>
      <c r="BN23" s="682"/>
      <c r="BO23" s="683" t="s">
        <v>139</v>
      </c>
      <c r="BP23" s="683"/>
      <c r="BQ23" s="683"/>
      <c r="BR23" s="683"/>
      <c r="BS23" s="689" t="s">
        <v>139</v>
      </c>
      <c r="BT23" s="681"/>
      <c r="BU23" s="681"/>
      <c r="BV23" s="681"/>
      <c r="BW23" s="681"/>
      <c r="BX23" s="681"/>
      <c r="BY23" s="681"/>
      <c r="BZ23" s="681"/>
      <c r="CA23" s="681"/>
      <c r="CB23" s="690"/>
      <c r="CD23" s="662" t="s">
        <v>222</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711" t="s">
        <v>287</v>
      </c>
      <c r="DM23" s="712"/>
      <c r="DN23" s="712"/>
      <c r="DO23" s="712"/>
      <c r="DP23" s="712"/>
      <c r="DQ23" s="712"/>
      <c r="DR23" s="712"/>
      <c r="DS23" s="712"/>
      <c r="DT23" s="712"/>
      <c r="DU23" s="712"/>
      <c r="DV23" s="713"/>
      <c r="DW23" s="662" t="s">
        <v>288</v>
      </c>
      <c r="DX23" s="663"/>
      <c r="DY23" s="663"/>
      <c r="DZ23" s="663"/>
      <c r="EA23" s="663"/>
      <c r="EB23" s="663"/>
      <c r="EC23" s="664"/>
    </row>
    <row r="24" spans="2:133" ht="11.25" customHeight="1">
      <c r="B24" s="677" t="s">
        <v>289</v>
      </c>
      <c r="C24" s="678"/>
      <c r="D24" s="678"/>
      <c r="E24" s="678"/>
      <c r="F24" s="678"/>
      <c r="G24" s="678"/>
      <c r="H24" s="678"/>
      <c r="I24" s="678"/>
      <c r="J24" s="678"/>
      <c r="K24" s="678"/>
      <c r="L24" s="678"/>
      <c r="M24" s="678"/>
      <c r="N24" s="678"/>
      <c r="O24" s="678"/>
      <c r="P24" s="678"/>
      <c r="Q24" s="679"/>
      <c r="R24" s="680">
        <v>1016205</v>
      </c>
      <c r="S24" s="681"/>
      <c r="T24" s="681"/>
      <c r="U24" s="681"/>
      <c r="V24" s="681"/>
      <c r="W24" s="681"/>
      <c r="X24" s="681"/>
      <c r="Y24" s="682"/>
      <c r="Z24" s="683">
        <v>3.5</v>
      </c>
      <c r="AA24" s="683"/>
      <c r="AB24" s="683"/>
      <c r="AC24" s="683"/>
      <c r="AD24" s="684" t="s">
        <v>139</v>
      </c>
      <c r="AE24" s="684"/>
      <c r="AF24" s="684"/>
      <c r="AG24" s="684"/>
      <c r="AH24" s="684"/>
      <c r="AI24" s="684"/>
      <c r="AJ24" s="684"/>
      <c r="AK24" s="684"/>
      <c r="AL24" s="685" t="s">
        <v>139</v>
      </c>
      <c r="AM24" s="686"/>
      <c r="AN24" s="686"/>
      <c r="AO24" s="687"/>
      <c r="AP24" s="699" t="s">
        <v>290</v>
      </c>
      <c r="AQ24" s="700"/>
      <c r="AR24" s="700"/>
      <c r="AS24" s="700"/>
      <c r="AT24" s="700"/>
      <c r="AU24" s="700"/>
      <c r="AV24" s="700"/>
      <c r="AW24" s="700"/>
      <c r="AX24" s="700"/>
      <c r="AY24" s="700"/>
      <c r="AZ24" s="700"/>
      <c r="BA24" s="700"/>
      <c r="BB24" s="700"/>
      <c r="BC24" s="700"/>
      <c r="BD24" s="700"/>
      <c r="BE24" s="700"/>
      <c r="BF24" s="701"/>
      <c r="BG24" s="680" t="s">
        <v>139</v>
      </c>
      <c r="BH24" s="681"/>
      <c r="BI24" s="681"/>
      <c r="BJ24" s="681"/>
      <c r="BK24" s="681"/>
      <c r="BL24" s="681"/>
      <c r="BM24" s="681"/>
      <c r="BN24" s="682"/>
      <c r="BO24" s="683" t="s">
        <v>139</v>
      </c>
      <c r="BP24" s="683"/>
      <c r="BQ24" s="683"/>
      <c r="BR24" s="683"/>
      <c r="BS24" s="689" t="s">
        <v>139</v>
      </c>
      <c r="BT24" s="681"/>
      <c r="BU24" s="681"/>
      <c r="BV24" s="681"/>
      <c r="BW24" s="681"/>
      <c r="BX24" s="681"/>
      <c r="BY24" s="681"/>
      <c r="BZ24" s="681"/>
      <c r="CA24" s="681"/>
      <c r="CB24" s="690"/>
      <c r="CD24" s="691" t="s">
        <v>291</v>
      </c>
      <c r="CE24" s="692"/>
      <c r="CF24" s="692"/>
      <c r="CG24" s="692"/>
      <c r="CH24" s="692"/>
      <c r="CI24" s="692"/>
      <c r="CJ24" s="692"/>
      <c r="CK24" s="692"/>
      <c r="CL24" s="692"/>
      <c r="CM24" s="692"/>
      <c r="CN24" s="692"/>
      <c r="CO24" s="692"/>
      <c r="CP24" s="692"/>
      <c r="CQ24" s="693"/>
      <c r="CR24" s="669">
        <v>11621348</v>
      </c>
      <c r="CS24" s="670"/>
      <c r="CT24" s="670"/>
      <c r="CU24" s="670"/>
      <c r="CV24" s="670"/>
      <c r="CW24" s="670"/>
      <c r="CX24" s="670"/>
      <c r="CY24" s="671"/>
      <c r="CZ24" s="674">
        <v>41.4</v>
      </c>
      <c r="DA24" s="675"/>
      <c r="DB24" s="675"/>
      <c r="DC24" s="694"/>
      <c r="DD24" s="719">
        <v>8228949</v>
      </c>
      <c r="DE24" s="670"/>
      <c r="DF24" s="670"/>
      <c r="DG24" s="670"/>
      <c r="DH24" s="670"/>
      <c r="DI24" s="670"/>
      <c r="DJ24" s="670"/>
      <c r="DK24" s="671"/>
      <c r="DL24" s="719">
        <v>8227534</v>
      </c>
      <c r="DM24" s="670"/>
      <c r="DN24" s="670"/>
      <c r="DO24" s="670"/>
      <c r="DP24" s="670"/>
      <c r="DQ24" s="670"/>
      <c r="DR24" s="670"/>
      <c r="DS24" s="670"/>
      <c r="DT24" s="670"/>
      <c r="DU24" s="670"/>
      <c r="DV24" s="671"/>
      <c r="DW24" s="674">
        <v>47.5</v>
      </c>
      <c r="DX24" s="675"/>
      <c r="DY24" s="675"/>
      <c r="DZ24" s="675"/>
      <c r="EA24" s="675"/>
      <c r="EB24" s="675"/>
      <c r="EC24" s="676"/>
    </row>
    <row r="25" spans="2:133" ht="11.25" customHeight="1">
      <c r="B25" s="677" t="s">
        <v>292</v>
      </c>
      <c r="C25" s="678"/>
      <c r="D25" s="678"/>
      <c r="E25" s="678"/>
      <c r="F25" s="678"/>
      <c r="G25" s="678"/>
      <c r="H25" s="678"/>
      <c r="I25" s="678"/>
      <c r="J25" s="678"/>
      <c r="K25" s="678"/>
      <c r="L25" s="678"/>
      <c r="M25" s="678"/>
      <c r="N25" s="678"/>
      <c r="O25" s="678"/>
      <c r="P25" s="678"/>
      <c r="Q25" s="679"/>
      <c r="R25" s="680" t="s">
        <v>139</v>
      </c>
      <c r="S25" s="681"/>
      <c r="T25" s="681"/>
      <c r="U25" s="681"/>
      <c r="V25" s="681"/>
      <c r="W25" s="681"/>
      <c r="X25" s="681"/>
      <c r="Y25" s="682"/>
      <c r="Z25" s="683" t="s">
        <v>139</v>
      </c>
      <c r="AA25" s="683"/>
      <c r="AB25" s="683"/>
      <c r="AC25" s="683"/>
      <c r="AD25" s="684" t="s">
        <v>139</v>
      </c>
      <c r="AE25" s="684"/>
      <c r="AF25" s="684"/>
      <c r="AG25" s="684"/>
      <c r="AH25" s="684"/>
      <c r="AI25" s="684"/>
      <c r="AJ25" s="684"/>
      <c r="AK25" s="684"/>
      <c r="AL25" s="685" t="s">
        <v>139</v>
      </c>
      <c r="AM25" s="686"/>
      <c r="AN25" s="686"/>
      <c r="AO25" s="687"/>
      <c r="AP25" s="699" t="s">
        <v>293</v>
      </c>
      <c r="AQ25" s="700"/>
      <c r="AR25" s="700"/>
      <c r="AS25" s="700"/>
      <c r="AT25" s="700"/>
      <c r="AU25" s="700"/>
      <c r="AV25" s="700"/>
      <c r="AW25" s="700"/>
      <c r="AX25" s="700"/>
      <c r="AY25" s="700"/>
      <c r="AZ25" s="700"/>
      <c r="BA25" s="700"/>
      <c r="BB25" s="700"/>
      <c r="BC25" s="700"/>
      <c r="BD25" s="700"/>
      <c r="BE25" s="700"/>
      <c r="BF25" s="701"/>
      <c r="BG25" s="680" t="s">
        <v>139</v>
      </c>
      <c r="BH25" s="681"/>
      <c r="BI25" s="681"/>
      <c r="BJ25" s="681"/>
      <c r="BK25" s="681"/>
      <c r="BL25" s="681"/>
      <c r="BM25" s="681"/>
      <c r="BN25" s="682"/>
      <c r="BO25" s="683" t="s">
        <v>139</v>
      </c>
      <c r="BP25" s="683"/>
      <c r="BQ25" s="683"/>
      <c r="BR25" s="683"/>
      <c r="BS25" s="689" t="s">
        <v>139</v>
      </c>
      <c r="BT25" s="681"/>
      <c r="BU25" s="681"/>
      <c r="BV25" s="681"/>
      <c r="BW25" s="681"/>
      <c r="BX25" s="681"/>
      <c r="BY25" s="681"/>
      <c r="BZ25" s="681"/>
      <c r="CA25" s="681"/>
      <c r="CB25" s="690"/>
      <c r="CD25" s="695" t="s">
        <v>294</v>
      </c>
      <c r="CE25" s="696"/>
      <c r="CF25" s="696"/>
      <c r="CG25" s="696"/>
      <c r="CH25" s="696"/>
      <c r="CI25" s="696"/>
      <c r="CJ25" s="696"/>
      <c r="CK25" s="696"/>
      <c r="CL25" s="696"/>
      <c r="CM25" s="696"/>
      <c r="CN25" s="696"/>
      <c r="CO25" s="696"/>
      <c r="CP25" s="696"/>
      <c r="CQ25" s="697"/>
      <c r="CR25" s="680">
        <v>4305416</v>
      </c>
      <c r="CS25" s="716"/>
      <c r="CT25" s="716"/>
      <c r="CU25" s="716"/>
      <c r="CV25" s="716"/>
      <c r="CW25" s="716"/>
      <c r="CX25" s="716"/>
      <c r="CY25" s="717"/>
      <c r="CZ25" s="685">
        <v>15.3</v>
      </c>
      <c r="DA25" s="714"/>
      <c r="DB25" s="714"/>
      <c r="DC25" s="718"/>
      <c r="DD25" s="689">
        <v>4086868</v>
      </c>
      <c r="DE25" s="716"/>
      <c r="DF25" s="716"/>
      <c r="DG25" s="716"/>
      <c r="DH25" s="716"/>
      <c r="DI25" s="716"/>
      <c r="DJ25" s="716"/>
      <c r="DK25" s="717"/>
      <c r="DL25" s="689">
        <v>4085819</v>
      </c>
      <c r="DM25" s="716"/>
      <c r="DN25" s="716"/>
      <c r="DO25" s="716"/>
      <c r="DP25" s="716"/>
      <c r="DQ25" s="716"/>
      <c r="DR25" s="716"/>
      <c r="DS25" s="716"/>
      <c r="DT25" s="716"/>
      <c r="DU25" s="716"/>
      <c r="DV25" s="717"/>
      <c r="DW25" s="685">
        <v>23.6</v>
      </c>
      <c r="DX25" s="714"/>
      <c r="DY25" s="714"/>
      <c r="DZ25" s="714"/>
      <c r="EA25" s="714"/>
      <c r="EB25" s="714"/>
      <c r="EC25" s="715"/>
    </row>
    <row r="26" spans="2:133" ht="11.25" customHeight="1">
      <c r="B26" s="677" t="s">
        <v>295</v>
      </c>
      <c r="C26" s="678"/>
      <c r="D26" s="678"/>
      <c r="E26" s="678"/>
      <c r="F26" s="678"/>
      <c r="G26" s="678"/>
      <c r="H26" s="678"/>
      <c r="I26" s="678"/>
      <c r="J26" s="678"/>
      <c r="K26" s="678"/>
      <c r="L26" s="678"/>
      <c r="M26" s="678"/>
      <c r="N26" s="678"/>
      <c r="O26" s="678"/>
      <c r="P26" s="678"/>
      <c r="Q26" s="679"/>
      <c r="R26" s="680">
        <v>17279438</v>
      </c>
      <c r="S26" s="681"/>
      <c r="T26" s="681"/>
      <c r="U26" s="681"/>
      <c r="V26" s="681"/>
      <c r="W26" s="681"/>
      <c r="X26" s="681"/>
      <c r="Y26" s="682"/>
      <c r="Z26" s="683">
        <v>60</v>
      </c>
      <c r="AA26" s="683"/>
      <c r="AB26" s="683"/>
      <c r="AC26" s="683"/>
      <c r="AD26" s="684">
        <v>16263233</v>
      </c>
      <c r="AE26" s="684"/>
      <c r="AF26" s="684"/>
      <c r="AG26" s="684"/>
      <c r="AH26" s="684"/>
      <c r="AI26" s="684"/>
      <c r="AJ26" s="684"/>
      <c r="AK26" s="684"/>
      <c r="AL26" s="685">
        <v>97.1</v>
      </c>
      <c r="AM26" s="686"/>
      <c r="AN26" s="686"/>
      <c r="AO26" s="687"/>
      <c r="AP26" s="699" t="s">
        <v>296</v>
      </c>
      <c r="AQ26" s="720"/>
      <c r="AR26" s="720"/>
      <c r="AS26" s="720"/>
      <c r="AT26" s="720"/>
      <c r="AU26" s="720"/>
      <c r="AV26" s="720"/>
      <c r="AW26" s="720"/>
      <c r="AX26" s="720"/>
      <c r="AY26" s="720"/>
      <c r="AZ26" s="720"/>
      <c r="BA26" s="720"/>
      <c r="BB26" s="720"/>
      <c r="BC26" s="720"/>
      <c r="BD26" s="720"/>
      <c r="BE26" s="720"/>
      <c r="BF26" s="701"/>
      <c r="BG26" s="680" t="s">
        <v>139</v>
      </c>
      <c r="BH26" s="681"/>
      <c r="BI26" s="681"/>
      <c r="BJ26" s="681"/>
      <c r="BK26" s="681"/>
      <c r="BL26" s="681"/>
      <c r="BM26" s="681"/>
      <c r="BN26" s="682"/>
      <c r="BO26" s="683" t="s">
        <v>244</v>
      </c>
      <c r="BP26" s="683"/>
      <c r="BQ26" s="683"/>
      <c r="BR26" s="683"/>
      <c r="BS26" s="689" t="s">
        <v>139</v>
      </c>
      <c r="BT26" s="681"/>
      <c r="BU26" s="681"/>
      <c r="BV26" s="681"/>
      <c r="BW26" s="681"/>
      <c r="BX26" s="681"/>
      <c r="BY26" s="681"/>
      <c r="BZ26" s="681"/>
      <c r="CA26" s="681"/>
      <c r="CB26" s="690"/>
      <c r="CD26" s="695" t="s">
        <v>297</v>
      </c>
      <c r="CE26" s="696"/>
      <c r="CF26" s="696"/>
      <c r="CG26" s="696"/>
      <c r="CH26" s="696"/>
      <c r="CI26" s="696"/>
      <c r="CJ26" s="696"/>
      <c r="CK26" s="696"/>
      <c r="CL26" s="696"/>
      <c r="CM26" s="696"/>
      <c r="CN26" s="696"/>
      <c r="CO26" s="696"/>
      <c r="CP26" s="696"/>
      <c r="CQ26" s="697"/>
      <c r="CR26" s="680">
        <v>3078397</v>
      </c>
      <c r="CS26" s="681"/>
      <c r="CT26" s="681"/>
      <c r="CU26" s="681"/>
      <c r="CV26" s="681"/>
      <c r="CW26" s="681"/>
      <c r="CX26" s="681"/>
      <c r="CY26" s="682"/>
      <c r="CZ26" s="685">
        <v>11</v>
      </c>
      <c r="DA26" s="714"/>
      <c r="DB26" s="714"/>
      <c r="DC26" s="718"/>
      <c r="DD26" s="689">
        <v>2901910</v>
      </c>
      <c r="DE26" s="681"/>
      <c r="DF26" s="681"/>
      <c r="DG26" s="681"/>
      <c r="DH26" s="681"/>
      <c r="DI26" s="681"/>
      <c r="DJ26" s="681"/>
      <c r="DK26" s="682"/>
      <c r="DL26" s="689" t="s">
        <v>139</v>
      </c>
      <c r="DM26" s="681"/>
      <c r="DN26" s="681"/>
      <c r="DO26" s="681"/>
      <c r="DP26" s="681"/>
      <c r="DQ26" s="681"/>
      <c r="DR26" s="681"/>
      <c r="DS26" s="681"/>
      <c r="DT26" s="681"/>
      <c r="DU26" s="681"/>
      <c r="DV26" s="682"/>
      <c r="DW26" s="685" t="s">
        <v>139</v>
      </c>
      <c r="DX26" s="714"/>
      <c r="DY26" s="714"/>
      <c r="DZ26" s="714"/>
      <c r="EA26" s="714"/>
      <c r="EB26" s="714"/>
      <c r="EC26" s="715"/>
    </row>
    <row r="27" spans="2:133" ht="11.25" customHeight="1">
      <c r="B27" s="677" t="s">
        <v>298</v>
      </c>
      <c r="C27" s="678"/>
      <c r="D27" s="678"/>
      <c r="E27" s="678"/>
      <c r="F27" s="678"/>
      <c r="G27" s="678"/>
      <c r="H27" s="678"/>
      <c r="I27" s="678"/>
      <c r="J27" s="678"/>
      <c r="K27" s="678"/>
      <c r="L27" s="678"/>
      <c r="M27" s="678"/>
      <c r="N27" s="678"/>
      <c r="O27" s="678"/>
      <c r="P27" s="678"/>
      <c r="Q27" s="679"/>
      <c r="R27" s="680">
        <v>4229</v>
      </c>
      <c r="S27" s="681"/>
      <c r="T27" s="681"/>
      <c r="U27" s="681"/>
      <c r="V27" s="681"/>
      <c r="W27" s="681"/>
      <c r="X27" s="681"/>
      <c r="Y27" s="682"/>
      <c r="Z27" s="683">
        <v>0</v>
      </c>
      <c r="AA27" s="683"/>
      <c r="AB27" s="683"/>
      <c r="AC27" s="683"/>
      <c r="AD27" s="684">
        <v>4229</v>
      </c>
      <c r="AE27" s="684"/>
      <c r="AF27" s="684"/>
      <c r="AG27" s="684"/>
      <c r="AH27" s="684"/>
      <c r="AI27" s="684"/>
      <c r="AJ27" s="684"/>
      <c r="AK27" s="684"/>
      <c r="AL27" s="685">
        <v>0</v>
      </c>
      <c r="AM27" s="686"/>
      <c r="AN27" s="686"/>
      <c r="AO27" s="687"/>
      <c r="AP27" s="677" t="s">
        <v>299</v>
      </c>
      <c r="AQ27" s="678"/>
      <c r="AR27" s="678"/>
      <c r="AS27" s="678"/>
      <c r="AT27" s="678"/>
      <c r="AU27" s="678"/>
      <c r="AV27" s="678"/>
      <c r="AW27" s="678"/>
      <c r="AX27" s="678"/>
      <c r="AY27" s="678"/>
      <c r="AZ27" s="678"/>
      <c r="BA27" s="678"/>
      <c r="BB27" s="678"/>
      <c r="BC27" s="678"/>
      <c r="BD27" s="678"/>
      <c r="BE27" s="678"/>
      <c r="BF27" s="679"/>
      <c r="BG27" s="680">
        <v>5827058</v>
      </c>
      <c r="BH27" s="681"/>
      <c r="BI27" s="681"/>
      <c r="BJ27" s="681"/>
      <c r="BK27" s="681"/>
      <c r="BL27" s="681"/>
      <c r="BM27" s="681"/>
      <c r="BN27" s="682"/>
      <c r="BO27" s="683">
        <v>100</v>
      </c>
      <c r="BP27" s="683"/>
      <c r="BQ27" s="683"/>
      <c r="BR27" s="683"/>
      <c r="BS27" s="689">
        <v>34111</v>
      </c>
      <c r="BT27" s="681"/>
      <c r="BU27" s="681"/>
      <c r="BV27" s="681"/>
      <c r="BW27" s="681"/>
      <c r="BX27" s="681"/>
      <c r="BY27" s="681"/>
      <c r="BZ27" s="681"/>
      <c r="CA27" s="681"/>
      <c r="CB27" s="690"/>
      <c r="CD27" s="695" t="s">
        <v>300</v>
      </c>
      <c r="CE27" s="696"/>
      <c r="CF27" s="696"/>
      <c r="CG27" s="696"/>
      <c r="CH27" s="696"/>
      <c r="CI27" s="696"/>
      <c r="CJ27" s="696"/>
      <c r="CK27" s="696"/>
      <c r="CL27" s="696"/>
      <c r="CM27" s="696"/>
      <c r="CN27" s="696"/>
      <c r="CO27" s="696"/>
      <c r="CP27" s="696"/>
      <c r="CQ27" s="697"/>
      <c r="CR27" s="680">
        <v>4363363</v>
      </c>
      <c r="CS27" s="716"/>
      <c r="CT27" s="716"/>
      <c r="CU27" s="716"/>
      <c r="CV27" s="716"/>
      <c r="CW27" s="716"/>
      <c r="CX27" s="716"/>
      <c r="CY27" s="717"/>
      <c r="CZ27" s="685">
        <v>15.5</v>
      </c>
      <c r="DA27" s="714"/>
      <c r="DB27" s="714"/>
      <c r="DC27" s="718"/>
      <c r="DD27" s="689">
        <v>1277375</v>
      </c>
      <c r="DE27" s="716"/>
      <c r="DF27" s="716"/>
      <c r="DG27" s="716"/>
      <c r="DH27" s="716"/>
      <c r="DI27" s="716"/>
      <c r="DJ27" s="716"/>
      <c r="DK27" s="717"/>
      <c r="DL27" s="689">
        <v>1277009</v>
      </c>
      <c r="DM27" s="716"/>
      <c r="DN27" s="716"/>
      <c r="DO27" s="716"/>
      <c r="DP27" s="716"/>
      <c r="DQ27" s="716"/>
      <c r="DR27" s="716"/>
      <c r="DS27" s="716"/>
      <c r="DT27" s="716"/>
      <c r="DU27" s="716"/>
      <c r="DV27" s="717"/>
      <c r="DW27" s="685">
        <v>7.4</v>
      </c>
      <c r="DX27" s="714"/>
      <c r="DY27" s="714"/>
      <c r="DZ27" s="714"/>
      <c r="EA27" s="714"/>
      <c r="EB27" s="714"/>
      <c r="EC27" s="715"/>
    </row>
    <row r="28" spans="2:133" ht="11.25" customHeight="1">
      <c r="B28" s="677" t="s">
        <v>301</v>
      </c>
      <c r="C28" s="678"/>
      <c r="D28" s="678"/>
      <c r="E28" s="678"/>
      <c r="F28" s="678"/>
      <c r="G28" s="678"/>
      <c r="H28" s="678"/>
      <c r="I28" s="678"/>
      <c r="J28" s="678"/>
      <c r="K28" s="678"/>
      <c r="L28" s="678"/>
      <c r="M28" s="678"/>
      <c r="N28" s="678"/>
      <c r="O28" s="678"/>
      <c r="P28" s="678"/>
      <c r="Q28" s="679"/>
      <c r="R28" s="680">
        <v>35710</v>
      </c>
      <c r="S28" s="681"/>
      <c r="T28" s="681"/>
      <c r="U28" s="681"/>
      <c r="V28" s="681"/>
      <c r="W28" s="681"/>
      <c r="X28" s="681"/>
      <c r="Y28" s="682"/>
      <c r="Z28" s="683">
        <v>0.1</v>
      </c>
      <c r="AA28" s="683"/>
      <c r="AB28" s="683"/>
      <c r="AC28" s="683"/>
      <c r="AD28" s="684" t="s">
        <v>244</v>
      </c>
      <c r="AE28" s="684"/>
      <c r="AF28" s="684"/>
      <c r="AG28" s="684"/>
      <c r="AH28" s="684"/>
      <c r="AI28" s="684"/>
      <c r="AJ28" s="684"/>
      <c r="AK28" s="684"/>
      <c r="AL28" s="685" t="s">
        <v>139</v>
      </c>
      <c r="AM28" s="686"/>
      <c r="AN28" s="686"/>
      <c r="AO28" s="687"/>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683"/>
      <c r="BP28" s="683"/>
      <c r="BQ28" s="683"/>
      <c r="BR28" s="683"/>
      <c r="BS28" s="689"/>
      <c r="BT28" s="681"/>
      <c r="BU28" s="681"/>
      <c r="BV28" s="681"/>
      <c r="BW28" s="681"/>
      <c r="BX28" s="681"/>
      <c r="BY28" s="681"/>
      <c r="BZ28" s="681"/>
      <c r="CA28" s="681"/>
      <c r="CB28" s="690"/>
      <c r="CD28" s="695" t="s">
        <v>302</v>
      </c>
      <c r="CE28" s="696"/>
      <c r="CF28" s="696"/>
      <c r="CG28" s="696"/>
      <c r="CH28" s="696"/>
      <c r="CI28" s="696"/>
      <c r="CJ28" s="696"/>
      <c r="CK28" s="696"/>
      <c r="CL28" s="696"/>
      <c r="CM28" s="696"/>
      <c r="CN28" s="696"/>
      <c r="CO28" s="696"/>
      <c r="CP28" s="696"/>
      <c r="CQ28" s="697"/>
      <c r="CR28" s="680">
        <v>2952569</v>
      </c>
      <c r="CS28" s="681"/>
      <c r="CT28" s="681"/>
      <c r="CU28" s="681"/>
      <c r="CV28" s="681"/>
      <c r="CW28" s="681"/>
      <c r="CX28" s="681"/>
      <c r="CY28" s="682"/>
      <c r="CZ28" s="685">
        <v>10.5</v>
      </c>
      <c r="DA28" s="714"/>
      <c r="DB28" s="714"/>
      <c r="DC28" s="718"/>
      <c r="DD28" s="689">
        <v>2864706</v>
      </c>
      <c r="DE28" s="681"/>
      <c r="DF28" s="681"/>
      <c r="DG28" s="681"/>
      <c r="DH28" s="681"/>
      <c r="DI28" s="681"/>
      <c r="DJ28" s="681"/>
      <c r="DK28" s="682"/>
      <c r="DL28" s="689">
        <v>2864706</v>
      </c>
      <c r="DM28" s="681"/>
      <c r="DN28" s="681"/>
      <c r="DO28" s="681"/>
      <c r="DP28" s="681"/>
      <c r="DQ28" s="681"/>
      <c r="DR28" s="681"/>
      <c r="DS28" s="681"/>
      <c r="DT28" s="681"/>
      <c r="DU28" s="681"/>
      <c r="DV28" s="682"/>
      <c r="DW28" s="685">
        <v>16.5</v>
      </c>
      <c r="DX28" s="714"/>
      <c r="DY28" s="714"/>
      <c r="DZ28" s="714"/>
      <c r="EA28" s="714"/>
      <c r="EB28" s="714"/>
      <c r="EC28" s="715"/>
    </row>
    <row r="29" spans="2:133" ht="11.25" customHeight="1">
      <c r="B29" s="677" t="s">
        <v>303</v>
      </c>
      <c r="C29" s="678"/>
      <c r="D29" s="678"/>
      <c r="E29" s="678"/>
      <c r="F29" s="678"/>
      <c r="G29" s="678"/>
      <c r="H29" s="678"/>
      <c r="I29" s="678"/>
      <c r="J29" s="678"/>
      <c r="K29" s="678"/>
      <c r="L29" s="678"/>
      <c r="M29" s="678"/>
      <c r="N29" s="678"/>
      <c r="O29" s="678"/>
      <c r="P29" s="678"/>
      <c r="Q29" s="679"/>
      <c r="R29" s="680">
        <v>269615</v>
      </c>
      <c r="S29" s="681"/>
      <c r="T29" s="681"/>
      <c r="U29" s="681"/>
      <c r="V29" s="681"/>
      <c r="W29" s="681"/>
      <c r="X29" s="681"/>
      <c r="Y29" s="682"/>
      <c r="Z29" s="683">
        <v>0.9</v>
      </c>
      <c r="AA29" s="683"/>
      <c r="AB29" s="683"/>
      <c r="AC29" s="683"/>
      <c r="AD29" s="684">
        <v>40012</v>
      </c>
      <c r="AE29" s="684"/>
      <c r="AF29" s="684"/>
      <c r="AG29" s="684"/>
      <c r="AH29" s="684"/>
      <c r="AI29" s="684"/>
      <c r="AJ29" s="684"/>
      <c r="AK29" s="684"/>
      <c r="AL29" s="685">
        <v>0.2</v>
      </c>
      <c r="AM29" s="686"/>
      <c r="AN29" s="686"/>
      <c r="AO29" s="687"/>
      <c r="AP29" s="721"/>
      <c r="AQ29" s="722"/>
      <c r="AR29" s="722"/>
      <c r="AS29" s="722"/>
      <c r="AT29" s="722"/>
      <c r="AU29" s="722"/>
      <c r="AV29" s="722"/>
      <c r="AW29" s="722"/>
      <c r="AX29" s="722"/>
      <c r="AY29" s="722"/>
      <c r="AZ29" s="722"/>
      <c r="BA29" s="722"/>
      <c r="BB29" s="722"/>
      <c r="BC29" s="722"/>
      <c r="BD29" s="722"/>
      <c r="BE29" s="722"/>
      <c r="BF29" s="723"/>
      <c r="BG29" s="680"/>
      <c r="BH29" s="681"/>
      <c r="BI29" s="681"/>
      <c r="BJ29" s="681"/>
      <c r="BK29" s="681"/>
      <c r="BL29" s="681"/>
      <c r="BM29" s="681"/>
      <c r="BN29" s="682"/>
      <c r="BO29" s="683"/>
      <c r="BP29" s="683"/>
      <c r="BQ29" s="683"/>
      <c r="BR29" s="683"/>
      <c r="BS29" s="684"/>
      <c r="BT29" s="684"/>
      <c r="BU29" s="684"/>
      <c r="BV29" s="684"/>
      <c r="BW29" s="684"/>
      <c r="BX29" s="684"/>
      <c r="BY29" s="684"/>
      <c r="BZ29" s="684"/>
      <c r="CA29" s="684"/>
      <c r="CB29" s="688"/>
      <c r="CD29" s="724" t="s">
        <v>304</v>
      </c>
      <c r="CE29" s="725"/>
      <c r="CF29" s="695" t="s">
        <v>305</v>
      </c>
      <c r="CG29" s="696"/>
      <c r="CH29" s="696"/>
      <c r="CI29" s="696"/>
      <c r="CJ29" s="696"/>
      <c r="CK29" s="696"/>
      <c r="CL29" s="696"/>
      <c r="CM29" s="696"/>
      <c r="CN29" s="696"/>
      <c r="CO29" s="696"/>
      <c r="CP29" s="696"/>
      <c r="CQ29" s="697"/>
      <c r="CR29" s="680">
        <v>2952569</v>
      </c>
      <c r="CS29" s="716"/>
      <c r="CT29" s="716"/>
      <c r="CU29" s="716"/>
      <c r="CV29" s="716"/>
      <c r="CW29" s="716"/>
      <c r="CX29" s="716"/>
      <c r="CY29" s="717"/>
      <c r="CZ29" s="685">
        <v>10.5</v>
      </c>
      <c r="DA29" s="714"/>
      <c r="DB29" s="714"/>
      <c r="DC29" s="718"/>
      <c r="DD29" s="689">
        <v>2864706</v>
      </c>
      <c r="DE29" s="716"/>
      <c r="DF29" s="716"/>
      <c r="DG29" s="716"/>
      <c r="DH29" s="716"/>
      <c r="DI29" s="716"/>
      <c r="DJ29" s="716"/>
      <c r="DK29" s="717"/>
      <c r="DL29" s="689">
        <v>2864706</v>
      </c>
      <c r="DM29" s="716"/>
      <c r="DN29" s="716"/>
      <c r="DO29" s="716"/>
      <c r="DP29" s="716"/>
      <c r="DQ29" s="716"/>
      <c r="DR29" s="716"/>
      <c r="DS29" s="716"/>
      <c r="DT29" s="716"/>
      <c r="DU29" s="716"/>
      <c r="DV29" s="717"/>
      <c r="DW29" s="685">
        <v>16.5</v>
      </c>
      <c r="DX29" s="714"/>
      <c r="DY29" s="714"/>
      <c r="DZ29" s="714"/>
      <c r="EA29" s="714"/>
      <c r="EB29" s="714"/>
      <c r="EC29" s="715"/>
    </row>
    <row r="30" spans="2:133" ht="11.25" customHeight="1">
      <c r="B30" s="677" t="s">
        <v>306</v>
      </c>
      <c r="C30" s="678"/>
      <c r="D30" s="678"/>
      <c r="E30" s="678"/>
      <c r="F30" s="678"/>
      <c r="G30" s="678"/>
      <c r="H30" s="678"/>
      <c r="I30" s="678"/>
      <c r="J30" s="678"/>
      <c r="K30" s="678"/>
      <c r="L30" s="678"/>
      <c r="M30" s="678"/>
      <c r="N30" s="678"/>
      <c r="O30" s="678"/>
      <c r="P30" s="678"/>
      <c r="Q30" s="679"/>
      <c r="R30" s="680">
        <v>140703</v>
      </c>
      <c r="S30" s="681"/>
      <c r="T30" s="681"/>
      <c r="U30" s="681"/>
      <c r="V30" s="681"/>
      <c r="W30" s="681"/>
      <c r="X30" s="681"/>
      <c r="Y30" s="682"/>
      <c r="Z30" s="683">
        <v>0.5</v>
      </c>
      <c r="AA30" s="683"/>
      <c r="AB30" s="683"/>
      <c r="AC30" s="683"/>
      <c r="AD30" s="684" t="s">
        <v>244</v>
      </c>
      <c r="AE30" s="684"/>
      <c r="AF30" s="684"/>
      <c r="AG30" s="684"/>
      <c r="AH30" s="684"/>
      <c r="AI30" s="684"/>
      <c r="AJ30" s="684"/>
      <c r="AK30" s="684"/>
      <c r="AL30" s="685" t="s">
        <v>139</v>
      </c>
      <c r="AM30" s="686"/>
      <c r="AN30" s="686"/>
      <c r="AO30" s="687"/>
      <c r="AP30" s="659" t="s">
        <v>222</v>
      </c>
      <c r="AQ30" s="660"/>
      <c r="AR30" s="660"/>
      <c r="AS30" s="660"/>
      <c r="AT30" s="660"/>
      <c r="AU30" s="660"/>
      <c r="AV30" s="660"/>
      <c r="AW30" s="660"/>
      <c r="AX30" s="660"/>
      <c r="AY30" s="660"/>
      <c r="AZ30" s="660"/>
      <c r="BA30" s="660"/>
      <c r="BB30" s="660"/>
      <c r="BC30" s="660"/>
      <c r="BD30" s="660"/>
      <c r="BE30" s="660"/>
      <c r="BF30" s="661"/>
      <c r="BG30" s="659" t="s">
        <v>307</v>
      </c>
      <c r="BH30" s="733"/>
      <c r="BI30" s="733"/>
      <c r="BJ30" s="733"/>
      <c r="BK30" s="733"/>
      <c r="BL30" s="733"/>
      <c r="BM30" s="733"/>
      <c r="BN30" s="733"/>
      <c r="BO30" s="733"/>
      <c r="BP30" s="733"/>
      <c r="BQ30" s="734"/>
      <c r="BR30" s="659" t="s">
        <v>308</v>
      </c>
      <c r="BS30" s="733"/>
      <c r="BT30" s="733"/>
      <c r="BU30" s="733"/>
      <c r="BV30" s="733"/>
      <c r="BW30" s="733"/>
      <c r="BX30" s="733"/>
      <c r="BY30" s="733"/>
      <c r="BZ30" s="733"/>
      <c r="CA30" s="733"/>
      <c r="CB30" s="734"/>
      <c r="CD30" s="726"/>
      <c r="CE30" s="727"/>
      <c r="CF30" s="695" t="s">
        <v>309</v>
      </c>
      <c r="CG30" s="696"/>
      <c r="CH30" s="696"/>
      <c r="CI30" s="696"/>
      <c r="CJ30" s="696"/>
      <c r="CK30" s="696"/>
      <c r="CL30" s="696"/>
      <c r="CM30" s="696"/>
      <c r="CN30" s="696"/>
      <c r="CO30" s="696"/>
      <c r="CP30" s="696"/>
      <c r="CQ30" s="697"/>
      <c r="CR30" s="680">
        <v>2822210</v>
      </c>
      <c r="CS30" s="681"/>
      <c r="CT30" s="681"/>
      <c r="CU30" s="681"/>
      <c r="CV30" s="681"/>
      <c r="CW30" s="681"/>
      <c r="CX30" s="681"/>
      <c r="CY30" s="682"/>
      <c r="CZ30" s="685">
        <v>10.1</v>
      </c>
      <c r="DA30" s="714"/>
      <c r="DB30" s="714"/>
      <c r="DC30" s="718"/>
      <c r="DD30" s="689">
        <v>2734347</v>
      </c>
      <c r="DE30" s="681"/>
      <c r="DF30" s="681"/>
      <c r="DG30" s="681"/>
      <c r="DH30" s="681"/>
      <c r="DI30" s="681"/>
      <c r="DJ30" s="681"/>
      <c r="DK30" s="682"/>
      <c r="DL30" s="689">
        <v>2734347</v>
      </c>
      <c r="DM30" s="681"/>
      <c r="DN30" s="681"/>
      <c r="DO30" s="681"/>
      <c r="DP30" s="681"/>
      <c r="DQ30" s="681"/>
      <c r="DR30" s="681"/>
      <c r="DS30" s="681"/>
      <c r="DT30" s="681"/>
      <c r="DU30" s="681"/>
      <c r="DV30" s="682"/>
      <c r="DW30" s="685">
        <v>15.8</v>
      </c>
      <c r="DX30" s="714"/>
      <c r="DY30" s="714"/>
      <c r="DZ30" s="714"/>
      <c r="EA30" s="714"/>
      <c r="EB30" s="714"/>
      <c r="EC30" s="715"/>
    </row>
    <row r="31" spans="2:133" ht="11.25" customHeight="1">
      <c r="B31" s="677" t="s">
        <v>310</v>
      </c>
      <c r="C31" s="678"/>
      <c r="D31" s="678"/>
      <c r="E31" s="678"/>
      <c r="F31" s="678"/>
      <c r="G31" s="678"/>
      <c r="H31" s="678"/>
      <c r="I31" s="678"/>
      <c r="J31" s="678"/>
      <c r="K31" s="678"/>
      <c r="L31" s="678"/>
      <c r="M31" s="678"/>
      <c r="N31" s="678"/>
      <c r="O31" s="678"/>
      <c r="P31" s="678"/>
      <c r="Q31" s="679"/>
      <c r="R31" s="680">
        <v>2857030</v>
      </c>
      <c r="S31" s="681"/>
      <c r="T31" s="681"/>
      <c r="U31" s="681"/>
      <c r="V31" s="681"/>
      <c r="W31" s="681"/>
      <c r="X31" s="681"/>
      <c r="Y31" s="682"/>
      <c r="Z31" s="683">
        <v>9.9</v>
      </c>
      <c r="AA31" s="683"/>
      <c r="AB31" s="683"/>
      <c r="AC31" s="683"/>
      <c r="AD31" s="684" t="s">
        <v>139</v>
      </c>
      <c r="AE31" s="684"/>
      <c r="AF31" s="684"/>
      <c r="AG31" s="684"/>
      <c r="AH31" s="684"/>
      <c r="AI31" s="684"/>
      <c r="AJ31" s="684"/>
      <c r="AK31" s="684"/>
      <c r="AL31" s="685" t="s">
        <v>139</v>
      </c>
      <c r="AM31" s="686"/>
      <c r="AN31" s="686"/>
      <c r="AO31" s="687"/>
      <c r="AP31" s="737" t="s">
        <v>311</v>
      </c>
      <c r="AQ31" s="738"/>
      <c r="AR31" s="738"/>
      <c r="AS31" s="738"/>
      <c r="AT31" s="743" t="s">
        <v>312</v>
      </c>
      <c r="AU31" s="225"/>
      <c r="AV31" s="225"/>
      <c r="AW31" s="225"/>
      <c r="AX31" s="666" t="s">
        <v>186</v>
      </c>
      <c r="AY31" s="667"/>
      <c r="AZ31" s="667"/>
      <c r="BA31" s="667"/>
      <c r="BB31" s="667"/>
      <c r="BC31" s="667"/>
      <c r="BD31" s="667"/>
      <c r="BE31" s="667"/>
      <c r="BF31" s="668"/>
      <c r="BG31" s="748">
        <v>99</v>
      </c>
      <c r="BH31" s="735"/>
      <c r="BI31" s="735"/>
      <c r="BJ31" s="735"/>
      <c r="BK31" s="735"/>
      <c r="BL31" s="735"/>
      <c r="BM31" s="675">
        <v>95</v>
      </c>
      <c r="BN31" s="735"/>
      <c r="BO31" s="735"/>
      <c r="BP31" s="735"/>
      <c r="BQ31" s="736"/>
      <c r="BR31" s="748">
        <v>98.8</v>
      </c>
      <c r="BS31" s="735"/>
      <c r="BT31" s="735"/>
      <c r="BU31" s="735"/>
      <c r="BV31" s="735"/>
      <c r="BW31" s="735"/>
      <c r="BX31" s="675">
        <v>94.5</v>
      </c>
      <c r="BY31" s="735"/>
      <c r="BZ31" s="735"/>
      <c r="CA31" s="735"/>
      <c r="CB31" s="736"/>
      <c r="CD31" s="726"/>
      <c r="CE31" s="727"/>
      <c r="CF31" s="695" t="s">
        <v>313</v>
      </c>
      <c r="CG31" s="696"/>
      <c r="CH31" s="696"/>
      <c r="CI31" s="696"/>
      <c r="CJ31" s="696"/>
      <c r="CK31" s="696"/>
      <c r="CL31" s="696"/>
      <c r="CM31" s="696"/>
      <c r="CN31" s="696"/>
      <c r="CO31" s="696"/>
      <c r="CP31" s="696"/>
      <c r="CQ31" s="697"/>
      <c r="CR31" s="680">
        <v>130359</v>
      </c>
      <c r="CS31" s="716"/>
      <c r="CT31" s="716"/>
      <c r="CU31" s="716"/>
      <c r="CV31" s="716"/>
      <c r="CW31" s="716"/>
      <c r="CX31" s="716"/>
      <c r="CY31" s="717"/>
      <c r="CZ31" s="685">
        <v>0.5</v>
      </c>
      <c r="DA31" s="714"/>
      <c r="DB31" s="714"/>
      <c r="DC31" s="718"/>
      <c r="DD31" s="689">
        <v>130359</v>
      </c>
      <c r="DE31" s="716"/>
      <c r="DF31" s="716"/>
      <c r="DG31" s="716"/>
      <c r="DH31" s="716"/>
      <c r="DI31" s="716"/>
      <c r="DJ31" s="716"/>
      <c r="DK31" s="717"/>
      <c r="DL31" s="689">
        <v>130359</v>
      </c>
      <c r="DM31" s="716"/>
      <c r="DN31" s="716"/>
      <c r="DO31" s="716"/>
      <c r="DP31" s="716"/>
      <c r="DQ31" s="716"/>
      <c r="DR31" s="716"/>
      <c r="DS31" s="716"/>
      <c r="DT31" s="716"/>
      <c r="DU31" s="716"/>
      <c r="DV31" s="717"/>
      <c r="DW31" s="685">
        <v>0.8</v>
      </c>
      <c r="DX31" s="714"/>
      <c r="DY31" s="714"/>
      <c r="DZ31" s="714"/>
      <c r="EA31" s="714"/>
      <c r="EB31" s="714"/>
      <c r="EC31" s="715"/>
    </row>
    <row r="32" spans="2:133" ht="11.25" customHeight="1">
      <c r="B32" s="730" t="s">
        <v>314</v>
      </c>
      <c r="C32" s="731"/>
      <c r="D32" s="731"/>
      <c r="E32" s="731"/>
      <c r="F32" s="731"/>
      <c r="G32" s="731"/>
      <c r="H32" s="731"/>
      <c r="I32" s="731"/>
      <c r="J32" s="731"/>
      <c r="K32" s="731"/>
      <c r="L32" s="731"/>
      <c r="M32" s="731"/>
      <c r="N32" s="731"/>
      <c r="O32" s="731"/>
      <c r="P32" s="731"/>
      <c r="Q32" s="732"/>
      <c r="R32" s="680">
        <v>414521</v>
      </c>
      <c r="S32" s="681"/>
      <c r="T32" s="681"/>
      <c r="U32" s="681"/>
      <c r="V32" s="681"/>
      <c r="W32" s="681"/>
      <c r="X32" s="681"/>
      <c r="Y32" s="682"/>
      <c r="Z32" s="683">
        <v>1.4</v>
      </c>
      <c r="AA32" s="683"/>
      <c r="AB32" s="683"/>
      <c r="AC32" s="683"/>
      <c r="AD32" s="684">
        <v>414521</v>
      </c>
      <c r="AE32" s="684"/>
      <c r="AF32" s="684"/>
      <c r="AG32" s="684"/>
      <c r="AH32" s="684"/>
      <c r="AI32" s="684"/>
      <c r="AJ32" s="684"/>
      <c r="AK32" s="684"/>
      <c r="AL32" s="685">
        <v>2.5</v>
      </c>
      <c r="AM32" s="686"/>
      <c r="AN32" s="686"/>
      <c r="AO32" s="687"/>
      <c r="AP32" s="739"/>
      <c r="AQ32" s="740"/>
      <c r="AR32" s="740"/>
      <c r="AS32" s="740"/>
      <c r="AT32" s="744"/>
      <c r="AU32" s="224" t="s">
        <v>315</v>
      </c>
      <c r="AV32" s="224"/>
      <c r="AW32" s="224"/>
      <c r="AX32" s="677" t="s">
        <v>316</v>
      </c>
      <c r="AY32" s="678"/>
      <c r="AZ32" s="678"/>
      <c r="BA32" s="678"/>
      <c r="BB32" s="678"/>
      <c r="BC32" s="678"/>
      <c r="BD32" s="678"/>
      <c r="BE32" s="678"/>
      <c r="BF32" s="679"/>
      <c r="BG32" s="749">
        <v>99</v>
      </c>
      <c r="BH32" s="716"/>
      <c r="BI32" s="716"/>
      <c r="BJ32" s="716"/>
      <c r="BK32" s="716"/>
      <c r="BL32" s="716"/>
      <c r="BM32" s="686">
        <v>96</v>
      </c>
      <c r="BN32" s="746"/>
      <c r="BO32" s="746"/>
      <c r="BP32" s="746"/>
      <c r="BQ32" s="747"/>
      <c r="BR32" s="749">
        <v>99</v>
      </c>
      <c r="BS32" s="716"/>
      <c r="BT32" s="716"/>
      <c r="BU32" s="716"/>
      <c r="BV32" s="716"/>
      <c r="BW32" s="716"/>
      <c r="BX32" s="686">
        <v>95.9</v>
      </c>
      <c r="BY32" s="746"/>
      <c r="BZ32" s="746"/>
      <c r="CA32" s="746"/>
      <c r="CB32" s="747"/>
      <c r="CD32" s="728"/>
      <c r="CE32" s="729"/>
      <c r="CF32" s="695" t="s">
        <v>317</v>
      </c>
      <c r="CG32" s="696"/>
      <c r="CH32" s="696"/>
      <c r="CI32" s="696"/>
      <c r="CJ32" s="696"/>
      <c r="CK32" s="696"/>
      <c r="CL32" s="696"/>
      <c r="CM32" s="696"/>
      <c r="CN32" s="696"/>
      <c r="CO32" s="696"/>
      <c r="CP32" s="696"/>
      <c r="CQ32" s="697"/>
      <c r="CR32" s="680" t="s">
        <v>139</v>
      </c>
      <c r="CS32" s="681"/>
      <c r="CT32" s="681"/>
      <c r="CU32" s="681"/>
      <c r="CV32" s="681"/>
      <c r="CW32" s="681"/>
      <c r="CX32" s="681"/>
      <c r="CY32" s="682"/>
      <c r="CZ32" s="685" t="s">
        <v>139</v>
      </c>
      <c r="DA32" s="714"/>
      <c r="DB32" s="714"/>
      <c r="DC32" s="718"/>
      <c r="DD32" s="689" t="s">
        <v>139</v>
      </c>
      <c r="DE32" s="681"/>
      <c r="DF32" s="681"/>
      <c r="DG32" s="681"/>
      <c r="DH32" s="681"/>
      <c r="DI32" s="681"/>
      <c r="DJ32" s="681"/>
      <c r="DK32" s="682"/>
      <c r="DL32" s="689" t="s">
        <v>139</v>
      </c>
      <c r="DM32" s="681"/>
      <c r="DN32" s="681"/>
      <c r="DO32" s="681"/>
      <c r="DP32" s="681"/>
      <c r="DQ32" s="681"/>
      <c r="DR32" s="681"/>
      <c r="DS32" s="681"/>
      <c r="DT32" s="681"/>
      <c r="DU32" s="681"/>
      <c r="DV32" s="682"/>
      <c r="DW32" s="685" t="s">
        <v>139</v>
      </c>
      <c r="DX32" s="714"/>
      <c r="DY32" s="714"/>
      <c r="DZ32" s="714"/>
      <c r="EA32" s="714"/>
      <c r="EB32" s="714"/>
      <c r="EC32" s="715"/>
    </row>
    <row r="33" spans="2:133" ht="11.25" customHeight="1">
      <c r="B33" s="677" t="s">
        <v>318</v>
      </c>
      <c r="C33" s="678"/>
      <c r="D33" s="678"/>
      <c r="E33" s="678"/>
      <c r="F33" s="678"/>
      <c r="G33" s="678"/>
      <c r="H33" s="678"/>
      <c r="I33" s="678"/>
      <c r="J33" s="678"/>
      <c r="K33" s="678"/>
      <c r="L33" s="678"/>
      <c r="M33" s="678"/>
      <c r="N33" s="678"/>
      <c r="O33" s="678"/>
      <c r="P33" s="678"/>
      <c r="Q33" s="679"/>
      <c r="R33" s="680">
        <v>2162273</v>
      </c>
      <c r="S33" s="681"/>
      <c r="T33" s="681"/>
      <c r="U33" s="681"/>
      <c r="V33" s="681"/>
      <c r="W33" s="681"/>
      <c r="X33" s="681"/>
      <c r="Y33" s="682"/>
      <c r="Z33" s="683">
        <v>7.5</v>
      </c>
      <c r="AA33" s="683"/>
      <c r="AB33" s="683"/>
      <c r="AC33" s="683"/>
      <c r="AD33" s="684" t="s">
        <v>244</v>
      </c>
      <c r="AE33" s="684"/>
      <c r="AF33" s="684"/>
      <c r="AG33" s="684"/>
      <c r="AH33" s="684"/>
      <c r="AI33" s="684"/>
      <c r="AJ33" s="684"/>
      <c r="AK33" s="684"/>
      <c r="AL33" s="685" t="s">
        <v>139</v>
      </c>
      <c r="AM33" s="686"/>
      <c r="AN33" s="686"/>
      <c r="AO33" s="687"/>
      <c r="AP33" s="741"/>
      <c r="AQ33" s="742"/>
      <c r="AR33" s="742"/>
      <c r="AS33" s="742"/>
      <c r="AT33" s="745"/>
      <c r="AU33" s="226"/>
      <c r="AV33" s="226"/>
      <c r="AW33" s="226"/>
      <c r="AX33" s="721" t="s">
        <v>319</v>
      </c>
      <c r="AY33" s="722"/>
      <c r="AZ33" s="722"/>
      <c r="BA33" s="722"/>
      <c r="BB33" s="722"/>
      <c r="BC33" s="722"/>
      <c r="BD33" s="722"/>
      <c r="BE33" s="722"/>
      <c r="BF33" s="723"/>
      <c r="BG33" s="750">
        <v>98.9</v>
      </c>
      <c r="BH33" s="751"/>
      <c r="BI33" s="751"/>
      <c r="BJ33" s="751"/>
      <c r="BK33" s="751"/>
      <c r="BL33" s="751"/>
      <c r="BM33" s="752">
        <v>93.7</v>
      </c>
      <c r="BN33" s="751"/>
      <c r="BO33" s="751"/>
      <c r="BP33" s="751"/>
      <c r="BQ33" s="753"/>
      <c r="BR33" s="750">
        <v>98.6</v>
      </c>
      <c r="BS33" s="751"/>
      <c r="BT33" s="751"/>
      <c r="BU33" s="751"/>
      <c r="BV33" s="751"/>
      <c r="BW33" s="751"/>
      <c r="BX33" s="752">
        <v>92.9</v>
      </c>
      <c r="BY33" s="751"/>
      <c r="BZ33" s="751"/>
      <c r="CA33" s="751"/>
      <c r="CB33" s="753"/>
      <c r="CD33" s="695" t="s">
        <v>320</v>
      </c>
      <c r="CE33" s="696"/>
      <c r="CF33" s="696"/>
      <c r="CG33" s="696"/>
      <c r="CH33" s="696"/>
      <c r="CI33" s="696"/>
      <c r="CJ33" s="696"/>
      <c r="CK33" s="696"/>
      <c r="CL33" s="696"/>
      <c r="CM33" s="696"/>
      <c r="CN33" s="696"/>
      <c r="CO33" s="696"/>
      <c r="CP33" s="696"/>
      <c r="CQ33" s="697"/>
      <c r="CR33" s="680">
        <v>12710597</v>
      </c>
      <c r="CS33" s="716"/>
      <c r="CT33" s="716"/>
      <c r="CU33" s="716"/>
      <c r="CV33" s="716"/>
      <c r="CW33" s="716"/>
      <c r="CX33" s="716"/>
      <c r="CY33" s="717"/>
      <c r="CZ33" s="685">
        <v>45.3</v>
      </c>
      <c r="DA33" s="714"/>
      <c r="DB33" s="714"/>
      <c r="DC33" s="718"/>
      <c r="DD33" s="689">
        <v>9998734</v>
      </c>
      <c r="DE33" s="716"/>
      <c r="DF33" s="716"/>
      <c r="DG33" s="716"/>
      <c r="DH33" s="716"/>
      <c r="DI33" s="716"/>
      <c r="DJ33" s="716"/>
      <c r="DK33" s="717"/>
      <c r="DL33" s="689">
        <v>8219789</v>
      </c>
      <c r="DM33" s="716"/>
      <c r="DN33" s="716"/>
      <c r="DO33" s="716"/>
      <c r="DP33" s="716"/>
      <c r="DQ33" s="716"/>
      <c r="DR33" s="716"/>
      <c r="DS33" s="716"/>
      <c r="DT33" s="716"/>
      <c r="DU33" s="716"/>
      <c r="DV33" s="717"/>
      <c r="DW33" s="685">
        <v>47.4</v>
      </c>
      <c r="DX33" s="714"/>
      <c r="DY33" s="714"/>
      <c r="DZ33" s="714"/>
      <c r="EA33" s="714"/>
      <c r="EB33" s="714"/>
      <c r="EC33" s="715"/>
    </row>
    <row r="34" spans="2:133" ht="11.25" customHeight="1">
      <c r="B34" s="677" t="s">
        <v>321</v>
      </c>
      <c r="C34" s="678"/>
      <c r="D34" s="678"/>
      <c r="E34" s="678"/>
      <c r="F34" s="678"/>
      <c r="G34" s="678"/>
      <c r="H34" s="678"/>
      <c r="I34" s="678"/>
      <c r="J34" s="678"/>
      <c r="K34" s="678"/>
      <c r="L34" s="678"/>
      <c r="M34" s="678"/>
      <c r="N34" s="678"/>
      <c r="O34" s="678"/>
      <c r="P34" s="678"/>
      <c r="Q34" s="679"/>
      <c r="R34" s="680">
        <v>86708</v>
      </c>
      <c r="S34" s="681"/>
      <c r="T34" s="681"/>
      <c r="U34" s="681"/>
      <c r="V34" s="681"/>
      <c r="W34" s="681"/>
      <c r="X34" s="681"/>
      <c r="Y34" s="682"/>
      <c r="Z34" s="683">
        <v>0.3</v>
      </c>
      <c r="AA34" s="683"/>
      <c r="AB34" s="683"/>
      <c r="AC34" s="683"/>
      <c r="AD34" s="684">
        <v>21094</v>
      </c>
      <c r="AE34" s="684"/>
      <c r="AF34" s="684"/>
      <c r="AG34" s="684"/>
      <c r="AH34" s="684"/>
      <c r="AI34" s="684"/>
      <c r="AJ34" s="684"/>
      <c r="AK34" s="684"/>
      <c r="AL34" s="685">
        <v>0.1</v>
      </c>
      <c r="AM34" s="686"/>
      <c r="AN34" s="686"/>
      <c r="AO34" s="687"/>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5" t="s">
        <v>322</v>
      </c>
      <c r="CE34" s="696"/>
      <c r="CF34" s="696"/>
      <c r="CG34" s="696"/>
      <c r="CH34" s="696"/>
      <c r="CI34" s="696"/>
      <c r="CJ34" s="696"/>
      <c r="CK34" s="696"/>
      <c r="CL34" s="696"/>
      <c r="CM34" s="696"/>
      <c r="CN34" s="696"/>
      <c r="CO34" s="696"/>
      <c r="CP34" s="696"/>
      <c r="CQ34" s="697"/>
      <c r="CR34" s="680">
        <v>4463862</v>
      </c>
      <c r="CS34" s="681"/>
      <c r="CT34" s="681"/>
      <c r="CU34" s="681"/>
      <c r="CV34" s="681"/>
      <c r="CW34" s="681"/>
      <c r="CX34" s="681"/>
      <c r="CY34" s="682"/>
      <c r="CZ34" s="685">
        <v>15.9</v>
      </c>
      <c r="DA34" s="714"/>
      <c r="DB34" s="714"/>
      <c r="DC34" s="718"/>
      <c r="DD34" s="689">
        <v>3552836</v>
      </c>
      <c r="DE34" s="681"/>
      <c r="DF34" s="681"/>
      <c r="DG34" s="681"/>
      <c r="DH34" s="681"/>
      <c r="DI34" s="681"/>
      <c r="DJ34" s="681"/>
      <c r="DK34" s="682"/>
      <c r="DL34" s="689">
        <v>3318250</v>
      </c>
      <c r="DM34" s="681"/>
      <c r="DN34" s="681"/>
      <c r="DO34" s="681"/>
      <c r="DP34" s="681"/>
      <c r="DQ34" s="681"/>
      <c r="DR34" s="681"/>
      <c r="DS34" s="681"/>
      <c r="DT34" s="681"/>
      <c r="DU34" s="681"/>
      <c r="DV34" s="682"/>
      <c r="DW34" s="685">
        <v>19.100000000000001</v>
      </c>
      <c r="DX34" s="714"/>
      <c r="DY34" s="714"/>
      <c r="DZ34" s="714"/>
      <c r="EA34" s="714"/>
      <c r="EB34" s="714"/>
      <c r="EC34" s="715"/>
    </row>
    <row r="35" spans="2:133" ht="11.25" customHeight="1">
      <c r="B35" s="677" t="s">
        <v>323</v>
      </c>
      <c r="C35" s="678"/>
      <c r="D35" s="678"/>
      <c r="E35" s="678"/>
      <c r="F35" s="678"/>
      <c r="G35" s="678"/>
      <c r="H35" s="678"/>
      <c r="I35" s="678"/>
      <c r="J35" s="678"/>
      <c r="K35" s="678"/>
      <c r="L35" s="678"/>
      <c r="M35" s="678"/>
      <c r="N35" s="678"/>
      <c r="O35" s="678"/>
      <c r="P35" s="678"/>
      <c r="Q35" s="679"/>
      <c r="R35" s="680">
        <v>604371</v>
      </c>
      <c r="S35" s="681"/>
      <c r="T35" s="681"/>
      <c r="U35" s="681"/>
      <c r="V35" s="681"/>
      <c r="W35" s="681"/>
      <c r="X35" s="681"/>
      <c r="Y35" s="682"/>
      <c r="Z35" s="683">
        <v>2.1</v>
      </c>
      <c r="AA35" s="683"/>
      <c r="AB35" s="683"/>
      <c r="AC35" s="683"/>
      <c r="AD35" s="684" t="s">
        <v>139</v>
      </c>
      <c r="AE35" s="684"/>
      <c r="AF35" s="684"/>
      <c r="AG35" s="684"/>
      <c r="AH35" s="684"/>
      <c r="AI35" s="684"/>
      <c r="AJ35" s="684"/>
      <c r="AK35" s="684"/>
      <c r="AL35" s="685" t="s">
        <v>139</v>
      </c>
      <c r="AM35" s="686"/>
      <c r="AN35" s="686"/>
      <c r="AO35" s="687"/>
      <c r="AP35" s="229"/>
      <c r="AQ35" s="659" t="s">
        <v>324</v>
      </c>
      <c r="AR35" s="660"/>
      <c r="AS35" s="660"/>
      <c r="AT35" s="660"/>
      <c r="AU35" s="660"/>
      <c r="AV35" s="660"/>
      <c r="AW35" s="660"/>
      <c r="AX35" s="660"/>
      <c r="AY35" s="660"/>
      <c r="AZ35" s="660"/>
      <c r="BA35" s="660"/>
      <c r="BB35" s="660"/>
      <c r="BC35" s="660"/>
      <c r="BD35" s="660"/>
      <c r="BE35" s="660"/>
      <c r="BF35" s="661"/>
      <c r="BG35" s="659" t="s">
        <v>325</v>
      </c>
      <c r="BH35" s="660"/>
      <c r="BI35" s="660"/>
      <c r="BJ35" s="660"/>
      <c r="BK35" s="660"/>
      <c r="BL35" s="660"/>
      <c r="BM35" s="660"/>
      <c r="BN35" s="660"/>
      <c r="BO35" s="660"/>
      <c r="BP35" s="660"/>
      <c r="BQ35" s="660"/>
      <c r="BR35" s="660"/>
      <c r="BS35" s="660"/>
      <c r="BT35" s="660"/>
      <c r="BU35" s="660"/>
      <c r="BV35" s="660"/>
      <c r="BW35" s="660"/>
      <c r="BX35" s="660"/>
      <c r="BY35" s="660"/>
      <c r="BZ35" s="660"/>
      <c r="CA35" s="660"/>
      <c r="CB35" s="661"/>
      <c r="CD35" s="695" t="s">
        <v>326</v>
      </c>
      <c r="CE35" s="696"/>
      <c r="CF35" s="696"/>
      <c r="CG35" s="696"/>
      <c r="CH35" s="696"/>
      <c r="CI35" s="696"/>
      <c r="CJ35" s="696"/>
      <c r="CK35" s="696"/>
      <c r="CL35" s="696"/>
      <c r="CM35" s="696"/>
      <c r="CN35" s="696"/>
      <c r="CO35" s="696"/>
      <c r="CP35" s="696"/>
      <c r="CQ35" s="697"/>
      <c r="CR35" s="680">
        <v>115828</v>
      </c>
      <c r="CS35" s="716"/>
      <c r="CT35" s="716"/>
      <c r="CU35" s="716"/>
      <c r="CV35" s="716"/>
      <c r="CW35" s="716"/>
      <c r="CX35" s="716"/>
      <c r="CY35" s="717"/>
      <c r="CZ35" s="685">
        <v>0.4</v>
      </c>
      <c r="DA35" s="714"/>
      <c r="DB35" s="714"/>
      <c r="DC35" s="718"/>
      <c r="DD35" s="689">
        <v>101974</v>
      </c>
      <c r="DE35" s="716"/>
      <c r="DF35" s="716"/>
      <c r="DG35" s="716"/>
      <c r="DH35" s="716"/>
      <c r="DI35" s="716"/>
      <c r="DJ35" s="716"/>
      <c r="DK35" s="717"/>
      <c r="DL35" s="689">
        <v>100458</v>
      </c>
      <c r="DM35" s="716"/>
      <c r="DN35" s="716"/>
      <c r="DO35" s="716"/>
      <c r="DP35" s="716"/>
      <c r="DQ35" s="716"/>
      <c r="DR35" s="716"/>
      <c r="DS35" s="716"/>
      <c r="DT35" s="716"/>
      <c r="DU35" s="716"/>
      <c r="DV35" s="717"/>
      <c r="DW35" s="685">
        <v>0.6</v>
      </c>
      <c r="DX35" s="714"/>
      <c r="DY35" s="714"/>
      <c r="DZ35" s="714"/>
      <c r="EA35" s="714"/>
      <c r="EB35" s="714"/>
      <c r="EC35" s="715"/>
    </row>
    <row r="36" spans="2:133" ht="11.25" customHeight="1">
      <c r="B36" s="677" t="s">
        <v>327</v>
      </c>
      <c r="C36" s="678"/>
      <c r="D36" s="678"/>
      <c r="E36" s="678"/>
      <c r="F36" s="678"/>
      <c r="G36" s="678"/>
      <c r="H36" s="678"/>
      <c r="I36" s="678"/>
      <c r="J36" s="678"/>
      <c r="K36" s="678"/>
      <c r="L36" s="678"/>
      <c r="M36" s="678"/>
      <c r="N36" s="678"/>
      <c r="O36" s="678"/>
      <c r="P36" s="678"/>
      <c r="Q36" s="679"/>
      <c r="R36" s="680">
        <v>1162506</v>
      </c>
      <c r="S36" s="681"/>
      <c r="T36" s="681"/>
      <c r="U36" s="681"/>
      <c r="V36" s="681"/>
      <c r="W36" s="681"/>
      <c r="X36" s="681"/>
      <c r="Y36" s="682"/>
      <c r="Z36" s="683">
        <v>4</v>
      </c>
      <c r="AA36" s="683"/>
      <c r="AB36" s="683"/>
      <c r="AC36" s="683"/>
      <c r="AD36" s="684" t="s">
        <v>139</v>
      </c>
      <c r="AE36" s="684"/>
      <c r="AF36" s="684"/>
      <c r="AG36" s="684"/>
      <c r="AH36" s="684"/>
      <c r="AI36" s="684"/>
      <c r="AJ36" s="684"/>
      <c r="AK36" s="684"/>
      <c r="AL36" s="685" t="s">
        <v>139</v>
      </c>
      <c r="AM36" s="686"/>
      <c r="AN36" s="686"/>
      <c r="AO36" s="687"/>
      <c r="AP36" s="229"/>
      <c r="AQ36" s="754" t="s">
        <v>328</v>
      </c>
      <c r="AR36" s="755"/>
      <c r="AS36" s="755"/>
      <c r="AT36" s="755"/>
      <c r="AU36" s="755"/>
      <c r="AV36" s="755"/>
      <c r="AW36" s="755"/>
      <c r="AX36" s="755"/>
      <c r="AY36" s="756"/>
      <c r="AZ36" s="669">
        <v>4786780</v>
      </c>
      <c r="BA36" s="670"/>
      <c r="BB36" s="670"/>
      <c r="BC36" s="670"/>
      <c r="BD36" s="670"/>
      <c r="BE36" s="670"/>
      <c r="BF36" s="757"/>
      <c r="BG36" s="691" t="s">
        <v>329</v>
      </c>
      <c r="BH36" s="692"/>
      <c r="BI36" s="692"/>
      <c r="BJ36" s="692"/>
      <c r="BK36" s="692"/>
      <c r="BL36" s="692"/>
      <c r="BM36" s="692"/>
      <c r="BN36" s="692"/>
      <c r="BO36" s="692"/>
      <c r="BP36" s="692"/>
      <c r="BQ36" s="692"/>
      <c r="BR36" s="692"/>
      <c r="BS36" s="692"/>
      <c r="BT36" s="692"/>
      <c r="BU36" s="693"/>
      <c r="BV36" s="669">
        <v>104545</v>
      </c>
      <c r="BW36" s="670"/>
      <c r="BX36" s="670"/>
      <c r="BY36" s="670"/>
      <c r="BZ36" s="670"/>
      <c r="CA36" s="670"/>
      <c r="CB36" s="757"/>
      <c r="CD36" s="695" t="s">
        <v>330</v>
      </c>
      <c r="CE36" s="696"/>
      <c r="CF36" s="696"/>
      <c r="CG36" s="696"/>
      <c r="CH36" s="696"/>
      <c r="CI36" s="696"/>
      <c r="CJ36" s="696"/>
      <c r="CK36" s="696"/>
      <c r="CL36" s="696"/>
      <c r="CM36" s="696"/>
      <c r="CN36" s="696"/>
      <c r="CO36" s="696"/>
      <c r="CP36" s="696"/>
      <c r="CQ36" s="697"/>
      <c r="CR36" s="680">
        <v>4326175</v>
      </c>
      <c r="CS36" s="681"/>
      <c r="CT36" s="681"/>
      <c r="CU36" s="681"/>
      <c r="CV36" s="681"/>
      <c r="CW36" s="681"/>
      <c r="CX36" s="681"/>
      <c r="CY36" s="682"/>
      <c r="CZ36" s="685">
        <v>15.4</v>
      </c>
      <c r="DA36" s="714"/>
      <c r="DB36" s="714"/>
      <c r="DC36" s="718"/>
      <c r="DD36" s="689">
        <v>3575810</v>
      </c>
      <c r="DE36" s="681"/>
      <c r="DF36" s="681"/>
      <c r="DG36" s="681"/>
      <c r="DH36" s="681"/>
      <c r="DI36" s="681"/>
      <c r="DJ36" s="681"/>
      <c r="DK36" s="682"/>
      <c r="DL36" s="689">
        <v>3179086</v>
      </c>
      <c r="DM36" s="681"/>
      <c r="DN36" s="681"/>
      <c r="DO36" s="681"/>
      <c r="DP36" s="681"/>
      <c r="DQ36" s="681"/>
      <c r="DR36" s="681"/>
      <c r="DS36" s="681"/>
      <c r="DT36" s="681"/>
      <c r="DU36" s="681"/>
      <c r="DV36" s="682"/>
      <c r="DW36" s="685">
        <v>18.3</v>
      </c>
      <c r="DX36" s="714"/>
      <c r="DY36" s="714"/>
      <c r="DZ36" s="714"/>
      <c r="EA36" s="714"/>
      <c r="EB36" s="714"/>
      <c r="EC36" s="715"/>
    </row>
    <row r="37" spans="2:133" ht="11.25" customHeight="1">
      <c r="B37" s="677" t="s">
        <v>331</v>
      </c>
      <c r="C37" s="678"/>
      <c r="D37" s="678"/>
      <c r="E37" s="678"/>
      <c r="F37" s="678"/>
      <c r="G37" s="678"/>
      <c r="H37" s="678"/>
      <c r="I37" s="678"/>
      <c r="J37" s="678"/>
      <c r="K37" s="678"/>
      <c r="L37" s="678"/>
      <c r="M37" s="678"/>
      <c r="N37" s="678"/>
      <c r="O37" s="678"/>
      <c r="P37" s="678"/>
      <c r="Q37" s="679"/>
      <c r="R37" s="680">
        <v>884673</v>
      </c>
      <c r="S37" s="681"/>
      <c r="T37" s="681"/>
      <c r="U37" s="681"/>
      <c r="V37" s="681"/>
      <c r="W37" s="681"/>
      <c r="X37" s="681"/>
      <c r="Y37" s="682"/>
      <c r="Z37" s="683">
        <v>3.1</v>
      </c>
      <c r="AA37" s="683"/>
      <c r="AB37" s="683"/>
      <c r="AC37" s="683"/>
      <c r="AD37" s="684" t="s">
        <v>244</v>
      </c>
      <c r="AE37" s="684"/>
      <c r="AF37" s="684"/>
      <c r="AG37" s="684"/>
      <c r="AH37" s="684"/>
      <c r="AI37" s="684"/>
      <c r="AJ37" s="684"/>
      <c r="AK37" s="684"/>
      <c r="AL37" s="685" t="s">
        <v>139</v>
      </c>
      <c r="AM37" s="686"/>
      <c r="AN37" s="686"/>
      <c r="AO37" s="687"/>
      <c r="AQ37" s="758" t="s">
        <v>332</v>
      </c>
      <c r="AR37" s="759"/>
      <c r="AS37" s="759"/>
      <c r="AT37" s="759"/>
      <c r="AU37" s="759"/>
      <c r="AV37" s="759"/>
      <c r="AW37" s="759"/>
      <c r="AX37" s="759"/>
      <c r="AY37" s="760"/>
      <c r="AZ37" s="680">
        <v>1846800</v>
      </c>
      <c r="BA37" s="681"/>
      <c r="BB37" s="681"/>
      <c r="BC37" s="681"/>
      <c r="BD37" s="716"/>
      <c r="BE37" s="716"/>
      <c r="BF37" s="747"/>
      <c r="BG37" s="695" t="s">
        <v>333</v>
      </c>
      <c r="BH37" s="696"/>
      <c r="BI37" s="696"/>
      <c r="BJ37" s="696"/>
      <c r="BK37" s="696"/>
      <c r="BL37" s="696"/>
      <c r="BM37" s="696"/>
      <c r="BN37" s="696"/>
      <c r="BO37" s="696"/>
      <c r="BP37" s="696"/>
      <c r="BQ37" s="696"/>
      <c r="BR37" s="696"/>
      <c r="BS37" s="696"/>
      <c r="BT37" s="696"/>
      <c r="BU37" s="697"/>
      <c r="BV37" s="680">
        <v>30432</v>
      </c>
      <c r="BW37" s="681"/>
      <c r="BX37" s="681"/>
      <c r="BY37" s="681"/>
      <c r="BZ37" s="681"/>
      <c r="CA37" s="681"/>
      <c r="CB37" s="690"/>
      <c r="CD37" s="695" t="s">
        <v>334</v>
      </c>
      <c r="CE37" s="696"/>
      <c r="CF37" s="696"/>
      <c r="CG37" s="696"/>
      <c r="CH37" s="696"/>
      <c r="CI37" s="696"/>
      <c r="CJ37" s="696"/>
      <c r="CK37" s="696"/>
      <c r="CL37" s="696"/>
      <c r="CM37" s="696"/>
      <c r="CN37" s="696"/>
      <c r="CO37" s="696"/>
      <c r="CP37" s="696"/>
      <c r="CQ37" s="697"/>
      <c r="CR37" s="680">
        <v>4281</v>
      </c>
      <c r="CS37" s="716"/>
      <c r="CT37" s="716"/>
      <c r="CU37" s="716"/>
      <c r="CV37" s="716"/>
      <c r="CW37" s="716"/>
      <c r="CX37" s="716"/>
      <c r="CY37" s="717"/>
      <c r="CZ37" s="685">
        <v>0</v>
      </c>
      <c r="DA37" s="714"/>
      <c r="DB37" s="714"/>
      <c r="DC37" s="718"/>
      <c r="DD37" s="689">
        <v>4281</v>
      </c>
      <c r="DE37" s="716"/>
      <c r="DF37" s="716"/>
      <c r="DG37" s="716"/>
      <c r="DH37" s="716"/>
      <c r="DI37" s="716"/>
      <c r="DJ37" s="716"/>
      <c r="DK37" s="717"/>
      <c r="DL37" s="689">
        <v>4281</v>
      </c>
      <c r="DM37" s="716"/>
      <c r="DN37" s="716"/>
      <c r="DO37" s="716"/>
      <c r="DP37" s="716"/>
      <c r="DQ37" s="716"/>
      <c r="DR37" s="716"/>
      <c r="DS37" s="716"/>
      <c r="DT37" s="716"/>
      <c r="DU37" s="716"/>
      <c r="DV37" s="717"/>
      <c r="DW37" s="685">
        <v>0</v>
      </c>
      <c r="DX37" s="714"/>
      <c r="DY37" s="714"/>
      <c r="DZ37" s="714"/>
      <c r="EA37" s="714"/>
      <c r="EB37" s="714"/>
      <c r="EC37" s="715"/>
    </row>
    <row r="38" spans="2:133" ht="11.25" customHeight="1">
      <c r="B38" s="677" t="s">
        <v>335</v>
      </c>
      <c r="C38" s="678"/>
      <c r="D38" s="678"/>
      <c r="E38" s="678"/>
      <c r="F38" s="678"/>
      <c r="G38" s="678"/>
      <c r="H38" s="678"/>
      <c r="I38" s="678"/>
      <c r="J38" s="678"/>
      <c r="K38" s="678"/>
      <c r="L38" s="678"/>
      <c r="M38" s="678"/>
      <c r="N38" s="678"/>
      <c r="O38" s="678"/>
      <c r="P38" s="678"/>
      <c r="Q38" s="679"/>
      <c r="R38" s="680">
        <v>537655</v>
      </c>
      <c r="S38" s="681"/>
      <c r="T38" s="681"/>
      <c r="U38" s="681"/>
      <c r="V38" s="681"/>
      <c r="W38" s="681"/>
      <c r="X38" s="681"/>
      <c r="Y38" s="682"/>
      <c r="Z38" s="683">
        <v>1.9</v>
      </c>
      <c r="AA38" s="683"/>
      <c r="AB38" s="683"/>
      <c r="AC38" s="683"/>
      <c r="AD38" s="684">
        <v>3605</v>
      </c>
      <c r="AE38" s="684"/>
      <c r="AF38" s="684"/>
      <c r="AG38" s="684"/>
      <c r="AH38" s="684"/>
      <c r="AI38" s="684"/>
      <c r="AJ38" s="684"/>
      <c r="AK38" s="684"/>
      <c r="AL38" s="685">
        <v>0</v>
      </c>
      <c r="AM38" s="686"/>
      <c r="AN38" s="686"/>
      <c r="AO38" s="687"/>
      <c r="AQ38" s="758" t="s">
        <v>336</v>
      </c>
      <c r="AR38" s="759"/>
      <c r="AS38" s="759"/>
      <c r="AT38" s="759"/>
      <c r="AU38" s="759"/>
      <c r="AV38" s="759"/>
      <c r="AW38" s="759"/>
      <c r="AX38" s="759"/>
      <c r="AY38" s="760"/>
      <c r="AZ38" s="680">
        <v>691196</v>
      </c>
      <c r="BA38" s="681"/>
      <c r="BB38" s="681"/>
      <c r="BC38" s="681"/>
      <c r="BD38" s="716"/>
      <c r="BE38" s="716"/>
      <c r="BF38" s="747"/>
      <c r="BG38" s="695" t="s">
        <v>337</v>
      </c>
      <c r="BH38" s="696"/>
      <c r="BI38" s="696"/>
      <c r="BJ38" s="696"/>
      <c r="BK38" s="696"/>
      <c r="BL38" s="696"/>
      <c r="BM38" s="696"/>
      <c r="BN38" s="696"/>
      <c r="BO38" s="696"/>
      <c r="BP38" s="696"/>
      <c r="BQ38" s="696"/>
      <c r="BR38" s="696"/>
      <c r="BS38" s="696"/>
      <c r="BT38" s="696"/>
      <c r="BU38" s="697"/>
      <c r="BV38" s="680">
        <v>7159</v>
      </c>
      <c r="BW38" s="681"/>
      <c r="BX38" s="681"/>
      <c r="BY38" s="681"/>
      <c r="BZ38" s="681"/>
      <c r="CA38" s="681"/>
      <c r="CB38" s="690"/>
      <c r="CD38" s="695" t="s">
        <v>338</v>
      </c>
      <c r="CE38" s="696"/>
      <c r="CF38" s="696"/>
      <c r="CG38" s="696"/>
      <c r="CH38" s="696"/>
      <c r="CI38" s="696"/>
      <c r="CJ38" s="696"/>
      <c r="CK38" s="696"/>
      <c r="CL38" s="696"/>
      <c r="CM38" s="696"/>
      <c r="CN38" s="696"/>
      <c r="CO38" s="696"/>
      <c r="CP38" s="696"/>
      <c r="CQ38" s="697"/>
      <c r="CR38" s="680">
        <v>2051482</v>
      </c>
      <c r="CS38" s="681"/>
      <c r="CT38" s="681"/>
      <c r="CU38" s="681"/>
      <c r="CV38" s="681"/>
      <c r="CW38" s="681"/>
      <c r="CX38" s="681"/>
      <c r="CY38" s="682"/>
      <c r="CZ38" s="685">
        <v>7.3</v>
      </c>
      <c r="DA38" s="714"/>
      <c r="DB38" s="714"/>
      <c r="DC38" s="718"/>
      <c r="DD38" s="689">
        <v>1675450</v>
      </c>
      <c r="DE38" s="681"/>
      <c r="DF38" s="681"/>
      <c r="DG38" s="681"/>
      <c r="DH38" s="681"/>
      <c r="DI38" s="681"/>
      <c r="DJ38" s="681"/>
      <c r="DK38" s="682"/>
      <c r="DL38" s="689">
        <v>1618995</v>
      </c>
      <c r="DM38" s="681"/>
      <c r="DN38" s="681"/>
      <c r="DO38" s="681"/>
      <c r="DP38" s="681"/>
      <c r="DQ38" s="681"/>
      <c r="DR38" s="681"/>
      <c r="DS38" s="681"/>
      <c r="DT38" s="681"/>
      <c r="DU38" s="681"/>
      <c r="DV38" s="682"/>
      <c r="DW38" s="685">
        <v>9.3000000000000007</v>
      </c>
      <c r="DX38" s="714"/>
      <c r="DY38" s="714"/>
      <c r="DZ38" s="714"/>
      <c r="EA38" s="714"/>
      <c r="EB38" s="714"/>
      <c r="EC38" s="715"/>
    </row>
    <row r="39" spans="2:133" ht="11.25" customHeight="1">
      <c r="B39" s="677" t="s">
        <v>339</v>
      </c>
      <c r="C39" s="678"/>
      <c r="D39" s="678"/>
      <c r="E39" s="678"/>
      <c r="F39" s="678"/>
      <c r="G39" s="678"/>
      <c r="H39" s="678"/>
      <c r="I39" s="678"/>
      <c r="J39" s="678"/>
      <c r="K39" s="678"/>
      <c r="L39" s="678"/>
      <c r="M39" s="678"/>
      <c r="N39" s="678"/>
      <c r="O39" s="678"/>
      <c r="P39" s="678"/>
      <c r="Q39" s="679"/>
      <c r="R39" s="680">
        <v>2353975</v>
      </c>
      <c r="S39" s="681"/>
      <c r="T39" s="681"/>
      <c r="U39" s="681"/>
      <c r="V39" s="681"/>
      <c r="W39" s="681"/>
      <c r="X39" s="681"/>
      <c r="Y39" s="682"/>
      <c r="Z39" s="683">
        <v>8.1999999999999993</v>
      </c>
      <c r="AA39" s="683"/>
      <c r="AB39" s="683"/>
      <c r="AC39" s="683"/>
      <c r="AD39" s="684" t="s">
        <v>139</v>
      </c>
      <c r="AE39" s="684"/>
      <c r="AF39" s="684"/>
      <c r="AG39" s="684"/>
      <c r="AH39" s="684"/>
      <c r="AI39" s="684"/>
      <c r="AJ39" s="684"/>
      <c r="AK39" s="684"/>
      <c r="AL39" s="685" t="s">
        <v>139</v>
      </c>
      <c r="AM39" s="686"/>
      <c r="AN39" s="686"/>
      <c r="AO39" s="687"/>
      <c r="AQ39" s="758" t="s">
        <v>340</v>
      </c>
      <c r="AR39" s="759"/>
      <c r="AS39" s="759"/>
      <c r="AT39" s="759"/>
      <c r="AU39" s="759"/>
      <c r="AV39" s="759"/>
      <c r="AW39" s="759"/>
      <c r="AX39" s="759"/>
      <c r="AY39" s="760"/>
      <c r="AZ39" s="680">
        <v>138992</v>
      </c>
      <c r="BA39" s="681"/>
      <c r="BB39" s="681"/>
      <c r="BC39" s="681"/>
      <c r="BD39" s="716"/>
      <c r="BE39" s="716"/>
      <c r="BF39" s="747"/>
      <c r="BG39" s="695" t="s">
        <v>341</v>
      </c>
      <c r="BH39" s="696"/>
      <c r="BI39" s="696"/>
      <c r="BJ39" s="696"/>
      <c r="BK39" s="696"/>
      <c r="BL39" s="696"/>
      <c r="BM39" s="696"/>
      <c r="BN39" s="696"/>
      <c r="BO39" s="696"/>
      <c r="BP39" s="696"/>
      <c r="BQ39" s="696"/>
      <c r="BR39" s="696"/>
      <c r="BS39" s="696"/>
      <c r="BT39" s="696"/>
      <c r="BU39" s="697"/>
      <c r="BV39" s="680">
        <v>11678</v>
      </c>
      <c r="BW39" s="681"/>
      <c r="BX39" s="681"/>
      <c r="BY39" s="681"/>
      <c r="BZ39" s="681"/>
      <c r="CA39" s="681"/>
      <c r="CB39" s="690"/>
      <c r="CD39" s="695" t="s">
        <v>342</v>
      </c>
      <c r="CE39" s="696"/>
      <c r="CF39" s="696"/>
      <c r="CG39" s="696"/>
      <c r="CH39" s="696"/>
      <c r="CI39" s="696"/>
      <c r="CJ39" s="696"/>
      <c r="CK39" s="696"/>
      <c r="CL39" s="696"/>
      <c r="CM39" s="696"/>
      <c r="CN39" s="696"/>
      <c r="CO39" s="696"/>
      <c r="CP39" s="696"/>
      <c r="CQ39" s="697"/>
      <c r="CR39" s="680">
        <v>1737250</v>
      </c>
      <c r="CS39" s="716"/>
      <c r="CT39" s="716"/>
      <c r="CU39" s="716"/>
      <c r="CV39" s="716"/>
      <c r="CW39" s="716"/>
      <c r="CX39" s="716"/>
      <c r="CY39" s="717"/>
      <c r="CZ39" s="685">
        <v>6.2</v>
      </c>
      <c r="DA39" s="714"/>
      <c r="DB39" s="714"/>
      <c r="DC39" s="718"/>
      <c r="DD39" s="689">
        <v>1089664</v>
      </c>
      <c r="DE39" s="716"/>
      <c r="DF39" s="716"/>
      <c r="DG39" s="716"/>
      <c r="DH39" s="716"/>
      <c r="DI39" s="716"/>
      <c r="DJ39" s="716"/>
      <c r="DK39" s="717"/>
      <c r="DL39" s="689" t="s">
        <v>139</v>
      </c>
      <c r="DM39" s="716"/>
      <c r="DN39" s="716"/>
      <c r="DO39" s="716"/>
      <c r="DP39" s="716"/>
      <c r="DQ39" s="716"/>
      <c r="DR39" s="716"/>
      <c r="DS39" s="716"/>
      <c r="DT39" s="716"/>
      <c r="DU39" s="716"/>
      <c r="DV39" s="717"/>
      <c r="DW39" s="685" t="s">
        <v>139</v>
      </c>
      <c r="DX39" s="714"/>
      <c r="DY39" s="714"/>
      <c r="DZ39" s="714"/>
      <c r="EA39" s="714"/>
      <c r="EB39" s="714"/>
      <c r="EC39" s="715"/>
    </row>
    <row r="40" spans="2:133" ht="11.25" customHeight="1">
      <c r="B40" s="677" t="s">
        <v>343</v>
      </c>
      <c r="C40" s="678"/>
      <c r="D40" s="678"/>
      <c r="E40" s="678"/>
      <c r="F40" s="678"/>
      <c r="G40" s="678"/>
      <c r="H40" s="678"/>
      <c r="I40" s="678"/>
      <c r="J40" s="678"/>
      <c r="K40" s="678"/>
      <c r="L40" s="678"/>
      <c r="M40" s="678"/>
      <c r="N40" s="678"/>
      <c r="O40" s="678"/>
      <c r="P40" s="678"/>
      <c r="Q40" s="679"/>
      <c r="R40" s="680" t="s">
        <v>139</v>
      </c>
      <c r="S40" s="681"/>
      <c r="T40" s="681"/>
      <c r="U40" s="681"/>
      <c r="V40" s="681"/>
      <c r="W40" s="681"/>
      <c r="X40" s="681"/>
      <c r="Y40" s="682"/>
      <c r="Z40" s="683" t="s">
        <v>139</v>
      </c>
      <c r="AA40" s="683"/>
      <c r="AB40" s="683"/>
      <c r="AC40" s="683"/>
      <c r="AD40" s="684" t="s">
        <v>139</v>
      </c>
      <c r="AE40" s="684"/>
      <c r="AF40" s="684"/>
      <c r="AG40" s="684"/>
      <c r="AH40" s="684"/>
      <c r="AI40" s="684"/>
      <c r="AJ40" s="684"/>
      <c r="AK40" s="684"/>
      <c r="AL40" s="685" t="s">
        <v>139</v>
      </c>
      <c r="AM40" s="686"/>
      <c r="AN40" s="686"/>
      <c r="AO40" s="687"/>
      <c r="AQ40" s="758" t="s">
        <v>344</v>
      </c>
      <c r="AR40" s="759"/>
      <c r="AS40" s="759"/>
      <c r="AT40" s="759"/>
      <c r="AU40" s="759"/>
      <c r="AV40" s="759"/>
      <c r="AW40" s="759"/>
      <c r="AX40" s="759"/>
      <c r="AY40" s="760"/>
      <c r="AZ40" s="680">
        <v>63993</v>
      </c>
      <c r="BA40" s="681"/>
      <c r="BB40" s="681"/>
      <c r="BC40" s="681"/>
      <c r="BD40" s="716"/>
      <c r="BE40" s="716"/>
      <c r="BF40" s="747"/>
      <c r="BG40" s="761" t="s">
        <v>345</v>
      </c>
      <c r="BH40" s="762"/>
      <c r="BI40" s="762"/>
      <c r="BJ40" s="762"/>
      <c r="BK40" s="762"/>
      <c r="BL40" s="230"/>
      <c r="BM40" s="696" t="s">
        <v>346</v>
      </c>
      <c r="BN40" s="696"/>
      <c r="BO40" s="696"/>
      <c r="BP40" s="696"/>
      <c r="BQ40" s="696"/>
      <c r="BR40" s="696"/>
      <c r="BS40" s="696"/>
      <c r="BT40" s="696"/>
      <c r="BU40" s="697"/>
      <c r="BV40" s="680">
        <v>101</v>
      </c>
      <c r="BW40" s="681"/>
      <c r="BX40" s="681"/>
      <c r="BY40" s="681"/>
      <c r="BZ40" s="681"/>
      <c r="CA40" s="681"/>
      <c r="CB40" s="690"/>
      <c r="CD40" s="695" t="s">
        <v>347</v>
      </c>
      <c r="CE40" s="696"/>
      <c r="CF40" s="696"/>
      <c r="CG40" s="696"/>
      <c r="CH40" s="696"/>
      <c r="CI40" s="696"/>
      <c r="CJ40" s="696"/>
      <c r="CK40" s="696"/>
      <c r="CL40" s="696"/>
      <c r="CM40" s="696"/>
      <c r="CN40" s="696"/>
      <c r="CO40" s="696"/>
      <c r="CP40" s="696"/>
      <c r="CQ40" s="697"/>
      <c r="CR40" s="680">
        <v>16000</v>
      </c>
      <c r="CS40" s="681"/>
      <c r="CT40" s="681"/>
      <c r="CU40" s="681"/>
      <c r="CV40" s="681"/>
      <c r="CW40" s="681"/>
      <c r="CX40" s="681"/>
      <c r="CY40" s="682"/>
      <c r="CZ40" s="685">
        <v>0.1</v>
      </c>
      <c r="DA40" s="714"/>
      <c r="DB40" s="714"/>
      <c r="DC40" s="718"/>
      <c r="DD40" s="689">
        <v>3000</v>
      </c>
      <c r="DE40" s="681"/>
      <c r="DF40" s="681"/>
      <c r="DG40" s="681"/>
      <c r="DH40" s="681"/>
      <c r="DI40" s="681"/>
      <c r="DJ40" s="681"/>
      <c r="DK40" s="682"/>
      <c r="DL40" s="689">
        <v>3000</v>
      </c>
      <c r="DM40" s="681"/>
      <c r="DN40" s="681"/>
      <c r="DO40" s="681"/>
      <c r="DP40" s="681"/>
      <c r="DQ40" s="681"/>
      <c r="DR40" s="681"/>
      <c r="DS40" s="681"/>
      <c r="DT40" s="681"/>
      <c r="DU40" s="681"/>
      <c r="DV40" s="682"/>
      <c r="DW40" s="685">
        <v>0</v>
      </c>
      <c r="DX40" s="714"/>
      <c r="DY40" s="714"/>
      <c r="DZ40" s="714"/>
      <c r="EA40" s="714"/>
      <c r="EB40" s="714"/>
      <c r="EC40" s="715"/>
    </row>
    <row r="41" spans="2:133" ht="11.25" customHeight="1">
      <c r="B41" s="677" t="s">
        <v>348</v>
      </c>
      <c r="C41" s="678"/>
      <c r="D41" s="678"/>
      <c r="E41" s="678"/>
      <c r="F41" s="678"/>
      <c r="G41" s="678"/>
      <c r="H41" s="678"/>
      <c r="I41" s="678"/>
      <c r="J41" s="678"/>
      <c r="K41" s="678"/>
      <c r="L41" s="678"/>
      <c r="M41" s="678"/>
      <c r="N41" s="678"/>
      <c r="O41" s="678"/>
      <c r="P41" s="678"/>
      <c r="Q41" s="679"/>
      <c r="R41" s="680">
        <v>585275</v>
      </c>
      <c r="S41" s="681"/>
      <c r="T41" s="681"/>
      <c r="U41" s="681"/>
      <c r="V41" s="681"/>
      <c r="W41" s="681"/>
      <c r="X41" s="681"/>
      <c r="Y41" s="682"/>
      <c r="Z41" s="683">
        <v>2</v>
      </c>
      <c r="AA41" s="683"/>
      <c r="AB41" s="683"/>
      <c r="AC41" s="683"/>
      <c r="AD41" s="684" t="s">
        <v>139</v>
      </c>
      <c r="AE41" s="684"/>
      <c r="AF41" s="684"/>
      <c r="AG41" s="684"/>
      <c r="AH41" s="684"/>
      <c r="AI41" s="684"/>
      <c r="AJ41" s="684"/>
      <c r="AK41" s="684"/>
      <c r="AL41" s="685" t="s">
        <v>139</v>
      </c>
      <c r="AM41" s="686"/>
      <c r="AN41" s="686"/>
      <c r="AO41" s="687"/>
      <c r="AQ41" s="758" t="s">
        <v>349</v>
      </c>
      <c r="AR41" s="759"/>
      <c r="AS41" s="759"/>
      <c r="AT41" s="759"/>
      <c r="AU41" s="759"/>
      <c r="AV41" s="759"/>
      <c r="AW41" s="759"/>
      <c r="AX41" s="759"/>
      <c r="AY41" s="760"/>
      <c r="AZ41" s="680">
        <v>434733</v>
      </c>
      <c r="BA41" s="681"/>
      <c r="BB41" s="681"/>
      <c r="BC41" s="681"/>
      <c r="BD41" s="716"/>
      <c r="BE41" s="716"/>
      <c r="BF41" s="747"/>
      <c r="BG41" s="761"/>
      <c r="BH41" s="762"/>
      <c r="BI41" s="762"/>
      <c r="BJ41" s="762"/>
      <c r="BK41" s="762"/>
      <c r="BL41" s="230"/>
      <c r="BM41" s="696" t="s">
        <v>350</v>
      </c>
      <c r="BN41" s="696"/>
      <c r="BO41" s="696"/>
      <c r="BP41" s="696"/>
      <c r="BQ41" s="696"/>
      <c r="BR41" s="696"/>
      <c r="BS41" s="696"/>
      <c r="BT41" s="696"/>
      <c r="BU41" s="697"/>
      <c r="BV41" s="680" t="s">
        <v>139</v>
      </c>
      <c r="BW41" s="681"/>
      <c r="BX41" s="681"/>
      <c r="BY41" s="681"/>
      <c r="BZ41" s="681"/>
      <c r="CA41" s="681"/>
      <c r="CB41" s="690"/>
      <c r="CD41" s="695" t="s">
        <v>351</v>
      </c>
      <c r="CE41" s="696"/>
      <c r="CF41" s="696"/>
      <c r="CG41" s="696"/>
      <c r="CH41" s="696"/>
      <c r="CI41" s="696"/>
      <c r="CJ41" s="696"/>
      <c r="CK41" s="696"/>
      <c r="CL41" s="696"/>
      <c r="CM41" s="696"/>
      <c r="CN41" s="696"/>
      <c r="CO41" s="696"/>
      <c r="CP41" s="696"/>
      <c r="CQ41" s="697"/>
      <c r="CR41" s="680" t="s">
        <v>139</v>
      </c>
      <c r="CS41" s="716"/>
      <c r="CT41" s="716"/>
      <c r="CU41" s="716"/>
      <c r="CV41" s="716"/>
      <c r="CW41" s="716"/>
      <c r="CX41" s="716"/>
      <c r="CY41" s="717"/>
      <c r="CZ41" s="685" t="s">
        <v>139</v>
      </c>
      <c r="DA41" s="714"/>
      <c r="DB41" s="714"/>
      <c r="DC41" s="718"/>
      <c r="DD41" s="689" t="s">
        <v>139</v>
      </c>
      <c r="DE41" s="716"/>
      <c r="DF41" s="716"/>
      <c r="DG41" s="716"/>
      <c r="DH41" s="716"/>
      <c r="DI41" s="716"/>
      <c r="DJ41" s="716"/>
      <c r="DK41" s="717"/>
      <c r="DL41" s="767"/>
      <c r="DM41" s="768"/>
      <c r="DN41" s="768"/>
      <c r="DO41" s="768"/>
      <c r="DP41" s="768"/>
      <c r="DQ41" s="768"/>
      <c r="DR41" s="768"/>
      <c r="DS41" s="768"/>
      <c r="DT41" s="768"/>
      <c r="DU41" s="768"/>
      <c r="DV41" s="769"/>
      <c r="DW41" s="770"/>
      <c r="DX41" s="771"/>
      <c r="DY41" s="771"/>
      <c r="DZ41" s="771"/>
      <c r="EA41" s="771"/>
      <c r="EB41" s="771"/>
      <c r="EC41" s="772"/>
    </row>
    <row r="42" spans="2:133" ht="11.25" customHeight="1">
      <c r="B42" s="721" t="s">
        <v>352</v>
      </c>
      <c r="C42" s="722"/>
      <c r="D42" s="722"/>
      <c r="E42" s="722"/>
      <c r="F42" s="722"/>
      <c r="G42" s="722"/>
      <c r="H42" s="722"/>
      <c r="I42" s="722"/>
      <c r="J42" s="722"/>
      <c r="K42" s="722"/>
      <c r="L42" s="722"/>
      <c r="M42" s="722"/>
      <c r="N42" s="722"/>
      <c r="O42" s="722"/>
      <c r="P42" s="722"/>
      <c r="Q42" s="723"/>
      <c r="R42" s="765">
        <v>28793407</v>
      </c>
      <c r="S42" s="766"/>
      <c r="T42" s="766"/>
      <c r="U42" s="766"/>
      <c r="V42" s="766"/>
      <c r="W42" s="766"/>
      <c r="X42" s="766"/>
      <c r="Y42" s="774"/>
      <c r="Z42" s="775">
        <v>100</v>
      </c>
      <c r="AA42" s="775"/>
      <c r="AB42" s="775"/>
      <c r="AC42" s="775"/>
      <c r="AD42" s="776">
        <v>16746694</v>
      </c>
      <c r="AE42" s="776"/>
      <c r="AF42" s="776"/>
      <c r="AG42" s="776"/>
      <c r="AH42" s="776"/>
      <c r="AI42" s="776"/>
      <c r="AJ42" s="776"/>
      <c r="AK42" s="776"/>
      <c r="AL42" s="777">
        <v>100</v>
      </c>
      <c r="AM42" s="752"/>
      <c r="AN42" s="752"/>
      <c r="AO42" s="778"/>
      <c r="AQ42" s="779" t="s">
        <v>353</v>
      </c>
      <c r="AR42" s="780"/>
      <c r="AS42" s="780"/>
      <c r="AT42" s="780"/>
      <c r="AU42" s="780"/>
      <c r="AV42" s="780"/>
      <c r="AW42" s="780"/>
      <c r="AX42" s="780"/>
      <c r="AY42" s="781"/>
      <c r="AZ42" s="765">
        <v>1611066</v>
      </c>
      <c r="BA42" s="766"/>
      <c r="BB42" s="766"/>
      <c r="BC42" s="766"/>
      <c r="BD42" s="751"/>
      <c r="BE42" s="751"/>
      <c r="BF42" s="753"/>
      <c r="BG42" s="763"/>
      <c r="BH42" s="764"/>
      <c r="BI42" s="764"/>
      <c r="BJ42" s="764"/>
      <c r="BK42" s="764"/>
      <c r="BL42" s="231"/>
      <c r="BM42" s="706" t="s">
        <v>354</v>
      </c>
      <c r="BN42" s="706"/>
      <c r="BO42" s="706"/>
      <c r="BP42" s="706"/>
      <c r="BQ42" s="706"/>
      <c r="BR42" s="706"/>
      <c r="BS42" s="706"/>
      <c r="BT42" s="706"/>
      <c r="BU42" s="707"/>
      <c r="BV42" s="765">
        <v>336</v>
      </c>
      <c r="BW42" s="766"/>
      <c r="BX42" s="766"/>
      <c r="BY42" s="766"/>
      <c r="BZ42" s="766"/>
      <c r="CA42" s="766"/>
      <c r="CB42" s="773"/>
      <c r="CD42" s="677" t="s">
        <v>355</v>
      </c>
      <c r="CE42" s="678"/>
      <c r="CF42" s="678"/>
      <c r="CG42" s="678"/>
      <c r="CH42" s="678"/>
      <c r="CI42" s="678"/>
      <c r="CJ42" s="678"/>
      <c r="CK42" s="678"/>
      <c r="CL42" s="678"/>
      <c r="CM42" s="678"/>
      <c r="CN42" s="678"/>
      <c r="CO42" s="678"/>
      <c r="CP42" s="678"/>
      <c r="CQ42" s="679"/>
      <c r="CR42" s="680">
        <v>3738324</v>
      </c>
      <c r="CS42" s="681"/>
      <c r="CT42" s="681"/>
      <c r="CU42" s="681"/>
      <c r="CV42" s="681"/>
      <c r="CW42" s="681"/>
      <c r="CX42" s="681"/>
      <c r="CY42" s="682"/>
      <c r="CZ42" s="685">
        <v>13.3</v>
      </c>
      <c r="DA42" s="686"/>
      <c r="DB42" s="686"/>
      <c r="DC42" s="698"/>
      <c r="DD42" s="689">
        <v>1023968</v>
      </c>
      <c r="DE42" s="681"/>
      <c r="DF42" s="681"/>
      <c r="DG42" s="681"/>
      <c r="DH42" s="681"/>
      <c r="DI42" s="681"/>
      <c r="DJ42" s="681"/>
      <c r="DK42" s="682"/>
      <c r="DL42" s="767"/>
      <c r="DM42" s="768"/>
      <c r="DN42" s="768"/>
      <c r="DO42" s="768"/>
      <c r="DP42" s="768"/>
      <c r="DQ42" s="768"/>
      <c r="DR42" s="768"/>
      <c r="DS42" s="768"/>
      <c r="DT42" s="768"/>
      <c r="DU42" s="768"/>
      <c r="DV42" s="769"/>
      <c r="DW42" s="770"/>
      <c r="DX42" s="771"/>
      <c r="DY42" s="771"/>
      <c r="DZ42" s="771"/>
      <c r="EA42" s="771"/>
      <c r="EB42" s="771"/>
      <c r="EC42" s="772"/>
    </row>
    <row r="43" spans="2:133" ht="11.25" customHeight="1">
      <c r="BV43" s="232"/>
      <c r="BW43" s="232"/>
      <c r="BX43" s="232"/>
      <c r="BY43" s="232"/>
      <c r="BZ43" s="232"/>
      <c r="CA43" s="232"/>
      <c r="CB43" s="232"/>
      <c r="CD43" s="677" t="s">
        <v>356</v>
      </c>
      <c r="CE43" s="678"/>
      <c r="CF43" s="678"/>
      <c r="CG43" s="678"/>
      <c r="CH43" s="678"/>
      <c r="CI43" s="678"/>
      <c r="CJ43" s="678"/>
      <c r="CK43" s="678"/>
      <c r="CL43" s="678"/>
      <c r="CM43" s="678"/>
      <c r="CN43" s="678"/>
      <c r="CO43" s="678"/>
      <c r="CP43" s="678"/>
      <c r="CQ43" s="679"/>
      <c r="CR43" s="680">
        <v>49539</v>
      </c>
      <c r="CS43" s="716"/>
      <c r="CT43" s="716"/>
      <c r="CU43" s="716"/>
      <c r="CV43" s="716"/>
      <c r="CW43" s="716"/>
      <c r="CX43" s="716"/>
      <c r="CY43" s="717"/>
      <c r="CZ43" s="685">
        <v>0.2</v>
      </c>
      <c r="DA43" s="714"/>
      <c r="DB43" s="714"/>
      <c r="DC43" s="718"/>
      <c r="DD43" s="689">
        <v>39995</v>
      </c>
      <c r="DE43" s="716"/>
      <c r="DF43" s="716"/>
      <c r="DG43" s="716"/>
      <c r="DH43" s="716"/>
      <c r="DI43" s="716"/>
      <c r="DJ43" s="716"/>
      <c r="DK43" s="717"/>
      <c r="DL43" s="767"/>
      <c r="DM43" s="768"/>
      <c r="DN43" s="768"/>
      <c r="DO43" s="768"/>
      <c r="DP43" s="768"/>
      <c r="DQ43" s="768"/>
      <c r="DR43" s="768"/>
      <c r="DS43" s="768"/>
      <c r="DT43" s="768"/>
      <c r="DU43" s="768"/>
      <c r="DV43" s="769"/>
      <c r="DW43" s="770"/>
      <c r="DX43" s="771"/>
      <c r="DY43" s="771"/>
      <c r="DZ43" s="771"/>
      <c r="EA43" s="771"/>
      <c r="EB43" s="771"/>
      <c r="EC43" s="772"/>
    </row>
    <row r="44" spans="2:133" ht="11.25" customHeight="1">
      <c r="CD44" s="792" t="s">
        <v>304</v>
      </c>
      <c r="CE44" s="793"/>
      <c r="CF44" s="677" t="s">
        <v>357</v>
      </c>
      <c r="CG44" s="678"/>
      <c r="CH44" s="678"/>
      <c r="CI44" s="678"/>
      <c r="CJ44" s="678"/>
      <c r="CK44" s="678"/>
      <c r="CL44" s="678"/>
      <c r="CM44" s="678"/>
      <c r="CN44" s="678"/>
      <c r="CO44" s="678"/>
      <c r="CP44" s="678"/>
      <c r="CQ44" s="679"/>
      <c r="CR44" s="680">
        <v>3549015</v>
      </c>
      <c r="CS44" s="681"/>
      <c r="CT44" s="681"/>
      <c r="CU44" s="681"/>
      <c r="CV44" s="681"/>
      <c r="CW44" s="681"/>
      <c r="CX44" s="681"/>
      <c r="CY44" s="682"/>
      <c r="CZ44" s="685">
        <v>12.6</v>
      </c>
      <c r="DA44" s="686"/>
      <c r="DB44" s="686"/>
      <c r="DC44" s="698"/>
      <c r="DD44" s="689">
        <v>1023814</v>
      </c>
      <c r="DE44" s="681"/>
      <c r="DF44" s="681"/>
      <c r="DG44" s="681"/>
      <c r="DH44" s="681"/>
      <c r="DI44" s="681"/>
      <c r="DJ44" s="681"/>
      <c r="DK44" s="682"/>
      <c r="DL44" s="767"/>
      <c r="DM44" s="768"/>
      <c r="DN44" s="768"/>
      <c r="DO44" s="768"/>
      <c r="DP44" s="768"/>
      <c r="DQ44" s="768"/>
      <c r="DR44" s="768"/>
      <c r="DS44" s="768"/>
      <c r="DT44" s="768"/>
      <c r="DU44" s="768"/>
      <c r="DV44" s="769"/>
      <c r="DW44" s="770"/>
      <c r="DX44" s="771"/>
      <c r="DY44" s="771"/>
      <c r="DZ44" s="771"/>
      <c r="EA44" s="771"/>
      <c r="EB44" s="771"/>
      <c r="EC44" s="772"/>
    </row>
    <row r="45" spans="2:133" ht="11.25" customHeight="1">
      <c r="CD45" s="794"/>
      <c r="CE45" s="795"/>
      <c r="CF45" s="677" t="s">
        <v>358</v>
      </c>
      <c r="CG45" s="678"/>
      <c r="CH45" s="678"/>
      <c r="CI45" s="678"/>
      <c r="CJ45" s="678"/>
      <c r="CK45" s="678"/>
      <c r="CL45" s="678"/>
      <c r="CM45" s="678"/>
      <c r="CN45" s="678"/>
      <c r="CO45" s="678"/>
      <c r="CP45" s="678"/>
      <c r="CQ45" s="679"/>
      <c r="CR45" s="680">
        <v>1252888</v>
      </c>
      <c r="CS45" s="716"/>
      <c r="CT45" s="716"/>
      <c r="CU45" s="716"/>
      <c r="CV45" s="716"/>
      <c r="CW45" s="716"/>
      <c r="CX45" s="716"/>
      <c r="CY45" s="717"/>
      <c r="CZ45" s="685">
        <v>4.5</v>
      </c>
      <c r="DA45" s="714"/>
      <c r="DB45" s="714"/>
      <c r="DC45" s="718"/>
      <c r="DD45" s="689">
        <v>76984</v>
      </c>
      <c r="DE45" s="716"/>
      <c r="DF45" s="716"/>
      <c r="DG45" s="716"/>
      <c r="DH45" s="716"/>
      <c r="DI45" s="716"/>
      <c r="DJ45" s="716"/>
      <c r="DK45" s="717"/>
      <c r="DL45" s="767"/>
      <c r="DM45" s="768"/>
      <c r="DN45" s="768"/>
      <c r="DO45" s="768"/>
      <c r="DP45" s="768"/>
      <c r="DQ45" s="768"/>
      <c r="DR45" s="768"/>
      <c r="DS45" s="768"/>
      <c r="DT45" s="768"/>
      <c r="DU45" s="768"/>
      <c r="DV45" s="769"/>
      <c r="DW45" s="770"/>
      <c r="DX45" s="771"/>
      <c r="DY45" s="771"/>
      <c r="DZ45" s="771"/>
      <c r="EA45" s="771"/>
      <c r="EB45" s="771"/>
      <c r="EC45" s="772"/>
    </row>
    <row r="46" spans="2:133" ht="11.25" customHeight="1">
      <c r="B46" s="224" t="s">
        <v>359</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4"/>
      <c r="CE46" s="795"/>
      <c r="CF46" s="677" t="s">
        <v>360</v>
      </c>
      <c r="CG46" s="678"/>
      <c r="CH46" s="678"/>
      <c r="CI46" s="678"/>
      <c r="CJ46" s="678"/>
      <c r="CK46" s="678"/>
      <c r="CL46" s="678"/>
      <c r="CM46" s="678"/>
      <c r="CN46" s="678"/>
      <c r="CO46" s="678"/>
      <c r="CP46" s="678"/>
      <c r="CQ46" s="679"/>
      <c r="CR46" s="680">
        <v>2220478</v>
      </c>
      <c r="CS46" s="681"/>
      <c r="CT46" s="681"/>
      <c r="CU46" s="681"/>
      <c r="CV46" s="681"/>
      <c r="CW46" s="681"/>
      <c r="CX46" s="681"/>
      <c r="CY46" s="682"/>
      <c r="CZ46" s="685">
        <v>7.9</v>
      </c>
      <c r="DA46" s="686"/>
      <c r="DB46" s="686"/>
      <c r="DC46" s="698"/>
      <c r="DD46" s="689">
        <v>892781</v>
      </c>
      <c r="DE46" s="681"/>
      <c r="DF46" s="681"/>
      <c r="DG46" s="681"/>
      <c r="DH46" s="681"/>
      <c r="DI46" s="681"/>
      <c r="DJ46" s="681"/>
      <c r="DK46" s="682"/>
      <c r="DL46" s="767"/>
      <c r="DM46" s="768"/>
      <c r="DN46" s="768"/>
      <c r="DO46" s="768"/>
      <c r="DP46" s="768"/>
      <c r="DQ46" s="768"/>
      <c r="DR46" s="768"/>
      <c r="DS46" s="768"/>
      <c r="DT46" s="768"/>
      <c r="DU46" s="768"/>
      <c r="DV46" s="769"/>
      <c r="DW46" s="770"/>
      <c r="DX46" s="771"/>
      <c r="DY46" s="771"/>
      <c r="DZ46" s="771"/>
      <c r="EA46" s="771"/>
      <c r="EB46" s="771"/>
      <c r="EC46" s="772"/>
    </row>
    <row r="47" spans="2:133" ht="11.25" customHeight="1">
      <c r="B47" s="234" t="s">
        <v>361</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4"/>
      <c r="CE47" s="795"/>
      <c r="CF47" s="677" t="s">
        <v>362</v>
      </c>
      <c r="CG47" s="678"/>
      <c r="CH47" s="678"/>
      <c r="CI47" s="678"/>
      <c r="CJ47" s="678"/>
      <c r="CK47" s="678"/>
      <c r="CL47" s="678"/>
      <c r="CM47" s="678"/>
      <c r="CN47" s="678"/>
      <c r="CO47" s="678"/>
      <c r="CP47" s="678"/>
      <c r="CQ47" s="679"/>
      <c r="CR47" s="680">
        <v>189309</v>
      </c>
      <c r="CS47" s="716"/>
      <c r="CT47" s="716"/>
      <c r="CU47" s="716"/>
      <c r="CV47" s="716"/>
      <c r="CW47" s="716"/>
      <c r="CX47" s="716"/>
      <c r="CY47" s="717"/>
      <c r="CZ47" s="685">
        <v>0.7</v>
      </c>
      <c r="DA47" s="714"/>
      <c r="DB47" s="714"/>
      <c r="DC47" s="718"/>
      <c r="DD47" s="689">
        <v>154</v>
      </c>
      <c r="DE47" s="716"/>
      <c r="DF47" s="716"/>
      <c r="DG47" s="716"/>
      <c r="DH47" s="716"/>
      <c r="DI47" s="716"/>
      <c r="DJ47" s="716"/>
      <c r="DK47" s="717"/>
      <c r="DL47" s="767"/>
      <c r="DM47" s="768"/>
      <c r="DN47" s="768"/>
      <c r="DO47" s="768"/>
      <c r="DP47" s="768"/>
      <c r="DQ47" s="768"/>
      <c r="DR47" s="768"/>
      <c r="DS47" s="768"/>
      <c r="DT47" s="768"/>
      <c r="DU47" s="768"/>
      <c r="DV47" s="769"/>
      <c r="DW47" s="770"/>
      <c r="DX47" s="771"/>
      <c r="DY47" s="771"/>
      <c r="DZ47" s="771"/>
      <c r="EA47" s="771"/>
      <c r="EB47" s="771"/>
      <c r="EC47" s="772"/>
    </row>
    <row r="48" spans="2:133" ht="11">
      <c r="B48" s="235" t="s">
        <v>363</v>
      </c>
      <c r="CD48" s="796"/>
      <c r="CE48" s="797"/>
      <c r="CF48" s="677" t="s">
        <v>364</v>
      </c>
      <c r="CG48" s="678"/>
      <c r="CH48" s="678"/>
      <c r="CI48" s="678"/>
      <c r="CJ48" s="678"/>
      <c r="CK48" s="678"/>
      <c r="CL48" s="678"/>
      <c r="CM48" s="678"/>
      <c r="CN48" s="678"/>
      <c r="CO48" s="678"/>
      <c r="CP48" s="678"/>
      <c r="CQ48" s="679"/>
      <c r="CR48" s="680" t="s">
        <v>130</v>
      </c>
      <c r="CS48" s="681"/>
      <c r="CT48" s="681"/>
      <c r="CU48" s="681"/>
      <c r="CV48" s="681"/>
      <c r="CW48" s="681"/>
      <c r="CX48" s="681"/>
      <c r="CY48" s="682"/>
      <c r="CZ48" s="685" t="s">
        <v>365</v>
      </c>
      <c r="DA48" s="686"/>
      <c r="DB48" s="686"/>
      <c r="DC48" s="698"/>
      <c r="DD48" s="689" t="s">
        <v>365</v>
      </c>
      <c r="DE48" s="681"/>
      <c r="DF48" s="681"/>
      <c r="DG48" s="681"/>
      <c r="DH48" s="681"/>
      <c r="DI48" s="681"/>
      <c r="DJ48" s="681"/>
      <c r="DK48" s="682"/>
      <c r="DL48" s="767"/>
      <c r="DM48" s="768"/>
      <c r="DN48" s="768"/>
      <c r="DO48" s="768"/>
      <c r="DP48" s="768"/>
      <c r="DQ48" s="768"/>
      <c r="DR48" s="768"/>
      <c r="DS48" s="768"/>
      <c r="DT48" s="768"/>
      <c r="DU48" s="768"/>
      <c r="DV48" s="769"/>
      <c r="DW48" s="770"/>
      <c r="DX48" s="771"/>
      <c r="DY48" s="771"/>
      <c r="DZ48" s="771"/>
      <c r="EA48" s="771"/>
      <c r="EB48" s="771"/>
      <c r="EC48" s="772"/>
    </row>
    <row r="49" spans="82:133" ht="11.25" customHeight="1">
      <c r="CD49" s="721" t="s">
        <v>366</v>
      </c>
      <c r="CE49" s="722"/>
      <c r="CF49" s="722"/>
      <c r="CG49" s="722"/>
      <c r="CH49" s="722"/>
      <c r="CI49" s="722"/>
      <c r="CJ49" s="722"/>
      <c r="CK49" s="722"/>
      <c r="CL49" s="722"/>
      <c r="CM49" s="722"/>
      <c r="CN49" s="722"/>
      <c r="CO49" s="722"/>
      <c r="CP49" s="722"/>
      <c r="CQ49" s="723"/>
      <c r="CR49" s="765">
        <v>28070269</v>
      </c>
      <c r="CS49" s="751"/>
      <c r="CT49" s="751"/>
      <c r="CU49" s="751"/>
      <c r="CV49" s="751"/>
      <c r="CW49" s="751"/>
      <c r="CX49" s="751"/>
      <c r="CY49" s="782"/>
      <c r="CZ49" s="777">
        <v>100</v>
      </c>
      <c r="DA49" s="783"/>
      <c r="DB49" s="783"/>
      <c r="DC49" s="784"/>
      <c r="DD49" s="785">
        <v>19251651</v>
      </c>
      <c r="DE49" s="751"/>
      <c r="DF49" s="751"/>
      <c r="DG49" s="751"/>
      <c r="DH49" s="751"/>
      <c r="DI49" s="751"/>
      <c r="DJ49" s="751"/>
      <c r="DK49" s="782"/>
      <c r="DL49" s="786"/>
      <c r="DM49" s="787"/>
      <c r="DN49" s="787"/>
      <c r="DO49" s="787"/>
      <c r="DP49" s="787"/>
      <c r="DQ49" s="787"/>
      <c r="DR49" s="787"/>
      <c r="DS49" s="787"/>
      <c r="DT49" s="787"/>
      <c r="DU49" s="787"/>
      <c r="DV49" s="788"/>
      <c r="DW49" s="789"/>
      <c r="DX49" s="790"/>
      <c r="DY49" s="790"/>
      <c r="DZ49" s="790"/>
      <c r="EA49" s="790"/>
      <c r="EB49" s="790"/>
      <c r="EC49" s="791"/>
    </row>
  </sheetData>
  <sheetProtection algorithmName="SHA-512" hashValue="eW52PSQsMBJU5Ukpb06gmU2G25qma7eUDigjCtqldzKEQhYqnrPsZvfUqWTyv/70cTczxzaiK2/0NDHICoLhKA==" saltValue="8yhq5Wl5lCYp1eMxRzahm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Z69" sqref="AZ69:BD69"/>
    </sheetView>
  </sheetViews>
  <sheetFormatPr defaultColWidth="0" defaultRowHeight="13" zeroHeight="1"/>
  <cols>
    <col min="1" max="130" width="2.7265625" style="284" customWidth="1"/>
    <col min="131" max="131" width="1.6328125" style="284" customWidth="1"/>
    <col min="132" max="16384" width="9" style="284" hidden="1"/>
  </cols>
  <sheetData>
    <row r="1" spans="1:131" s="242" customFormat="1" ht="11.25" customHeight="1" thickBot="1">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c r="A2" s="243" t="s">
        <v>367</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7" t="s">
        <v>368</v>
      </c>
      <c r="DK2" s="828"/>
      <c r="DL2" s="828"/>
      <c r="DM2" s="828"/>
      <c r="DN2" s="828"/>
      <c r="DO2" s="829"/>
      <c r="DP2" s="244"/>
      <c r="DQ2" s="827" t="s">
        <v>369</v>
      </c>
      <c r="DR2" s="828"/>
      <c r="DS2" s="828"/>
      <c r="DT2" s="828"/>
      <c r="DU2" s="828"/>
      <c r="DV2" s="828"/>
      <c r="DW2" s="828"/>
      <c r="DX2" s="828"/>
      <c r="DY2" s="828"/>
      <c r="DZ2" s="829"/>
      <c r="EA2" s="245"/>
    </row>
    <row r="3" spans="1:131" s="242" customFormat="1" ht="11.25" customHeight="1">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c r="A4" s="830" t="s">
        <v>370</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47"/>
      <c r="BA4" s="247"/>
      <c r="BB4" s="247"/>
      <c r="BC4" s="247"/>
      <c r="BD4" s="247"/>
      <c r="BE4" s="248"/>
      <c r="BF4" s="248"/>
      <c r="BG4" s="248"/>
      <c r="BH4" s="248"/>
      <c r="BI4" s="248"/>
      <c r="BJ4" s="248"/>
      <c r="BK4" s="248"/>
      <c r="BL4" s="248"/>
      <c r="BM4" s="248"/>
      <c r="BN4" s="248"/>
      <c r="BO4" s="248"/>
      <c r="BP4" s="248"/>
      <c r="BQ4" s="247" t="s">
        <v>371</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c r="A5" s="821" t="s">
        <v>372</v>
      </c>
      <c r="B5" s="822"/>
      <c r="C5" s="822"/>
      <c r="D5" s="822"/>
      <c r="E5" s="822"/>
      <c r="F5" s="822"/>
      <c r="G5" s="822"/>
      <c r="H5" s="822"/>
      <c r="I5" s="822"/>
      <c r="J5" s="822"/>
      <c r="K5" s="822"/>
      <c r="L5" s="822"/>
      <c r="M5" s="822"/>
      <c r="N5" s="822"/>
      <c r="O5" s="822"/>
      <c r="P5" s="823"/>
      <c r="Q5" s="798" t="s">
        <v>373</v>
      </c>
      <c r="R5" s="799"/>
      <c r="S5" s="799"/>
      <c r="T5" s="799"/>
      <c r="U5" s="800"/>
      <c r="V5" s="798" t="s">
        <v>374</v>
      </c>
      <c r="W5" s="799"/>
      <c r="X5" s="799"/>
      <c r="Y5" s="799"/>
      <c r="Z5" s="800"/>
      <c r="AA5" s="798" t="s">
        <v>375</v>
      </c>
      <c r="AB5" s="799"/>
      <c r="AC5" s="799"/>
      <c r="AD5" s="799"/>
      <c r="AE5" s="799"/>
      <c r="AF5" s="831" t="s">
        <v>376</v>
      </c>
      <c r="AG5" s="799"/>
      <c r="AH5" s="799"/>
      <c r="AI5" s="799"/>
      <c r="AJ5" s="810"/>
      <c r="AK5" s="799" t="s">
        <v>377</v>
      </c>
      <c r="AL5" s="799"/>
      <c r="AM5" s="799"/>
      <c r="AN5" s="799"/>
      <c r="AO5" s="800"/>
      <c r="AP5" s="798" t="s">
        <v>378</v>
      </c>
      <c r="AQ5" s="799"/>
      <c r="AR5" s="799"/>
      <c r="AS5" s="799"/>
      <c r="AT5" s="800"/>
      <c r="AU5" s="798" t="s">
        <v>379</v>
      </c>
      <c r="AV5" s="799"/>
      <c r="AW5" s="799"/>
      <c r="AX5" s="799"/>
      <c r="AY5" s="810"/>
      <c r="AZ5" s="251"/>
      <c r="BA5" s="251"/>
      <c r="BB5" s="251"/>
      <c r="BC5" s="251"/>
      <c r="BD5" s="251"/>
      <c r="BE5" s="252"/>
      <c r="BF5" s="252"/>
      <c r="BG5" s="252"/>
      <c r="BH5" s="252"/>
      <c r="BI5" s="252"/>
      <c r="BJ5" s="252"/>
      <c r="BK5" s="252"/>
      <c r="BL5" s="252"/>
      <c r="BM5" s="252"/>
      <c r="BN5" s="252"/>
      <c r="BO5" s="252"/>
      <c r="BP5" s="252"/>
      <c r="BQ5" s="821" t="s">
        <v>380</v>
      </c>
      <c r="BR5" s="822"/>
      <c r="BS5" s="822"/>
      <c r="BT5" s="822"/>
      <c r="BU5" s="822"/>
      <c r="BV5" s="822"/>
      <c r="BW5" s="822"/>
      <c r="BX5" s="822"/>
      <c r="BY5" s="822"/>
      <c r="BZ5" s="822"/>
      <c r="CA5" s="822"/>
      <c r="CB5" s="822"/>
      <c r="CC5" s="822"/>
      <c r="CD5" s="822"/>
      <c r="CE5" s="822"/>
      <c r="CF5" s="822"/>
      <c r="CG5" s="823"/>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04" t="s">
        <v>386</v>
      </c>
      <c r="DH5" s="805"/>
      <c r="DI5" s="805"/>
      <c r="DJ5" s="805"/>
      <c r="DK5" s="806"/>
      <c r="DL5" s="804" t="s">
        <v>387</v>
      </c>
      <c r="DM5" s="805"/>
      <c r="DN5" s="805"/>
      <c r="DO5" s="805"/>
      <c r="DP5" s="806"/>
      <c r="DQ5" s="798" t="s">
        <v>388</v>
      </c>
      <c r="DR5" s="799"/>
      <c r="DS5" s="799"/>
      <c r="DT5" s="799"/>
      <c r="DU5" s="800"/>
      <c r="DV5" s="798" t="s">
        <v>379</v>
      </c>
      <c r="DW5" s="799"/>
      <c r="DX5" s="799"/>
      <c r="DY5" s="799"/>
      <c r="DZ5" s="810"/>
      <c r="EA5" s="249"/>
    </row>
    <row r="6" spans="1:131" s="250" customFormat="1" ht="26.25" customHeight="1" thickBot="1">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47"/>
      <c r="BA6" s="247"/>
      <c r="BB6" s="247"/>
      <c r="BC6" s="247"/>
      <c r="BD6" s="247"/>
      <c r="BE6" s="248"/>
      <c r="BF6" s="248"/>
      <c r="BG6" s="248"/>
      <c r="BH6" s="248"/>
      <c r="BI6" s="248"/>
      <c r="BJ6" s="248"/>
      <c r="BK6" s="248"/>
      <c r="BL6" s="248"/>
      <c r="BM6" s="248"/>
      <c r="BN6" s="248"/>
      <c r="BO6" s="248"/>
      <c r="BP6" s="248"/>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49"/>
    </row>
    <row r="7" spans="1:131" s="250" customFormat="1" ht="26.25" customHeight="1" thickTop="1">
      <c r="A7" s="253">
        <v>1</v>
      </c>
      <c r="B7" s="812" t="s">
        <v>389</v>
      </c>
      <c r="C7" s="813"/>
      <c r="D7" s="813"/>
      <c r="E7" s="813"/>
      <c r="F7" s="813"/>
      <c r="G7" s="813"/>
      <c r="H7" s="813"/>
      <c r="I7" s="813"/>
      <c r="J7" s="813"/>
      <c r="K7" s="813"/>
      <c r="L7" s="813"/>
      <c r="M7" s="813"/>
      <c r="N7" s="813"/>
      <c r="O7" s="813"/>
      <c r="P7" s="814"/>
      <c r="Q7" s="815">
        <v>28802</v>
      </c>
      <c r="R7" s="816"/>
      <c r="S7" s="816"/>
      <c r="T7" s="816"/>
      <c r="U7" s="816"/>
      <c r="V7" s="816">
        <v>28079</v>
      </c>
      <c r="W7" s="816"/>
      <c r="X7" s="816"/>
      <c r="Y7" s="816"/>
      <c r="Z7" s="816"/>
      <c r="AA7" s="816">
        <v>723</v>
      </c>
      <c r="AB7" s="816"/>
      <c r="AC7" s="816"/>
      <c r="AD7" s="816"/>
      <c r="AE7" s="817"/>
      <c r="AF7" s="818">
        <v>626</v>
      </c>
      <c r="AG7" s="819"/>
      <c r="AH7" s="819"/>
      <c r="AI7" s="819"/>
      <c r="AJ7" s="820"/>
      <c r="AK7" s="855">
        <v>1163</v>
      </c>
      <c r="AL7" s="856"/>
      <c r="AM7" s="856"/>
      <c r="AN7" s="856"/>
      <c r="AO7" s="856"/>
      <c r="AP7" s="856">
        <v>26398</v>
      </c>
      <c r="AQ7" s="856"/>
      <c r="AR7" s="856"/>
      <c r="AS7" s="856"/>
      <c r="AT7" s="856"/>
      <c r="AU7" s="857"/>
      <c r="AV7" s="857"/>
      <c r="AW7" s="857"/>
      <c r="AX7" s="857"/>
      <c r="AY7" s="858"/>
      <c r="AZ7" s="247"/>
      <c r="BA7" s="247"/>
      <c r="BB7" s="247"/>
      <c r="BC7" s="247"/>
      <c r="BD7" s="247"/>
      <c r="BE7" s="248"/>
      <c r="BF7" s="248"/>
      <c r="BG7" s="248"/>
      <c r="BH7" s="248"/>
      <c r="BI7" s="248"/>
      <c r="BJ7" s="248"/>
      <c r="BK7" s="248"/>
      <c r="BL7" s="248"/>
      <c r="BM7" s="248"/>
      <c r="BN7" s="248"/>
      <c r="BO7" s="248"/>
      <c r="BP7" s="248"/>
      <c r="BQ7" s="254">
        <v>1</v>
      </c>
      <c r="BR7" s="255"/>
      <c r="BS7" s="859" t="s">
        <v>581</v>
      </c>
      <c r="BT7" s="860"/>
      <c r="BU7" s="860"/>
      <c r="BV7" s="860"/>
      <c r="BW7" s="860"/>
      <c r="BX7" s="860"/>
      <c r="BY7" s="860"/>
      <c r="BZ7" s="860"/>
      <c r="CA7" s="860"/>
      <c r="CB7" s="860"/>
      <c r="CC7" s="860"/>
      <c r="CD7" s="860"/>
      <c r="CE7" s="860"/>
      <c r="CF7" s="860"/>
      <c r="CG7" s="861"/>
      <c r="CH7" s="852">
        <v>2</v>
      </c>
      <c r="CI7" s="853"/>
      <c r="CJ7" s="853"/>
      <c r="CK7" s="853"/>
      <c r="CL7" s="854"/>
      <c r="CM7" s="852">
        <v>85</v>
      </c>
      <c r="CN7" s="853"/>
      <c r="CO7" s="853"/>
      <c r="CP7" s="853"/>
      <c r="CQ7" s="854"/>
      <c r="CR7" s="852">
        <v>50</v>
      </c>
      <c r="CS7" s="853"/>
      <c r="CT7" s="853"/>
      <c r="CU7" s="853"/>
      <c r="CV7" s="854"/>
      <c r="CW7" s="852" t="s">
        <v>584</v>
      </c>
      <c r="CX7" s="853"/>
      <c r="CY7" s="853"/>
      <c r="CZ7" s="853"/>
      <c r="DA7" s="854"/>
      <c r="DB7" s="852" t="s">
        <v>585</v>
      </c>
      <c r="DC7" s="853"/>
      <c r="DD7" s="853"/>
      <c r="DE7" s="853"/>
      <c r="DF7" s="854"/>
      <c r="DG7" s="852" t="s">
        <v>584</v>
      </c>
      <c r="DH7" s="853"/>
      <c r="DI7" s="853"/>
      <c r="DJ7" s="853"/>
      <c r="DK7" s="854"/>
      <c r="DL7" s="852" t="s">
        <v>586</v>
      </c>
      <c r="DM7" s="853"/>
      <c r="DN7" s="853"/>
      <c r="DO7" s="853"/>
      <c r="DP7" s="854"/>
      <c r="DQ7" s="852" t="s">
        <v>584</v>
      </c>
      <c r="DR7" s="853"/>
      <c r="DS7" s="853"/>
      <c r="DT7" s="853"/>
      <c r="DU7" s="854"/>
      <c r="DV7" s="833"/>
      <c r="DW7" s="834"/>
      <c r="DX7" s="834"/>
      <c r="DY7" s="834"/>
      <c r="DZ7" s="835"/>
      <c r="EA7" s="249"/>
    </row>
    <row r="8" spans="1:131" s="250" customFormat="1" ht="26.25" customHeight="1">
      <c r="A8" s="256">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47"/>
      <c r="BA8" s="247"/>
      <c r="BB8" s="247"/>
      <c r="BC8" s="247"/>
      <c r="BD8" s="247"/>
      <c r="BE8" s="248"/>
      <c r="BF8" s="248"/>
      <c r="BG8" s="248"/>
      <c r="BH8" s="248"/>
      <c r="BI8" s="248"/>
      <c r="BJ8" s="248"/>
      <c r="BK8" s="248"/>
      <c r="BL8" s="248"/>
      <c r="BM8" s="248"/>
      <c r="BN8" s="248"/>
      <c r="BO8" s="248"/>
      <c r="BP8" s="248"/>
      <c r="BQ8" s="257">
        <v>2</v>
      </c>
      <c r="BR8" s="258"/>
      <c r="BS8" s="849" t="s">
        <v>582</v>
      </c>
      <c r="BT8" s="850"/>
      <c r="BU8" s="850"/>
      <c r="BV8" s="850"/>
      <c r="BW8" s="850"/>
      <c r="BX8" s="850"/>
      <c r="BY8" s="850"/>
      <c r="BZ8" s="850"/>
      <c r="CA8" s="850"/>
      <c r="CB8" s="850"/>
      <c r="CC8" s="850"/>
      <c r="CD8" s="850"/>
      <c r="CE8" s="850"/>
      <c r="CF8" s="850"/>
      <c r="CG8" s="851"/>
      <c r="CH8" s="862">
        <v>5</v>
      </c>
      <c r="CI8" s="863"/>
      <c r="CJ8" s="863"/>
      <c r="CK8" s="863"/>
      <c r="CL8" s="864"/>
      <c r="CM8" s="862">
        <v>101</v>
      </c>
      <c r="CN8" s="863"/>
      <c r="CO8" s="863"/>
      <c r="CP8" s="863"/>
      <c r="CQ8" s="864"/>
      <c r="CR8" s="862">
        <v>40</v>
      </c>
      <c r="CS8" s="863"/>
      <c r="CT8" s="863"/>
      <c r="CU8" s="863"/>
      <c r="CV8" s="864"/>
      <c r="CW8" s="862" t="s">
        <v>584</v>
      </c>
      <c r="CX8" s="863"/>
      <c r="CY8" s="863"/>
      <c r="CZ8" s="863"/>
      <c r="DA8" s="864"/>
      <c r="DB8" s="862" t="s">
        <v>584</v>
      </c>
      <c r="DC8" s="863"/>
      <c r="DD8" s="863"/>
      <c r="DE8" s="863"/>
      <c r="DF8" s="864"/>
      <c r="DG8" s="862" t="s">
        <v>584</v>
      </c>
      <c r="DH8" s="863"/>
      <c r="DI8" s="863"/>
      <c r="DJ8" s="863"/>
      <c r="DK8" s="864"/>
      <c r="DL8" s="862" t="s">
        <v>584</v>
      </c>
      <c r="DM8" s="863"/>
      <c r="DN8" s="863"/>
      <c r="DO8" s="863"/>
      <c r="DP8" s="864"/>
      <c r="DQ8" s="862" t="s">
        <v>586</v>
      </c>
      <c r="DR8" s="863"/>
      <c r="DS8" s="863"/>
      <c r="DT8" s="863"/>
      <c r="DU8" s="864"/>
      <c r="DV8" s="865"/>
      <c r="DW8" s="866"/>
      <c r="DX8" s="866"/>
      <c r="DY8" s="866"/>
      <c r="DZ8" s="867"/>
      <c r="EA8" s="249"/>
    </row>
    <row r="9" spans="1:131" s="250" customFormat="1" ht="26.25" customHeight="1">
      <c r="A9" s="256">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47"/>
      <c r="BA9" s="247"/>
      <c r="BB9" s="247"/>
      <c r="BC9" s="247"/>
      <c r="BD9" s="247"/>
      <c r="BE9" s="248"/>
      <c r="BF9" s="248"/>
      <c r="BG9" s="248"/>
      <c r="BH9" s="248"/>
      <c r="BI9" s="248"/>
      <c r="BJ9" s="248"/>
      <c r="BK9" s="248"/>
      <c r="BL9" s="248"/>
      <c r="BM9" s="248"/>
      <c r="BN9" s="248"/>
      <c r="BO9" s="248"/>
      <c r="BP9" s="248"/>
      <c r="BQ9" s="257">
        <v>3</v>
      </c>
      <c r="BR9" s="258"/>
      <c r="BS9" s="849" t="s">
        <v>583</v>
      </c>
      <c r="BT9" s="850"/>
      <c r="BU9" s="850"/>
      <c r="BV9" s="850"/>
      <c r="BW9" s="850"/>
      <c r="BX9" s="850"/>
      <c r="BY9" s="850"/>
      <c r="BZ9" s="850"/>
      <c r="CA9" s="850"/>
      <c r="CB9" s="850"/>
      <c r="CC9" s="850"/>
      <c r="CD9" s="850"/>
      <c r="CE9" s="850"/>
      <c r="CF9" s="850"/>
      <c r="CG9" s="851"/>
      <c r="CH9" s="862">
        <v>3</v>
      </c>
      <c r="CI9" s="863"/>
      <c r="CJ9" s="863"/>
      <c r="CK9" s="863"/>
      <c r="CL9" s="864"/>
      <c r="CM9" s="862">
        <v>36</v>
      </c>
      <c r="CN9" s="863"/>
      <c r="CO9" s="863"/>
      <c r="CP9" s="863"/>
      <c r="CQ9" s="864"/>
      <c r="CR9" s="862">
        <v>28</v>
      </c>
      <c r="CS9" s="863"/>
      <c r="CT9" s="863"/>
      <c r="CU9" s="863"/>
      <c r="CV9" s="864"/>
      <c r="CW9" s="862">
        <v>53</v>
      </c>
      <c r="CX9" s="863"/>
      <c r="CY9" s="863"/>
      <c r="CZ9" s="863"/>
      <c r="DA9" s="864"/>
      <c r="DB9" s="862" t="s">
        <v>584</v>
      </c>
      <c r="DC9" s="863"/>
      <c r="DD9" s="863"/>
      <c r="DE9" s="863"/>
      <c r="DF9" s="864"/>
      <c r="DG9" s="862" t="s">
        <v>586</v>
      </c>
      <c r="DH9" s="863"/>
      <c r="DI9" s="863"/>
      <c r="DJ9" s="863"/>
      <c r="DK9" s="864"/>
      <c r="DL9" s="862" t="s">
        <v>586</v>
      </c>
      <c r="DM9" s="863"/>
      <c r="DN9" s="863"/>
      <c r="DO9" s="863"/>
      <c r="DP9" s="864"/>
      <c r="DQ9" s="862" t="s">
        <v>586</v>
      </c>
      <c r="DR9" s="863"/>
      <c r="DS9" s="863"/>
      <c r="DT9" s="863"/>
      <c r="DU9" s="864"/>
      <c r="DV9" s="865"/>
      <c r="DW9" s="866"/>
      <c r="DX9" s="866"/>
      <c r="DY9" s="866"/>
      <c r="DZ9" s="867"/>
      <c r="EA9" s="249"/>
    </row>
    <row r="10" spans="1:131" s="250" customFormat="1" ht="26.25" customHeight="1">
      <c r="A10" s="256">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47"/>
      <c r="BA10" s="247"/>
      <c r="BB10" s="247"/>
      <c r="BC10" s="247"/>
      <c r="BD10" s="247"/>
      <c r="BE10" s="248"/>
      <c r="BF10" s="248"/>
      <c r="BG10" s="248"/>
      <c r="BH10" s="248"/>
      <c r="BI10" s="248"/>
      <c r="BJ10" s="248"/>
      <c r="BK10" s="248"/>
      <c r="BL10" s="248"/>
      <c r="BM10" s="248"/>
      <c r="BN10" s="248"/>
      <c r="BO10" s="248"/>
      <c r="BP10" s="248"/>
      <c r="BQ10" s="257">
        <v>4</v>
      </c>
      <c r="BR10" s="258"/>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49"/>
    </row>
    <row r="11" spans="1:131" s="250" customFormat="1" ht="26.25" customHeight="1">
      <c r="A11" s="256">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47"/>
      <c r="BA11" s="247"/>
      <c r="BB11" s="247"/>
      <c r="BC11" s="247"/>
      <c r="BD11" s="247"/>
      <c r="BE11" s="248"/>
      <c r="BF11" s="248"/>
      <c r="BG11" s="248"/>
      <c r="BH11" s="248"/>
      <c r="BI11" s="248"/>
      <c r="BJ11" s="248"/>
      <c r="BK11" s="248"/>
      <c r="BL11" s="248"/>
      <c r="BM11" s="248"/>
      <c r="BN11" s="248"/>
      <c r="BO11" s="248"/>
      <c r="BP11" s="248"/>
      <c r="BQ11" s="257">
        <v>5</v>
      </c>
      <c r="BR11" s="258"/>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49"/>
    </row>
    <row r="12" spans="1:131" s="250" customFormat="1" ht="26.25" customHeight="1">
      <c r="A12" s="256">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47"/>
      <c r="BA12" s="247"/>
      <c r="BB12" s="247"/>
      <c r="BC12" s="247"/>
      <c r="BD12" s="247"/>
      <c r="BE12" s="248"/>
      <c r="BF12" s="248"/>
      <c r="BG12" s="248"/>
      <c r="BH12" s="248"/>
      <c r="BI12" s="248"/>
      <c r="BJ12" s="248"/>
      <c r="BK12" s="248"/>
      <c r="BL12" s="248"/>
      <c r="BM12" s="248"/>
      <c r="BN12" s="248"/>
      <c r="BO12" s="248"/>
      <c r="BP12" s="248"/>
      <c r="BQ12" s="257">
        <v>6</v>
      </c>
      <c r="BR12" s="258"/>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49"/>
    </row>
    <row r="13" spans="1:131" s="250" customFormat="1" ht="26.25" customHeight="1">
      <c r="A13" s="256">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47"/>
      <c r="BA13" s="247"/>
      <c r="BB13" s="247"/>
      <c r="BC13" s="247"/>
      <c r="BD13" s="247"/>
      <c r="BE13" s="248"/>
      <c r="BF13" s="248"/>
      <c r="BG13" s="248"/>
      <c r="BH13" s="248"/>
      <c r="BI13" s="248"/>
      <c r="BJ13" s="248"/>
      <c r="BK13" s="248"/>
      <c r="BL13" s="248"/>
      <c r="BM13" s="248"/>
      <c r="BN13" s="248"/>
      <c r="BO13" s="248"/>
      <c r="BP13" s="248"/>
      <c r="BQ13" s="257">
        <v>7</v>
      </c>
      <c r="BR13" s="258"/>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49"/>
    </row>
    <row r="14" spans="1:131" s="250" customFormat="1" ht="26.25" customHeight="1">
      <c r="A14" s="256">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47"/>
      <c r="BA14" s="247"/>
      <c r="BB14" s="247"/>
      <c r="BC14" s="247"/>
      <c r="BD14" s="247"/>
      <c r="BE14" s="248"/>
      <c r="BF14" s="248"/>
      <c r="BG14" s="248"/>
      <c r="BH14" s="248"/>
      <c r="BI14" s="248"/>
      <c r="BJ14" s="248"/>
      <c r="BK14" s="248"/>
      <c r="BL14" s="248"/>
      <c r="BM14" s="248"/>
      <c r="BN14" s="248"/>
      <c r="BO14" s="248"/>
      <c r="BP14" s="248"/>
      <c r="BQ14" s="257">
        <v>8</v>
      </c>
      <c r="BR14" s="258"/>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49"/>
    </row>
    <row r="15" spans="1:131" s="250" customFormat="1" ht="26.25" customHeight="1">
      <c r="A15" s="256">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47"/>
      <c r="BA15" s="247"/>
      <c r="BB15" s="247"/>
      <c r="BC15" s="247"/>
      <c r="BD15" s="247"/>
      <c r="BE15" s="248"/>
      <c r="BF15" s="248"/>
      <c r="BG15" s="248"/>
      <c r="BH15" s="248"/>
      <c r="BI15" s="248"/>
      <c r="BJ15" s="248"/>
      <c r="BK15" s="248"/>
      <c r="BL15" s="248"/>
      <c r="BM15" s="248"/>
      <c r="BN15" s="248"/>
      <c r="BO15" s="248"/>
      <c r="BP15" s="248"/>
      <c r="BQ15" s="257">
        <v>9</v>
      </c>
      <c r="BR15" s="258"/>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49"/>
    </row>
    <row r="16" spans="1:131" s="250" customFormat="1" ht="26.25" customHeight="1">
      <c r="A16" s="256">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47"/>
      <c r="BA16" s="247"/>
      <c r="BB16" s="247"/>
      <c r="BC16" s="247"/>
      <c r="BD16" s="247"/>
      <c r="BE16" s="248"/>
      <c r="BF16" s="248"/>
      <c r="BG16" s="248"/>
      <c r="BH16" s="248"/>
      <c r="BI16" s="248"/>
      <c r="BJ16" s="248"/>
      <c r="BK16" s="248"/>
      <c r="BL16" s="248"/>
      <c r="BM16" s="248"/>
      <c r="BN16" s="248"/>
      <c r="BO16" s="248"/>
      <c r="BP16" s="248"/>
      <c r="BQ16" s="257">
        <v>10</v>
      </c>
      <c r="BR16" s="258"/>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49"/>
    </row>
    <row r="17" spans="1:131" s="250" customFormat="1" ht="26.25" customHeight="1">
      <c r="A17" s="256">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47"/>
      <c r="BA17" s="247"/>
      <c r="BB17" s="247"/>
      <c r="BC17" s="247"/>
      <c r="BD17" s="247"/>
      <c r="BE17" s="248"/>
      <c r="BF17" s="248"/>
      <c r="BG17" s="248"/>
      <c r="BH17" s="248"/>
      <c r="BI17" s="248"/>
      <c r="BJ17" s="248"/>
      <c r="BK17" s="248"/>
      <c r="BL17" s="248"/>
      <c r="BM17" s="248"/>
      <c r="BN17" s="248"/>
      <c r="BO17" s="248"/>
      <c r="BP17" s="248"/>
      <c r="BQ17" s="257">
        <v>11</v>
      </c>
      <c r="BR17" s="258"/>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49"/>
    </row>
    <row r="18" spans="1:131" s="250" customFormat="1" ht="26.25" customHeight="1">
      <c r="A18" s="256">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47"/>
      <c r="BA18" s="247"/>
      <c r="BB18" s="247"/>
      <c r="BC18" s="247"/>
      <c r="BD18" s="247"/>
      <c r="BE18" s="248"/>
      <c r="BF18" s="248"/>
      <c r="BG18" s="248"/>
      <c r="BH18" s="248"/>
      <c r="BI18" s="248"/>
      <c r="BJ18" s="248"/>
      <c r="BK18" s="248"/>
      <c r="BL18" s="248"/>
      <c r="BM18" s="248"/>
      <c r="BN18" s="248"/>
      <c r="BO18" s="248"/>
      <c r="BP18" s="248"/>
      <c r="BQ18" s="257">
        <v>12</v>
      </c>
      <c r="BR18" s="258"/>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49"/>
    </row>
    <row r="19" spans="1:131" s="250" customFormat="1" ht="26.25" customHeight="1">
      <c r="A19" s="256">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47"/>
      <c r="BA19" s="247"/>
      <c r="BB19" s="247"/>
      <c r="BC19" s="247"/>
      <c r="BD19" s="247"/>
      <c r="BE19" s="248"/>
      <c r="BF19" s="248"/>
      <c r="BG19" s="248"/>
      <c r="BH19" s="248"/>
      <c r="BI19" s="248"/>
      <c r="BJ19" s="248"/>
      <c r="BK19" s="248"/>
      <c r="BL19" s="248"/>
      <c r="BM19" s="248"/>
      <c r="BN19" s="248"/>
      <c r="BO19" s="248"/>
      <c r="BP19" s="248"/>
      <c r="BQ19" s="257">
        <v>13</v>
      </c>
      <c r="BR19" s="258"/>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49"/>
    </row>
    <row r="20" spans="1:131" s="250" customFormat="1" ht="26.25" customHeight="1">
      <c r="A20" s="256">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47"/>
      <c r="BA20" s="247"/>
      <c r="BB20" s="247"/>
      <c r="BC20" s="247"/>
      <c r="BD20" s="247"/>
      <c r="BE20" s="248"/>
      <c r="BF20" s="248"/>
      <c r="BG20" s="248"/>
      <c r="BH20" s="248"/>
      <c r="BI20" s="248"/>
      <c r="BJ20" s="248"/>
      <c r="BK20" s="248"/>
      <c r="BL20" s="248"/>
      <c r="BM20" s="248"/>
      <c r="BN20" s="248"/>
      <c r="BO20" s="248"/>
      <c r="BP20" s="248"/>
      <c r="BQ20" s="257">
        <v>14</v>
      </c>
      <c r="BR20" s="258"/>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49"/>
    </row>
    <row r="21" spans="1:131" s="250" customFormat="1" ht="26.25" customHeight="1" thickBot="1">
      <c r="A21" s="256">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47"/>
      <c r="BA21" s="247"/>
      <c r="BB21" s="247"/>
      <c r="BC21" s="247"/>
      <c r="BD21" s="247"/>
      <c r="BE21" s="248"/>
      <c r="BF21" s="248"/>
      <c r="BG21" s="248"/>
      <c r="BH21" s="248"/>
      <c r="BI21" s="248"/>
      <c r="BJ21" s="248"/>
      <c r="BK21" s="248"/>
      <c r="BL21" s="248"/>
      <c r="BM21" s="248"/>
      <c r="BN21" s="248"/>
      <c r="BO21" s="248"/>
      <c r="BP21" s="248"/>
      <c r="BQ21" s="257">
        <v>15</v>
      </c>
      <c r="BR21" s="258"/>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49"/>
    </row>
    <row r="22" spans="1:131" s="250" customFormat="1" ht="26.25" customHeight="1">
      <c r="A22" s="256">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390</v>
      </c>
      <c r="BA22" s="887"/>
      <c r="BB22" s="887"/>
      <c r="BC22" s="887"/>
      <c r="BD22" s="888"/>
      <c r="BE22" s="248"/>
      <c r="BF22" s="248"/>
      <c r="BG22" s="248"/>
      <c r="BH22" s="248"/>
      <c r="BI22" s="248"/>
      <c r="BJ22" s="248"/>
      <c r="BK22" s="248"/>
      <c r="BL22" s="248"/>
      <c r="BM22" s="248"/>
      <c r="BN22" s="248"/>
      <c r="BO22" s="248"/>
      <c r="BP22" s="248"/>
      <c r="BQ22" s="257">
        <v>16</v>
      </c>
      <c r="BR22" s="258"/>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49"/>
    </row>
    <row r="23" spans="1:131" s="250" customFormat="1" ht="26.25" customHeight="1" thickBot="1">
      <c r="A23" s="259" t="s">
        <v>391</v>
      </c>
      <c r="B23" s="871" t="s">
        <v>392</v>
      </c>
      <c r="C23" s="872"/>
      <c r="D23" s="872"/>
      <c r="E23" s="872"/>
      <c r="F23" s="872"/>
      <c r="G23" s="872"/>
      <c r="H23" s="872"/>
      <c r="I23" s="872"/>
      <c r="J23" s="872"/>
      <c r="K23" s="872"/>
      <c r="L23" s="872"/>
      <c r="M23" s="872"/>
      <c r="N23" s="872"/>
      <c r="O23" s="872"/>
      <c r="P23" s="873"/>
      <c r="Q23" s="874">
        <v>28802</v>
      </c>
      <c r="R23" s="875"/>
      <c r="S23" s="875"/>
      <c r="T23" s="875"/>
      <c r="U23" s="875"/>
      <c r="V23" s="875">
        <v>28079</v>
      </c>
      <c r="W23" s="875"/>
      <c r="X23" s="875"/>
      <c r="Y23" s="875"/>
      <c r="Z23" s="875"/>
      <c r="AA23" s="875">
        <v>723</v>
      </c>
      <c r="AB23" s="875"/>
      <c r="AC23" s="875"/>
      <c r="AD23" s="875"/>
      <c r="AE23" s="876"/>
      <c r="AF23" s="877">
        <v>626</v>
      </c>
      <c r="AG23" s="875"/>
      <c r="AH23" s="875"/>
      <c r="AI23" s="875"/>
      <c r="AJ23" s="878"/>
      <c r="AK23" s="879"/>
      <c r="AL23" s="880"/>
      <c r="AM23" s="880"/>
      <c r="AN23" s="880"/>
      <c r="AO23" s="880"/>
      <c r="AP23" s="875">
        <v>26398</v>
      </c>
      <c r="AQ23" s="875"/>
      <c r="AR23" s="875"/>
      <c r="AS23" s="875"/>
      <c r="AT23" s="875"/>
      <c r="AU23" s="881"/>
      <c r="AV23" s="881"/>
      <c r="AW23" s="881"/>
      <c r="AX23" s="881"/>
      <c r="AY23" s="882"/>
      <c r="AZ23" s="890" t="s">
        <v>130</v>
      </c>
      <c r="BA23" s="891"/>
      <c r="BB23" s="891"/>
      <c r="BC23" s="891"/>
      <c r="BD23" s="892"/>
      <c r="BE23" s="248"/>
      <c r="BF23" s="248"/>
      <c r="BG23" s="248"/>
      <c r="BH23" s="248"/>
      <c r="BI23" s="248"/>
      <c r="BJ23" s="248"/>
      <c r="BK23" s="248"/>
      <c r="BL23" s="248"/>
      <c r="BM23" s="248"/>
      <c r="BN23" s="248"/>
      <c r="BO23" s="248"/>
      <c r="BP23" s="248"/>
      <c r="BQ23" s="257">
        <v>17</v>
      </c>
      <c r="BR23" s="258"/>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49"/>
    </row>
    <row r="24" spans="1:131" s="250" customFormat="1" ht="26.25" customHeight="1">
      <c r="A24" s="889" t="s">
        <v>393</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47"/>
      <c r="BA24" s="247"/>
      <c r="BB24" s="247"/>
      <c r="BC24" s="247"/>
      <c r="BD24" s="247"/>
      <c r="BE24" s="248"/>
      <c r="BF24" s="248"/>
      <c r="BG24" s="248"/>
      <c r="BH24" s="248"/>
      <c r="BI24" s="248"/>
      <c r="BJ24" s="248"/>
      <c r="BK24" s="248"/>
      <c r="BL24" s="248"/>
      <c r="BM24" s="248"/>
      <c r="BN24" s="248"/>
      <c r="BO24" s="248"/>
      <c r="BP24" s="248"/>
      <c r="BQ24" s="257">
        <v>18</v>
      </c>
      <c r="BR24" s="258"/>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49"/>
    </row>
    <row r="25" spans="1:131" s="242" customFormat="1" ht="26.25" customHeight="1" thickBot="1">
      <c r="A25" s="830" t="s">
        <v>394</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47"/>
      <c r="BK25" s="247"/>
      <c r="BL25" s="247"/>
      <c r="BM25" s="247"/>
      <c r="BN25" s="247"/>
      <c r="BO25" s="260"/>
      <c r="BP25" s="260"/>
      <c r="BQ25" s="257">
        <v>19</v>
      </c>
      <c r="BR25" s="258"/>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1"/>
    </row>
    <row r="26" spans="1:131" s="242" customFormat="1" ht="26.25" customHeight="1">
      <c r="A26" s="821" t="s">
        <v>372</v>
      </c>
      <c r="B26" s="822"/>
      <c r="C26" s="822"/>
      <c r="D26" s="822"/>
      <c r="E26" s="822"/>
      <c r="F26" s="822"/>
      <c r="G26" s="822"/>
      <c r="H26" s="822"/>
      <c r="I26" s="822"/>
      <c r="J26" s="822"/>
      <c r="K26" s="822"/>
      <c r="L26" s="822"/>
      <c r="M26" s="822"/>
      <c r="N26" s="822"/>
      <c r="O26" s="822"/>
      <c r="P26" s="823"/>
      <c r="Q26" s="798" t="s">
        <v>395</v>
      </c>
      <c r="R26" s="799"/>
      <c r="S26" s="799"/>
      <c r="T26" s="799"/>
      <c r="U26" s="800"/>
      <c r="V26" s="798" t="s">
        <v>396</v>
      </c>
      <c r="W26" s="799"/>
      <c r="X26" s="799"/>
      <c r="Y26" s="799"/>
      <c r="Z26" s="800"/>
      <c r="AA26" s="798" t="s">
        <v>397</v>
      </c>
      <c r="AB26" s="799"/>
      <c r="AC26" s="799"/>
      <c r="AD26" s="799"/>
      <c r="AE26" s="799"/>
      <c r="AF26" s="893" t="s">
        <v>398</v>
      </c>
      <c r="AG26" s="894"/>
      <c r="AH26" s="894"/>
      <c r="AI26" s="894"/>
      <c r="AJ26" s="895"/>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379</v>
      </c>
      <c r="BF26" s="799"/>
      <c r="BG26" s="799"/>
      <c r="BH26" s="799"/>
      <c r="BI26" s="810"/>
      <c r="BJ26" s="247"/>
      <c r="BK26" s="247"/>
      <c r="BL26" s="247"/>
      <c r="BM26" s="247"/>
      <c r="BN26" s="247"/>
      <c r="BO26" s="260"/>
      <c r="BP26" s="260"/>
      <c r="BQ26" s="257">
        <v>20</v>
      </c>
      <c r="BR26" s="258"/>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1"/>
    </row>
    <row r="27" spans="1:131" s="242" customFormat="1" ht="26.25" customHeight="1" thickBot="1">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47"/>
      <c r="BK27" s="247"/>
      <c r="BL27" s="247"/>
      <c r="BM27" s="247"/>
      <c r="BN27" s="247"/>
      <c r="BO27" s="260"/>
      <c r="BP27" s="260"/>
      <c r="BQ27" s="257">
        <v>21</v>
      </c>
      <c r="BR27" s="258"/>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1"/>
    </row>
    <row r="28" spans="1:131" s="242" customFormat="1" ht="26.25" customHeight="1" thickTop="1">
      <c r="A28" s="261">
        <v>1</v>
      </c>
      <c r="B28" s="812" t="s">
        <v>403</v>
      </c>
      <c r="C28" s="813"/>
      <c r="D28" s="813"/>
      <c r="E28" s="813"/>
      <c r="F28" s="813"/>
      <c r="G28" s="813"/>
      <c r="H28" s="813"/>
      <c r="I28" s="813"/>
      <c r="J28" s="813"/>
      <c r="K28" s="813"/>
      <c r="L28" s="813"/>
      <c r="M28" s="813"/>
      <c r="N28" s="813"/>
      <c r="O28" s="813"/>
      <c r="P28" s="814"/>
      <c r="Q28" s="902">
        <v>5866</v>
      </c>
      <c r="R28" s="903"/>
      <c r="S28" s="903"/>
      <c r="T28" s="903"/>
      <c r="U28" s="903"/>
      <c r="V28" s="903">
        <v>5762</v>
      </c>
      <c r="W28" s="903"/>
      <c r="X28" s="903"/>
      <c r="Y28" s="903"/>
      <c r="Z28" s="903"/>
      <c r="AA28" s="903">
        <v>105</v>
      </c>
      <c r="AB28" s="903"/>
      <c r="AC28" s="903"/>
      <c r="AD28" s="903"/>
      <c r="AE28" s="904"/>
      <c r="AF28" s="905">
        <v>105</v>
      </c>
      <c r="AG28" s="903"/>
      <c r="AH28" s="903"/>
      <c r="AI28" s="903"/>
      <c r="AJ28" s="906"/>
      <c r="AK28" s="907">
        <v>435</v>
      </c>
      <c r="AL28" s="899"/>
      <c r="AM28" s="899"/>
      <c r="AN28" s="899"/>
      <c r="AO28" s="899"/>
      <c r="AP28" s="899" t="s">
        <v>584</v>
      </c>
      <c r="AQ28" s="899"/>
      <c r="AR28" s="899"/>
      <c r="AS28" s="899"/>
      <c r="AT28" s="899"/>
      <c r="AU28" s="899" t="s">
        <v>584</v>
      </c>
      <c r="AV28" s="899"/>
      <c r="AW28" s="899"/>
      <c r="AX28" s="899"/>
      <c r="AY28" s="899"/>
      <c r="AZ28" s="899"/>
      <c r="BA28" s="899"/>
      <c r="BB28" s="899"/>
      <c r="BC28" s="899"/>
      <c r="BD28" s="899"/>
      <c r="BE28" s="900"/>
      <c r="BF28" s="900"/>
      <c r="BG28" s="900"/>
      <c r="BH28" s="900"/>
      <c r="BI28" s="901"/>
      <c r="BJ28" s="247"/>
      <c r="BK28" s="247"/>
      <c r="BL28" s="247"/>
      <c r="BM28" s="247"/>
      <c r="BN28" s="247"/>
      <c r="BO28" s="260"/>
      <c r="BP28" s="260"/>
      <c r="BQ28" s="257">
        <v>22</v>
      </c>
      <c r="BR28" s="258"/>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1"/>
    </row>
    <row r="29" spans="1:131" s="242" customFormat="1" ht="26.25" customHeight="1">
      <c r="A29" s="261">
        <v>2</v>
      </c>
      <c r="B29" s="836" t="s">
        <v>404</v>
      </c>
      <c r="C29" s="837"/>
      <c r="D29" s="837"/>
      <c r="E29" s="837"/>
      <c r="F29" s="837"/>
      <c r="G29" s="837"/>
      <c r="H29" s="837"/>
      <c r="I29" s="837"/>
      <c r="J29" s="837"/>
      <c r="K29" s="837"/>
      <c r="L29" s="837"/>
      <c r="M29" s="837"/>
      <c r="N29" s="837"/>
      <c r="O29" s="837"/>
      <c r="P29" s="838"/>
      <c r="Q29" s="839">
        <v>615</v>
      </c>
      <c r="R29" s="840"/>
      <c r="S29" s="840"/>
      <c r="T29" s="840"/>
      <c r="U29" s="840"/>
      <c r="V29" s="840">
        <v>604</v>
      </c>
      <c r="W29" s="840"/>
      <c r="X29" s="840"/>
      <c r="Y29" s="840"/>
      <c r="Z29" s="840"/>
      <c r="AA29" s="840">
        <v>11</v>
      </c>
      <c r="AB29" s="840"/>
      <c r="AC29" s="840"/>
      <c r="AD29" s="840"/>
      <c r="AE29" s="841"/>
      <c r="AF29" s="842">
        <v>11</v>
      </c>
      <c r="AG29" s="843"/>
      <c r="AH29" s="843"/>
      <c r="AI29" s="843"/>
      <c r="AJ29" s="844"/>
      <c r="AK29" s="910">
        <v>161</v>
      </c>
      <c r="AL29" s="911"/>
      <c r="AM29" s="911"/>
      <c r="AN29" s="911"/>
      <c r="AO29" s="911"/>
      <c r="AP29" s="911" t="s">
        <v>584</v>
      </c>
      <c r="AQ29" s="911"/>
      <c r="AR29" s="911"/>
      <c r="AS29" s="911"/>
      <c r="AT29" s="911"/>
      <c r="AU29" s="911" t="s">
        <v>584</v>
      </c>
      <c r="AV29" s="911"/>
      <c r="AW29" s="911"/>
      <c r="AX29" s="911"/>
      <c r="AY29" s="911"/>
      <c r="AZ29" s="911"/>
      <c r="BA29" s="911"/>
      <c r="BB29" s="911"/>
      <c r="BC29" s="911"/>
      <c r="BD29" s="911"/>
      <c r="BE29" s="908"/>
      <c r="BF29" s="908"/>
      <c r="BG29" s="908"/>
      <c r="BH29" s="908"/>
      <c r="BI29" s="909"/>
      <c r="BJ29" s="247"/>
      <c r="BK29" s="247"/>
      <c r="BL29" s="247"/>
      <c r="BM29" s="247"/>
      <c r="BN29" s="247"/>
      <c r="BO29" s="260"/>
      <c r="BP29" s="260"/>
      <c r="BQ29" s="257">
        <v>23</v>
      </c>
      <c r="BR29" s="258"/>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1"/>
    </row>
    <row r="30" spans="1:131" s="242" customFormat="1" ht="26.25" customHeight="1">
      <c r="A30" s="261">
        <v>3</v>
      </c>
      <c r="B30" s="836" t="s">
        <v>405</v>
      </c>
      <c r="C30" s="837"/>
      <c r="D30" s="837"/>
      <c r="E30" s="837"/>
      <c r="F30" s="837"/>
      <c r="G30" s="837"/>
      <c r="H30" s="837"/>
      <c r="I30" s="837"/>
      <c r="J30" s="837"/>
      <c r="K30" s="837"/>
      <c r="L30" s="837"/>
      <c r="M30" s="837"/>
      <c r="N30" s="837"/>
      <c r="O30" s="837"/>
      <c r="P30" s="838"/>
      <c r="Q30" s="839">
        <v>5359</v>
      </c>
      <c r="R30" s="840"/>
      <c r="S30" s="840"/>
      <c r="T30" s="840"/>
      <c r="U30" s="840"/>
      <c r="V30" s="840">
        <v>5284</v>
      </c>
      <c r="W30" s="840"/>
      <c r="X30" s="840"/>
      <c r="Y30" s="840"/>
      <c r="Z30" s="840"/>
      <c r="AA30" s="840">
        <v>75</v>
      </c>
      <c r="AB30" s="840"/>
      <c r="AC30" s="840"/>
      <c r="AD30" s="840"/>
      <c r="AE30" s="841"/>
      <c r="AF30" s="842">
        <v>75</v>
      </c>
      <c r="AG30" s="843"/>
      <c r="AH30" s="843"/>
      <c r="AI30" s="843"/>
      <c r="AJ30" s="844"/>
      <c r="AK30" s="910">
        <v>13</v>
      </c>
      <c r="AL30" s="911"/>
      <c r="AM30" s="911"/>
      <c r="AN30" s="911"/>
      <c r="AO30" s="911"/>
      <c r="AP30" s="911" t="s">
        <v>584</v>
      </c>
      <c r="AQ30" s="911"/>
      <c r="AR30" s="911"/>
      <c r="AS30" s="911"/>
      <c r="AT30" s="911"/>
      <c r="AU30" s="911" t="s">
        <v>584</v>
      </c>
      <c r="AV30" s="911"/>
      <c r="AW30" s="911"/>
      <c r="AX30" s="911"/>
      <c r="AY30" s="911"/>
      <c r="AZ30" s="911"/>
      <c r="BA30" s="911"/>
      <c r="BB30" s="911"/>
      <c r="BC30" s="911"/>
      <c r="BD30" s="911"/>
      <c r="BE30" s="908"/>
      <c r="BF30" s="908"/>
      <c r="BG30" s="908"/>
      <c r="BH30" s="908"/>
      <c r="BI30" s="909"/>
      <c r="BJ30" s="247"/>
      <c r="BK30" s="247"/>
      <c r="BL30" s="247"/>
      <c r="BM30" s="247"/>
      <c r="BN30" s="247"/>
      <c r="BO30" s="260"/>
      <c r="BP30" s="260"/>
      <c r="BQ30" s="257">
        <v>24</v>
      </c>
      <c r="BR30" s="258"/>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1"/>
    </row>
    <row r="31" spans="1:131" s="242" customFormat="1" ht="26.25" customHeight="1">
      <c r="A31" s="261">
        <v>4</v>
      </c>
      <c r="B31" s="836" t="s">
        <v>406</v>
      </c>
      <c r="C31" s="837"/>
      <c r="D31" s="837"/>
      <c r="E31" s="837"/>
      <c r="F31" s="837"/>
      <c r="G31" s="837"/>
      <c r="H31" s="837"/>
      <c r="I31" s="837"/>
      <c r="J31" s="837"/>
      <c r="K31" s="837"/>
      <c r="L31" s="837"/>
      <c r="M31" s="837"/>
      <c r="N31" s="837"/>
      <c r="O31" s="837"/>
      <c r="P31" s="838"/>
      <c r="Q31" s="839">
        <v>110</v>
      </c>
      <c r="R31" s="840"/>
      <c r="S31" s="840"/>
      <c r="T31" s="840"/>
      <c r="U31" s="840"/>
      <c r="V31" s="840">
        <v>100</v>
      </c>
      <c r="W31" s="840"/>
      <c r="X31" s="840"/>
      <c r="Y31" s="840"/>
      <c r="Z31" s="840"/>
      <c r="AA31" s="840">
        <v>10</v>
      </c>
      <c r="AB31" s="840"/>
      <c r="AC31" s="840"/>
      <c r="AD31" s="840"/>
      <c r="AE31" s="841"/>
      <c r="AF31" s="842">
        <v>10</v>
      </c>
      <c r="AG31" s="843"/>
      <c r="AH31" s="843"/>
      <c r="AI31" s="843"/>
      <c r="AJ31" s="844"/>
      <c r="AK31" s="910">
        <v>6</v>
      </c>
      <c r="AL31" s="911"/>
      <c r="AM31" s="911"/>
      <c r="AN31" s="911"/>
      <c r="AO31" s="911"/>
      <c r="AP31" s="911" t="s">
        <v>584</v>
      </c>
      <c r="AQ31" s="911"/>
      <c r="AR31" s="911"/>
      <c r="AS31" s="911"/>
      <c r="AT31" s="911"/>
      <c r="AU31" s="911" t="s">
        <v>584</v>
      </c>
      <c r="AV31" s="911"/>
      <c r="AW31" s="911"/>
      <c r="AX31" s="911"/>
      <c r="AY31" s="911"/>
      <c r="AZ31" s="911"/>
      <c r="BA31" s="911"/>
      <c r="BB31" s="911"/>
      <c r="BC31" s="911"/>
      <c r="BD31" s="911"/>
      <c r="BE31" s="908"/>
      <c r="BF31" s="908"/>
      <c r="BG31" s="908"/>
      <c r="BH31" s="908"/>
      <c r="BI31" s="909"/>
      <c r="BJ31" s="247"/>
      <c r="BK31" s="247"/>
      <c r="BL31" s="247"/>
      <c r="BM31" s="247"/>
      <c r="BN31" s="247"/>
      <c r="BO31" s="260"/>
      <c r="BP31" s="260"/>
      <c r="BQ31" s="257">
        <v>25</v>
      </c>
      <c r="BR31" s="258"/>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1"/>
    </row>
    <row r="32" spans="1:131" s="242" customFormat="1" ht="26.25" customHeight="1">
      <c r="A32" s="261">
        <v>5</v>
      </c>
      <c r="B32" s="836" t="s">
        <v>407</v>
      </c>
      <c r="C32" s="837"/>
      <c r="D32" s="837"/>
      <c r="E32" s="837"/>
      <c r="F32" s="837"/>
      <c r="G32" s="837"/>
      <c r="H32" s="837"/>
      <c r="I32" s="837"/>
      <c r="J32" s="837"/>
      <c r="K32" s="837"/>
      <c r="L32" s="837"/>
      <c r="M32" s="837"/>
      <c r="N32" s="837"/>
      <c r="O32" s="837"/>
      <c r="P32" s="838"/>
      <c r="Q32" s="839">
        <v>1064</v>
      </c>
      <c r="R32" s="840"/>
      <c r="S32" s="840"/>
      <c r="T32" s="840"/>
      <c r="U32" s="840"/>
      <c r="V32" s="840">
        <v>1011</v>
      </c>
      <c r="W32" s="840"/>
      <c r="X32" s="840"/>
      <c r="Y32" s="840"/>
      <c r="Z32" s="840"/>
      <c r="AA32" s="840">
        <v>52</v>
      </c>
      <c r="AB32" s="840"/>
      <c r="AC32" s="840"/>
      <c r="AD32" s="840"/>
      <c r="AE32" s="841"/>
      <c r="AF32" s="842">
        <v>1075</v>
      </c>
      <c r="AG32" s="843"/>
      <c r="AH32" s="843"/>
      <c r="AI32" s="843"/>
      <c r="AJ32" s="844"/>
      <c r="AK32" s="910">
        <v>139</v>
      </c>
      <c r="AL32" s="911"/>
      <c r="AM32" s="911"/>
      <c r="AN32" s="911"/>
      <c r="AO32" s="911"/>
      <c r="AP32" s="911">
        <v>3434</v>
      </c>
      <c r="AQ32" s="911"/>
      <c r="AR32" s="911"/>
      <c r="AS32" s="911"/>
      <c r="AT32" s="911"/>
      <c r="AU32" s="911">
        <v>1329</v>
      </c>
      <c r="AV32" s="911"/>
      <c r="AW32" s="911"/>
      <c r="AX32" s="911"/>
      <c r="AY32" s="911"/>
      <c r="AZ32" s="911" t="s">
        <v>584</v>
      </c>
      <c r="BA32" s="911"/>
      <c r="BB32" s="911"/>
      <c r="BC32" s="911"/>
      <c r="BD32" s="911"/>
      <c r="BE32" s="908" t="s">
        <v>408</v>
      </c>
      <c r="BF32" s="908"/>
      <c r="BG32" s="908"/>
      <c r="BH32" s="908"/>
      <c r="BI32" s="909"/>
      <c r="BJ32" s="247"/>
      <c r="BK32" s="247"/>
      <c r="BL32" s="247"/>
      <c r="BM32" s="247"/>
      <c r="BN32" s="247"/>
      <c r="BO32" s="260"/>
      <c r="BP32" s="260"/>
      <c r="BQ32" s="257">
        <v>26</v>
      </c>
      <c r="BR32" s="258"/>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1"/>
    </row>
    <row r="33" spans="1:131" s="242" customFormat="1" ht="26.25" customHeight="1">
      <c r="A33" s="261">
        <v>6</v>
      </c>
      <c r="B33" s="836" t="s">
        <v>409</v>
      </c>
      <c r="C33" s="837"/>
      <c r="D33" s="837"/>
      <c r="E33" s="837"/>
      <c r="F33" s="837"/>
      <c r="G33" s="837"/>
      <c r="H33" s="837"/>
      <c r="I33" s="837"/>
      <c r="J33" s="837"/>
      <c r="K33" s="837"/>
      <c r="L33" s="837"/>
      <c r="M33" s="837"/>
      <c r="N33" s="837"/>
      <c r="O33" s="837"/>
      <c r="P33" s="838"/>
      <c r="Q33" s="839">
        <v>2596</v>
      </c>
      <c r="R33" s="840"/>
      <c r="S33" s="840"/>
      <c r="T33" s="840"/>
      <c r="U33" s="840"/>
      <c r="V33" s="840">
        <v>2542</v>
      </c>
      <c r="W33" s="840"/>
      <c r="X33" s="840"/>
      <c r="Y33" s="840"/>
      <c r="Z33" s="840"/>
      <c r="AA33" s="840">
        <v>54</v>
      </c>
      <c r="AB33" s="840"/>
      <c r="AC33" s="840"/>
      <c r="AD33" s="840"/>
      <c r="AE33" s="841"/>
      <c r="AF33" s="842">
        <v>179</v>
      </c>
      <c r="AG33" s="843"/>
      <c r="AH33" s="843"/>
      <c r="AI33" s="843"/>
      <c r="AJ33" s="844"/>
      <c r="AK33" s="910">
        <v>1847</v>
      </c>
      <c r="AL33" s="911"/>
      <c r="AM33" s="911"/>
      <c r="AN33" s="911"/>
      <c r="AO33" s="911"/>
      <c r="AP33" s="911">
        <v>16770</v>
      </c>
      <c r="AQ33" s="911"/>
      <c r="AR33" s="911"/>
      <c r="AS33" s="911"/>
      <c r="AT33" s="911"/>
      <c r="AU33" s="911">
        <v>12728</v>
      </c>
      <c r="AV33" s="911"/>
      <c r="AW33" s="911"/>
      <c r="AX33" s="911"/>
      <c r="AY33" s="911"/>
      <c r="AZ33" s="911" t="s">
        <v>584</v>
      </c>
      <c r="BA33" s="911"/>
      <c r="BB33" s="911"/>
      <c r="BC33" s="911"/>
      <c r="BD33" s="911"/>
      <c r="BE33" s="908" t="s">
        <v>410</v>
      </c>
      <c r="BF33" s="908"/>
      <c r="BG33" s="908"/>
      <c r="BH33" s="908"/>
      <c r="BI33" s="909"/>
      <c r="BJ33" s="247"/>
      <c r="BK33" s="247"/>
      <c r="BL33" s="247"/>
      <c r="BM33" s="247"/>
      <c r="BN33" s="247"/>
      <c r="BO33" s="260"/>
      <c r="BP33" s="260"/>
      <c r="BQ33" s="257">
        <v>27</v>
      </c>
      <c r="BR33" s="258"/>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1"/>
    </row>
    <row r="34" spans="1:131" s="242" customFormat="1" ht="26.25" customHeight="1">
      <c r="A34" s="261">
        <v>7</v>
      </c>
      <c r="B34" s="836" t="s">
        <v>411</v>
      </c>
      <c r="C34" s="837"/>
      <c r="D34" s="837"/>
      <c r="E34" s="837"/>
      <c r="F34" s="837"/>
      <c r="G34" s="837"/>
      <c r="H34" s="837"/>
      <c r="I34" s="837"/>
      <c r="J34" s="837"/>
      <c r="K34" s="837"/>
      <c r="L34" s="837"/>
      <c r="M34" s="837"/>
      <c r="N34" s="837"/>
      <c r="O34" s="837"/>
      <c r="P34" s="838"/>
      <c r="Q34" s="839">
        <v>5026</v>
      </c>
      <c r="R34" s="840"/>
      <c r="S34" s="840"/>
      <c r="T34" s="840"/>
      <c r="U34" s="840"/>
      <c r="V34" s="840">
        <v>5104</v>
      </c>
      <c r="W34" s="840"/>
      <c r="X34" s="840"/>
      <c r="Y34" s="840"/>
      <c r="Z34" s="840"/>
      <c r="AA34" s="840">
        <v>-78</v>
      </c>
      <c r="AB34" s="840"/>
      <c r="AC34" s="840"/>
      <c r="AD34" s="840"/>
      <c r="AE34" s="841"/>
      <c r="AF34" s="842">
        <v>1182</v>
      </c>
      <c r="AG34" s="843"/>
      <c r="AH34" s="843"/>
      <c r="AI34" s="843"/>
      <c r="AJ34" s="844"/>
      <c r="AK34" s="910">
        <v>691</v>
      </c>
      <c r="AL34" s="911"/>
      <c r="AM34" s="911"/>
      <c r="AN34" s="911"/>
      <c r="AO34" s="911"/>
      <c r="AP34" s="911">
        <v>2161</v>
      </c>
      <c r="AQ34" s="911"/>
      <c r="AR34" s="911"/>
      <c r="AS34" s="911"/>
      <c r="AT34" s="911"/>
      <c r="AU34" s="911">
        <v>1081</v>
      </c>
      <c r="AV34" s="911"/>
      <c r="AW34" s="911"/>
      <c r="AX34" s="911"/>
      <c r="AY34" s="911"/>
      <c r="AZ34" s="911" t="s">
        <v>584</v>
      </c>
      <c r="BA34" s="911"/>
      <c r="BB34" s="911"/>
      <c r="BC34" s="911"/>
      <c r="BD34" s="911"/>
      <c r="BE34" s="908" t="s">
        <v>408</v>
      </c>
      <c r="BF34" s="908"/>
      <c r="BG34" s="908"/>
      <c r="BH34" s="908"/>
      <c r="BI34" s="909"/>
      <c r="BJ34" s="247"/>
      <c r="BK34" s="247"/>
      <c r="BL34" s="247"/>
      <c r="BM34" s="247"/>
      <c r="BN34" s="247"/>
      <c r="BO34" s="260"/>
      <c r="BP34" s="260"/>
      <c r="BQ34" s="257">
        <v>28</v>
      </c>
      <c r="BR34" s="258"/>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1"/>
    </row>
    <row r="35" spans="1:131" s="242" customFormat="1" ht="26.25" customHeight="1">
      <c r="A35" s="261">
        <v>8</v>
      </c>
      <c r="B35" s="836" t="s">
        <v>412</v>
      </c>
      <c r="C35" s="837"/>
      <c r="D35" s="837"/>
      <c r="E35" s="837"/>
      <c r="F35" s="837"/>
      <c r="G35" s="837"/>
      <c r="H35" s="837"/>
      <c r="I35" s="837"/>
      <c r="J35" s="837"/>
      <c r="K35" s="837"/>
      <c r="L35" s="837"/>
      <c r="M35" s="837"/>
      <c r="N35" s="837"/>
      <c r="O35" s="837"/>
      <c r="P35" s="838"/>
      <c r="Q35" s="839">
        <v>471</v>
      </c>
      <c r="R35" s="840"/>
      <c r="S35" s="840"/>
      <c r="T35" s="840"/>
      <c r="U35" s="840"/>
      <c r="V35" s="840">
        <v>471</v>
      </c>
      <c r="W35" s="840"/>
      <c r="X35" s="840"/>
      <c r="Y35" s="840"/>
      <c r="Z35" s="840"/>
      <c r="AA35" s="840">
        <v>0</v>
      </c>
      <c r="AB35" s="840"/>
      <c r="AC35" s="840"/>
      <c r="AD35" s="840"/>
      <c r="AE35" s="841"/>
      <c r="AF35" s="842">
        <v>133</v>
      </c>
      <c r="AG35" s="843"/>
      <c r="AH35" s="843"/>
      <c r="AI35" s="843"/>
      <c r="AJ35" s="844"/>
      <c r="AK35" s="910">
        <v>58</v>
      </c>
      <c r="AL35" s="911"/>
      <c r="AM35" s="911"/>
      <c r="AN35" s="911"/>
      <c r="AO35" s="911"/>
      <c r="AP35" s="911">
        <v>430</v>
      </c>
      <c r="AQ35" s="911"/>
      <c r="AR35" s="911"/>
      <c r="AS35" s="911"/>
      <c r="AT35" s="911"/>
      <c r="AU35" s="911" t="s">
        <v>598</v>
      </c>
      <c r="AV35" s="911"/>
      <c r="AW35" s="911"/>
      <c r="AX35" s="911"/>
      <c r="AY35" s="911"/>
      <c r="AZ35" s="911" t="s">
        <v>584</v>
      </c>
      <c r="BA35" s="911"/>
      <c r="BB35" s="911"/>
      <c r="BC35" s="911"/>
      <c r="BD35" s="911"/>
      <c r="BE35" s="908" t="s">
        <v>408</v>
      </c>
      <c r="BF35" s="908"/>
      <c r="BG35" s="908"/>
      <c r="BH35" s="908"/>
      <c r="BI35" s="909"/>
      <c r="BJ35" s="247"/>
      <c r="BK35" s="247"/>
      <c r="BL35" s="247"/>
      <c r="BM35" s="247"/>
      <c r="BN35" s="247"/>
      <c r="BO35" s="260"/>
      <c r="BP35" s="260"/>
      <c r="BQ35" s="257">
        <v>29</v>
      </c>
      <c r="BR35" s="258"/>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1"/>
    </row>
    <row r="36" spans="1:131" s="242" customFormat="1" ht="26.25" customHeight="1">
      <c r="A36" s="261">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47"/>
      <c r="BK36" s="247"/>
      <c r="BL36" s="247"/>
      <c r="BM36" s="247"/>
      <c r="BN36" s="247"/>
      <c r="BO36" s="260"/>
      <c r="BP36" s="260"/>
      <c r="BQ36" s="257">
        <v>30</v>
      </c>
      <c r="BR36" s="258"/>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1"/>
    </row>
    <row r="37" spans="1:131" s="242" customFormat="1" ht="26.25" customHeight="1">
      <c r="A37" s="261">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47"/>
      <c r="BK37" s="247"/>
      <c r="BL37" s="247"/>
      <c r="BM37" s="247"/>
      <c r="BN37" s="247"/>
      <c r="BO37" s="260"/>
      <c r="BP37" s="260"/>
      <c r="BQ37" s="257">
        <v>31</v>
      </c>
      <c r="BR37" s="258"/>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1"/>
    </row>
    <row r="38" spans="1:131" s="242" customFormat="1" ht="26.25" customHeight="1">
      <c r="A38" s="261">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47"/>
      <c r="BK38" s="247"/>
      <c r="BL38" s="247"/>
      <c r="BM38" s="247"/>
      <c r="BN38" s="247"/>
      <c r="BO38" s="260"/>
      <c r="BP38" s="260"/>
      <c r="BQ38" s="257">
        <v>32</v>
      </c>
      <c r="BR38" s="258"/>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1"/>
    </row>
    <row r="39" spans="1:131" s="242" customFormat="1" ht="26.25" customHeight="1">
      <c r="A39" s="261">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47"/>
      <c r="BK39" s="247"/>
      <c r="BL39" s="247"/>
      <c r="BM39" s="247"/>
      <c r="BN39" s="247"/>
      <c r="BO39" s="260"/>
      <c r="BP39" s="260"/>
      <c r="BQ39" s="257">
        <v>33</v>
      </c>
      <c r="BR39" s="258"/>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1"/>
    </row>
    <row r="40" spans="1:131" s="242" customFormat="1" ht="26.25" customHeight="1">
      <c r="A40" s="256">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47"/>
      <c r="BK40" s="247"/>
      <c r="BL40" s="247"/>
      <c r="BM40" s="247"/>
      <c r="BN40" s="247"/>
      <c r="BO40" s="260"/>
      <c r="BP40" s="260"/>
      <c r="BQ40" s="257">
        <v>34</v>
      </c>
      <c r="BR40" s="258"/>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1"/>
    </row>
    <row r="41" spans="1:131" s="242" customFormat="1" ht="26.25" customHeight="1">
      <c r="A41" s="256">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47"/>
      <c r="BK41" s="247"/>
      <c r="BL41" s="247"/>
      <c r="BM41" s="247"/>
      <c r="BN41" s="247"/>
      <c r="BO41" s="260"/>
      <c r="BP41" s="260"/>
      <c r="BQ41" s="257">
        <v>35</v>
      </c>
      <c r="BR41" s="258"/>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1"/>
    </row>
    <row r="42" spans="1:131" s="242" customFormat="1" ht="26.25" customHeight="1">
      <c r="A42" s="256">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47"/>
      <c r="BK42" s="247"/>
      <c r="BL42" s="247"/>
      <c r="BM42" s="247"/>
      <c r="BN42" s="247"/>
      <c r="BO42" s="260"/>
      <c r="BP42" s="260"/>
      <c r="BQ42" s="257">
        <v>36</v>
      </c>
      <c r="BR42" s="258"/>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1"/>
    </row>
    <row r="43" spans="1:131" s="242" customFormat="1" ht="26.25" customHeight="1">
      <c r="A43" s="256">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47"/>
      <c r="BK43" s="247"/>
      <c r="BL43" s="247"/>
      <c r="BM43" s="247"/>
      <c r="BN43" s="247"/>
      <c r="BO43" s="260"/>
      <c r="BP43" s="260"/>
      <c r="BQ43" s="257">
        <v>37</v>
      </c>
      <c r="BR43" s="258"/>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1"/>
    </row>
    <row r="44" spans="1:131" s="242" customFormat="1" ht="26.25" customHeight="1">
      <c r="A44" s="256">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47"/>
      <c r="BK44" s="247"/>
      <c r="BL44" s="247"/>
      <c r="BM44" s="247"/>
      <c r="BN44" s="247"/>
      <c r="BO44" s="260"/>
      <c r="BP44" s="260"/>
      <c r="BQ44" s="257">
        <v>38</v>
      </c>
      <c r="BR44" s="258"/>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1"/>
    </row>
    <row r="45" spans="1:131" s="242" customFormat="1" ht="26.25" customHeight="1">
      <c r="A45" s="256">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47"/>
      <c r="BK45" s="247"/>
      <c r="BL45" s="247"/>
      <c r="BM45" s="247"/>
      <c r="BN45" s="247"/>
      <c r="BO45" s="260"/>
      <c r="BP45" s="260"/>
      <c r="BQ45" s="257">
        <v>39</v>
      </c>
      <c r="BR45" s="258"/>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1"/>
    </row>
    <row r="46" spans="1:131" s="242" customFormat="1" ht="26.25" customHeight="1">
      <c r="A46" s="256">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47"/>
      <c r="BK46" s="247"/>
      <c r="BL46" s="247"/>
      <c r="BM46" s="247"/>
      <c r="BN46" s="247"/>
      <c r="BO46" s="260"/>
      <c r="BP46" s="260"/>
      <c r="BQ46" s="257">
        <v>40</v>
      </c>
      <c r="BR46" s="258"/>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1"/>
    </row>
    <row r="47" spans="1:131" s="242" customFormat="1" ht="26.25" customHeight="1">
      <c r="A47" s="256">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47"/>
      <c r="BK47" s="247"/>
      <c r="BL47" s="247"/>
      <c r="BM47" s="247"/>
      <c r="BN47" s="247"/>
      <c r="BO47" s="260"/>
      <c r="BP47" s="260"/>
      <c r="BQ47" s="257">
        <v>41</v>
      </c>
      <c r="BR47" s="258"/>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1"/>
    </row>
    <row r="48" spans="1:131" s="242" customFormat="1" ht="26.25" customHeight="1">
      <c r="A48" s="256">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47"/>
      <c r="BK48" s="247"/>
      <c r="BL48" s="247"/>
      <c r="BM48" s="247"/>
      <c r="BN48" s="247"/>
      <c r="BO48" s="260"/>
      <c r="BP48" s="260"/>
      <c r="BQ48" s="257">
        <v>42</v>
      </c>
      <c r="BR48" s="258"/>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1"/>
    </row>
    <row r="49" spans="1:131" s="242" customFormat="1" ht="26.25" customHeight="1">
      <c r="A49" s="256">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47"/>
      <c r="BK49" s="247"/>
      <c r="BL49" s="247"/>
      <c r="BM49" s="247"/>
      <c r="BN49" s="247"/>
      <c r="BO49" s="260"/>
      <c r="BP49" s="260"/>
      <c r="BQ49" s="257">
        <v>43</v>
      </c>
      <c r="BR49" s="258"/>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1"/>
    </row>
    <row r="50" spans="1:131" s="242" customFormat="1" ht="26.25" customHeight="1">
      <c r="A50" s="256">
        <v>23</v>
      </c>
      <c r="B50" s="836"/>
      <c r="C50" s="837"/>
      <c r="D50" s="837"/>
      <c r="E50" s="837"/>
      <c r="F50" s="837"/>
      <c r="G50" s="837"/>
      <c r="H50" s="837"/>
      <c r="I50" s="837"/>
      <c r="J50" s="837"/>
      <c r="K50" s="837"/>
      <c r="L50" s="837"/>
      <c r="M50" s="837"/>
      <c r="N50" s="837"/>
      <c r="O50" s="837"/>
      <c r="P50" s="838"/>
      <c r="Q50" s="913"/>
      <c r="R50" s="914"/>
      <c r="S50" s="914"/>
      <c r="T50" s="914"/>
      <c r="U50" s="914"/>
      <c r="V50" s="914"/>
      <c r="W50" s="914"/>
      <c r="X50" s="914"/>
      <c r="Y50" s="914"/>
      <c r="Z50" s="914"/>
      <c r="AA50" s="914"/>
      <c r="AB50" s="914"/>
      <c r="AC50" s="914"/>
      <c r="AD50" s="914"/>
      <c r="AE50" s="915"/>
      <c r="AF50" s="842"/>
      <c r="AG50" s="843"/>
      <c r="AH50" s="843"/>
      <c r="AI50" s="843"/>
      <c r="AJ50" s="844"/>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47"/>
      <c r="BK50" s="247"/>
      <c r="BL50" s="247"/>
      <c r="BM50" s="247"/>
      <c r="BN50" s="247"/>
      <c r="BO50" s="260"/>
      <c r="BP50" s="260"/>
      <c r="BQ50" s="257">
        <v>44</v>
      </c>
      <c r="BR50" s="258"/>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1"/>
    </row>
    <row r="51" spans="1:131" s="242" customFormat="1" ht="26.25" customHeight="1">
      <c r="A51" s="256">
        <v>24</v>
      </c>
      <c r="B51" s="836"/>
      <c r="C51" s="837"/>
      <c r="D51" s="837"/>
      <c r="E51" s="837"/>
      <c r="F51" s="837"/>
      <c r="G51" s="837"/>
      <c r="H51" s="837"/>
      <c r="I51" s="837"/>
      <c r="J51" s="837"/>
      <c r="K51" s="837"/>
      <c r="L51" s="837"/>
      <c r="M51" s="837"/>
      <c r="N51" s="837"/>
      <c r="O51" s="837"/>
      <c r="P51" s="838"/>
      <c r="Q51" s="913"/>
      <c r="R51" s="914"/>
      <c r="S51" s="914"/>
      <c r="T51" s="914"/>
      <c r="U51" s="914"/>
      <c r="V51" s="914"/>
      <c r="W51" s="914"/>
      <c r="X51" s="914"/>
      <c r="Y51" s="914"/>
      <c r="Z51" s="914"/>
      <c r="AA51" s="914"/>
      <c r="AB51" s="914"/>
      <c r="AC51" s="914"/>
      <c r="AD51" s="914"/>
      <c r="AE51" s="915"/>
      <c r="AF51" s="842"/>
      <c r="AG51" s="843"/>
      <c r="AH51" s="843"/>
      <c r="AI51" s="843"/>
      <c r="AJ51" s="844"/>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47"/>
      <c r="BK51" s="247"/>
      <c r="BL51" s="247"/>
      <c r="BM51" s="247"/>
      <c r="BN51" s="247"/>
      <c r="BO51" s="260"/>
      <c r="BP51" s="260"/>
      <c r="BQ51" s="257">
        <v>45</v>
      </c>
      <c r="BR51" s="258"/>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1"/>
    </row>
    <row r="52" spans="1:131" s="242" customFormat="1" ht="26.25" customHeight="1">
      <c r="A52" s="256">
        <v>25</v>
      </c>
      <c r="B52" s="836"/>
      <c r="C52" s="837"/>
      <c r="D52" s="837"/>
      <c r="E52" s="837"/>
      <c r="F52" s="837"/>
      <c r="G52" s="837"/>
      <c r="H52" s="837"/>
      <c r="I52" s="837"/>
      <c r="J52" s="837"/>
      <c r="K52" s="837"/>
      <c r="L52" s="837"/>
      <c r="M52" s="837"/>
      <c r="N52" s="837"/>
      <c r="O52" s="837"/>
      <c r="P52" s="838"/>
      <c r="Q52" s="913"/>
      <c r="R52" s="914"/>
      <c r="S52" s="914"/>
      <c r="T52" s="914"/>
      <c r="U52" s="914"/>
      <c r="V52" s="914"/>
      <c r="W52" s="914"/>
      <c r="X52" s="914"/>
      <c r="Y52" s="914"/>
      <c r="Z52" s="914"/>
      <c r="AA52" s="914"/>
      <c r="AB52" s="914"/>
      <c r="AC52" s="914"/>
      <c r="AD52" s="914"/>
      <c r="AE52" s="915"/>
      <c r="AF52" s="842"/>
      <c r="AG52" s="843"/>
      <c r="AH52" s="843"/>
      <c r="AI52" s="843"/>
      <c r="AJ52" s="844"/>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47"/>
      <c r="BK52" s="247"/>
      <c r="BL52" s="247"/>
      <c r="BM52" s="247"/>
      <c r="BN52" s="247"/>
      <c r="BO52" s="260"/>
      <c r="BP52" s="260"/>
      <c r="BQ52" s="257">
        <v>46</v>
      </c>
      <c r="BR52" s="258"/>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1"/>
    </row>
    <row r="53" spans="1:131" s="242" customFormat="1" ht="26.25" customHeight="1">
      <c r="A53" s="256">
        <v>26</v>
      </c>
      <c r="B53" s="836"/>
      <c r="C53" s="837"/>
      <c r="D53" s="837"/>
      <c r="E53" s="837"/>
      <c r="F53" s="837"/>
      <c r="G53" s="837"/>
      <c r="H53" s="837"/>
      <c r="I53" s="837"/>
      <c r="J53" s="837"/>
      <c r="K53" s="837"/>
      <c r="L53" s="837"/>
      <c r="M53" s="837"/>
      <c r="N53" s="837"/>
      <c r="O53" s="837"/>
      <c r="P53" s="838"/>
      <c r="Q53" s="913"/>
      <c r="R53" s="914"/>
      <c r="S53" s="914"/>
      <c r="T53" s="914"/>
      <c r="U53" s="914"/>
      <c r="V53" s="914"/>
      <c r="W53" s="914"/>
      <c r="X53" s="914"/>
      <c r="Y53" s="914"/>
      <c r="Z53" s="914"/>
      <c r="AA53" s="914"/>
      <c r="AB53" s="914"/>
      <c r="AC53" s="914"/>
      <c r="AD53" s="914"/>
      <c r="AE53" s="915"/>
      <c r="AF53" s="842"/>
      <c r="AG53" s="843"/>
      <c r="AH53" s="843"/>
      <c r="AI53" s="843"/>
      <c r="AJ53" s="844"/>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47"/>
      <c r="BK53" s="247"/>
      <c r="BL53" s="247"/>
      <c r="BM53" s="247"/>
      <c r="BN53" s="247"/>
      <c r="BO53" s="260"/>
      <c r="BP53" s="260"/>
      <c r="BQ53" s="257">
        <v>47</v>
      </c>
      <c r="BR53" s="258"/>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1"/>
    </row>
    <row r="54" spans="1:131" s="242" customFormat="1" ht="26.25" customHeight="1">
      <c r="A54" s="256">
        <v>27</v>
      </c>
      <c r="B54" s="836"/>
      <c r="C54" s="837"/>
      <c r="D54" s="837"/>
      <c r="E54" s="837"/>
      <c r="F54" s="837"/>
      <c r="G54" s="837"/>
      <c r="H54" s="837"/>
      <c r="I54" s="837"/>
      <c r="J54" s="837"/>
      <c r="K54" s="837"/>
      <c r="L54" s="837"/>
      <c r="M54" s="837"/>
      <c r="N54" s="837"/>
      <c r="O54" s="837"/>
      <c r="P54" s="838"/>
      <c r="Q54" s="913"/>
      <c r="R54" s="914"/>
      <c r="S54" s="914"/>
      <c r="T54" s="914"/>
      <c r="U54" s="914"/>
      <c r="V54" s="914"/>
      <c r="W54" s="914"/>
      <c r="X54" s="914"/>
      <c r="Y54" s="914"/>
      <c r="Z54" s="914"/>
      <c r="AA54" s="914"/>
      <c r="AB54" s="914"/>
      <c r="AC54" s="914"/>
      <c r="AD54" s="914"/>
      <c r="AE54" s="915"/>
      <c r="AF54" s="842"/>
      <c r="AG54" s="843"/>
      <c r="AH54" s="843"/>
      <c r="AI54" s="843"/>
      <c r="AJ54" s="844"/>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47"/>
      <c r="BK54" s="247"/>
      <c r="BL54" s="247"/>
      <c r="BM54" s="247"/>
      <c r="BN54" s="247"/>
      <c r="BO54" s="260"/>
      <c r="BP54" s="260"/>
      <c r="BQ54" s="257">
        <v>48</v>
      </c>
      <c r="BR54" s="258"/>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1"/>
    </row>
    <row r="55" spans="1:131" s="242" customFormat="1" ht="26.25" customHeight="1">
      <c r="A55" s="256">
        <v>28</v>
      </c>
      <c r="B55" s="836"/>
      <c r="C55" s="837"/>
      <c r="D55" s="837"/>
      <c r="E55" s="837"/>
      <c r="F55" s="837"/>
      <c r="G55" s="837"/>
      <c r="H55" s="837"/>
      <c r="I55" s="837"/>
      <c r="J55" s="837"/>
      <c r="K55" s="837"/>
      <c r="L55" s="837"/>
      <c r="M55" s="837"/>
      <c r="N55" s="837"/>
      <c r="O55" s="837"/>
      <c r="P55" s="838"/>
      <c r="Q55" s="913"/>
      <c r="R55" s="914"/>
      <c r="S55" s="914"/>
      <c r="T55" s="914"/>
      <c r="U55" s="914"/>
      <c r="V55" s="914"/>
      <c r="W55" s="914"/>
      <c r="X55" s="914"/>
      <c r="Y55" s="914"/>
      <c r="Z55" s="914"/>
      <c r="AA55" s="914"/>
      <c r="AB55" s="914"/>
      <c r="AC55" s="914"/>
      <c r="AD55" s="914"/>
      <c r="AE55" s="915"/>
      <c r="AF55" s="842"/>
      <c r="AG55" s="843"/>
      <c r="AH55" s="843"/>
      <c r="AI55" s="843"/>
      <c r="AJ55" s="844"/>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47"/>
      <c r="BK55" s="247"/>
      <c r="BL55" s="247"/>
      <c r="BM55" s="247"/>
      <c r="BN55" s="247"/>
      <c r="BO55" s="260"/>
      <c r="BP55" s="260"/>
      <c r="BQ55" s="257">
        <v>49</v>
      </c>
      <c r="BR55" s="258"/>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1"/>
    </row>
    <row r="56" spans="1:131" s="242" customFormat="1" ht="26.25" customHeight="1">
      <c r="A56" s="256">
        <v>29</v>
      </c>
      <c r="B56" s="836"/>
      <c r="C56" s="837"/>
      <c r="D56" s="837"/>
      <c r="E56" s="837"/>
      <c r="F56" s="837"/>
      <c r="G56" s="837"/>
      <c r="H56" s="837"/>
      <c r="I56" s="837"/>
      <c r="J56" s="837"/>
      <c r="K56" s="837"/>
      <c r="L56" s="837"/>
      <c r="M56" s="837"/>
      <c r="N56" s="837"/>
      <c r="O56" s="837"/>
      <c r="P56" s="838"/>
      <c r="Q56" s="913"/>
      <c r="R56" s="914"/>
      <c r="S56" s="914"/>
      <c r="T56" s="914"/>
      <c r="U56" s="914"/>
      <c r="V56" s="914"/>
      <c r="W56" s="914"/>
      <c r="X56" s="914"/>
      <c r="Y56" s="914"/>
      <c r="Z56" s="914"/>
      <c r="AA56" s="914"/>
      <c r="AB56" s="914"/>
      <c r="AC56" s="914"/>
      <c r="AD56" s="914"/>
      <c r="AE56" s="915"/>
      <c r="AF56" s="842"/>
      <c r="AG56" s="843"/>
      <c r="AH56" s="843"/>
      <c r="AI56" s="843"/>
      <c r="AJ56" s="844"/>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47"/>
      <c r="BK56" s="247"/>
      <c r="BL56" s="247"/>
      <c r="BM56" s="247"/>
      <c r="BN56" s="247"/>
      <c r="BO56" s="260"/>
      <c r="BP56" s="260"/>
      <c r="BQ56" s="257">
        <v>50</v>
      </c>
      <c r="BR56" s="258"/>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1"/>
    </row>
    <row r="57" spans="1:131" s="242" customFormat="1" ht="26.25" customHeight="1">
      <c r="A57" s="256">
        <v>30</v>
      </c>
      <c r="B57" s="836"/>
      <c r="C57" s="837"/>
      <c r="D57" s="837"/>
      <c r="E57" s="837"/>
      <c r="F57" s="837"/>
      <c r="G57" s="837"/>
      <c r="H57" s="837"/>
      <c r="I57" s="837"/>
      <c r="J57" s="837"/>
      <c r="K57" s="837"/>
      <c r="L57" s="837"/>
      <c r="M57" s="837"/>
      <c r="N57" s="837"/>
      <c r="O57" s="837"/>
      <c r="P57" s="838"/>
      <c r="Q57" s="913"/>
      <c r="R57" s="914"/>
      <c r="S57" s="914"/>
      <c r="T57" s="914"/>
      <c r="U57" s="914"/>
      <c r="V57" s="914"/>
      <c r="W57" s="914"/>
      <c r="X57" s="914"/>
      <c r="Y57" s="914"/>
      <c r="Z57" s="914"/>
      <c r="AA57" s="914"/>
      <c r="AB57" s="914"/>
      <c r="AC57" s="914"/>
      <c r="AD57" s="914"/>
      <c r="AE57" s="915"/>
      <c r="AF57" s="842"/>
      <c r="AG57" s="843"/>
      <c r="AH57" s="843"/>
      <c r="AI57" s="843"/>
      <c r="AJ57" s="844"/>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47"/>
      <c r="BK57" s="247"/>
      <c r="BL57" s="247"/>
      <c r="BM57" s="247"/>
      <c r="BN57" s="247"/>
      <c r="BO57" s="260"/>
      <c r="BP57" s="260"/>
      <c r="BQ57" s="257">
        <v>51</v>
      </c>
      <c r="BR57" s="258"/>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1"/>
    </row>
    <row r="58" spans="1:131" s="242" customFormat="1" ht="26.25" customHeight="1">
      <c r="A58" s="256">
        <v>31</v>
      </c>
      <c r="B58" s="836"/>
      <c r="C58" s="837"/>
      <c r="D58" s="837"/>
      <c r="E58" s="837"/>
      <c r="F58" s="837"/>
      <c r="G58" s="837"/>
      <c r="H58" s="837"/>
      <c r="I58" s="837"/>
      <c r="J58" s="837"/>
      <c r="K58" s="837"/>
      <c r="L58" s="837"/>
      <c r="M58" s="837"/>
      <c r="N58" s="837"/>
      <c r="O58" s="837"/>
      <c r="P58" s="838"/>
      <c r="Q58" s="913"/>
      <c r="R58" s="914"/>
      <c r="S58" s="914"/>
      <c r="T58" s="914"/>
      <c r="U58" s="914"/>
      <c r="V58" s="914"/>
      <c r="W58" s="914"/>
      <c r="X58" s="914"/>
      <c r="Y58" s="914"/>
      <c r="Z58" s="914"/>
      <c r="AA58" s="914"/>
      <c r="AB58" s="914"/>
      <c r="AC58" s="914"/>
      <c r="AD58" s="914"/>
      <c r="AE58" s="915"/>
      <c r="AF58" s="842"/>
      <c r="AG58" s="843"/>
      <c r="AH58" s="843"/>
      <c r="AI58" s="843"/>
      <c r="AJ58" s="844"/>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47"/>
      <c r="BK58" s="247"/>
      <c r="BL58" s="247"/>
      <c r="BM58" s="247"/>
      <c r="BN58" s="247"/>
      <c r="BO58" s="260"/>
      <c r="BP58" s="260"/>
      <c r="BQ58" s="257">
        <v>52</v>
      </c>
      <c r="BR58" s="258"/>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1"/>
    </row>
    <row r="59" spans="1:131" s="242" customFormat="1" ht="26.25" customHeight="1">
      <c r="A59" s="256">
        <v>32</v>
      </c>
      <c r="B59" s="836"/>
      <c r="C59" s="837"/>
      <c r="D59" s="837"/>
      <c r="E59" s="837"/>
      <c r="F59" s="837"/>
      <c r="G59" s="837"/>
      <c r="H59" s="837"/>
      <c r="I59" s="837"/>
      <c r="J59" s="837"/>
      <c r="K59" s="837"/>
      <c r="L59" s="837"/>
      <c r="M59" s="837"/>
      <c r="N59" s="837"/>
      <c r="O59" s="837"/>
      <c r="P59" s="838"/>
      <c r="Q59" s="913"/>
      <c r="R59" s="914"/>
      <c r="S59" s="914"/>
      <c r="T59" s="914"/>
      <c r="U59" s="914"/>
      <c r="V59" s="914"/>
      <c r="W59" s="914"/>
      <c r="X59" s="914"/>
      <c r="Y59" s="914"/>
      <c r="Z59" s="914"/>
      <c r="AA59" s="914"/>
      <c r="AB59" s="914"/>
      <c r="AC59" s="914"/>
      <c r="AD59" s="914"/>
      <c r="AE59" s="915"/>
      <c r="AF59" s="842"/>
      <c r="AG59" s="843"/>
      <c r="AH59" s="843"/>
      <c r="AI59" s="843"/>
      <c r="AJ59" s="844"/>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47"/>
      <c r="BK59" s="247"/>
      <c r="BL59" s="247"/>
      <c r="BM59" s="247"/>
      <c r="BN59" s="247"/>
      <c r="BO59" s="260"/>
      <c r="BP59" s="260"/>
      <c r="BQ59" s="257">
        <v>53</v>
      </c>
      <c r="BR59" s="258"/>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1"/>
    </row>
    <row r="60" spans="1:131" s="242" customFormat="1" ht="26.25" customHeight="1">
      <c r="A60" s="256">
        <v>33</v>
      </c>
      <c r="B60" s="836"/>
      <c r="C60" s="837"/>
      <c r="D60" s="837"/>
      <c r="E60" s="837"/>
      <c r="F60" s="837"/>
      <c r="G60" s="837"/>
      <c r="H60" s="837"/>
      <c r="I60" s="837"/>
      <c r="J60" s="837"/>
      <c r="K60" s="837"/>
      <c r="L60" s="837"/>
      <c r="M60" s="837"/>
      <c r="N60" s="837"/>
      <c r="O60" s="837"/>
      <c r="P60" s="838"/>
      <c r="Q60" s="913"/>
      <c r="R60" s="914"/>
      <c r="S60" s="914"/>
      <c r="T60" s="914"/>
      <c r="U60" s="914"/>
      <c r="V60" s="914"/>
      <c r="W60" s="914"/>
      <c r="X60" s="914"/>
      <c r="Y60" s="914"/>
      <c r="Z60" s="914"/>
      <c r="AA60" s="914"/>
      <c r="AB60" s="914"/>
      <c r="AC60" s="914"/>
      <c r="AD60" s="914"/>
      <c r="AE60" s="915"/>
      <c r="AF60" s="842"/>
      <c r="AG60" s="843"/>
      <c r="AH60" s="843"/>
      <c r="AI60" s="843"/>
      <c r="AJ60" s="844"/>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47"/>
      <c r="BK60" s="247"/>
      <c r="BL60" s="247"/>
      <c r="BM60" s="247"/>
      <c r="BN60" s="247"/>
      <c r="BO60" s="260"/>
      <c r="BP60" s="260"/>
      <c r="BQ60" s="257">
        <v>54</v>
      </c>
      <c r="BR60" s="258"/>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1"/>
    </row>
    <row r="61" spans="1:131" s="242" customFormat="1" ht="26.25" customHeight="1" thickBot="1">
      <c r="A61" s="256">
        <v>34</v>
      </c>
      <c r="B61" s="836"/>
      <c r="C61" s="837"/>
      <c r="D61" s="837"/>
      <c r="E61" s="837"/>
      <c r="F61" s="837"/>
      <c r="G61" s="837"/>
      <c r="H61" s="837"/>
      <c r="I61" s="837"/>
      <c r="J61" s="837"/>
      <c r="K61" s="837"/>
      <c r="L61" s="837"/>
      <c r="M61" s="837"/>
      <c r="N61" s="837"/>
      <c r="O61" s="837"/>
      <c r="P61" s="838"/>
      <c r="Q61" s="913"/>
      <c r="R61" s="914"/>
      <c r="S61" s="914"/>
      <c r="T61" s="914"/>
      <c r="U61" s="914"/>
      <c r="V61" s="914"/>
      <c r="W61" s="914"/>
      <c r="X61" s="914"/>
      <c r="Y61" s="914"/>
      <c r="Z61" s="914"/>
      <c r="AA61" s="914"/>
      <c r="AB61" s="914"/>
      <c r="AC61" s="914"/>
      <c r="AD61" s="914"/>
      <c r="AE61" s="915"/>
      <c r="AF61" s="842"/>
      <c r="AG61" s="843"/>
      <c r="AH61" s="843"/>
      <c r="AI61" s="843"/>
      <c r="AJ61" s="844"/>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47"/>
      <c r="BK61" s="247"/>
      <c r="BL61" s="247"/>
      <c r="BM61" s="247"/>
      <c r="BN61" s="247"/>
      <c r="BO61" s="260"/>
      <c r="BP61" s="260"/>
      <c r="BQ61" s="257">
        <v>55</v>
      </c>
      <c r="BR61" s="258"/>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1"/>
    </row>
    <row r="62" spans="1:131" s="242" customFormat="1" ht="26.25" customHeight="1">
      <c r="A62" s="256">
        <v>35</v>
      </c>
      <c r="B62" s="836"/>
      <c r="C62" s="837"/>
      <c r="D62" s="837"/>
      <c r="E62" s="837"/>
      <c r="F62" s="837"/>
      <c r="G62" s="837"/>
      <c r="H62" s="837"/>
      <c r="I62" s="837"/>
      <c r="J62" s="837"/>
      <c r="K62" s="837"/>
      <c r="L62" s="837"/>
      <c r="M62" s="837"/>
      <c r="N62" s="837"/>
      <c r="O62" s="837"/>
      <c r="P62" s="838"/>
      <c r="Q62" s="913"/>
      <c r="R62" s="914"/>
      <c r="S62" s="914"/>
      <c r="T62" s="914"/>
      <c r="U62" s="914"/>
      <c r="V62" s="914"/>
      <c r="W62" s="914"/>
      <c r="X62" s="914"/>
      <c r="Y62" s="914"/>
      <c r="Z62" s="914"/>
      <c r="AA62" s="914"/>
      <c r="AB62" s="914"/>
      <c r="AC62" s="914"/>
      <c r="AD62" s="914"/>
      <c r="AE62" s="915"/>
      <c r="AF62" s="842"/>
      <c r="AG62" s="843"/>
      <c r="AH62" s="843"/>
      <c r="AI62" s="843"/>
      <c r="AJ62" s="844"/>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7"/>
      <c r="BL62" s="887"/>
      <c r="BM62" s="887"/>
      <c r="BN62" s="888"/>
      <c r="BO62" s="260"/>
      <c r="BP62" s="260"/>
      <c r="BQ62" s="257">
        <v>56</v>
      </c>
      <c r="BR62" s="258"/>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1"/>
    </row>
    <row r="63" spans="1:131" s="242" customFormat="1" ht="26.25" customHeight="1" thickBot="1">
      <c r="A63" s="259" t="s">
        <v>391</v>
      </c>
      <c r="B63" s="871" t="s">
        <v>414</v>
      </c>
      <c r="C63" s="872"/>
      <c r="D63" s="872"/>
      <c r="E63" s="872"/>
      <c r="F63" s="872"/>
      <c r="G63" s="872"/>
      <c r="H63" s="872"/>
      <c r="I63" s="872"/>
      <c r="J63" s="872"/>
      <c r="K63" s="872"/>
      <c r="L63" s="872"/>
      <c r="M63" s="872"/>
      <c r="N63" s="872"/>
      <c r="O63" s="872"/>
      <c r="P63" s="873"/>
      <c r="Q63" s="918"/>
      <c r="R63" s="919"/>
      <c r="S63" s="919"/>
      <c r="T63" s="919"/>
      <c r="U63" s="919"/>
      <c r="V63" s="919"/>
      <c r="W63" s="919"/>
      <c r="X63" s="919"/>
      <c r="Y63" s="919"/>
      <c r="Z63" s="919"/>
      <c r="AA63" s="919"/>
      <c r="AB63" s="919"/>
      <c r="AC63" s="919"/>
      <c r="AD63" s="919"/>
      <c r="AE63" s="920"/>
      <c r="AF63" s="921">
        <v>2769</v>
      </c>
      <c r="AG63" s="922"/>
      <c r="AH63" s="922"/>
      <c r="AI63" s="922"/>
      <c r="AJ63" s="923"/>
      <c r="AK63" s="924"/>
      <c r="AL63" s="919"/>
      <c r="AM63" s="919"/>
      <c r="AN63" s="919"/>
      <c r="AO63" s="919"/>
      <c r="AP63" s="922">
        <v>22795</v>
      </c>
      <c r="AQ63" s="922"/>
      <c r="AR63" s="922"/>
      <c r="AS63" s="922"/>
      <c r="AT63" s="922"/>
      <c r="AU63" s="922">
        <v>18825</v>
      </c>
      <c r="AV63" s="922"/>
      <c r="AW63" s="922"/>
      <c r="AX63" s="922"/>
      <c r="AY63" s="922"/>
      <c r="AZ63" s="926"/>
      <c r="BA63" s="926"/>
      <c r="BB63" s="926"/>
      <c r="BC63" s="926"/>
      <c r="BD63" s="926"/>
      <c r="BE63" s="927"/>
      <c r="BF63" s="927"/>
      <c r="BG63" s="927"/>
      <c r="BH63" s="927"/>
      <c r="BI63" s="928"/>
      <c r="BJ63" s="929" t="s">
        <v>415</v>
      </c>
      <c r="BK63" s="930"/>
      <c r="BL63" s="930"/>
      <c r="BM63" s="930"/>
      <c r="BN63" s="931"/>
      <c r="BO63" s="260"/>
      <c r="BP63" s="260"/>
      <c r="BQ63" s="257">
        <v>57</v>
      </c>
      <c r="BR63" s="258"/>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1"/>
    </row>
    <row r="64" spans="1:131" s="242" customFormat="1" ht="26.25" customHeight="1">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1"/>
    </row>
    <row r="65" spans="1:131" s="242" customFormat="1" ht="26.25" customHeight="1" thickBot="1">
      <c r="A65" s="247" t="s">
        <v>416</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1"/>
    </row>
    <row r="66" spans="1:131" s="242" customFormat="1" ht="26.25" customHeight="1">
      <c r="A66" s="821" t="s">
        <v>417</v>
      </c>
      <c r="B66" s="822"/>
      <c r="C66" s="822"/>
      <c r="D66" s="822"/>
      <c r="E66" s="822"/>
      <c r="F66" s="822"/>
      <c r="G66" s="822"/>
      <c r="H66" s="822"/>
      <c r="I66" s="822"/>
      <c r="J66" s="822"/>
      <c r="K66" s="822"/>
      <c r="L66" s="822"/>
      <c r="M66" s="822"/>
      <c r="N66" s="822"/>
      <c r="O66" s="822"/>
      <c r="P66" s="823"/>
      <c r="Q66" s="798" t="s">
        <v>418</v>
      </c>
      <c r="R66" s="799"/>
      <c r="S66" s="799"/>
      <c r="T66" s="799"/>
      <c r="U66" s="800"/>
      <c r="V66" s="798" t="s">
        <v>419</v>
      </c>
      <c r="W66" s="799"/>
      <c r="X66" s="799"/>
      <c r="Y66" s="799"/>
      <c r="Z66" s="800"/>
      <c r="AA66" s="798" t="s">
        <v>420</v>
      </c>
      <c r="AB66" s="799"/>
      <c r="AC66" s="799"/>
      <c r="AD66" s="799"/>
      <c r="AE66" s="800"/>
      <c r="AF66" s="932" t="s">
        <v>421</v>
      </c>
      <c r="AG66" s="894"/>
      <c r="AH66" s="894"/>
      <c r="AI66" s="894"/>
      <c r="AJ66" s="933"/>
      <c r="AK66" s="798" t="s">
        <v>422</v>
      </c>
      <c r="AL66" s="822"/>
      <c r="AM66" s="822"/>
      <c r="AN66" s="822"/>
      <c r="AO66" s="823"/>
      <c r="AP66" s="798" t="s">
        <v>423</v>
      </c>
      <c r="AQ66" s="799"/>
      <c r="AR66" s="799"/>
      <c r="AS66" s="799"/>
      <c r="AT66" s="800"/>
      <c r="AU66" s="798" t="s">
        <v>424</v>
      </c>
      <c r="AV66" s="799"/>
      <c r="AW66" s="799"/>
      <c r="AX66" s="799"/>
      <c r="AY66" s="800"/>
      <c r="AZ66" s="798" t="s">
        <v>379</v>
      </c>
      <c r="BA66" s="799"/>
      <c r="BB66" s="799"/>
      <c r="BC66" s="799"/>
      <c r="BD66" s="810"/>
      <c r="BE66" s="260"/>
      <c r="BF66" s="260"/>
      <c r="BG66" s="260"/>
      <c r="BH66" s="260"/>
      <c r="BI66" s="260"/>
      <c r="BJ66" s="260"/>
      <c r="BK66" s="260"/>
      <c r="BL66" s="260"/>
      <c r="BM66" s="260"/>
      <c r="BN66" s="260"/>
      <c r="BO66" s="260"/>
      <c r="BP66" s="260"/>
      <c r="BQ66" s="257">
        <v>60</v>
      </c>
      <c r="BR66" s="262"/>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1"/>
    </row>
    <row r="67" spans="1:131" s="242" customFormat="1" ht="26.25" customHeight="1" thickBot="1">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4"/>
      <c r="AG67" s="897"/>
      <c r="AH67" s="897"/>
      <c r="AI67" s="897"/>
      <c r="AJ67" s="935"/>
      <c r="AK67" s="936"/>
      <c r="AL67" s="825"/>
      <c r="AM67" s="825"/>
      <c r="AN67" s="825"/>
      <c r="AO67" s="826"/>
      <c r="AP67" s="801"/>
      <c r="AQ67" s="802"/>
      <c r="AR67" s="802"/>
      <c r="AS67" s="802"/>
      <c r="AT67" s="803"/>
      <c r="AU67" s="801"/>
      <c r="AV67" s="802"/>
      <c r="AW67" s="802"/>
      <c r="AX67" s="802"/>
      <c r="AY67" s="803"/>
      <c r="AZ67" s="801"/>
      <c r="BA67" s="802"/>
      <c r="BB67" s="802"/>
      <c r="BC67" s="802"/>
      <c r="BD67" s="811"/>
      <c r="BE67" s="260"/>
      <c r="BF67" s="260"/>
      <c r="BG67" s="260"/>
      <c r="BH67" s="260"/>
      <c r="BI67" s="260"/>
      <c r="BJ67" s="260"/>
      <c r="BK67" s="260"/>
      <c r="BL67" s="260"/>
      <c r="BM67" s="260"/>
      <c r="BN67" s="260"/>
      <c r="BO67" s="260"/>
      <c r="BP67" s="260"/>
      <c r="BQ67" s="257">
        <v>61</v>
      </c>
      <c r="BR67" s="262"/>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1"/>
    </row>
    <row r="68" spans="1:131" s="242" customFormat="1" ht="26.25" customHeight="1" thickTop="1">
      <c r="A68" s="253">
        <v>1</v>
      </c>
      <c r="B68" s="948" t="s">
        <v>587</v>
      </c>
      <c r="C68" s="949"/>
      <c r="D68" s="949"/>
      <c r="E68" s="949"/>
      <c r="F68" s="949"/>
      <c r="G68" s="949"/>
      <c r="H68" s="949"/>
      <c r="I68" s="949"/>
      <c r="J68" s="949"/>
      <c r="K68" s="949"/>
      <c r="L68" s="949"/>
      <c r="M68" s="949"/>
      <c r="N68" s="949"/>
      <c r="O68" s="949"/>
      <c r="P68" s="950"/>
      <c r="Q68" s="951">
        <v>3348</v>
      </c>
      <c r="R68" s="952"/>
      <c r="S68" s="952"/>
      <c r="T68" s="952"/>
      <c r="U68" s="952"/>
      <c r="V68" s="952">
        <v>3273</v>
      </c>
      <c r="W68" s="952"/>
      <c r="X68" s="952"/>
      <c r="Y68" s="952"/>
      <c r="Z68" s="952"/>
      <c r="AA68" s="952">
        <v>75</v>
      </c>
      <c r="AB68" s="952"/>
      <c r="AC68" s="952"/>
      <c r="AD68" s="952"/>
      <c r="AE68" s="952"/>
      <c r="AF68" s="952">
        <v>75</v>
      </c>
      <c r="AG68" s="952"/>
      <c r="AH68" s="952"/>
      <c r="AI68" s="952"/>
      <c r="AJ68" s="952"/>
      <c r="AK68" s="952">
        <v>453</v>
      </c>
      <c r="AL68" s="952"/>
      <c r="AM68" s="952"/>
      <c r="AN68" s="952"/>
      <c r="AO68" s="952"/>
      <c r="AP68" s="899" t="s">
        <v>584</v>
      </c>
      <c r="AQ68" s="899"/>
      <c r="AR68" s="899"/>
      <c r="AS68" s="899"/>
      <c r="AT68" s="899"/>
      <c r="AU68" s="899" t="s">
        <v>584</v>
      </c>
      <c r="AV68" s="899"/>
      <c r="AW68" s="899"/>
      <c r="AX68" s="899"/>
      <c r="AY68" s="899"/>
      <c r="AZ68" s="946"/>
      <c r="BA68" s="946"/>
      <c r="BB68" s="946"/>
      <c r="BC68" s="946"/>
      <c r="BD68" s="947"/>
      <c r="BE68" s="260"/>
      <c r="BF68" s="260"/>
      <c r="BG68" s="260"/>
      <c r="BH68" s="260"/>
      <c r="BI68" s="260"/>
      <c r="BJ68" s="260"/>
      <c r="BK68" s="260"/>
      <c r="BL68" s="260"/>
      <c r="BM68" s="260"/>
      <c r="BN68" s="260"/>
      <c r="BO68" s="260"/>
      <c r="BP68" s="260"/>
      <c r="BQ68" s="257">
        <v>62</v>
      </c>
      <c r="BR68" s="262"/>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1"/>
    </row>
    <row r="69" spans="1:131" s="242" customFormat="1" ht="26.25" customHeight="1">
      <c r="A69" s="256">
        <v>2</v>
      </c>
      <c r="B69" s="953" t="s">
        <v>588</v>
      </c>
      <c r="C69" s="954"/>
      <c r="D69" s="954"/>
      <c r="E69" s="954"/>
      <c r="F69" s="954"/>
      <c r="G69" s="954"/>
      <c r="H69" s="954"/>
      <c r="I69" s="954"/>
      <c r="J69" s="954"/>
      <c r="K69" s="954"/>
      <c r="L69" s="954"/>
      <c r="M69" s="954"/>
      <c r="N69" s="954"/>
      <c r="O69" s="954"/>
      <c r="P69" s="955"/>
      <c r="Q69" s="956">
        <v>32</v>
      </c>
      <c r="R69" s="911"/>
      <c r="S69" s="911"/>
      <c r="T69" s="911"/>
      <c r="U69" s="911"/>
      <c r="V69" s="911">
        <v>31</v>
      </c>
      <c r="W69" s="911"/>
      <c r="X69" s="911"/>
      <c r="Y69" s="911"/>
      <c r="Z69" s="911"/>
      <c r="AA69" s="911">
        <v>1</v>
      </c>
      <c r="AB69" s="911"/>
      <c r="AC69" s="911"/>
      <c r="AD69" s="911"/>
      <c r="AE69" s="911"/>
      <c r="AF69" s="911">
        <v>1</v>
      </c>
      <c r="AG69" s="911"/>
      <c r="AH69" s="911"/>
      <c r="AI69" s="911"/>
      <c r="AJ69" s="911"/>
      <c r="AK69" s="911">
        <v>1</v>
      </c>
      <c r="AL69" s="911"/>
      <c r="AM69" s="911"/>
      <c r="AN69" s="911"/>
      <c r="AO69" s="911"/>
      <c r="AP69" s="911" t="s">
        <v>584</v>
      </c>
      <c r="AQ69" s="911"/>
      <c r="AR69" s="911"/>
      <c r="AS69" s="911"/>
      <c r="AT69" s="911"/>
      <c r="AU69" s="911" t="s">
        <v>584</v>
      </c>
      <c r="AV69" s="911"/>
      <c r="AW69" s="911"/>
      <c r="AX69" s="911"/>
      <c r="AY69" s="911"/>
      <c r="AZ69" s="959"/>
      <c r="BA69" s="959"/>
      <c r="BB69" s="959"/>
      <c r="BC69" s="959"/>
      <c r="BD69" s="960"/>
      <c r="BE69" s="260"/>
      <c r="BF69" s="260"/>
      <c r="BG69" s="260"/>
      <c r="BH69" s="260"/>
      <c r="BI69" s="260"/>
      <c r="BJ69" s="260"/>
      <c r="BK69" s="260"/>
      <c r="BL69" s="260"/>
      <c r="BM69" s="260"/>
      <c r="BN69" s="260"/>
      <c r="BO69" s="260"/>
      <c r="BP69" s="260"/>
      <c r="BQ69" s="257">
        <v>63</v>
      </c>
      <c r="BR69" s="262"/>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1"/>
    </row>
    <row r="70" spans="1:131" s="242" customFormat="1" ht="26.25" customHeight="1">
      <c r="A70" s="256">
        <v>3</v>
      </c>
      <c r="B70" s="953" t="s">
        <v>589</v>
      </c>
      <c r="C70" s="954"/>
      <c r="D70" s="954"/>
      <c r="E70" s="954"/>
      <c r="F70" s="954"/>
      <c r="G70" s="954"/>
      <c r="H70" s="954"/>
      <c r="I70" s="954"/>
      <c r="J70" s="954"/>
      <c r="K70" s="954"/>
      <c r="L70" s="954"/>
      <c r="M70" s="954"/>
      <c r="N70" s="954"/>
      <c r="O70" s="954"/>
      <c r="P70" s="955"/>
      <c r="Q70" s="956">
        <v>79</v>
      </c>
      <c r="R70" s="911"/>
      <c r="S70" s="911"/>
      <c r="T70" s="911"/>
      <c r="U70" s="911"/>
      <c r="V70" s="911">
        <v>75</v>
      </c>
      <c r="W70" s="911"/>
      <c r="X70" s="911"/>
      <c r="Y70" s="911"/>
      <c r="Z70" s="911"/>
      <c r="AA70" s="911">
        <v>4</v>
      </c>
      <c r="AB70" s="911"/>
      <c r="AC70" s="911"/>
      <c r="AD70" s="911"/>
      <c r="AE70" s="911"/>
      <c r="AF70" s="911">
        <v>4</v>
      </c>
      <c r="AG70" s="911"/>
      <c r="AH70" s="911"/>
      <c r="AI70" s="911"/>
      <c r="AJ70" s="911"/>
      <c r="AK70" s="957" t="s">
        <v>584</v>
      </c>
      <c r="AL70" s="958"/>
      <c r="AM70" s="958"/>
      <c r="AN70" s="958"/>
      <c r="AO70" s="910"/>
      <c r="AP70" s="911" t="s">
        <v>584</v>
      </c>
      <c r="AQ70" s="911"/>
      <c r="AR70" s="911"/>
      <c r="AS70" s="911"/>
      <c r="AT70" s="911"/>
      <c r="AU70" s="911" t="s">
        <v>584</v>
      </c>
      <c r="AV70" s="911"/>
      <c r="AW70" s="911"/>
      <c r="AX70" s="911"/>
      <c r="AY70" s="911"/>
      <c r="AZ70" s="959"/>
      <c r="BA70" s="959"/>
      <c r="BB70" s="959"/>
      <c r="BC70" s="959"/>
      <c r="BD70" s="960"/>
      <c r="BE70" s="260"/>
      <c r="BF70" s="260"/>
      <c r="BG70" s="260"/>
      <c r="BH70" s="260"/>
      <c r="BI70" s="260"/>
      <c r="BJ70" s="260"/>
      <c r="BK70" s="260"/>
      <c r="BL70" s="260"/>
      <c r="BM70" s="260"/>
      <c r="BN70" s="260"/>
      <c r="BO70" s="260"/>
      <c r="BP70" s="260"/>
      <c r="BQ70" s="257">
        <v>64</v>
      </c>
      <c r="BR70" s="262"/>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1"/>
    </row>
    <row r="71" spans="1:131" s="242" customFormat="1" ht="26.25" customHeight="1">
      <c r="A71" s="256">
        <v>4</v>
      </c>
      <c r="B71" s="953" t="s">
        <v>590</v>
      </c>
      <c r="C71" s="954"/>
      <c r="D71" s="954"/>
      <c r="E71" s="954"/>
      <c r="F71" s="954"/>
      <c r="G71" s="954"/>
      <c r="H71" s="954"/>
      <c r="I71" s="954"/>
      <c r="J71" s="954"/>
      <c r="K71" s="954"/>
      <c r="L71" s="954"/>
      <c r="M71" s="954"/>
      <c r="N71" s="954"/>
      <c r="O71" s="954"/>
      <c r="P71" s="955"/>
      <c r="Q71" s="911" t="s">
        <v>584</v>
      </c>
      <c r="R71" s="911"/>
      <c r="S71" s="911"/>
      <c r="T71" s="911"/>
      <c r="U71" s="911"/>
      <c r="V71" s="911" t="s">
        <v>584</v>
      </c>
      <c r="W71" s="911"/>
      <c r="X71" s="911"/>
      <c r="Y71" s="911"/>
      <c r="Z71" s="911"/>
      <c r="AA71" s="911" t="s">
        <v>584</v>
      </c>
      <c r="AB71" s="911"/>
      <c r="AC71" s="911"/>
      <c r="AD71" s="911"/>
      <c r="AE71" s="911"/>
      <c r="AF71" s="911" t="s">
        <v>584</v>
      </c>
      <c r="AG71" s="911"/>
      <c r="AH71" s="911"/>
      <c r="AI71" s="911"/>
      <c r="AJ71" s="911"/>
      <c r="AK71" s="957" t="s">
        <v>584</v>
      </c>
      <c r="AL71" s="958"/>
      <c r="AM71" s="958"/>
      <c r="AN71" s="958"/>
      <c r="AO71" s="910"/>
      <c r="AP71" s="911" t="s">
        <v>584</v>
      </c>
      <c r="AQ71" s="911"/>
      <c r="AR71" s="911"/>
      <c r="AS71" s="911"/>
      <c r="AT71" s="911"/>
      <c r="AU71" s="911" t="s">
        <v>584</v>
      </c>
      <c r="AV71" s="911"/>
      <c r="AW71" s="911"/>
      <c r="AX71" s="911"/>
      <c r="AY71" s="911"/>
      <c r="AZ71" s="959"/>
      <c r="BA71" s="959"/>
      <c r="BB71" s="959"/>
      <c r="BC71" s="959"/>
      <c r="BD71" s="960"/>
      <c r="BE71" s="260"/>
      <c r="BF71" s="260"/>
      <c r="BG71" s="260"/>
      <c r="BH71" s="260"/>
      <c r="BI71" s="260"/>
      <c r="BJ71" s="260"/>
      <c r="BK71" s="260"/>
      <c r="BL71" s="260"/>
      <c r="BM71" s="260"/>
      <c r="BN71" s="260"/>
      <c r="BO71" s="260"/>
      <c r="BP71" s="260"/>
      <c r="BQ71" s="257">
        <v>65</v>
      </c>
      <c r="BR71" s="262"/>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1"/>
    </row>
    <row r="72" spans="1:131" s="242" customFormat="1" ht="26.25" customHeight="1">
      <c r="A72" s="256">
        <v>5</v>
      </c>
      <c r="B72" s="953" t="s">
        <v>591</v>
      </c>
      <c r="C72" s="954"/>
      <c r="D72" s="954"/>
      <c r="E72" s="954"/>
      <c r="F72" s="954"/>
      <c r="G72" s="954"/>
      <c r="H72" s="954"/>
      <c r="I72" s="954"/>
      <c r="J72" s="954"/>
      <c r="K72" s="954"/>
      <c r="L72" s="954"/>
      <c r="M72" s="954"/>
      <c r="N72" s="954"/>
      <c r="O72" s="954"/>
      <c r="P72" s="955"/>
      <c r="Q72" s="956">
        <v>275</v>
      </c>
      <c r="R72" s="911"/>
      <c r="S72" s="911"/>
      <c r="T72" s="911"/>
      <c r="U72" s="911"/>
      <c r="V72" s="911">
        <v>203</v>
      </c>
      <c r="W72" s="911"/>
      <c r="X72" s="911"/>
      <c r="Y72" s="911"/>
      <c r="Z72" s="911"/>
      <c r="AA72" s="911">
        <v>72</v>
      </c>
      <c r="AB72" s="911"/>
      <c r="AC72" s="911"/>
      <c r="AD72" s="911"/>
      <c r="AE72" s="911"/>
      <c r="AF72" s="911">
        <v>72</v>
      </c>
      <c r="AG72" s="911"/>
      <c r="AH72" s="911"/>
      <c r="AI72" s="911"/>
      <c r="AJ72" s="911"/>
      <c r="AK72" s="957" t="s">
        <v>584</v>
      </c>
      <c r="AL72" s="958"/>
      <c r="AM72" s="958"/>
      <c r="AN72" s="958"/>
      <c r="AO72" s="910"/>
      <c r="AP72" s="911" t="s">
        <v>584</v>
      </c>
      <c r="AQ72" s="911"/>
      <c r="AR72" s="911"/>
      <c r="AS72" s="911"/>
      <c r="AT72" s="911"/>
      <c r="AU72" s="911" t="s">
        <v>584</v>
      </c>
      <c r="AV72" s="911"/>
      <c r="AW72" s="911"/>
      <c r="AX72" s="911"/>
      <c r="AY72" s="911"/>
      <c r="AZ72" s="959"/>
      <c r="BA72" s="959"/>
      <c r="BB72" s="959"/>
      <c r="BC72" s="959"/>
      <c r="BD72" s="960"/>
      <c r="BE72" s="260"/>
      <c r="BF72" s="260"/>
      <c r="BG72" s="260"/>
      <c r="BH72" s="260"/>
      <c r="BI72" s="260"/>
      <c r="BJ72" s="260"/>
      <c r="BK72" s="260"/>
      <c r="BL72" s="260"/>
      <c r="BM72" s="260"/>
      <c r="BN72" s="260"/>
      <c r="BO72" s="260"/>
      <c r="BP72" s="260"/>
      <c r="BQ72" s="257">
        <v>66</v>
      </c>
      <c r="BR72" s="262"/>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1"/>
    </row>
    <row r="73" spans="1:131" s="242" customFormat="1" ht="26.25" customHeight="1">
      <c r="A73" s="256">
        <v>6</v>
      </c>
      <c r="B73" s="953" t="s">
        <v>592</v>
      </c>
      <c r="C73" s="954"/>
      <c r="D73" s="954"/>
      <c r="E73" s="954"/>
      <c r="F73" s="954"/>
      <c r="G73" s="954"/>
      <c r="H73" s="954"/>
      <c r="I73" s="954"/>
      <c r="J73" s="954"/>
      <c r="K73" s="954"/>
      <c r="L73" s="954"/>
      <c r="M73" s="954"/>
      <c r="N73" s="954"/>
      <c r="O73" s="954"/>
      <c r="P73" s="955"/>
      <c r="Q73" s="956">
        <v>168695</v>
      </c>
      <c r="R73" s="911"/>
      <c r="S73" s="911"/>
      <c r="T73" s="911"/>
      <c r="U73" s="911"/>
      <c r="V73" s="911">
        <v>162592</v>
      </c>
      <c r="W73" s="911"/>
      <c r="X73" s="911"/>
      <c r="Y73" s="911"/>
      <c r="Z73" s="911"/>
      <c r="AA73" s="911">
        <v>6103</v>
      </c>
      <c r="AB73" s="911"/>
      <c r="AC73" s="911"/>
      <c r="AD73" s="911"/>
      <c r="AE73" s="911"/>
      <c r="AF73" s="911">
        <v>6103</v>
      </c>
      <c r="AG73" s="911"/>
      <c r="AH73" s="911"/>
      <c r="AI73" s="911"/>
      <c r="AJ73" s="911"/>
      <c r="AK73" s="911">
        <v>1266</v>
      </c>
      <c r="AL73" s="911"/>
      <c r="AM73" s="911"/>
      <c r="AN73" s="911"/>
      <c r="AO73" s="911"/>
      <c r="AP73" s="911" t="s">
        <v>584</v>
      </c>
      <c r="AQ73" s="911"/>
      <c r="AR73" s="911"/>
      <c r="AS73" s="911"/>
      <c r="AT73" s="911"/>
      <c r="AU73" s="911" t="s">
        <v>584</v>
      </c>
      <c r="AV73" s="911"/>
      <c r="AW73" s="911"/>
      <c r="AX73" s="911"/>
      <c r="AY73" s="911"/>
      <c r="AZ73" s="959"/>
      <c r="BA73" s="959"/>
      <c r="BB73" s="959"/>
      <c r="BC73" s="959"/>
      <c r="BD73" s="960"/>
      <c r="BE73" s="260"/>
      <c r="BF73" s="260"/>
      <c r="BG73" s="260"/>
      <c r="BH73" s="260"/>
      <c r="BI73" s="260"/>
      <c r="BJ73" s="260"/>
      <c r="BK73" s="260"/>
      <c r="BL73" s="260"/>
      <c r="BM73" s="260"/>
      <c r="BN73" s="260"/>
      <c r="BO73" s="260"/>
      <c r="BP73" s="260"/>
      <c r="BQ73" s="257">
        <v>67</v>
      </c>
      <c r="BR73" s="262"/>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1"/>
    </row>
    <row r="74" spans="1:131" s="242" customFormat="1" ht="26.25" customHeight="1">
      <c r="A74" s="256">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9"/>
      <c r="BA74" s="959"/>
      <c r="BB74" s="959"/>
      <c r="BC74" s="959"/>
      <c r="BD74" s="960"/>
      <c r="BE74" s="260"/>
      <c r="BF74" s="260"/>
      <c r="BG74" s="260"/>
      <c r="BH74" s="260"/>
      <c r="BI74" s="260"/>
      <c r="BJ74" s="260"/>
      <c r="BK74" s="260"/>
      <c r="BL74" s="260"/>
      <c r="BM74" s="260"/>
      <c r="BN74" s="260"/>
      <c r="BO74" s="260"/>
      <c r="BP74" s="260"/>
      <c r="BQ74" s="257">
        <v>68</v>
      </c>
      <c r="BR74" s="262"/>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1"/>
    </row>
    <row r="75" spans="1:131" s="242" customFormat="1" ht="26.25" customHeight="1">
      <c r="A75" s="256">
        <v>8</v>
      </c>
      <c r="B75" s="953"/>
      <c r="C75" s="954"/>
      <c r="D75" s="954"/>
      <c r="E75" s="954"/>
      <c r="F75" s="954"/>
      <c r="G75" s="954"/>
      <c r="H75" s="954"/>
      <c r="I75" s="954"/>
      <c r="J75" s="954"/>
      <c r="K75" s="954"/>
      <c r="L75" s="954"/>
      <c r="M75" s="954"/>
      <c r="N75" s="954"/>
      <c r="O75" s="954"/>
      <c r="P75" s="955"/>
      <c r="Q75" s="961"/>
      <c r="R75" s="958"/>
      <c r="S75" s="958"/>
      <c r="T75" s="958"/>
      <c r="U75" s="910"/>
      <c r="V75" s="957"/>
      <c r="W75" s="958"/>
      <c r="X75" s="958"/>
      <c r="Y75" s="958"/>
      <c r="Z75" s="910"/>
      <c r="AA75" s="957"/>
      <c r="AB75" s="958"/>
      <c r="AC75" s="958"/>
      <c r="AD75" s="958"/>
      <c r="AE75" s="910"/>
      <c r="AF75" s="957"/>
      <c r="AG75" s="958"/>
      <c r="AH75" s="958"/>
      <c r="AI75" s="958"/>
      <c r="AJ75" s="910"/>
      <c r="AK75" s="957"/>
      <c r="AL75" s="958"/>
      <c r="AM75" s="958"/>
      <c r="AN75" s="958"/>
      <c r="AO75" s="910"/>
      <c r="AP75" s="957"/>
      <c r="AQ75" s="958"/>
      <c r="AR75" s="958"/>
      <c r="AS75" s="958"/>
      <c r="AT75" s="910"/>
      <c r="AU75" s="957"/>
      <c r="AV75" s="958"/>
      <c r="AW75" s="958"/>
      <c r="AX75" s="958"/>
      <c r="AY75" s="910"/>
      <c r="AZ75" s="959"/>
      <c r="BA75" s="959"/>
      <c r="BB75" s="959"/>
      <c r="BC75" s="959"/>
      <c r="BD75" s="960"/>
      <c r="BE75" s="260"/>
      <c r="BF75" s="260"/>
      <c r="BG75" s="260"/>
      <c r="BH75" s="260"/>
      <c r="BI75" s="260"/>
      <c r="BJ75" s="260"/>
      <c r="BK75" s="260"/>
      <c r="BL75" s="260"/>
      <c r="BM75" s="260"/>
      <c r="BN75" s="260"/>
      <c r="BO75" s="260"/>
      <c r="BP75" s="260"/>
      <c r="BQ75" s="257">
        <v>69</v>
      </c>
      <c r="BR75" s="262"/>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1"/>
    </row>
    <row r="76" spans="1:131" s="242" customFormat="1" ht="26.25" customHeight="1">
      <c r="A76" s="256">
        <v>9</v>
      </c>
      <c r="B76" s="953"/>
      <c r="C76" s="954"/>
      <c r="D76" s="954"/>
      <c r="E76" s="954"/>
      <c r="F76" s="954"/>
      <c r="G76" s="954"/>
      <c r="H76" s="954"/>
      <c r="I76" s="954"/>
      <c r="J76" s="954"/>
      <c r="K76" s="954"/>
      <c r="L76" s="954"/>
      <c r="M76" s="954"/>
      <c r="N76" s="954"/>
      <c r="O76" s="954"/>
      <c r="P76" s="955"/>
      <c r="Q76" s="961"/>
      <c r="R76" s="958"/>
      <c r="S76" s="958"/>
      <c r="T76" s="958"/>
      <c r="U76" s="910"/>
      <c r="V76" s="957"/>
      <c r="W76" s="958"/>
      <c r="X76" s="958"/>
      <c r="Y76" s="958"/>
      <c r="Z76" s="910"/>
      <c r="AA76" s="957"/>
      <c r="AB76" s="958"/>
      <c r="AC76" s="958"/>
      <c r="AD76" s="958"/>
      <c r="AE76" s="910"/>
      <c r="AF76" s="957"/>
      <c r="AG76" s="958"/>
      <c r="AH76" s="958"/>
      <c r="AI76" s="958"/>
      <c r="AJ76" s="910"/>
      <c r="AK76" s="957"/>
      <c r="AL76" s="958"/>
      <c r="AM76" s="958"/>
      <c r="AN76" s="958"/>
      <c r="AO76" s="910"/>
      <c r="AP76" s="957"/>
      <c r="AQ76" s="958"/>
      <c r="AR76" s="958"/>
      <c r="AS76" s="958"/>
      <c r="AT76" s="910"/>
      <c r="AU76" s="957"/>
      <c r="AV76" s="958"/>
      <c r="AW76" s="958"/>
      <c r="AX76" s="958"/>
      <c r="AY76" s="910"/>
      <c r="AZ76" s="959"/>
      <c r="BA76" s="959"/>
      <c r="BB76" s="959"/>
      <c r="BC76" s="959"/>
      <c r="BD76" s="960"/>
      <c r="BE76" s="260"/>
      <c r="BF76" s="260"/>
      <c r="BG76" s="260"/>
      <c r="BH76" s="260"/>
      <c r="BI76" s="260"/>
      <c r="BJ76" s="260"/>
      <c r="BK76" s="260"/>
      <c r="BL76" s="260"/>
      <c r="BM76" s="260"/>
      <c r="BN76" s="260"/>
      <c r="BO76" s="260"/>
      <c r="BP76" s="260"/>
      <c r="BQ76" s="257">
        <v>70</v>
      </c>
      <c r="BR76" s="262"/>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1"/>
    </row>
    <row r="77" spans="1:131" s="242" customFormat="1" ht="26.25" customHeight="1">
      <c r="A77" s="256">
        <v>10</v>
      </c>
      <c r="B77" s="953"/>
      <c r="C77" s="954"/>
      <c r="D77" s="954"/>
      <c r="E77" s="954"/>
      <c r="F77" s="954"/>
      <c r="G77" s="954"/>
      <c r="H77" s="954"/>
      <c r="I77" s="954"/>
      <c r="J77" s="954"/>
      <c r="K77" s="954"/>
      <c r="L77" s="954"/>
      <c r="M77" s="954"/>
      <c r="N77" s="954"/>
      <c r="O77" s="954"/>
      <c r="P77" s="955"/>
      <c r="Q77" s="961"/>
      <c r="R77" s="958"/>
      <c r="S77" s="958"/>
      <c r="T77" s="958"/>
      <c r="U77" s="910"/>
      <c r="V77" s="957"/>
      <c r="W77" s="958"/>
      <c r="X77" s="958"/>
      <c r="Y77" s="958"/>
      <c r="Z77" s="910"/>
      <c r="AA77" s="957"/>
      <c r="AB77" s="958"/>
      <c r="AC77" s="958"/>
      <c r="AD77" s="958"/>
      <c r="AE77" s="910"/>
      <c r="AF77" s="957"/>
      <c r="AG77" s="958"/>
      <c r="AH77" s="958"/>
      <c r="AI77" s="958"/>
      <c r="AJ77" s="910"/>
      <c r="AK77" s="957"/>
      <c r="AL77" s="958"/>
      <c r="AM77" s="958"/>
      <c r="AN77" s="958"/>
      <c r="AO77" s="910"/>
      <c r="AP77" s="957"/>
      <c r="AQ77" s="958"/>
      <c r="AR77" s="958"/>
      <c r="AS77" s="958"/>
      <c r="AT77" s="910"/>
      <c r="AU77" s="957"/>
      <c r="AV77" s="958"/>
      <c r="AW77" s="958"/>
      <c r="AX77" s="958"/>
      <c r="AY77" s="910"/>
      <c r="AZ77" s="959"/>
      <c r="BA77" s="959"/>
      <c r="BB77" s="959"/>
      <c r="BC77" s="959"/>
      <c r="BD77" s="960"/>
      <c r="BE77" s="260"/>
      <c r="BF77" s="260"/>
      <c r="BG77" s="260"/>
      <c r="BH77" s="260"/>
      <c r="BI77" s="260"/>
      <c r="BJ77" s="260"/>
      <c r="BK77" s="260"/>
      <c r="BL77" s="260"/>
      <c r="BM77" s="260"/>
      <c r="BN77" s="260"/>
      <c r="BO77" s="260"/>
      <c r="BP77" s="260"/>
      <c r="BQ77" s="257">
        <v>71</v>
      </c>
      <c r="BR77" s="262"/>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1"/>
    </row>
    <row r="78" spans="1:131" s="242" customFormat="1" ht="26.25" customHeight="1">
      <c r="A78" s="256">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0"/>
      <c r="BF78" s="260"/>
      <c r="BG78" s="260"/>
      <c r="BH78" s="260"/>
      <c r="BI78" s="260"/>
      <c r="BJ78" s="263"/>
      <c r="BK78" s="263"/>
      <c r="BL78" s="263"/>
      <c r="BM78" s="263"/>
      <c r="BN78" s="263"/>
      <c r="BO78" s="260"/>
      <c r="BP78" s="260"/>
      <c r="BQ78" s="257">
        <v>72</v>
      </c>
      <c r="BR78" s="262"/>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1"/>
    </row>
    <row r="79" spans="1:131" s="242" customFormat="1" ht="26.25" customHeight="1">
      <c r="A79" s="256">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0"/>
      <c r="BF79" s="260"/>
      <c r="BG79" s="260"/>
      <c r="BH79" s="260"/>
      <c r="BI79" s="260"/>
      <c r="BJ79" s="263"/>
      <c r="BK79" s="263"/>
      <c r="BL79" s="263"/>
      <c r="BM79" s="263"/>
      <c r="BN79" s="263"/>
      <c r="BO79" s="260"/>
      <c r="BP79" s="260"/>
      <c r="BQ79" s="257">
        <v>73</v>
      </c>
      <c r="BR79" s="262"/>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1"/>
    </row>
    <row r="80" spans="1:131" s="242" customFormat="1" ht="26.25" customHeight="1">
      <c r="A80" s="256">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0"/>
      <c r="BF80" s="260"/>
      <c r="BG80" s="260"/>
      <c r="BH80" s="260"/>
      <c r="BI80" s="260"/>
      <c r="BJ80" s="260"/>
      <c r="BK80" s="260"/>
      <c r="BL80" s="260"/>
      <c r="BM80" s="260"/>
      <c r="BN80" s="260"/>
      <c r="BO80" s="260"/>
      <c r="BP80" s="260"/>
      <c r="BQ80" s="257">
        <v>74</v>
      </c>
      <c r="BR80" s="262"/>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1"/>
    </row>
    <row r="81" spans="1:131" s="242" customFormat="1" ht="26.25" customHeight="1">
      <c r="A81" s="256">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0"/>
      <c r="BF81" s="260"/>
      <c r="BG81" s="260"/>
      <c r="BH81" s="260"/>
      <c r="BI81" s="260"/>
      <c r="BJ81" s="260"/>
      <c r="BK81" s="260"/>
      <c r="BL81" s="260"/>
      <c r="BM81" s="260"/>
      <c r="BN81" s="260"/>
      <c r="BO81" s="260"/>
      <c r="BP81" s="260"/>
      <c r="BQ81" s="257">
        <v>75</v>
      </c>
      <c r="BR81" s="262"/>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1"/>
    </row>
    <row r="82" spans="1:131" s="242" customFormat="1" ht="26.25" customHeight="1">
      <c r="A82" s="256">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0"/>
      <c r="BF82" s="260"/>
      <c r="BG82" s="260"/>
      <c r="BH82" s="260"/>
      <c r="BI82" s="260"/>
      <c r="BJ82" s="260"/>
      <c r="BK82" s="260"/>
      <c r="BL82" s="260"/>
      <c r="BM82" s="260"/>
      <c r="BN82" s="260"/>
      <c r="BO82" s="260"/>
      <c r="BP82" s="260"/>
      <c r="BQ82" s="257">
        <v>76</v>
      </c>
      <c r="BR82" s="262"/>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1"/>
    </row>
    <row r="83" spans="1:131" s="242" customFormat="1" ht="26.25" customHeight="1">
      <c r="A83" s="256">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0"/>
      <c r="BF83" s="260"/>
      <c r="BG83" s="260"/>
      <c r="BH83" s="260"/>
      <c r="BI83" s="260"/>
      <c r="BJ83" s="260"/>
      <c r="BK83" s="260"/>
      <c r="BL83" s="260"/>
      <c r="BM83" s="260"/>
      <c r="BN83" s="260"/>
      <c r="BO83" s="260"/>
      <c r="BP83" s="260"/>
      <c r="BQ83" s="257">
        <v>77</v>
      </c>
      <c r="BR83" s="262"/>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1"/>
    </row>
    <row r="84" spans="1:131" s="242" customFormat="1" ht="26.25" customHeight="1">
      <c r="A84" s="256">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0"/>
      <c r="BF84" s="260"/>
      <c r="BG84" s="260"/>
      <c r="BH84" s="260"/>
      <c r="BI84" s="260"/>
      <c r="BJ84" s="260"/>
      <c r="BK84" s="260"/>
      <c r="BL84" s="260"/>
      <c r="BM84" s="260"/>
      <c r="BN84" s="260"/>
      <c r="BO84" s="260"/>
      <c r="BP84" s="260"/>
      <c r="BQ84" s="257">
        <v>78</v>
      </c>
      <c r="BR84" s="262"/>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1"/>
    </row>
    <row r="85" spans="1:131" s="242" customFormat="1" ht="26.25" customHeight="1">
      <c r="A85" s="256">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0"/>
      <c r="BF85" s="260"/>
      <c r="BG85" s="260"/>
      <c r="BH85" s="260"/>
      <c r="BI85" s="260"/>
      <c r="BJ85" s="260"/>
      <c r="BK85" s="260"/>
      <c r="BL85" s="260"/>
      <c r="BM85" s="260"/>
      <c r="BN85" s="260"/>
      <c r="BO85" s="260"/>
      <c r="BP85" s="260"/>
      <c r="BQ85" s="257">
        <v>79</v>
      </c>
      <c r="BR85" s="262"/>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1"/>
    </row>
    <row r="86" spans="1:131" s="242" customFormat="1" ht="26.25" customHeight="1">
      <c r="A86" s="256">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0"/>
      <c r="BF86" s="260"/>
      <c r="BG86" s="260"/>
      <c r="BH86" s="260"/>
      <c r="BI86" s="260"/>
      <c r="BJ86" s="260"/>
      <c r="BK86" s="260"/>
      <c r="BL86" s="260"/>
      <c r="BM86" s="260"/>
      <c r="BN86" s="260"/>
      <c r="BO86" s="260"/>
      <c r="BP86" s="260"/>
      <c r="BQ86" s="257">
        <v>80</v>
      </c>
      <c r="BR86" s="262"/>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1"/>
    </row>
    <row r="87" spans="1:131" s="242" customFormat="1" ht="26.25" customHeight="1">
      <c r="A87" s="264">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0"/>
      <c r="BF87" s="260"/>
      <c r="BG87" s="260"/>
      <c r="BH87" s="260"/>
      <c r="BI87" s="260"/>
      <c r="BJ87" s="260"/>
      <c r="BK87" s="260"/>
      <c r="BL87" s="260"/>
      <c r="BM87" s="260"/>
      <c r="BN87" s="260"/>
      <c r="BO87" s="260"/>
      <c r="BP87" s="260"/>
      <c r="BQ87" s="257">
        <v>81</v>
      </c>
      <c r="BR87" s="262"/>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1"/>
    </row>
    <row r="88" spans="1:131" s="242" customFormat="1" ht="26.25" customHeight="1" thickBot="1">
      <c r="A88" s="259" t="s">
        <v>391</v>
      </c>
      <c r="B88" s="871" t="s">
        <v>425</v>
      </c>
      <c r="C88" s="872"/>
      <c r="D88" s="872"/>
      <c r="E88" s="872"/>
      <c r="F88" s="872"/>
      <c r="G88" s="872"/>
      <c r="H88" s="872"/>
      <c r="I88" s="872"/>
      <c r="J88" s="872"/>
      <c r="K88" s="872"/>
      <c r="L88" s="872"/>
      <c r="M88" s="872"/>
      <c r="N88" s="872"/>
      <c r="O88" s="872"/>
      <c r="P88" s="873"/>
      <c r="Q88" s="918"/>
      <c r="R88" s="919"/>
      <c r="S88" s="919"/>
      <c r="T88" s="919"/>
      <c r="U88" s="919"/>
      <c r="V88" s="919"/>
      <c r="W88" s="919"/>
      <c r="X88" s="919"/>
      <c r="Y88" s="919"/>
      <c r="Z88" s="919"/>
      <c r="AA88" s="919"/>
      <c r="AB88" s="919"/>
      <c r="AC88" s="919"/>
      <c r="AD88" s="919"/>
      <c r="AE88" s="919"/>
      <c r="AF88" s="922">
        <v>6255</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0"/>
      <c r="BF88" s="260"/>
      <c r="BG88" s="260"/>
      <c r="BH88" s="260"/>
      <c r="BI88" s="260"/>
      <c r="BJ88" s="260"/>
      <c r="BK88" s="260"/>
      <c r="BL88" s="260"/>
      <c r="BM88" s="260"/>
      <c r="BN88" s="260"/>
      <c r="BO88" s="260"/>
      <c r="BP88" s="260"/>
      <c r="BQ88" s="257">
        <v>82</v>
      </c>
      <c r="BR88" s="262"/>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1"/>
    </row>
    <row r="89" spans="1:131" s="242" customFormat="1" ht="26.25" hidden="1" customHeight="1">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1"/>
    </row>
    <row r="90" spans="1:131" s="242" customFormat="1" ht="26.25" hidden="1" customHeight="1">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1"/>
    </row>
    <row r="91" spans="1:131" s="242" customFormat="1" ht="26.25" hidden="1" customHeight="1">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1"/>
    </row>
    <row r="92" spans="1:131" s="242" customFormat="1" ht="26.25" hidden="1" customHeight="1">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1"/>
    </row>
    <row r="93" spans="1:131" s="242" customFormat="1" ht="26.25" hidden="1" customHeight="1">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1"/>
    </row>
    <row r="94" spans="1:131" s="242" customFormat="1" ht="26.25" hidden="1" customHeight="1">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1"/>
    </row>
    <row r="95" spans="1:131" s="242" customFormat="1" ht="26.25" hidden="1" customHeight="1">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1"/>
    </row>
    <row r="96" spans="1:131" s="242" customFormat="1" ht="26.25" hidden="1" customHeight="1">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1"/>
    </row>
    <row r="97" spans="1:131" s="242" customFormat="1" ht="26.25" hidden="1" customHeight="1">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1"/>
    </row>
    <row r="98" spans="1:131" s="242" customFormat="1" ht="26.25" hidden="1" customHeight="1">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1"/>
    </row>
    <row r="99" spans="1:131" s="242" customFormat="1" ht="26.25" hidden="1" customHeight="1">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1"/>
    </row>
    <row r="100" spans="1:131" s="242" customFormat="1" ht="26.25" hidden="1" customHeight="1">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1"/>
    </row>
    <row r="101" spans="1:131" s="242" customFormat="1" ht="26.25" hidden="1" customHeight="1">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1"/>
    </row>
    <row r="102" spans="1:131" s="242" customFormat="1" ht="26.25" customHeight="1" thickBot="1">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391</v>
      </c>
      <c r="BR102" s="871" t="s">
        <v>426</v>
      </c>
      <c r="BS102" s="872"/>
      <c r="BT102" s="872"/>
      <c r="BU102" s="872"/>
      <c r="BV102" s="872"/>
      <c r="BW102" s="872"/>
      <c r="BX102" s="872"/>
      <c r="BY102" s="872"/>
      <c r="BZ102" s="872"/>
      <c r="CA102" s="872"/>
      <c r="CB102" s="872"/>
      <c r="CC102" s="872"/>
      <c r="CD102" s="872"/>
      <c r="CE102" s="872"/>
      <c r="CF102" s="872"/>
      <c r="CG102" s="873"/>
      <c r="CH102" s="969"/>
      <c r="CI102" s="970"/>
      <c r="CJ102" s="970"/>
      <c r="CK102" s="970"/>
      <c r="CL102" s="971"/>
      <c r="CM102" s="969"/>
      <c r="CN102" s="970"/>
      <c r="CO102" s="970"/>
      <c r="CP102" s="970"/>
      <c r="CQ102" s="971"/>
      <c r="CR102" s="972">
        <v>118</v>
      </c>
      <c r="CS102" s="930"/>
      <c r="CT102" s="930"/>
      <c r="CU102" s="930"/>
      <c r="CV102" s="973"/>
      <c r="CW102" s="972">
        <v>53</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1"/>
    </row>
    <row r="103" spans="1:131" s="242" customFormat="1" ht="26.25" customHeight="1">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1"/>
    </row>
    <row r="104" spans="1:131" s="242" customFormat="1" ht="26.25" customHeight="1">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1"/>
    </row>
    <row r="105" spans="1:131" s="242" customFormat="1" ht="11.25" customHeight="1">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c r="A107" s="270" t="s">
        <v>429</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430</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1" customFormat="1" ht="26.25" customHeight="1">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308</v>
      </c>
      <c r="AG109" s="975"/>
      <c r="AH109" s="975"/>
      <c r="AI109" s="975"/>
      <c r="AJ109" s="976"/>
      <c r="AK109" s="974" t="s">
        <v>307</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308</v>
      </c>
      <c r="BW109" s="975"/>
      <c r="BX109" s="975"/>
      <c r="BY109" s="975"/>
      <c r="BZ109" s="976"/>
      <c r="CA109" s="974" t="s">
        <v>307</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308</v>
      </c>
      <c r="DM109" s="975"/>
      <c r="DN109" s="975"/>
      <c r="DO109" s="975"/>
      <c r="DP109" s="976"/>
      <c r="DQ109" s="974" t="s">
        <v>307</v>
      </c>
      <c r="DR109" s="975"/>
      <c r="DS109" s="975"/>
      <c r="DT109" s="975"/>
      <c r="DU109" s="976"/>
      <c r="DV109" s="974" t="s">
        <v>435</v>
      </c>
      <c r="DW109" s="975"/>
      <c r="DX109" s="975"/>
      <c r="DY109" s="975"/>
      <c r="DZ109" s="977"/>
    </row>
    <row r="110" spans="1:131" s="241" customFormat="1" ht="26.25" customHeight="1">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2935142</v>
      </c>
      <c r="AB110" s="982"/>
      <c r="AC110" s="982"/>
      <c r="AD110" s="982"/>
      <c r="AE110" s="983"/>
      <c r="AF110" s="984">
        <v>3023781</v>
      </c>
      <c r="AG110" s="982"/>
      <c r="AH110" s="982"/>
      <c r="AI110" s="982"/>
      <c r="AJ110" s="983"/>
      <c r="AK110" s="984">
        <v>2952564</v>
      </c>
      <c r="AL110" s="982"/>
      <c r="AM110" s="982"/>
      <c r="AN110" s="982"/>
      <c r="AO110" s="983"/>
      <c r="AP110" s="985">
        <v>22</v>
      </c>
      <c r="AQ110" s="986"/>
      <c r="AR110" s="986"/>
      <c r="AS110" s="986"/>
      <c r="AT110" s="987"/>
      <c r="AU110" s="988" t="s">
        <v>73</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24845508</v>
      </c>
      <c r="BR110" s="1017"/>
      <c r="BS110" s="1017"/>
      <c r="BT110" s="1017"/>
      <c r="BU110" s="1017"/>
      <c r="BV110" s="1017">
        <v>26873874</v>
      </c>
      <c r="BW110" s="1017"/>
      <c r="BX110" s="1017"/>
      <c r="BY110" s="1017"/>
      <c r="BZ110" s="1017"/>
      <c r="CA110" s="1017">
        <v>26397882</v>
      </c>
      <c r="CB110" s="1017"/>
      <c r="CC110" s="1017"/>
      <c r="CD110" s="1017"/>
      <c r="CE110" s="1017"/>
      <c r="CF110" s="1031">
        <v>196.6</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130</v>
      </c>
      <c r="DH110" s="1017"/>
      <c r="DI110" s="1017"/>
      <c r="DJ110" s="1017"/>
      <c r="DK110" s="1017"/>
      <c r="DL110" s="1017" t="s">
        <v>130</v>
      </c>
      <c r="DM110" s="1017"/>
      <c r="DN110" s="1017"/>
      <c r="DO110" s="1017"/>
      <c r="DP110" s="1017"/>
      <c r="DQ110" s="1017" t="s">
        <v>130</v>
      </c>
      <c r="DR110" s="1017"/>
      <c r="DS110" s="1017"/>
      <c r="DT110" s="1017"/>
      <c r="DU110" s="1017"/>
      <c r="DV110" s="1018" t="s">
        <v>130</v>
      </c>
      <c r="DW110" s="1018"/>
      <c r="DX110" s="1018"/>
      <c r="DY110" s="1018"/>
      <c r="DZ110" s="1019"/>
    </row>
    <row r="111" spans="1:131" s="241" customFormat="1" ht="26.25" customHeight="1">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130</v>
      </c>
      <c r="AG111" s="1024"/>
      <c r="AH111" s="1024"/>
      <c r="AI111" s="1024"/>
      <c r="AJ111" s="1025"/>
      <c r="AK111" s="1026" t="s">
        <v>130</v>
      </c>
      <c r="AL111" s="1024"/>
      <c r="AM111" s="1024"/>
      <c r="AN111" s="1024"/>
      <c r="AO111" s="1025"/>
      <c r="AP111" s="1027" t="s">
        <v>130</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12000</v>
      </c>
      <c r="BR111" s="1010"/>
      <c r="BS111" s="1010"/>
      <c r="BT111" s="1010"/>
      <c r="BU111" s="1010"/>
      <c r="BV111" s="1010">
        <v>8000</v>
      </c>
      <c r="BW111" s="1010"/>
      <c r="BX111" s="1010"/>
      <c r="BY111" s="1010"/>
      <c r="BZ111" s="1010"/>
      <c r="CA111" s="1010">
        <v>4000</v>
      </c>
      <c r="CB111" s="1010"/>
      <c r="CC111" s="1010"/>
      <c r="CD111" s="1010"/>
      <c r="CE111" s="1010"/>
      <c r="CF111" s="1004">
        <v>0</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130</v>
      </c>
      <c r="DH111" s="1010"/>
      <c r="DI111" s="1010"/>
      <c r="DJ111" s="1010"/>
      <c r="DK111" s="1010"/>
      <c r="DL111" s="1010" t="s">
        <v>130</v>
      </c>
      <c r="DM111" s="1010"/>
      <c r="DN111" s="1010"/>
      <c r="DO111" s="1010"/>
      <c r="DP111" s="1010"/>
      <c r="DQ111" s="1010" t="s">
        <v>130</v>
      </c>
      <c r="DR111" s="1010"/>
      <c r="DS111" s="1010"/>
      <c r="DT111" s="1010"/>
      <c r="DU111" s="1010"/>
      <c r="DV111" s="1011" t="s">
        <v>130</v>
      </c>
      <c r="DW111" s="1011"/>
      <c r="DX111" s="1011"/>
      <c r="DY111" s="1011"/>
      <c r="DZ111" s="1012"/>
    </row>
    <row r="112" spans="1:131" s="241" customFormat="1" ht="26.25" customHeight="1">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130</v>
      </c>
      <c r="AB112" s="1049"/>
      <c r="AC112" s="1049"/>
      <c r="AD112" s="1049"/>
      <c r="AE112" s="1050"/>
      <c r="AF112" s="1051" t="s">
        <v>130</v>
      </c>
      <c r="AG112" s="1049"/>
      <c r="AH112" s="1049"/>
      <c r="AI112" s="1049"/>
      <c r="AJ112" s="1050"/>
      <c r="AK112" s="1051" t="s">
        <v>130</v>
      </c>
      <c r="AL112" s="1049"/>
      <c r="AM112" s="1049"/>
      <c r="AN112" s="1049"/>
      <c r="AO112" s="1050"/>
      <c r="AP112" s="1052" t="s">
        <v>130</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18650423</v>
      </c>
      <c r="BR112" s="1010"/>
      <c r="BS112" s="1010"/>
      <c r="BT112" s="1010"/>
      <c r="BU112" s="1010"/>
      <c r="BV112" s="1010">
        <v>16540618</v>
      </c>
      <c r="BW112" s="1010"/>
      <c r="BX112" s="1010"/>
      <c r="BY112" s="1010"/>
      <c r="BZ112" s="1010"/>
      <c r="CA112" s="1010">
        <v>15137757</v>
      </c>
      <c r="CB112" s="1010"/>
      <c r="CC112" s="1010"/>
      <c r="CD112" s="1010"/>
      <c r="CE112" s="1010"/>
      <c r="CF112" s="1004">
        <v>112.7</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130</v>
      </c>
      <c r="DH112" s="1010"/>
      <c r="DI112" s="1010"/>
      <c r="DJ112" s="1010"/>
      <c r="DK112" s="1010"/>
      <c r="DL112" s="1010" t="s">
        <v>130</v>
      </c>
      <c r="DM112" s="1010"/>
      <c r="DN112" s="1010"/>
      <c r="DO112" s="1010"/>
      <c r="DP112" s="1010"/>
      <c r="DQ112" s="1010" t="s">
        <v>130</v>
      </c>
      <c r="DR112" s="1010"/>
      <c r="DS112" s="1010"/>
      <c r="DT112" s="1010"/>
      <c r="DU112" s="1010"/>
      <c r="DV112" s="1011" t="s">
        <v>448</v>
      </c>
      <c r="DW112" s="1011"/>
      <c r="DX112" s="1011"/>
      <c r="DY112" s="1011"/>
      <c r="DZ112" s="1012"/>
    </row>
    <row r="113" spans="1:130" s="241" customFormat="1" ht="26.25" customHeight="1">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1563819</v>
      </c>
      <c r="AB113" s="1024"/>
      <c r="AC113" s="1024"/>
      <c r="AD113" s="1024"/>
      <c r="AE113" s="1025"/>
      <c r="AF113" s="1026">
        <v>1531515</v>
      </c>
      <c r="AG113" s="1024"/>
      <c r="AH113" s="1024"/>
      <c r="AI113" s="1024"/>
      <c r="AJ113" s="1025"/>
      <c r="AK113" s="1026">
        <v>1569954</v>
      </c>
      <c r="AL113" s="1024"/>
      <c r="AM113" s="1024"/>
      <c r="AN113" s="1024"/>
      <c r="AO113" s="1025"/>
      <c r="AP113" s="1027">
        <v>11.7</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t="s">
        <v>130</v>
      </c>
      <c r="BR113" s="1010"/>
      <c r="BS113" s="1010"/>
      <c r="BT113" s="1010"/>
      <c r="BU113" s="1010"/>
      <c r="BV113" s="1010" t="s">
        <v>130</v>
      </c>
      <c r="BW113" s="1010"/>
      <c r="BX113" s="1010"/>
      <c r="BY113" s="1010"/>
      <c r="BZ113" s="1010"/>
      <c r="CA113" s="1010" t="s">
        <v>130</v>
      </c>
      <c r="CB113" s="1010"/>
      <c r="CC113" s="1010"/>
      <c r="CD113" s="1010"/>
      <c r="CE113" s="1010"/>
      <c r="CF113" s="1004" t="s">
        <v>130</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130</v>
      </c>
      <c r="DH113" s="1049"/>
      <c r="DI113" s="1049"/>
      <c r="DJ113" s="1049"/>
      <c r="DK113" s="1050"/>
      <c r="DL113" s="1051" t="s">
        <v>130</v>
      </c>
      <c r="DM113" s="1049"/>
      <c r="DN113" s="1049"/>
      <c r="DO113" s="1049"/>
      <c r="DP113" s="1050"/>
      <c r="DQ113" s="1051" t="s">
        <v>130</v>
      </c>
      <c r="DR113" s="1049"/>
      <c r="DS113" s="1049"/>
      <c r="DT113" s="1049"/>
      <c r="DU113" s="1050"/>
      <c r="DV113" s="1052" t="s">
        <v>130</v>
      </c>
      <c r="DW113" s="1053"/>
      <c r="DX113" s="1053"/>
      <c r="DY113" s="1053"/>
      <c r="DZ113" s="1054"/>
    </row>
    <row r="114" spans="1:130" s="241" customFormat="1" ht="26.25" customHeight="1">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130</v>
      </c>
      <c r="AB114" s="1049"/>
      <c r="AC114" s="1049"/>
      <c r="AD114" s="1049"/>
      <c r="AE114" s="1050"/>
      <c r="AF114" s="1051" t="s">
        <v>130</v>
      </c>
      <c r="AG114" s="1049"/>
      <c r="AH114" s="1049"/>
      <c r="AI114" s="1049"/>
      <c r="AJ114" s="1050"/>
      <c r="AK114" s="1051" t="s">
        <v>130</v>
      </c>
      <c r="AL114" s="1049"/>
      <c r="AM114" s="1049"/>
      <c r="AN114" s="1049"/>
      <c r="AO114" s="1050"/>
      <c r="AP114" s="1052" t="s">
        <v>130</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5989066</v>
      </c>
      <c r="BR114" s="1010"/>
      <c r="BS114" s="1010"/>
      <c r="BT114" s="1010"/>
      <c r="BU114" s="1010"/>
      <c r="BV114" s="1010">
        <v>5863912</v>
      </c>
      <c r="BW114" s="1010"/>
      <c r="BX114" s="1010"/>
      <c r="BY114" s="1010"/>
      <c r="BZ114" s="1010"/>
      <c r="CA114" s="1010">
        <v>6216179</v>
      </c>
      <c r="CB114" s="1010"/>
      <c r="CC114" s="1010"/>
      <c r="CD114" s="1010"/>
      <c r="CE114" s="1010"/>
      <c r="CF114" s="1004">
        <v>46.3</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130</v>
      </c>
      <c r="DH114" s="1049"/>
      <c r="DI114" s="1049"/>
      <c r="DJ114" s="1049"/>
      <c r="DK114" s="1050"/>
      <c r="DL114" s="1051" t="s">
        <v>130</v>
      </c>
      <c r="DM114" s="1049"/>
      <c r="DN114" s="1049"/>
      <c r="DO114" s="1049"/>
      <c r="DP114" s="1050"/>
      <c r="DQ114" s="1051" t="s">
        <v>130</v>
      </c>
      <c r="DR114" s="1049"/>
      <c r="DS114" s="1049"/>
      <c r="DT114" s="1049"/>
      <c r="DU114" s="1050"/>
      <c r="DV114" s="1052" t="s">
        <v>130</v>
      </c>
      <c r="DW114" s="1053"/>
      <c r="DX114" s="1053"/>
      <c r="DY114" s="1053"/>
      <c r="DZ114" s="1054"/>
    </row>
    <row r="115" spans="1:130" s="241" customFormat="1" ht="26.25" customHeight="1">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4000</v>
      </c>
      <c r="AB115" s="1024"/>
      <c r="AC115" s="1024"/>
      <c r="AD115" s="1024"/>
      <c r="AE115" s="1025"/>
      <c r="AF115" s="1026">
        <v>4000</v>
      </c>
      <c r="AG115" s="1024"/>
      <c r="AH115" s="1024"/>
      <c r="AI115" s="1024"/>
      <c r="AJ115" s="1025"/>
      <c r="AK115" s="1026">
        <v>4000</v>
      </c>
      <c r="AL115" s="1024"/>
      <c r="AM115" s="1024"/>
      <c r="AN115" s="1024"/>
      <c r="AO115" s="1025"/>
      <c r="AP115" s="1027">
        <v>0</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v>2721</v>
      </c>
      <c r="BR115" s="1010"/>
      <c r="BS115" s="1010"/>
      <c r="BT115" s="1010"/>
      <c r="BU115" s="1010"/>
      <c r="BV115" s="1010">
        <v>1316</v>
      </c>
      <c r="BW115" s="1010"/>
      <c r="BX115" s="1010"/>
      <c r="BY115" s="1010"/>
      <c r="BZ115" s="1010"/>
      <c r="CA115" s="1010" t="s">
        <v>130</v>
      </c>
      <c r="CB115" s="1010"/>
      <c r="CC115" s="1010"/>
      <c r="CD115" s="1010"/>
      <c r="CE115" s="1010"/>
      <c r="CF115" s="1004" t="s">
        <v>130</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130</v>
      </c>
      <c r="DH115" s="1049"/>
      <c r="DI115" s="1049"/>
      <c r="DJ115" s="1049"/>
      <c r="DK115" s="1050"/>
      <c r="DL115" s="1051" t="s">
        <v>130</v>
      </c>
      <c r="DM115" s="1049"/>
      <c r="DN115" s="1049"/>
      <c r="DO115" s="1049"/>
      <c r="DP115" s="1050"/>
      <c r="DQ115" s="1051" t="s">
        <v>130</v>
      </c>
      <c r="DR115" s="1049"/>
      <c r="DS115" s="1049"/>
      <c r="DT115" s="1049"/>
      <c r="DU115" s="1050"/>
      <c r="DV115" s="1052" t="s">
        <v>130</v>
      </c>
      <c r="DW115" s="1053"/>
      <c r="DX115" s="1053"/>
      <c r="DY115" s="1053"/>
      <c r="DZ115" s="1054"/>
    </row>
    <row r="116" spans="1:130" s="241" customFormat="1" ht="26.25" customHeight="1">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v>
      </c>
      <c r="AB116" s="1049"/>
      <c r="AC116" s="1049"/>
      <c r="AD116" s="1049"/>
      <c r="AE116" s="1050"/>
      <c r="AF116" s="1051" t="s">
        <v>130</v>
      </c>
      <c r="AG116" s="1049"/>
      <c r="AH116" s="1049"/>
      <c r="AI116" s="1049"/>
      <c r="AJ116" s="1050"/>
      <c r="AK116" s="1051" t="s">
        <v>130</v>
      </c>
      <c r="AL116" s="1049"/>
      <c r="AM116" s="1049"/>
      <c r="AN116" s="1049"/>
      <c r="AO116" s="1050"/>
      <c r="AP116" s="1052" t="s">
        <v>130</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130</v>
      </c>
      <c r="BR116" s="1010"/>
      <c r="BS116" s="1010"/>
      <c r="BT116" s="1010"/>
      <c r="BU116" s="1010"/>
      <c r="BV116" s="1010" t="s">
        <v>130</v>
      </c>
      <c r="BW116" s="1010"/>
      <c r="BX116" s="1010"/>
      <c r="BY116" s="1010"/>
      <c r="BZ116" s="1010"/>
      <c r="CA116" s="1010" t="s">
        <v>130</v>
      </c>
      <c r="CB116" s="1010"/>
      <c r="CC116" s="1010"/>
      <c r="CD116" s="1010"/>
      <c r="CE116" s="1010"/>
      <c r="CF116" s="1004" t="s">
        <v>130</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12000</v>
      </c>
      <c r="DH116" s="1049"/>
      <c r="DI116" s="1049"/>
      <c r="DJ116" s="1049"/>
      <c r="DK116" s="1050"/>
      <c r="DL116" s="1051">
        <v>8000</v>
      </c>
      <c r="DM116" s="1049"/>
      <c r="DN116" s="1049"/>
      <c r="DO116" s="1049"/>
      <c r="DP116" s="1050"/>
      <c r="DQ116" s="1051">
        <v>4000</v>
      </c>
      <c r="DR116" s="1049"/>
      <c r="DS116" s="1049"/>
      <c r="DT116" s="1049"/>
      <c r="DU116" s="1050"/>
      <c r="DV116" s="1052">
        <v>0</v>
      </c>
      <c r="DW116" s="1053"/>
      <c r="DX116" s="1053"/>
      <c r="DY116" s="1053"/>
      <c r="DZ116" s="1054"/>
    </row>
    <row r="117" spans="1:130" s="241"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4502962</v>
      </c>
      <c r="AB117" s="1067"/>
      <c r="AC117" s="1067"/>
      <c r="AD117" s="1067"/>
      <c r="AE117" s="1068"/>
      <c r="AF117" s="1069">
        <v>4559296</v>
      </c>
      <c r="AG117" s="1067"/>
      <c r="AH117" s="1067"/>
      <c r="AI117" s="1067"/>
      <c r="AJ117" s="1068"/>
      <c r="AK117" s="1069">
        <v>4526518</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130</v>
      </c>
      <c r="CB117" s="1010"/>
      <c r="CC117" s="1010"/>
      <c r="CD117" s="1010"/>
      <c r="CE117" s="1010"/>
      <c r="CF117" s="1004" t="s">
        <v>130</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130</v>
      </c>
      <c r="DM117" s="1049"/>
      <c r="DN117" s="1049"/>
      <c r="DO117" s="1049"/>
      <c r="DP117" s="1050"/>
      <c r="DQ117" s="1051" t="s">
        <v>130</v>
      </c>
      <c r="DR117" s="1049"/>
      <c r="DS117" s="1049"/>
      <c r="DT117" s="1049"/>
      <c r="DU117" s="1050"/>
      <c r="DV117" s="1052" t="s">
        <v>130</v>
      </c>
      <c r="DW117" s="1053"/>
      <c r="DX117" s="1053"/>
      <c r="DY117" s="1053"/>
      <c r="DZ117" s="1054"/>
    </row>
    <row r="118" spans="1:130" s="241" customFormat="1" ht="26.25" customHeight="1">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308</v>
      </c>
      <c r="AG118" s="975"/>
      <c r="AH118" s="975"/>
      <c r="AI118" s="975"/>
      <c r="AJ118" s="976"/>
      <c r="AK118" s="974" t="s">
        <v>307</v>
      </c>
      <c r="AL118" s="975"/>
      <c r="AM118" s="975"/>
      <c r="AN118" s="975"/>
      <c r="AO118" s="976"/>
      <c r="AP118" s="1061" t="s">
        <v>435</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130</v>
      </c>
      <c r="BW118" s="1088"/>
      <c r="BX118" s="1088"/>
      <c r="BY118" s="1088"/>
      <c r="BZ118" s="1088"/>
      <c r="CA118" s="1088" t="s">
        <v>130</v>
      </c>
      <c r="CB118" s="1088"/>
      <c r="CC118" s="1088"/>
      <c r="CD118" s="1088"/>
      <c r="CE118" s="1088"/>
      <c r="CF118" s="1004" t="s">
        <v>130</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130</v>
      </c>
      <c r="DM118" s="1049"/>
      <c r="DN118" s="1049"/>
      <c r="DO118" s="1049"/>
      <c r="DP118" s="1050"/>
      <c r="DQ118" s="1051" t="s">
        <v>130</v>
      </c>
      <c r="DR118" s="1049"/>
      <c r="DS118" s="1049"/>
      <c r="DT118" s="1049"/>
      <c r="DU118" s="1050"/>
      <c r="DV118" s="1052" t="s">
        <v>130</v>
      </c>
      <c r="DW118" s="1053"/>
      <c r="DX118" s="1053"/>
      <c r="DY118" s="1053"/>
      <c r="DZ118" s="1054"/>
    </row>
    <row r="119" spans="1:130" s="241" customFormat="1" ht="26.25" customHeight="1">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992"/>
      <c r="AV119" s="993"/>
      <c r="AW119" s="993"/>
      <c r="AX119" s="993"/>
      <c r="AY119" s="993"/>
      <c r="AZ119" s="272" t="s">
        <v>186</v>
      </c>
      <c r="BA119" s="272"/>
      <c r="BB119" s="272"/>
      <c r="BC119" s="272"/>
      <c r="BD119" s="272"/>
      <c r="BE119" s="272"/>
      <c r="BF119" s="272"/>
      <c r="BG119" s="272"/>
      <c r="BH119" s="272"/>
      <c r="BI119" s="272"/>
      <c r="BJ119" s="272"/>
      <c r="BK119" s="272"/>
      <c r="BL119" s="272"/>
      <c r="BM119" s="272"/>
      <c r="BN119" s="272"/>
      <c r="BO119" s="1065" t="s">
        <v>466</v>
      </c>
      <c r="BP119" s="1096"/>
      <c r="BQ119" s="1087">
        <v>49499718</v>
      </c>
      <c r="BR119" s="1088"/>
      <c r="BS119" s="1088"/>
      <c r="BT119" s="1088"/>
      <c r="BU119" s="1088"/>
      <c r="BV119" s="1088">
        <v>49287720</v>
      </c>
      <c r="BW119" s="1088"/>
      <c r="BX119" s="1088"/>
      <c r="BY119" s="1088"/>
      <c r="BZ119" s="1088"/>
      <c r="CA119" s="1088">
        <v>47755818</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130</v>
      </c>
      <c r="DH119" s="1074"/>
      <c r="DI119" s="1074"/>
      <c r="DJ119" s="1074"/>
      <c r="DK119" s="1075"/>
      <c r="DL119" s="1073" t="s">
        <v>130</v>
      </c>
      <c r="DM119" s="1074"/>
      <c r="DN119" s="1074"/>
      <c r="DO119" s="1074"/>
      <c r="DP119" s="1075"/>
      <c r="DQ119" s="1073" t="s">
        <v>130</v>
      </c>
      <c r="DR119" s="1074"/>
      <c r="DS119" s="1074"/>
      <c r="DT119" s="1074"/>
      <c r="DU119" s="1075"/>
      <c r="DV119" s="1076" t="s">
        <v>130</v>
      </c>
      <c r="DW119" s="1077"/>
      <c r="DX119" s="1077"/>
      <c r="DY119" s="1077"/>
      <c r="DZ119" s="1078"/>
    </row>
    <row r="120" spans="1:130" s="241" customFormat="1" ht="26.25" customHeight="1">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130</v>
      </c>
      <c r="AB120" s="1049"/>
      <c r="AC120" s="1049"/>
      <c r="AD120" s="1049"/>
      <c r="AE120" s="1050"/>
      <c r="AF120" s="1051" t="s">
        <v>130</v>
      </c>
      <c r="AG120" s="1049"/>
      <c r="AH120" s="1049"/>
      <c r="AI120" s="1049"/>
      <c r="AJ120" s="1050"/>
      <c r="AK120" s="1051" t="s">
        <v>130</v>
      </c>
      <c r="AL120" s="1049"/>
      <c r="AM120" s="1049"/>
      <c r="AN120" s="1049"/>
      <c r="AO120" s="1050"/>
      <c r="AP120" s="1052" t="s">
        <v>130</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12204099</v>
      </c>
      <c r="BR120" s="1017"/>
      <c r="BS120" s="1017"/>
      <c r="BT120" s="1017"/>
      <c r="BU120" s="1017"/>
      <c r="BV120" s="1017">
        <v>13015502</v>
      </c>
      <c r="BW120" s="1017"/>
      <c r="BX120" s="1017"/>
      <c r="BY120" s="1017"/>
      <c r="BZ120" s="1017"/>
      <c r="CA120" s="1017">
        <v>13330205</v>
      </c>
      <c r="CB120" s="1017"/>
      <c r="CC120" s="1017"/>
      <c r="CD120" s="1017"/>
      <c r="CE120" s="1017"/>
      <c r="CF120" s="1031">
        <v>99.3</v>
      </c>
      <c r="CG120" s="1032"/>
      <c r="CH120" s="1032"/>
      <c r="CI120" s="1032"/>
      <c r="CJ120" s="1032"/>
      <c r="CK120" s="1097" t="s">
        <v>470</v>
      </c>
      <c r="CL120" s="1098"/>
      <c r="CM120" s="1098"/>
      <c r="CN120" s="1098"/>
      <c r="CO120" s="1099"/>
      <c r="CP120" s="1105" t="s">
        <v>471</v>
      </c>
      <c r="CQ120" s="1106"/>
      <c r="CR120" s="1106"/>
      <c r="CS120" s="1106"/>
      <c r="CT120" s="1106"/>
      <c r="CU120" s="1106"/>
      <c r="CV120" s="1106"/>
      <c r="CW120" s="1106"/>
      <c r="CX120" s="1106"/>
      <c r="CY120" s="1106"/>
      <c r="CZ120" s="1106"/>
      <c r="DA120" s="1106"/>
      <c r="DB120" s="1106"/>
      <c r="DC120" s="1106"/>
      <c r="DD120" s="1106"/>
      <c r="DE120" s="1106"/>
      <c r="DF120" s="1107"/>
      <c r="DG120" s="1016">
        <v>16348036</v>
      </c>
      <c r="DH120" s="1017"/>
      <c r="DI120" s="1017"/>
      <c r="DJ120" s="1017"/>
      <c r="DK120" s="1017"/>
      <c r="DL120" s="1017">
        <v>14425315</v>
      </c>
      <c r="DM120" s="1017"/>
      <c r="DN120" s="1017"/>
      <c r="DO120" s="1017"/>
      <c r="DP120" s="1017"/>
      <c r="DQ120" s="1017">
        <v>12728269</v>
      </c>
      <c r="DR120" s="1017"/>
      <c r="DS120" s="1017"/>
      <c r="DT120" s="1017"/>
      <c r="DU120" s="1017"/>
      <c r="DV120" s="1018">
        <v>94.8</v>
      </c>
      <c r="DW120" s="1018"/>
      <c r="DX120" s="1018"/>
      <c r="DY120" s="1018"/>
      <c r="DZ120" s="1019"/>
    </row>
    <row r="121" spans="1:130" s="241" customFormat="1" ht="26.25" customHeight="1">
      <c r="A121" s="1149"/>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130</v>
      </c>
      <c r="AG121" s="1049"/>
      <c r="AH121" s="1049"/>
      <c r="AI121" s="1049"/>
      <c r="AJ121" s="1050"/>
      <c r="AK121" s="1051" t="s">
        <v>130</v>
      </c>
      <c r="AL121" s="1049"/>
      <c r="AM121" s="1049"/>
      <c r="AN121" s="1049"/>
      <c r="AO121" s="1050"/>
      <c r="AP121" s="1052" t="s">
        <v>130</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v>755689</v>
      </c>
      <c r="BR121" s="1010"/>
      <c r="BS121" s="1010"/>
      <c r="BT121" s="1010"/>
      <c r="BU121" s="1010"/>
      <c r="BV121" s="1010">
        <v>589457</v>
      </c>
      <c r="BW121" s="1010"/>
      <c r="BX121" s="1010"/>
      <c r="BY121" s="1010"/>
      <c r="BZ121" s="1010"/>
      <c r="CA121" s="1010">
        <v>464771</v>
      </c>
      <c r="CB121" s="1010"/>
      <c r="CC121" s="1010"/>
      <c r="CD121" s="1010"/>
      <c r="CE121" s="1010"/>
      <c r="CF121" s="1004">
        <v>3.5</v>
      </c>
      <c r="CG121" s="1005"/>
      <c r="CH121" s="1005"/>
      <c r="CI121" s="1005"/>
      <c r="CJ121" s="1005"/>
      <c r="CK121" s="1100"/>
      <c r="CL121" s="1101"/>
      <c r="CM121" s="1101"/>
      <c r="CN121" s="1101"/>
      <c r="CO121" s="1102"/>
      <c r="CP121" s="1110" t="s">
        <v>474</v>
      </c>
      <c r="CQ121" s="1111"/>
      <c r="CR121" s="1111"/>
      <c r="CS121" s="1111"/>
      <c r="CT121" s="1111"/>
      <c r="CU121" s="1111"/>
      <c r="CV121" s="1111"/>
      <c r="CW121" s="1111"/>
      <c r="CX121" s="1111"/>
      <c r="CY121" s="1111"/>
      <c r="CZ121" s="1111"/>
      <c r="DA121" s="1111"/>
      <c r="DB121" s="1111"/>
      <c r="DC121" s="1111"/>
      <c r="DD121" s="1111"/>
      <c r="DE121" s="1111"/>
      <c r="DF121" s="1112"/>
      <c r="DG121" s="1009">
        <v>1377093</v>
      </c>
      <c r="DH121" s="1010"/>
      <c r="DI121" s="1010"/>
      <c r="DJ121" s="1010"/>
      <c r="DK121" s="1010"/>
      <c r="DL121" s="1010">
        <v>1296420</v>
      </c>
      <c r="DM121" s="1010"/>
      <c r="DN121" s="1010"/>
      <c r="DO121" s="1010"/>
      <c r="DP121" s="1010"/>
      <c r="DQ121" s="1010">
        <v>1328922</v>
      </c>
      <c r="DR121" s="1010"/>
      <c r="DS121" s="1010"/>
      <c r="DT121" s="1010"/>
      <c r="DU121" s="1010"/>
      <c r="DV121" s="1011">
        <v>9.9</v>
      </c>
      <c r="DW121" s="1011"/>
      <c r="DX121" s="1011"/>
      <c r="DY121" s="1011"/>
      <c r="DZ121" s="1012"/>
    </row>
    <row r="122" spans="1:130" s="241" customFormat="1" ht="26.25" customHeight="1">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130</v>
      </c>
      <c r="AG122" s="1049"/>
      <c r="AH122" s="1049"/>
      <c r="AI122" s="1049"/>
      <c r="AJ122" s="1050"/>
      <c r="AK122" s="1051" t="s">
        <v>130</v>
      </c>
      <c r="AL122" s="1049"/>
      <c r="AM122" s="1049"/>
      <c r="AN122" s="1049"/>
      <c r="AO122" s="1050"/>
      <c r="AP122" s="1052" t="s">
        <v>130</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30526891</v>
      </c>
      <c r="BR122" s="1088"/>
      <c r="BS122" s="1088"/>
      <c r="BT122" s="1088"/>
      <c r="BU122" s="1088"/>
      <c r="BV122" s="1088">
        <v>31471545</v>
      </c>
      <c r="BW122" s="1088"/>
      <c r="BX122" s="1088"/>
      <c r="BY122" s="1088"/>
      <c r="BZ122" s="1088"/>
      <c r="CA122" s="1088">
        <v>30923310</v>
      </c>
      <c r="CB122" s="1088"/>
      <c r="CC122" s="1088"/>
      <c r="CD122" s="1088"/>
      <c r="CE122" s="1088"/>
      <c r="CF122" s="1108">
        <v>230.3</v>
      </c>
      <c r="CG122" s="1109"/>
      <c r="CH122" s="1109"/>
      <c r="CI122" s="1109"/>
      <c r="CJ122" s="1109"/>
      <c r="CK122" s="1100"/>
      <c r="CL122" s="1101"/>
      <c r="CM122" s="1101"/>
      <c r="CN122" s="1101"/>
      <c r="CO122" s="1102"/>
      <c r="CP122" s="1110" t="s">
        <v>411</v>
      </c>
      <c r="CQ122" s="1111"/>
      <c r="CR122" s="1111"/>
      <c r="CS122" s="1111"/>
      <c r="CT122" s="1111"/>
      <c r="CU122" s="1111"/>
      <c r="CV122" s="1111"/>
      <c r="CW122" s="1111"/>
      <c r="CX122" s="1111"/>
      <c r="CY122" s="1111"/>
      <c r="CZ122" s="1111"/>
      <c r="DA122" s="1111"/>
      <c r="DB122" s="1111"/>
      <c r="DC122" s="1111"/>
      <c r="DD122" s="1111"/>
      <c r="DE122" s="1111"/>
      <c r="DF122" s="1112"/>
      <c r="DG122" s="1009">
        <v>829741</v>
      </c>
      <c r="DH122" s="1010"/>
      <c r="DI122" s="1010"/>
      <c r="DJ122" s="1010"/>
      <c r="DK122" s="1010"/>
      <c r="DL122" s="1010">
        <v>818883</v>
      </c>
      <c r="DM122" s="1010"/>
      <c r="DN122" s="1010"/>
      <c r="DO122" s="1010"/>
      <c r="DP122" s="1010"/>
      <c r="DQ122" s="1010">
        <v>1080566</v>
      </c>
      <c r="DR122" s="1010"/>
      <c r="DS122" s="1010"/>
      <c r="DT122" s="1010"/>
      <c r="DU122" s="1010"/>
      <c r="DV122" s="1011">
        <v>8</v>
      </c>
      <c r="DW122" s="1011"/>
      <c r="DX122" s="1011"/>
      <c r="DY122" s="1011"/>
      <c r="DZ122" s="1012"/>
    </row>
    <row r="123" spans="1:130" s="241" customFormat="1" ht="26.25" customHeight="1">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4000</v>
      </c>
      <c r="AB123" s="1049"/>
      <c r="AC123" s="1049"/>
      <c r="AD123" s="1049"/>
      <c r="AE123" s="1050"/>
      <c r="AF123" s="1051">
        <v>4000</v>
      </c>
      <c r="AG123" s="1049"/>
      <c r="AH123" s="1049"/>
      <c r="AI123" s="1049"/>
      <c r="AJ123" s="1050"/>
      <c r="AK123" s="1051">
        <v>4000</v>
      </c>
      <c r="AL123" s="1049"/>
      <c r="AM123" s="1049"/>
      <c r="AN123" s="1049"/>
      <c r="AO123" s="1050"/>
      <c r="AP123" s="1052">
        <v>0</v>
      </c>
      <c r="AQ123" s="1053"/>
      <c r="AR123" s="1053"/>
      <c r="AS123" s="1053"/>
      <c r="AT123" s="1054"/>
      <c r="AU123" s="1085"/>
      <c r="AV123" s="1086"/>
      <c r="AW123" s="1086"/>
      <c r="AX123" s="1086"/>
      <c r="AY123" s="1086"/>
      <c r="AZ123" s="272" t="s">
        <v>186</v>
      </c>
      <c r="BA123" s="272"/>
      <c r="BB123" s="272"/>
      <c r="BC123" s="272"/>
      <c r="BD123" s="272"/>
      <c r="BE123" s="272"/>
      <c r="BF123" s="272"/>
      <c r="BG123" s="272"/>
      <c r="BH123" s="272"/>
      <c r="BI123" s="272"/>
      <c r="BJ123" s="272"/>
      <c r="BK123" s="272"/>
      <c r="BL123" s="272"/>
      <c r="BM123" s="272"/>
      <c r="BN123" s="272"/>
      <c r="BO123" s="1065" t="s">
        <v>476</v>
      </c>
      <c r="BP123" s="1096"/>
      <c r="BQ123" s="1155">
        <v>43486679</v>
      </c>
      <c r="BR123" s="1156"/>
      <c r="BS123" s="1156"/>
      <c r="BT123" s="1156"/>
      <c r="BU123" s="1156"/>
      <c r="BV123" s="1156">
        <v>45076504</v>
      </c>
      <c r="BW123" s="1156"/>
      <c r="BX123" s="1156"/>
      <c r="BY123" s="1156"/>
      <c r="BZ123" s="1156"/>
      <c r="CA123" s="1156">
        <v>44718286</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v>95553</v>
      </c>
      <c r="DH123" s="1049"/>
      <c r="DI123" s="1049"/>
      <c r="DJ123" s="1049"/>
      <c r="DK123" s="1050"/>
      <c r="DL123" s="1051" t="s">
        <v>130</v>
      </c>
      <c r="DM123" s="1049"/>
      <c r="DN123" s="1049"/>
      <c r="DO123" s="1049"/>
      <c r="DP123" s="1050"/>
      <c r="DQ123" s="1051" t="s">
        <v>130</v>
      </c>
      <c r="DR123" s="1049"/>
      <c r="DS123" s="1049"/>
      <c r="DT123" s="1049"/>
      <c r="DU123" s="1050"/>
      <c r="DV123" s="1052" t="s">
        <v>130</v>
      </c>
      <c r="DW123" s="1053"/>
      <c r="DX123" s="1053"/>
      <c r="DY123" s="1053"/>
      <c r="DZ123" s="1054"/>
    </row>
    <row r="124" spans="1:130" s="241" customFormat="1" ht="26.25" customHeight="1" thickBot="1">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130</v>
      </c>
      <c r="AB124" s="1049"/>
      <c r="AC124" s="1049"/>
      <c r="AD124" s="1049"/>
      <c r="AE124" s="1050"/>
      <c r="AF124" s="1051" t="s">
        <v>130</v>
      </c>
      <c r="AG124" s="1049"/>
      <c r="AH124" s="1049"/>
      <c r="AI124" s="1049"/>
      <c r="AJ124" s="1050"/>
      <c r="AK124" s="1051" t="s">
        <v>130</v>
      </c>
      <c r="AL124" s="1049"/>
      <c r="AM124" s="1049"/>
      <c r="AN124" s="1049"/>
      <c r="AO124" s="1050"/>
      <c r="AP124" s="1052" t="s">
        <v>130</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43.6</v>
      </c>
      <c r="BR124" s="1118"/>
      <c r="BS124" s="1118"/>
      <c r="BT124" s="1118"/>
      <c r="BU124" s="1118"/>
      <c r="BV124" s="1118">
        <v>31.1</v>
      </c>
      <c r="BW124" s="1118"/>
      <c r="BX124" s="1118"/>
      <c r="BY124" s="1118"/>
      <c r="BZ124" s="1118"/>
      <c r="CA124" s="1118">
        <v>22.6</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130</v>
      </c>
      <c r="DH124" s="1074"/>
      <c r="DI124" s="1074"/>
      <c r="DJ124" s="1074"/>
      <c r="DK124" s="1075"/>
      <c r="DL124" s="1073" t="s">
        <v>130</v>
      </c>
      <c r="DM124" s="1074"/>
      <c r="DN124" s="1074"/>
      <c r="DO124" s="1074"/>
      <c r="DP124" s="1075"/>
      <c r="DQ124" s="1073" t="s">
        <v>130</v>
      </c>
      <c r="DR124" s="1074"/>
      <c r="DS124" s="1074"/>
      <c r="DT124" s="1074"/>
      <c r="DU124" s="1075"/>
      <c r="DV124" s="1076" t="s">
        <v>130</v>
      </c>
      <c r="DW124" s="1077"/>
      <c r="DX124" s="1077"/>
      <c r="DY124" s="1077"/>
      <c r="DZ124" s="1078"/>
    </row>
    <row r="125" spans="1:130" s="241" customFormat="1" ht="26.25" customHeight="1">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130</v>
      </c>
      <c r="AG125" s="1049"/>
      <c r="AH125" s="1049"/>
      <c r="AI125" s="1049"/>
      <c r="AJ125" s="1050"/>
      <c r="AK125" s="1051" t="s">
        <v>130</v>
      </c>
      <c r="AL125" s="1049"/>
      <c r="AM125" s="1049"/>
      <c r="AN125" s="1049"/>
      <c r="AO125" s="1050"/>
      <c r="AP125" s="1052" t="s">
        <v>130</v>
      </c>
      <c r="AQ125" s="1053"/>
      <c r="AR125" s="1053"/>
      <c r="AS125" s="1053"/>
      <c r="AT125" s="1054"/>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130</v>
      </c>
      <c r="DM125" s="1017"/>
      <c r="DN125" s="1017"/>
      <c r="DO125" s="1017"/>
      <c r="DP125" s="1017"/>
      <c r="DQ125" s="1017" t="s">
        <v>130</v>
      </c>
      <c r="DR125" s="1017"/>
      <c r="DS125" s="1017"/>
      <c r="DT125" s="1017"/>
      <c r="DU125" s="1017"/>
      <c r="DV125" s="1018" t="s">
        <v>130</v>
      </c>
      <c r="DW125" s="1018"/>
      <c r="DX125" s="1018"/>
      <c r="DY125" s="1018"/>
      <c r="DZ125" s="1019"/>
    </row>
    <row r="126" spans="1:130" s="241" customFormat="1" ht="26.25" customHeight="1" thickBot="1">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130</v>
      </c>
      <c r="AB126" s="1049"/>
      <c r="AC126" s="1049"/>
      <c r="AD126" s="1049"/>
      <c r="AE126" s="1050"/>
      <c r="AF126" s="1051" t="s">
        <v>130</v>
      </c>
      <c r="AG126" s="1049"/>
      <c r="AH126" s="1049"/>
      <c r="AI126" s="1049"/>
      <c r="AJ126" s="1050"/>
      <c r="AK126" s="1051" t="s">
        <v>130</v>
      </c>
      <c r="AL126" s="1049"/>
      <c r="AM126" s="1049"/>
      <c r="AN126" s="1049"/>
      <c r="AO126" s="1050"/>
      <c r="AP126" s="1052" t="s">
        <v>130</v>
      </c>
      <c r="AQ126" s="1053"/>
      <c r="AR126" s="1053"/>
      <c r="AS126" s="1053"/>
      <c r="AT126" s="1054"/>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130</v>
      </c>
      <c r="DM126" s="1010"/>
      <c r="DN126" s="1010"/>
      <c r="DO126" s="1010"/>
      <c r="DP126" s="1010"/>
      <c r="DQ126" s="1010" t="s">
        <v>130</v>
      </c>
      <c r="DR126" s="1010"/>
      <c r="DS126" s="1010"/>
      <c r="DT126" s="1010"/>
      <c r="DU126" s="1010"/>
      <c r="DV126" s="1011" t="s">
        <v>130</v>
      </c>
      <c r="DW126" s="1011"/>
      <c r="DX126" s="1011"/>
      <c r="DY126" s="1011"/>
      <c r="DZ126" s="1012"/>
    </row>
    <row r="127" spans="1:130" s="241" customFormat="1" ht="26.25" customHeight="1">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130</v>
      </c>
      <c r="AB127" s="1049"/>
      <c r="AC127" s="1049"/>
      <c r="AD127" s="1049"/>
      <c r="AE127" s="1050"/>
      <c r="AF127" s="1051" t="s">
        <v>130</v>
      </c>
      <c r="AG127" s="1049"/>
      <c r="AH127" s="1049"/>
      <c r="AI127" s="1049"/>
      <c r="AJ127" s="1050"/>
      <c r="AK127" s="1051" t="s">
        <v>130</v>
      </c>
      <c r="AL127" s="1049"/>
      <c r="AM127" s="1049"/>
      <c r="AN127" s="1049"/>
      <c r="AO127" s="1050"/>
      <c r="AP127" s="1052" t="s">
        <v>130</v>
      </c>
      <c r="AQ127" s="1053"/>
      <c r="AR127" s="1053"/>
      <c r="AS127" s="1053"/>
      <c r="AT127" s="1054"/>
      <c r="AU127" s="277"/>
      <c r="AV127" s="277"/>
      <c r="AW127" s="277"/>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77"/>
      <c r="CB127" s="277"/>
      <c r="CC127" s="277"/>
      <c r="CD127" s="278"/>
      <c r="CE127" s="278"/>
      <c r="CF127" s="278"/>
      <c r="CG127" s="275"/>
      <c r="CH127" s="275"/>
      <c r="CI127" s="275"/>
      <c r="CJ127" s="276"/>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130</v>
      </c>
      <c r="DH127" s="1010"/>
      <c r="DI127" s="1010"/>
      <c r="DJ127" s="1010"/>
      <c r="DK127" s="1010"/>
      <c r="DL127" s="1010" t="s">
        <v>130</v>
      </c>
      <c r="DM127" s="1010"/>
      <c r="DN127" s="1010"/>
      <c r="DO127" s="1010"/>
      <c r="DP127" s="1010"/>
      <c r="DQ127" s="1010" t="s">
        <v>130</v>
      </c>
      <c r="DR127" s="1010"/>
      <c r="DS127" s="1010"/>
      <c r="DT127" s="1010"/>
      <c r="DU127" s="1010"/>
      <c r="DV127" s="1011" t="s">
        <v>130</v>
      </c>
      <c r="DW127" s="1011"/>
      <c r="DX127" s="1011"/>
      <c r="DY127" s="1011"/>
      <c r="DZ127" s="1012"/>
    </row>
    <row r="128" spans="1:130" s="241" customFormat="1" ht="26.25" customHeight="1" thickBot="1">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87278</v>
      </c>
      <c r="AB128" s="1138"/>
      <c r="AC128" s="1138"/>
      <c r="AD128" s="1138"/>
      <c r="AE128" s="1139"/>
      <c r="AF128" s="1140">
        <v>76462</v>
      </c>
      <c r="AG128" s="1138"/>
      <c r="AH128" s="1138"/>
      <c r="AI128" s="1138"/>
      <c r="AJ128" s="1139"/>
      <c r="AK128" s="1140">
        <v>87863</v>
      </c>
      <c r="AL128" s="1138"/>
      <c r="AM128" s="1138"/>
      <c r="AN128" s="1138"/>
      <c r="AO128" s="1139"/>
      <c r="AP128" s="1141"/>
      <c r="AQ128" s="1142"/>
      <c r="AR128" s="1142"/>
      <c r="AS128" s="1142"/>
      <c r="AT128" s="1143"/>
      <c r="AU128" s="277"/>
      <c r="AV128" s="277"/>
      <c r="AW128" s="277"/>
      <c r="AX128" s="978" t="s">
        <v>491</v>
      </c>
      <c r="AY128" s="979"/>
      <c r="AZ128" s="979"/>
      <c r="BA128" s="979"/>
      <c r="BB128" s="979"/>
      <c r="BC128" s="979"/>
      <c r="BD128" s="979"/>
      <c r="BE128" s="980"/>
      <c r="BF128" s="1144" t="s">
        <v>130</v>
      </c>
      <c r="BG128" s="1145"/>
      <c r="BH128" s="1145"/>
      <c r="BI128" s="1145"/>
      <c r="BJ128" s="1145"/>
      <c r="BK128" s="1145"/>
      <c r="BL128" s="1146"/>
      <c r="BM128" s="1144">
        <v>12.67</v>
      </c>
      <c r="BN128" s="1145"/>
      <c r="BO128" s="1145"/>
      <c r="BP128" s="1145"/>
      <c r="BQ128" s="1145"/>
      <c r="BR128" s="1145"/>
      <c r="BS128" s="1146"/>
      <c r="BT128" s="1144">
        <v>20</v>
      </c>
      <c r="BU128" s="1145"/>
      <c r="BV128" s="1145"/>
      <c r="BW128" s="1145"/>
      <c r="BX128" s="1145"/>
      <c r="BY128" s="1145"/>
      <c r="BZ128" s="1169"/>
      <c r="CA128" s="278"/>
      <c r="CB128" s="278"/>
      <c r="CC128" s="278"/>
      <c r="CD128" s="278"/>
      <c r="CE128" s="278"/>
      <c r="CF128" s="278"/>
      <c r="CG128" s="275"/>
      <c r="CH128" s="275"/>
      <c r="CI128" s="275"/>
      <c r="CJ128" s="276"/>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v>2721</v>
      </c>
      <c r="DH128" s="1130"/>
      <c r="DI128" s="1130"/>
      <c r="DJ128" s="1130"/>
      <c r="DK128" s="1130"/>
      <c r="DL128" s="1130">
        <v>1316</v>
      </c>
      <c r="DM128" s="1130"/>
      <c r="DN128" s="1130"/>
      <c r="DO128" s="1130"/>
      <c r="DP128" s="1130"/>
      <c r="DQ128" s="1130" t="s">
        <v>130</v>
      </c>
      <c r="DR128" s="1130"/>
      <c r="DS128" s="1130"/>
      <c r="DT128" s="1130"/>
      <c r="DU128" s="1130"/>
      <c r="DV128" s="1131" t="s">
        <v>130</v>
      </c>
      <c r="DW128" s="1131"/>
      <c r="DX128" s="1131"/>
      <c r="DY128" s="1131"/>
      <c r="DZ128" s="1132"/>
    </row>
    <row r="129" spans="1:131" s="241"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16864184</v>
      </c>
      <c r="AB129" s="1049"/>
      <c r="AC129" s="1049"/>
      <c r="AD129" s="1049"/>
      <c r="AE129" s="1050"/>
      <c r="AF129" s="1051">
        <v>16718585</v>
      </c>
      <c r="AG129" s="1049"/>
      <c r="AH129" s="1049"/>
      <c r="AI129" s="1049"/>
      <c r="AJ129" s="1050"/>
      <c r="AK129" s="1051">
        <v>16666609</v>
      </c>
      <c r="AL129" s="1049"/>
      <c r="AM129" s="1049"/>
      <c r="AN129" s="1049"/>
      <c r="AO129" s="1050"/>
      <c r="AP129" s="1166"/>
      <c r="AQ129" s="1167"/>
      <c r="AR129" s="1167"/>
      <c r="AS129" s="1167"/>
      <c r="AT129" s="1168"/>
      <c r="AU129" s="279"/>
      <c r="AV129" s="279"/>
      <c r="AW129" s="279"/>
      <c r="AX129" s="1157" t="s">
        <v>494</v>
      </c>
      <c r="AY129" s="1040"/>
      <c r="AZ129" s="1040"/>
      <c r="BA129" s="1040"/>
      <c r="BB129" s="1040"/>
      <c r="BC129" s="1040"/>
      <c r="BD129" s="1040"/>
      <c r="BE129" s="1041"/>
      <c r="BF129" s="1158" t="s">
        <v>130</v>
      </c>
      <c r="BG129" s="1159"/>
      <c r="BH129" s="1159"/>
      <c r="BI129" s="1159"/>
      <c r="BJ129" s="1159"/>
      <c r="BK129" s="1159"/>
      <c r="BL129" s="1160"/>
      <c r="BM129" s="1158">
        <v>17.670000000000002</v>
      </c>
      <c r="BN129" s="1159"/>
      <c r="BO129" s="1159"/>
      <c r="BP129" s="1159"/>
      <c r="BQ129" s="1159"/>
      <c r="BR129" s="1159"/>
      <c r="BS129" s="1160"/>
      <c r="BT129" s="1158">
        <v>30</v>
      </c>
      <c r="BU129" s="1161"/>
      <c r="BV129" s="1161"/>
      <c r="BW129" s="1161"/>
      <c r="BX129" s="1161"/>
      <c r="BY129" s="1161"/>
      <c r="BZ129" s="1162"/>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3073842</v>
      </c>
      <c r="AB130" s="1049"/>
      <c r="AC130" s="1049"/>
      <c r="AD130" s="1049"/>
      <c r="AE130" s="1050"/>
      <c r="AF130" s="1051">
        <v>3194517</v>
      </c>
      <c r="AG130" s="1049"/>
      <c r="AH130" s="1049"/>
      <c r="AI130" s="1049"/>
      <c r="AJ130" s="1050"/>
      <c r="AK130" s="1051">
        <v>3240181</v>
      </c>
      <c r="AL130" s="1049"/>
      <c r="AM130" s="1049"/>
      <c r="AN130" s="1049"/>
      <c r="AO130" s="1050"/>
      <c r="AP130" s="1166"/>
      <c r="AQ130" s="1167"/>
      <c r="AR130" s="1167"/>
      <c r="AS130" s="1167"/>
      <c r="AT130" s="1168"/>
      <c r="AU130" s="279"/>
      <c r="AV130" s="279"/>
      <c r="AW130" s="279"/>
      <c r="AX130" s="1157" t="s">
        <v>497</v>
      </c>
      <c r="AY130" s="1040"/>
      <c r="AZ130" s="1040"/>
      <c r="BA130" s="1040"/>
      <c r="BB130" s="1040"/>
      <c r="BC130" s="1040"/>
      <c r="BD130" s="1040"/>
      <c r="BE130" s="1041"/>
      <c r="BF130" s="1194">
        <v>9.3000000000000007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13790342</v>
      </c>
      <c r="AB131" s="1074"/>
      <c r="AC131" s="1074"/>
      <c r="AD131" s="1074"/>
      <c r="AE131" s="1075"/>
      <c r="AF131" s="1073">
        <v>13524068</v>
      </c>
      <c r="AG131" s="1074"/>
      <c r="AH131" s="1074"/>
      <c r="AI131" s="1074"/>
      <c r="AJ131" s="1075"/>
      <c r="AK131" s="1073">
        <v>13426428</v>
      </c>
      <c r="AL131" s="1074"/>
      <c r="AM131" s="1074"/>
      <c r="AN131" s="1074"/>
      <c r="AO131" s="1075"/>
      <c r="AP131" s="1204"/>
      <c r="AQ131" s="1205"/>
      <c r="AR131" s="1205"/>
      <c r="AS131" s="1205"/>
      <c r="AT131" s="1206"/>
      <c r="AU131" s="279"/>
      <c r="AV131" s="279"/>
      <c r="AW131" s="279"/>
      <c r="AX131" s="1176" t="s">
        <v>499</v>
      </c>
      <c r="AY131" s="1127"/>
      <c r="AZ131" s="1127"/>
      <c r="BA131" s="1127"/>
      <c r="BB131" s="1127"/>
      <c r="BC131" s="1127"/>
      <c r="BD131" s="1127"/>
      <c r="BE131" s="1128"/>
      <c r="BF131" s="1177">
        <v>22.6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9.7303025549999997</v>
      </c>
      <c r="AB132" s="1190"/>
      <c r="AC132" s="1190"/>
      <c r="AD132" s="1190"/>
      <c r="AE132" s="1191"/>
      <c r="AF132" s="1192">
        <v>9.5261056069999999</v>
      </c>
      <c r="AG132" s="1190"/>
      <c r="AH132" s="1190"/>
      <c r="AI132" s="1190"/>
      <c r="AJ132" s="1191"/>
      <c r="AK132" s="1192">
        <v>8.9262311610000005</v>
      </c>
      <c r="AL132" s="1190"/>
      <c r="AM132" s="1190"/>
      <c r="AN132" s="1190"/>
      <c r="AO132" s="1191"/>
      <c r="AP132" s="1089"/>
      <c r="AQ132" s="1090"/>
      <c r="AR132" s="1090"/>
      <c r="AS132" s="1090"/>
      <c r="AT132" s="1193"/>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10.5</v>
      </c>
      <c r="AB133" s="1173"/>
      <c r="AC133" s="1173"/>
      <c r="AD133" s="1173"/>
      <c r="AE133" s="1174"/>
      <c r="AF133" s="1172">
        <v>10</v>
      </c>
      <c r="AG133" s="1173"/>
      <c r="AH133" s="1173"/>
      <c r="AI133" s="1173"/>
      <c r="AJ133" s="1174"/>
      <c r="AK133" s="1172">
        <v>9.3000000000000007</v>
      </c>
      <c r="AL133" s="1173"/>
      <c r="AM133" s="1173"/>
      <c r="AN133" s="1173"/>
      <c r="AO133" s="1174"/>
      <c r="AP133" s="1119"/>
      <c r="AQ133" s="1120"/>
      <c r="AR133" s="1120"/>
      <c r="AS133" s="1120"/>
      <c r="AT133" s="1175"/>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 hidden="1">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sheetData>
  <sheetProtection algorithmName="SHA-512" hashValue="o7yPvaqWKZedQ6rUQ2UO3rA+s8Q/9wLyHw4Wpqi5BMY2ySWxTbm4CewdDOS+ylJE6F66bf0R6zIFb/ZukjVM4A==" saltValue="CoezdVCJqszv6cfJiXXX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85" zoomScaleNormal="85" zoomScaleSheetLayoutView="85" workbookViewId="0">
      <selection activeCell="G56" sqref="G56"/>
    </sheetView>
  </sheetViews>
  <sheetFormatPr defaultColWidth="0" defaultRowHeight="13.5" customHeight="1" zeroHeight="1"/>
  <cols>
    <col min="1" max="120" width="2.7265625" style="286" customWidth="1"/>
    <col min="121" max="121" width="0" style="285" hidden="1" customWidth="1"/>
    <col min="122" max="16384" width="9" style="285" hidden="1"/>
  </cols>
  <sheetData>
    <row r="1" spans="1:120" ht="13">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85"/>
    </row>
    <row r="17" spans="119:120" ht="13">
      <c r="DP17" s="285"/>
    </row>
    <row r="18" spans="119:120" ht="13"/>
    <row r="19" spans="119:120" ht="13"/>
    <row r="20" spans="119:120" ht="13">
      <c r="DO20" s="285"/>
      <c r="DP20" s="285"/>
    </row>
    <row r="21" spans="119:120" ht="13">
      <c r="DP21" s="285"/>
    </row>
    <row r="22" spans="119:120" ht="13"/>
    <row r="23" spans="119:120" ht="13">
      <c r="DO23" s="285"/>
      <c r="DP23" s="285"/>
    </row>
    <row r="24" spans="119:120" ht="13">
      <c r="DP24" s="285"/>
    </row>
    <row r="25" spans="119:120" ht="13">
      <c r="DP25" s="285"/>
    </row>
    <row r="26" spans="119:120" ht="13">
      <c r="DO26" s="285"/>
      <c r="DP26" s="285"/>
    </row>
    <row r="27" spans="119:120" ht="13"/>
    <row r="28" spans="119:120" ht="13">
      <c r="DO28" s="285"/>
      <c r="DP28" s="285"/>
    </row>
    <row r="29" spans="119:120" ht="13">
      <c r="DP29" s="285"/>
    </row>
    <row r="30" spans="119:120" ht="13"/>
    <row r="31" spans="119:120" ht="13">
      <c r="DO31" s="285"/>
      <c r="DP31" s="285"/>
    </row>
    <row r="32" spans="119:120" ht="13"/>
    <row r="33" spans="98:120" ht="13">
      <c r="DO33" s="285"/>
      <c r="DP33" s="285"/>
    </row>
    <row r="34" spans="98:120" ht="13">
      <c r="DM34" s="285"/>
    </row>
    <row r="35" spans="98:120" ht="13">
      <c r="CT35" s="285"/>
      <c r="CU35" s="285"/>
      <c r="CV35" s="285"/>
      <c r="CY35" s="285"/>
      <c r="CZ35" s="285"/>
      <c r="DA35" s="285"/>
      <c r="DD35" s="285"/>
      <c r="DE35" s="285"/>
      <c r="DF35" s="285"/>
      <c r="DI35" s="285"/>
      <c r="DJ35" s="285"/>
      <c r="DK35" s="285"/>
      <c r="DM35" s="285"/>
      <c r="DN35" s="285"/>
      <c r="DO35" s="285"/>
      <c r="DP35" s="285"/>
    </row>
    <row r="36" spans="98:120" ht="13"/>
    <row r="37" spans="98:120" ht="13">
      <c r="CW37" s="285"/>
      <c r="DB37" s="285"/>
      <c r="DG37" s="285"/>
      <c r="DL37" s="285"/>
      <c r="DP37" s="285"/>
    </row>
    <row r="38" spans="98:120" ht="13">
      <c r="CT38" s="285"/>
      <c r="CU38" s="285"/>
      <c r="CV38" s="285"/>
      <c r="CW38" s="285"/>
      <c r="CY38" s="285"/>
      <c r="CZ38" s="285"/>
      <c r="DA38" s="285"/>
      <c r="DB38" s="285"/>
      <c r="DD38" s="285"/>
      <c r="DE38" s="285"/>
      <c r="DF38" s="285"/>
      <c r="DG38" s="285"/>
      <c r="DI38" s="285"/>
      <c r="DJ38" s="285"/>
      <c r="DK38" s="285"/>
      <c r="DL38" s="285"/>
      <c r="DN38" s="285"/>
      <c r="DO38" s="285"/>
      <c r="DP38" s="285"/>
    </row>
    <row r="39" spans="98:120" ht="13"/>
    <row r="40" spans="98:120" ht="13"/>
    <row r="41" spans="98:120" ht="13"/>
    <row r="42" spans="98:120" ht="13"/>
    <row r="43" spans="98:120" ht="13"/>
    <row r="44" spans="98:120" ht="13"/>
    <row r="45" spans="98:120" ht="13"/>
    <row r="46" spans="98:120" ht="13"/>
    <row r="47" spans="98:120" ht="13"/>
    <row r="48" spans="98:120" ht="13"/>
    <row r="49" spans="22:120" ht="13">
      <c r="DN49" s="285"/>
      <c r="DO49" s="285"/>
      <c r="DP49" s="28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85"/>
      <c r="CS63" s="285"/>
      <c r="CX63" s="285"/>
      <c r="DC63" s="285"/>
      <c r="DH63" s="285"/>
    </row>
    <row r="64" spans="22:120" ht="13">
      <c r="V64" s="285"/>
    </row>
    <row r="65" spans="15:120" ht="13">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ht="13">
      <c r="Q66" s="285"/>
      <c r="S66" s="285"/>
      <c r="U66" s="285"/>
      <c r="DM66" s="285"/>
    </row>
    <row r="67" spans="15:120" ht="13">
      <c r="O67" s="285"/>
      <c r="P67" s="285"/>
      <c r="R67" s="285"/>
      <c r="T67" s="285"/>
      <c r="Y67" s="285"/>
      <c r="CT67" s="285"/>
      <c r="CV67" s="285"/>
      <c r="CW67" s="285"/>
      <c r="CY67" s="285"/>
      <c r="DA67" s="285"/>
      <c r="DB67" s="285"/>
      <c r="DD67" s="285"/>
      <c r="DF67" s="285"/>
      <c r="DG67" s="285"/>
      <c r="DI67" s="285"/>
      <c r="DK67" s="285"/>
      <c r="DL67" s="285"/>
      <c r="DN67" s="285"/>
      <c r="DO67" s="285"/>
      <c r="DP67" s="285"/>
    </row>
    <row r="68" spans="15:120" ht="13"/>
    <row r="69" spans="15:120" ht="13"/>
    <row r="70" spans="15:120" ht="13"/>
    <row r="71" spans="15:120" ht="13"/>
    <row r="72" spans="15:120" ht="13">
      <c r="DP72" s="285"/>
    </row>
    <row r="73" spans="15:120" ht="13">
      <c r="DP73" s="28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85"/>
      <c r="CX96" s="285"/>
      <c r="DC96" s="285"/>
      <c r="DH96" s="285"/>
    </row>
    <row r="97" spans="24:120" ht="13">
      <c r="CS97" s="285"/>
      <c r="CX97" s="285"/>
      <c r="DC97" s="285"/>
      <c r="DH97" s="285"/>
      <c r="DP97" s="286" t="s">
        <v>503</v>
      </c>
    </row>
    <row r="98" spans="24:120" ht="13" hidden="1">
      <c r="CS98" s="285"/>
      <c r="CX98" s="285"/>
      <c r="DC98" s="285"/>
      <c r="DH98" s="285"/>
    </row>
    <row r="99" spans="24:120" ht="13" hidden="1">
      <c r="CS99" s="285"/>
      <c r="CX99" s="285"/>
      <c r="DC99" s="285"/>
      <c r="DH99" s="285"/>
    </row>
    <row r="101" spans="24:120" ht="12" hidden="1" customHeight="1">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c r="CU102" s="285"/>
      <c r="CZ102" s="285"/>
      <c r="DE102" s="285"/>
      <c r="DJ102" s="285"/>
      <c r="DM102" s="285"/>
    </row>
    <row r="103" spans="24:120" ht="13" hidden="1">
      <c r="CT103" s="285"/>
      <c r="CV103" s="285"/>
      <c r="CW103" s="285"/>
      <c r="CY103" s="285"/>
      <c r="DA103" s="285"/>
      <c r="DB103" s="285"/>
      <c r="DD103" s="285"/>
      <c r="DF103" s="285"/>
      <c r="DG103" s="285"/>
      <c r="DI103" s="285"/>
      <c r="DK103" s="285"/>
      <c r="DL103" s="285"/>
      <c r="DM103" s="285"/>
      <c r="DN103" s="285"/>
      <c r="DO103" s="285"/>
      <c r="DP103" s="285"/>
    </row>
    <row r="104" spans="24:120" ht="13" hidden="1">
      <c r="CV104" s="285"/>
      <c r="CW104" s="285"/>
      <c r="DA104" s="285"/>
      <c r="DB104" s="285"/>
      <c r="DF104" s="285"/>
      <c r="DG104" s="285"/>
      <c r="DK104" s="285"/>
      <c r="DL104" s="285"/>
      <c r="DN104" s="285"/>
      <c r="DO104" s="285"/>
      <c r="DP104" s="285"/>
    </row>
    <row r="105" spans="24:120" ht="12.75" hidden="1" customHeight="1"/>
  </sheetData>
  <sheetProtection algorithmName="SHA-512" hashValue="Oa1NZrvS1a2lE90eCDtDVeL084CNLhMNemJFtYEklwIE0of2hvJNpu7VhPj3P+sbQSHINxy8elwoDNZ6EvYeFg==" saltValue="uLrJA7Zie3P6WREVnL/Yw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85" zoomScaleNormal="85" zoomScaleSheetLayoutView="55" workbookViewId="0">
      <selection activeCell="G56" sqref="G56"/>
    </sheetView>
  </sheetViews>
  <sheetFormatPr defaultColWidth="0" defaultRowHeight="13.5" customHeight="1" zeroHeight="1"/>
  <cols>
    <col min="1" max="116" width="2.6328125" style="286" customWidth="1"/>
    <col min="117" max="16384" width="9" style="285" hidden="1"/>
  </cols>
  <sheetData>
    <row r="1" spans="2:116" ht="13">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ht="13"/>
    <row r="3" spans="2:116" ht="13"/>
    <row r="4" spans="2:116" ht="13">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ht="13">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ht="13"/>
    <row r="20" spans="9:116" ht="13"/>
    <row r="21" spans="9:116" ht="13">
      <c r="DL21" s="285"/>
    </row>
    <row r="22" spans="9:116" ht="13">
      <c r="DI22" s="285"/>
      <c r="DJ22" s="285"/>
      <c r="DK22" s="285"/>
      <c r="DL22" s="285"/>
    </row>
    <row r="23" spans="9:116" ht="13">
      <c r="CY23" s="285"/>
      <c r="CZ23" s="285"/>
      <c r="DA23" s="285"/>
      <c r="DB23" s="285"/>
      <c r="DC23" s="285"/>
      <c r="DD23" s="285"/>
      <c r="DE23" s="285"/>
      <c r="DF23" s="285"/>
      <c r="DG23" s="285"/>
      <c r="DH23" s="285"/>
      <c r="DI23" s="285"/>
      <c r="DJ23" s="285"/>
      <c r="DK23" s="285"/>
      <c r="DL23" s="28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85"/>
      <c r="DA35" s="285"/>
      <c r="DB35" s="285"/>
      <c r="DC35" s="285"/>
      <c r="DD35" s="285"/>
      <c r="DE35" s="285"/>
      <c r="DF35" s="285"/>
      <c r="DG35" s="285"/>
      <c r="DH35" s="285"/>
      <c r="DI35" s="285"/>
      <c r="DJ35" s="285"/>
      <c r="DK35" s="285"/>
      <c r="DL35" s="285"/>
    </row>
    <row r="36" spans="15:116" ht="13"/>
    <row r="37" spans="15:116" ht="13">
      <c r="DL37" s="285"/>
    </row>
    <row r="38" spans="15:116" ht="13">
      <c r="DI38" s="285"/>
      <c r="DJ38" s="285"/>
      <c r="DK38" s="285"/>
      <c r="DL38" s="285"/>
    </row>
    <row r="39" spans="15:116" ht="13"/>
    <row r="40" spans="15:116" ht="13"/>
    <row r="41" spans="15:116" ht="13"/>
    <row r="42" spans="15:116" ht="13"/>
    <row r="43" spans="15:116" ht="13">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ht="13">
      <c r="DL44" s="285"/>
    </row>
    <row r="45" spans="15:116" ht="13"/>
    <row r="46" spans="15:116" ht="13">
      <c r="DA46" s="285"/>
      <c r="DB46" s="285"/>
      <c r="DC46" s="285"/>
      <c r="DD46" s="285"/>
      <c r="DE46" s="285"/>
      <c r="DF46" s="285"/>
      <c r="DG46" s="285"/>
      <c r="DH46" s="285"/>
      <c r="DI46" s="285"/>
      <c r="DJ46" s="285"/>
      <c r="DK46" s="285"/>
      <c r="DL46" s="285"/>
    </row>
    <row r="47" spans="15:116" ht="13"/>
    <row r="48" spans="15:116" ht="13"/>
    <row r="49" spans="104:116" ht="13"/>
    <row r="50" spans="104:116" ht="13">
      <c r="CZ50" s="285"/>
      <c r="DA50" s="285"/>
      <c r="DB50" s="285"/>
      <c r="DC50" s="285"/>
      <c r="DD50" s="285"/>
      <c r="DE50" s="285"/>
      <c r="DF50" s="285"/>
      <c r="DG50" s="285"/>
      <c r="DH50" s="285"/>
      <c r="DI50" s="285"/>
      <c r="DJ50" s="285"/>
      <c r="DK50" s="285"/>
      <c r="DL50" s="285"/>
    </row>
    <row r="51" spans="104:116" ht="13"/>
    <row r="52" spans="104:116" ht="13"/>
    <row r="53" spans="104:116" ht="13">
      <c r="DL53" s="28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85"/>
      <c r="DD67" s="285"/>
      <c r="DE67" s="285"/>
      <c r="DF67" s="285"/>
      <c r="DG67" s="285"/>
      <c r="DH67" s="285"/>
      <c r="DI67" s="285"/>
      <c r="DJ67" s="285"/>
      <c r="DK67" s="285"/>
      <c r="DL67" s="28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Jrn/OzJswD85zcrnJFFfSKDFuUdXqfD499N0LyV7//BumzUlanLJWHIULx4YmCnhtiWQigGyig92fL7fWVAT2Q==" saltValue="mCRZvzqzxJsh3cCpf/p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70" zoomScaleSheetLayoutView="70" workbookViewId="0">
      <selection activeCell="G56" sqref="G56"/>
    </sheetView>
  </sheetViews>
  <sheetFormatPr defaultColWidth="0" defaultRowHeight="13.5" customHeight="1" zeroHeight="1"/>
  <cols>
    <col min="1" max="36" width="2.453125" style="287" customWidth="1"/>
    <col min="37" max="44" width="17" style="287" customWidth="1"/>
    <col min="45" max="45" width="6.08984375" style="294" customWidth="1"/>
    <col min="46" max="46" width="3" style="292" customWidth="1"/>
    <col min="47" max="47" width="19.08984375" style="287" hidden="1" customWidth="1"/>
    <col min="48" max="52" width="12.6328125" style="287" hidden="1" customWidth="1"/>
    <col min="53" max="16384" width="8.6328125" style="287" hidden="1"/>
  </cols>
  <sheetData>
    <row r="1" spans="1:46" ht="13">
      <c r="AS1" s="288"/>
      <c r="AT1" s="288"/>
    </row>
    <row r="2" spans="1:46" ht="13">
      <c r="AS2" s="288"/>
      <c r="AT2" s="288"/>
    </row>
    <row r="3" spans="1:46" ht="13">
      <c r="AS3" s="288"/>
      <c r="AT3" s="288"/>
    </row>
    <row r="4" spans="1:46" ht="13">
      <c r="AS4" s="288"/>
      <c r="AT4" s="288"/>
    </row>
    <row r="5" spans="1:46" ht="16.5">
      <c r="A5" s="289" t="s">
        <v>504</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ht="13">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505</v>
      </c>
      <c r="AL6" s="293"/>
      <c r="AM6" s="293"/>
      <c r="AN6" s="293"/>
      <c r="AO6" s="288"/>
      <c r="AP6" s="288"/>
      <c r="AQ6" s="288"/>
      <c r="AR6" s="288"/>
    </row>
    <row r="7" spans="1:46" ht="13">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0" t="s">
        <v>506</v>
      </c>
      <c r="AP7" s="298"/>
      <c r="AQ7" s="299" t="s">
        <v>507</v>
      </c>
      <c r="AR7" s="300"/>
    </row>
    <row r="8" spans="1:46" ht="13">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1"/>
      <c r="AP8" s="304" t="s">
        <v>508</v>
      </c>
      <c r="AQ8" s="305" t="s">
        <v>509</v>
      </c>
      <c r="AR8" s="306" t="s">
        <v>510</v>
      </c>
    </row>
    <row r="9" spans="1:46" ht="13">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2" t="s">
        <v>511</v>
      </c>
      <c r="AL9" s="1213"/>
      <c r="AM9" s="1213"/>
      <c r="AN9" s="1214"/>
      <c r="AO9" s="307">
        <v>4305416</v>
      </c>
      <c r="AP9" s="307">
        <v>89318</v>
      </c>
      <c r="AQ9" s="308">
        <v>63299</v>
      </c>
      <c r="AR9" s="309">
        <v>41.1</v>
      </c>
    </row>
    <row r="10" spans="1:46" ht="13">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2" t="s">
        <v>512</v>
      </c>
      <c r="AL10" s="1213"/>
      <c r="AM10" s="1213"/>
      <c r="AN10" s="1214"/>
      <c r="AO10" s="310">
        <v>857729</v>
      </c>
      <c r="AP10" s="310">
        <v>17794</v>
      </c>
      <c r="AQ10" s="311">
        <v>6012</v>
      </c>
      <c r="AR10" s="312">
        <v>196</v>
      </c>
    </row>
    <row r="11" spans="1:46" ht="13.5" customHeight="1">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2" t="s">
        <v>513</v>
      </c>
      <c r="AL11" s="1213"/>
      <c r="AM11" s="1213"/>
      <c r="AN11" s="1214"/>
      <c r="AO11" s="310">
        <v>520</v>
      </c>
      <c r="AP11" s="310">
        <v>11</v>
      </c>
      <c r="AQ11" s="311">
        <v>6006</v>
      </c>
      <c r="AR11" s="312">
        <v>-99.8</v>
      </c>
    </row>
    <row r="12" spans="1:46" ht="13.5" customHeight="1">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2" t="s">
        <v>514</v>
      </c>
      <c r="AL12" s="1213"/>
      <c r="AM12" s="1213"/>
      <c r="AN12" s="1214"/>
      <c r="AO12" s="310">
        <v>468331</v>
      </c>
      <c r="AP12" s="310">
        <v>9716</v>
      </c>
      <c r="AQ12" s="311">
        <v>1513</v>
      </c>
      <c r="AR12" s="312">
        <v>542.20000000000005</v>
      </c>
    </row>
    <row r="13" spans="1:46" ht="13.5" customHeight="1">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2" t="s">
        <v>515</v>
      </c>
      <c r="AL13" s="1213"/>
      <c r="AM13" s="1213"/>
      <c r="AN13" s="1214"/>
      <c r="AO13" s="310" t="s">
        <v>516</v>
      </c>
      <c r="AP13" s="310" t="s">
        <v>516</v>
      </c>
      <c r="AQ13" s="311">
        <v>6</v>
      </c>
      <c r="AR13" s="312" t="s">
        <v>516</v>
      </c>
    </row>
    <row r="14" spans="1:46" ht="13.5" customHeight="1">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2" t="s">
        <v>517</v>
      </c>
      <c r="AL14" s="1213"/>
      <c r="AM14" s="1213"/>
      <c r="AN14" s="1214"/>
      <c r="AO14" s="310">
        <v>128064</v>
      </c>
      <c r="AP14" s="310">
        <v>2657</v>
      </c>
      <c r="AQ14" s="311">
        <v>2299</v>
      </c>
      <c r="AR14" s="312">
        <v>15.6</v>
      </c>
    </row>
    <row r="15" spans="1:46" ht="13.5" customHeight="1">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2" t="s">
        <v>518</v>
      </c>
      <c r="AL15" s="1213"/>
      <c r="AM15" s="1213"/>
      <c r="AN15" s="1214"/>
      <c r="AO15" s="310">
        <v>49539</v>
      </c>
      <c r="AP15" s="310">
        <v>1028</v>
      </c>
      <c r="AQ15" s="311">
        <v>1728</v>
      </c>
      <c r="AR15" s="312">
        <v>-40.5</v>
      </c>
    </row>
    <row r="16" spans="1:46" ht="13">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5" t="s">
        <v>519</v>
      </c>
      <c r="AL16" s="1216"/>
      <c r="AM16" s="1216"/>
      <c r="AN16" s="1217"/>
      <c r="AO16" s="310">
        <v>-297288</v>
      </c>
      <c r="AP16" s="310">
        <v>-6167</v>
      </c>
      <c r="AQ16" s="311">
        <v>-4986</v>
      </c>
      <c r="AR16" s="312">
        <v>23.7</v>
      </c>
    </row>
    <row r="17" spans="1:46" ht="13">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5" t="s">
        <v>186</v>
      </c>
      <c r="AL17" s="1216"/>
      <c r="AM17" s="1216"/>
      <c r="AN17" s="1217"/>
      <c r="AO17" s="310">
        <v>5512311</v>
      </c>
      <c r="AP17" s="310">
        <v>114356</v>
      </c>
      <c r="AQ17" s="311">
        <v>75877</v>
      </c>
      <c r="AR17" s="312">
        <v>50.7</v>
      </c>
    </row>
    <row r="18" spans="1:46" ht="13">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ht="13">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520</v>
      </c>
      <c r="AL19" s="288"/>
      <c r="AM19" s="288"/>
      <c r="AN19" s="288"/>
      <c r="AO19" s="288"/>
      <c r="AP19" s="288"/>
      <c r="AQ19" s="288"/>
      <c r="AR19" s="288"/>
    </row>
    <row r="20" spans="1:46" ht="13">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521</v>
      </c>
      <c r="AP20" s="318" t="s">
        <v>522</v>
      </c>
      <c r="AQ20" s="319" t="s">
        <v>523</v>
      </c>
      <c r="AR20" s="320"/>
    </row>
    <row r="21" spans="1:46" s="326" customFormat="1" ht="13">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7" t="s">
        <v>524</v>
      </c>
      <c r="AL21" s="1208"/>
      <c r="AM21" s="1208"/>
      <c r="AN21" s="1209"/>
      <c r="AO21" s="322">
        <v>11.45</v>
      </c>
      <c r="AP21" s="323">
        <v>7.41</v>
      </c>
      <c r="AQ21" s="324">
        <v>4.04</v>
      </c>
      <c r="AR21" s="293"/>
      <c r="AS21" s="325"/>
      <c r="AT21" s="321"/>
    </row>
    <row r="22" spans="1:46" s="326" customFormat="1" ht="13">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7" t="s">
        <v>525</v>
      </c>
      <c r="AL22" s="1208"/>
      <c r="AM22" s="1208"/>
      <c r="AN22" s="1209"/>
      <c r="AO22" s="327">
        <v>97.6</v>
      </c>
      <c r="AP22" s="328">
        <v>98.4</v>
      </c>
      <c r="AQ22" s="329">
        <v>-0.8</v>
      </c>
      <c r="AR22" s="313"/>
      <c r="AS22" s="325"/>
      <c r="AT22" s="321"/>
    </row>
    <row r="23" spans="1:46" s="326" customFormat="1" ht="13">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ht="13">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ht="13">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ht="13">
      <c r="A26" s="293" t="s">
        <v>526</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ht="13">
      <c r="A27" s="334"/>
      <c r="AO27" s="288"/>
      <c r="AP27" s="288"/>
      <c r="AQ27" s="288"/>
      <c r="AR27" s="288"/>
      <c r="AS27" s="288"/>
      <c r="AT27" s="288"/>
    </row>
    <row r="28" spans="1:46" ht="16.5">
      <c r="A28" s="289" t="s">
        <v>527</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ht="13">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528</v>
      </c>
      <c r="AL29" s="293"/>
      <c r="AM29" s="293"/>
      <c r="AN29" s="293"/>
      <c r="AO29" s="288"/>
      <c r="AP29" s="288"/>
      <c r="AQ29" s="288"/>
      <c r="AR29" s="288"/>
      <c r="AS29" s="336"/>
    </row>
    <row r="30" spans="1:46" ht="13">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0" t="s">
        <v>506</v>
      </c>
      <c r="AP30" s="298"/>
      <c r="AQ30" s="299" t="s">
        <v>507</v>
      </c>
      <c r="AR30" s="300"/>
    </row>
    <row r="31" spans="1:46" ht="13">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1"/>
      <c r="AP31" s="304" t="s">
        <v>508</v>
      </c>
      <c r="AQ31" s="305" t="s">
        <v>509</v>
      </c>
      <c r="AR31" s="306" t="s">
        <v>510</v>
      </c>
    </row>
    <row r="32" spans="1:46" ht="27" customHeight="1">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3" t="s">
        <v>529</v>
      </c>
      <c r="AL32" s="1224"/>
      <c r="AM32" s="1224"/>
      <c r="AN32" s="1225"/>
      <c r="AO32" s="337">
        <v>2952564</v>
      </c>
      <c r="AP32" s="337">
        <v>61253</v>
      </c>
      <c r="AQ32" s="338">
        <v>39476</v>
      </c>
      <c r="AR32" s="339">
        <v>55.2</v>
      </c>
    </row>
    <row r="33" spans="1:46" ht="13.5" customHeight="1">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3" t="s">
        <v>530</v>
      </c>
      <c r="AL33" s="1224"/>
      <c r="AM33" s="1224"/>
      <c r="AN33" s="1225"/>
      <c r="AO33" s="337" t="s">
        <v>516</v>
      </c>
      <c r="AP33" s="337" t="s">
        <v>516</v>
      </c>
      <c r="AQ33" s="338" t="s">
        <v>516</v>
      </c>
      <c r="AR33" s="339" t="s">
        <v>516</v>
      </c>
    </row>
    <row r="34" spans="1:46" ht="27" customHeight="1">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3" t="s">
        <v>531</v>
      </c>
      <c r="AL34" s="1224"/>
      <c r="AM34" s="1224"/>
      <c r="AN34" s="1225"/>
      <c r="AO34" s="337" t="s">
        <v>516</v>
      </c>
      <c r="AP34" s="337" t="s">
        <v>516</v>
      </c>
      <c r="AQ34" s="338">
        <v>57</v>
      </c>
      <c r="AR34" s="339" t="s">
        <v>516</v>
      </c>
    </row>
    <row r="35" spans="1:46" ht="27" customHeight="1">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3" t="s">
        <v>532</v>
      </c>
      <c r="AL35" s="1224"/>
      <c r="AM35" s="1224"/>
      <c r="AN35" s="1225"/>
      <c r="AO35" s="337">
        <v>1569954</v>
      </c>
      <c r="AP35" s="337">
        <v>32570</v>
      </c>
      <c r="AQ35" s="338">
        <v>13586</v>
      </c>
      <c r="AR35" s="339">
        <v>139.69999999999999</v>
      </c>
    </row>
    <row r="36" spans="1:46" ht="27" customHeight="1">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3" t="s">
        <v>533</v>
      </c>
      <c r="AL36" s="1224"/>
      <c r="AM36" s="1224"/>
      <c r="AN36" s="1225"/>
      <c r="AO36" s="337" t="s">
        <v>516</v>
      </c>
      <c r="AP36" s="337" t="s">
        <v>516</v>
      </c>
      <c r="AQ36" s="338">
        <v>1761</v>
      </c>
      <c r="AR36" s="339" t="s">
        <v>516</v>
      </c>
    </row>
    <row r="37" spans="1:46" ht="13.5" customHeight="1">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3" t="s">
        <v>534</v>
      </c>
      <c r="AL37" s="1224"/>
      <c r="AM37" s="1224"/>
      <c r="AN37" s="1225"/>
      <c r="AO37" s="337">
        <v>4000</v>
      </c>
      <c r="AP37" s="337">
        <v>83</v>
      </c>
      <c r="AQ37" s="338">
        <v>609</v>
      </c>
      <c r="AR37" s="339">
        <v>-86.4</v>
      </c>
    </row>
    <row r="38" spans="1:46" ht="27" customHeight="1">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6" t="s">
        <v>535</v>
      </c>
      <c r="AL38" s="1227"/>
      <c r="AM38" s="1227"/>
      <c r="AN38" s="1228"/>
      <c r="AO38" s="340" t="s">
        <v>516</v>
      </c>
      <c r="AP38" s="340" t="s">
        <v>516</v>
      </c>
      <c r="AQ38" s="341">
        <v>1</v>
      </c>
      <c r="AR38" s="329" t="s">
        <v>516</v>
      </c>
      <c r="AS38" s="336"/>
    </row>
    <row r="39" spans="1:46" ht="13">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6" t="s">
        <v>536</v>
      </c>
      <c r="AL39" s="1227"/>
      <c r="AM39" s="1227"/>
      <c r="AN39" s="1228"/>
      <c r="AO39" s="337">
        <v>-87863</v>
      </c>
      <c r="AP39" s="337">
        <v>-1823</v>
      </c>
      <c r="AQ39" s="338">
        <v>-5546</v>
      </c>
      <c r="AR39" s="339">
        <v>-67.099999999999994</v>
      </c>
      <c r="AS39" s="336"/>
    </row>
    <row r="40" spans="1:46" ht="27" customHeight="1">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3" t="s">
        <v>537</v>
      </c>
      <c r="AL40" s="1224"/>
      <c r="AM40" s="1224"/>
      <c r="AN40" s="1225"/>
      <c r="AO40" s="337">
        <v>-3240181</v>
      </c>
      <c r="AP40" s="337">
        <v>-67219</v>
      </c>
      <c r="AQ40" s="338">
        <v>-36890</v>
      </c>
      <c r="AR40" s="339">
        <v>82.2</v>
      </c>
      <c r="AS40" s="336"/>
    </row>
    <row r="41" spans="1:46" ht="13">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29" t="s">
        <v>299</v>
      </c>
      <c r="AL41" s="1230"/>
      <c r="AM41" s="1230"/>
      <c r="AN41" s="1231"/>
      <c r="AO41" s="337">
        <v>1198474</v>
      </c>
      <c r="AP41" s="337">
        <v>24863</v>
      </c>
      <c r="AQ41" s="338">
        <v>13053</v>
      </c>
      <c r="AR41" s="339">
        <v>90.5</v>
      </c>
      <c r="AS41" s="336"/>
    </row>
    <row r="42" spans="1:46" ht="13">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538</v>
      </c>
      <c r="AL42" s="288"/>
      <c r="AM42" s="288"/>
      <c r="AN42" s="288"/>
      <c r="AO42" s="288"/>
      <c r="AP42" s="288"/>
      <c r="AQ42" s="313"/>
      <c r="AR42" s="313"/>
      <c r="AS42" s="336"/>
    </row>
    <row r="43" spans="1:46" ht="13">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ht="13">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ht="13">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ht="13">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c r="A47" s="346" t="s">
        <v>539</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ht="13">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540</v>
      </c>
      <c r="AL48" s="347"/>
      <c r="AM48" s="347"/>
      <c r="AN48" s="347"/>
      <c r="AO48" s="347"/>
      <c r="AP48" s="347"/>
      <c r="AQ48" s="348"/>
      <c r="AR48" s="347"/>
    </row>
    <row r="49" spans="1:44" ht="13.5" customHeight="1">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8" t="s">
        <v>506</v>
      </c>
      <c r="AN49" s="1220" t="s">
        <v>541</v>
      </c>
      <c r="AO49" s="1221"/>
      <c r="AP49" s="1221"/>
      <c r="AQ49" s="1221"/>
      <c r="AR49" s="1222"/>
    </row>
    <row r="50" spans="1:44" ht="13">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19"/>
      <c r="AN50" s="353" t="s">
        <v>542</v>
      </c>
      <c r="AO50" s="354" t="s">
        <v>543</v>
      </c>
      <c r="AP50" s="355" t="s">
        <v>544</v>
      </c>
      <c r="AQ50" s="356" t="s">
        <v>545</v>
      </c>
      <c r="AR50" s="357" t="s">
        <v>546</v>
      </c>
    </row>
    <row r="51" spans="1:44" ht="13">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547</v>
      </c>
      <c r="AL51" s="350"/>
      <c r="AM51" s="358">
        <v>2875175</v>
      </c>
      <c r="AN51" s="359">
        <v>56368</v>
      </c>
      <c r="AO51" s="360">
        <v>-21.5</v>
      </c>
      <c r="AP51" s="361">
        <v>54227</v>
      </c>
      <c r="AQ51" s="362">
        <v>-18.2</v>
      </c>
      <c r="AR51" s="363">
        <v>-3.3</v>
      </c>
    </row>
    <row r="52" spans="1:44" ht="13">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548</v>
      </c>
      <c r="AM52" s="366">
        <v>1697127</v>
      </c>
      <c r="AN52" s="367">
        <v>33272</v>
      </c>
      <c r="AO52" s="368">
        <v>17.3</v>
      </c>
      <c r="AP52" s="369">
        <v>29694</v>
      </c>
      <c r="AQ52" s="370">
        <v>-6.7</v>
      </c>
      <c r="AR52" s="371">
        <v>24</v>
      </c>
    </row>
    <row r="53" spans="1:44" ht="13">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549</v>
      </c>
      <c r="AL53" s="350"/>
      <c r="AM53" s="358">
        <v>4075293</v>
      </c>
      <c r="AN53" s="359">
        <v>80994</v>
      </c>
      <c r="AO53" s="360">
        <v>43.7</v>
      </c>
      <c r="AP53" s="361">
        <v>57295</v>
      </c>
      <c r="AQ53" s="362">
        <v>5.7</v>
      </c>
      <c r="AR53" s="363">
        <v>38</v>
      </c>
    </row>
    <row r="54" spans="1:44" ht="13">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548</v>
      </c>
      <c r="AM54" s="366">
        <v>1770983</v>
      </c>
      <c r="AN54" s="367">
        <v>35197</v>
      </c>
      <c r="AO54" s="368">
        <v>5.8</v>
      </c>
      <c r="AP54" s="369">
        <v>32771</v>
      </c>
      <c r="AQ54" s="370">
        <v>10.4</v>
      </c>
      <c r="AR54" s="371">
        <v>-4.5999999999999996</v>
      </c>
    </row>
    <row r="55" spans="1:44" ht="13">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550</v>
      </c>
      <c r="AL55" s="350"/>
      <c r="AM55" s="358">
        <v>4586966</v>
      </c>
      <c r="AN55" s="359">
        <v>92427</v>
      </c>
      <c r="AO55" s="360">
        <v>14.1</v>
      </c>
      <c r="AP55" s="361">
        <v>54110</v>
      </c>
      <c r="AQ55" s="362">
        <v>-5.6</v>
      </c>
      <c r="AR55" s="363">
        <v>19.7</v>
      </c>
    </row>
    <row r="56" spans="1:44" ht="13">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548</v>
      </c>
      <c r="AM56" s="366">
        <v>2913383</v>
      </c>
      <c r="AN56" s="367">
        <v>58704</v>
      </c>
      <c r="AO56" s="368">
        <v>66.8</v>
      </c>
      <c r="AP56" s="369">
        <v>30620</v>
      </c>
      <c r="AQ56" s="370">
        <v>-6.6</v>
      </c>
      <c r="AR56" s="371">
        <v>73.400000000000006</v>
      </c>
    </row>
    <row r="57" spans="1:44" ht="13">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551</v>
      </c>
      <c r="AL57" s="350"/>
      <c r="AM57" s="358">
        <v>6249458</v>
      </c>
      <c r="AN57" s="359">
        <v>127636</v>
      </c>
      <c r="AO57" s="360">
        <v>38.1</v>
      </c>
      <c r="AP57" s="361">
        <v>54684</v>
      </c>
      <c r="AQ57" s="362">
        <v>1.1000000000000001</v>
      </c>
      <c r="AR57" s="363">
        <v>37</v>
      </c>
    </row>
    <row r="58" spans="1:44" ht="13">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548</v>
      </c>
      <c r="AM58" s="366">
        <v>5220475</v>
      </c>
      <c r="AN58" s="367">
        <v>106621</v>
      </c>
      <c r="AO58" s="368">
        <v>81.599999999999994</v>
      </c>
      <c r="AP58" s="369">
        <v>32829</v>
      </c>
      <c r="AQ58" s="370">
        <v>7.2</v>
      </c>
      <c r="AR58" s="371">
        <v>74.400000000000006</v>
      </c>
    </row>
    <row r="59" spans="1:44" ht="13">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552</v>
      </c>
      <c r="AL59" s="350"/>
      <c r="AM59" s="358">
        <v>3549015</v>
      </c>
      <c r="AN59" s="359">
        <v>73626</v>
      </c>
      <c r="AO59" s="360">
        <v>-42.3</v>
      </c>
      <c r="AP59" s="361">
        <v>62383</v>
      </c>
      <c r="AQ59" s="362">
        <v>14.1</v>
      </c>
      <c r="AR59" s="363">
        <v>-56.4</v>
      </c>
    </row>
    <row r="60" spans="1:44" ht="13">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548</v>
      </c>
      <c r="AM60" s="366">
        <v>2220478</v>
      </c>
      <c r="AN60" s="367">
        <v>46065</v>
      </c>
      <c r="AO60" s="368">
        <v>-56.8</v>
      </c>
      <c r="AP60" s="369">
        <v>35325</v>
      </c>
      <c r="AQ60" s="370">
        <v>7.6</v>
      </c>
      <c r="AR60" s="371">
        <v>-64.400000000000006</v>
      </c>
    </row>
    <row r="61" spans="1:44" ht="13">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553</v>
      </c>
      <c r="AL61" s="372"/>
      <c r="AM61" s="373">
        <v>4267181</v>
      </c>
      <c r="AN61" s="374">
        <v>86210</v>
      </c>
      <c r="AO61" s="375">
        <v>6.4</v>
      </c>
      <c r="AP61" s="376">
        <v>56540</v>
      </c>
      <c r="AQ61" s="377">
        <v>-0.6</v>
      </c>
      <c r="AR61" s="363">
        <v>7</v>
      </c>
    </row>
    <row r="62" spans="1:44" ht="13">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548</v>
      </c>
      <c r="AM62" s="366">
        <v>2764489</v>
      </c>
      <c r="AN62" s="367">
        <v>55972</v>
      </c>
      <c r="AO62" s="368">
        <v>22.9</v>
      </c>
      <c r="AP62" s="369">
        <v>32248</v>
      </c>
      <c r="AQ62" s="370">
        <v>2.4</v>
      </c>
      <c r="AR62" s="371">
        <v>20.5</v>
      </c>
    </row>
    <row r="63" spans="1:44" ht="13">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ht="13">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ht="13">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ht="13">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c r="AK67" s="288"/>
      <c r="AL67" s="288"/>
      <c r="AM67" s="288"/>
      <c r="AN67" s="288"/>
      <c r="AO67" s="288"/>
      <c r="AP67" s="288"/>
      <c r="AQ67" s="288"/>
      <c r="AR67" s="288"/>
      <c r="AS67" s="288"/>
      <c r="AT67" s="288"/>
    </row>
    <row r="68" spans="1:46" ht="13.5" hidden="1" customHeight="1">
      <c r="AK68" s="288"/>
      <c r="AL68" s="288"/>
      <c r="AM68" s="288"/>
      <c r="AN68" s="288"/>
      <c r="AO68" s="288"/>
      <c r="AP68" s="288"/>
      <c r="AQ68" s="288"/>
      <c r="AR68" s="288"/>
    </row>
    <row r="69" spans="1:46" ht="13.5" hidden="1" customHeight="1">
      <c r="AK69" s="288"/>
      <c r="AL69" s="288"/>
      <c r="AM69" s="288"/>
      <c r="AN69" s="288"/>
      <c r="AO69" s="288"/>
      <c r="AP69" s="288"/>
      <c r="AQ69" s="288"/>
      <c r="AR69" s="288"/>
    </row>
    <row r="70" spans="1:46" ht="13" hidden="1">
      <c r="AK70" s="288"/>
      <c r="AL70" s="288"/>
      <c r="AM70" s="288"/>
      <c r="AN70" s="288"/>
      <c r="AO70" s="288"/>
      <c r="AP70" s="288"/>
      <c r="AQ70" s="288"/>
      <c r="AR70" s="288"/>
    </row>
    <row r="71" spans="1:46" ht="13" hidden="1">
      <c r="AK71" s="288"/>
      <c r="AL71" s="288"/>
      <c r="AM71" s="288"/>
      <c r="AN71" s="288"/>
      <c r="AO71" s="288"/>
      <c r="AP71" s="288"/>
      <c r="AQ71" s="288"/>
      <c r="AR71" s="288"/>
    </row>
    <row r="72" spans="1:46" ht="13" hidden="1">
      <c r="AK72" s="288"/>
      <c r="AL72" s="288"/>
      <c r="AM72" s="288"/>
      <c r="AN72" s="288"/>
      <c r="AO72" s="288"/>
      <c r="AP72" s="288"/>
      <c r="AQ72" s="288"/>
      <c r="AR72" s="288"/>
    </row>
    <row r="73" spans="1:46" ht="13" hidden="1">
      <c r="AK73" s="288"/>
      <c r="AL73" s="288"/>
      <c r="AM73" s="288"/>
      <c r="AN73" s="288"/>
      <c r="AO73" s="288"/>
      <c r="AP73" s="288"/>
      <c r="AQ73" s="288"/>
      <c r="AR73" s="288"/>
    </row>
    <row r="74" spans="1:46" ht="13" hidden="1"/>
  </sheetData>
  <sheetProtection algorithmName="SHA-512" hashValue="P6OjRK4XEVR1NZUIRq4KA32a32f5re/wg8/8+UP3y/4mWgSeUr7wiPV4cAA2YoDgQU7yAecouLayV+ERobQh1Q==" saltValue="vQTuuFaJgm+0RRPdRoGf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1" zoomScale="70" zoomScaleNormal="70" zoomScaleSheetLayoutView="55" workbookViewId="0">
      <selection activeCell="G56" sqref="G56"/>
    </sheetView>
  </sheetViews>
  <sheetFormatPr defaultColWidth="0" defaultRowHeight="13.5" customHeight="1" zeroHeight="1"/>
  <cols>
    <col min="1" max="125" width="2.453125" style="286" customWidth="1"/>
    <col min="126" max="16384" width="9" style="285" hidden="1"/>
  </cols>
  <sheetData>
    <row r="1" spans="2:125" ht="13.5" customHeight="1">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ht="13">
      <c r="B2" s="285"/>
      <c r="DG2" s="285"/>
    </row>
    <row r="3" spans="2:125" ht="13">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ht="13"/>
    <row r="5" spans="2:125" ht="13"/>
    <row r="6" spans="2:125" ht="13"/>
    <row r="7" spans="2:125" ht="13"/>
    <row r="8" spans="2:125" ht="13"/>
    <row r="9" spans="2:125" ht="13">
      <c r="DU9" s="285"/>
    </row>
    <row r="10" spans="2:125" ht="13"/>
    <row r="11" spans="2:125" ht="13"/>
    <row r="12" spans="2:125" ht="13"/>
    <row r="13" spans="2:125" ht="13"/>
    <row r="14" spans="2:125" ht="13"/>
    <row r="15" spans="2:125" ht="13"/>
    <row r="16" spans="2:125" ht="13"/>
    <row r="17" spans="125:125" ht="13">
      <c r="DU17" s="285"/>
    </row>
    <row r="18" spans="125:125" ht="13"/>
    <row r="19" spans="125:125" ht="13"/>
    <row r="20" spans="125:125" ht="13">
      <c r="DU20" s="285"/>
    </row>
    <row r="21" spans="125:125" ht="13">
      <c r="DU21" s="285"/>
    </row>
    <row r="22" spans="125:125" ht="13"/>
    <row r="23" spans="125:125" ht="13"/>
    <row r="24" spans="125:125" ht="13"/>
    <row r="25" spans="125:125" ht="13"/>
    <row r="26" spans="125:125" ht="13"/>
    <row r="27" spans="125:125" ht="13"/>
    <row r="28" spans="125:125" ht="13">
      <c r="DU28" s="285"/>
    </row>
    <row r="29" spans="125:125" ht="13"/>
    <row r="30" spans="125:125" ht="13"/>
    <row r="31" spans="125:125" ht="13"/>
    <row r="32" spans="125:125" ht="13"/>
    <row r="33" spans="2:125" ht="13">
      <c r="B33" s="285"/>
      <c r="G33" s="285"/>
      <c r="I33" s="285"/>
    </row>
    <row r="34" spans="2:125" ht="13">
      <c r="C34" s="285"/>
      <c r="P34" s="285"/>
      <c r="DE34" s="285"/>
      <c r="DH34" s="285"/>
    </row>
    <row r="35" spans="2:125" ht="13">
      <c r="D35" s="285"/>
      <c r="E35" s="285"/>
      <c r="DG35" s="285"/>
      <c r="DJ35" s="285"/>
      <c r="DP35" s="285"/>
      <c r="DQ35" s="285"/>
      <c r="DR35" s="285"/>
      <c r="DS35" s="285"/>
      <c r="DT35" s="285"/>
      <c r="DU35" s="285"/>
    </row>
    <row r="36" spans="2:125" ht="13">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ht="13">
      <c r="DU37" s="285"/>
    </row>
    <row r="38" spans="2:125" ht="13">
      <c r="DT38" s="285"/>
      <c r="DU38" s="285"/>
    </row>
    <row r="39" spans="2:125" ht="13"/>
    <row r="40" spans="2:125" ht="13">
      <c r="DH40" s="285"/>
    </row>
    <row r="41" spans="2:125" ht="13">
      <c r="DE41" s="285"/>
    </row>
    <row r="42" spans="2:125" ht="13">
      <c r="DG42" s="285"/>
      <c r="DJ42" s="285"/>
    </row>
    <row r="43" spans="2:125" ht="13">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ht="13">
      <c r="DU44" s="285"/>
    </row>
    <row r="45" spans="2:125" ht="13"/>
    <row r="46" spans="2:125" ht="13"/>
    <row r="47" spans="2:125" ht="13"/>
    <row r="48" spans="2:125" ht="13">
      <c r="DT48" s="285"/>
      <c r="DU48" s="285"/>
    </row>
    <row r="49" spans="120:125" ht="13">
      <c r="DU49" s="285"/>
    </row>
    <row r="50" spans="120:125" ht="13">
      <c r="DU50" s="285"/>
    </row>
    <row r="51" spans="120:125" ht="13">
      <c r="DP51" s="285"/>
      <c r="DQ51" s="285"/>
      <c r="DR51" s="285"/>
      <c r="DS51" s="285"/>
      <c r="DT51" s="285"/>
      <c r="DU51" s="285"/>
    </row>
    <row r="52" spans="120:125" ht="13"/>
    <row r="53" spans="120:125" ht="13"/>
    <row r="54" spans="120:125" ht="13">
      <c r="DU54" s="285"/>
    </row>
    <row r="55" spans="120:125" ht="13"/>
    <row r="56" spans="120:125" ht="13"/>
    <row r="57" spans="120:125" ht="13"/>
    <row r="58" spans="120:125" ht="13">
      <c r="DU58" s="285"/>
    </row>
    <row r="59" spans="120:125" ht="13"/>
    <row r="60" spans="120:125" ht="13"/>
    <row r="61" spans="120:125" ht="13"/>
    <row r="62" spans="120:125" ht="13"/>
    <row r="63" spans="120:125" ht="13">
      <c r="DU63" s="285"/>
    </row>
    <row r="64" spans="120:125" ht="13">
      <c r="DT64" s="285"/>
      <c r="DU64" s="285"/>
    </row>
    <row r="65" spans="123:125" ht="13"/>
    <row r="66" spans="123:125" ht="13"/>
    <row r="67" spans="123:125" ht="13"/>
    <row r="68" spans="123:125" ht="13"/>
    <row r="69" spans="123:125" ht="13">
      <c r="DS69" s="285"/>
      <c r="DT69" s="285"/>
      <c r="DU69" s="28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85"/>
    </row>
    <row r="83" spans="116:125" ht="13">
      <c r="DM83" s="285"/>
      <c r="DN83" s="285"/>
      <c r="DO83" s="285"/>
      <c r="DP83" s="285"/>
      <c r="DQ83" s="285"/>
      <c r="DR83" s="285"/>
      <c r="DS83" s="285"/>
      <c r="DT83" s="285"/>
      <c r="DU83" s="285"/>
    </row>
    <row r="84" spans="116:125" ht="13"/>
    <row r="85" spans="116:125" ht="13"/>
    <row r="86" spans="116:125" ht="13"/>
    <row r="87" spans="116:125" ht="13"/>
    <row r="88" spans="116:125" ht="13">
      <c r="DU88" s="285"/>
    </row>
    <row r="89" spans="116:125" ht="13"/>
    <row r="90" spans="116:125" ht="13"/>
    <row r="91" spans="116:125" ht="13"/>
    <row r="92" spans="116:125" ht="13.5" customHeight="1"/>
    <row r="93" spans="116:125" ht="13.5" customHeight="1"/>
    <row r="94" spans="116:125" ht="13.5" customHeight="1">
      <c r="DS94" s="285"/>
      <c r="DT94" s="285"/>
      <c r="DU94" s="285"/>
    </row>
    <row r="95" spans="116:125" ht="13.5" customHeight="1">
      <c r="DU95" s="285"/>
    </row>
    <row r="96" spans="116:125" ht="13.5" customHeight="1"/>
    <row r="97" spans="124:125" ht="13.5" customHeight="1"/>
    <row r="98" spans="124:125" ht="13.5" customHeight="1"/>
    <row r="99" spans="124:125" ht="13.5" customHeight="1"/>
    <row r="100" spans="124:125" ht="13.5" customHeight="1"/>
    <row r="101" spans="124:125" ht="13.5" customHeight="1">
      <c r="DU101" s="285"/>
    </row>
    <row r="102" spans="124:125" ht="13.5" customHeight="1"/>
    <row r="103" spans="124:125" ht="13.5" customHeight="1"/>
    <row r="104" spans="124:125" ht="13.5" customHeight="1">
      <c r="DT104" s="285"/>
      <c r="DU104" s="28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5" t="s">
        <v>555</v>
      </c>
    </row>
    <row r="120" spans="125:125" ht="13.5" hidden="1" customHeight="1"/>
    <row r="121" spans="125:125" ht="13.5" hidden="1" customHeight="1">
      <c r="DU121" s="285"/>
    </row>
  </sheetData>
  <sheetProtection algorithmName="SHA-512" hashValue="Q3QqVqKx4787xvThEOT+XM8IWe7yozn24ygXU2Z0DgZlujDdZi+k67y/PUvkdWYjy4SuUhGhyMlov+SdEmZc7g==" saltValue="3ry32BM6te1oGnc3IS9V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70" zoomScaleNormal="70" zoomScaleSheetLayoutView="55" workbookViewId="0">
      <selection activeCell="G56" sqref="G56"/>
    </sheetView>
  </sheetViews>
  <sheetFormatPr defaultColWidth="0" defaultRowHeight="13.5" customHeight="1" zeroHeight="1"/>
  <cols>
    <col min="1" max="125" width="2.453125" style="286" customWidth="1"/>
    <col min="126" max="142" width="0" style="285" hidden="1" customWidth="1"/>
    <col min="143" max="16384" width="9" style="285" hidden="1"/>
  </cols>
  <sheetData>
    <row r="1" spans="1:125" ht="13.5" customHeight="1">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ht="13">
      <c r="B2" s="285"/>
      <c r="T2" s="285"/>
    </row>
    <row r="3" spans="1:125" ht="13">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85"/>
      <c r="G33" s="285"/>
      <c r="I33" s="285"/>
    </row>
    <row r="34" spans="2:125" ht="13">
      <c r="C34" s="285"/>
      <c r="P34" s="285"/>
      <c r="R34" s="285"/>
      <c r="U34" s="285"/>
    </row>
    <row r="35" spans="2:125" ht="13">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ht="13">
      <c r="F36" s="285"/>
      <c r="H36" s="285"/>
      <c r="J36" s="285"/>
      <c r="K36" s="285"/>
      <c r="L36" s="285"/>
      <c r="M36" s="285"/>
      <c r="N36" s="285"/>
      <c r="O36" s="285"/>
      <c r="Q36" s="285"/>
      <c r="S36" s="285"/>
      <c r="V36" s="285"/>
    </row>
    <row r="37" spans="2:125" ht="13"/>
    <row r="38" spans="2:125" ht="13"/>
    <row r="39" spans="2:125" ht="13"/>
    <row r="40" spans="2:125" ht="13">
      <c r="U40" s="285"/>
    </row>
    <row r="41" spans="2:125" ht="13">
      <c r="R41" s="285"/>
    </row>
    <row r="42" spans="2:125" ht="13">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ht="13">
      <c r="Q43" s="285"/>
      <c r="S43" s="285"/>
      <c r="V43" s="28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6" t="s">
        <v>556</v>
      </c>
    </row>
  </sheetData>
  <sheetProtection algorithmName="SHA-512" hashValue="q6atL0QU3daA1FJTOYeoQdmaVPh06dNKr47ijcooZeip/ueuf+rGKxzImO8sPHFWxe5u5e23x1g+AkwuyUKYyg==" saltValue="Etfy/C1sLYk4Fi4VTyOT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0" zoomScaleNormal="70" zoomScaleSheetLayoutView="100" workbookViewId="0">
      <selection activeCell="G56" sqref="G56"/>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32.69</v>
      </c>
      <c r="G47" s="12">
        <v>38.909999999999997</v>
      </c>
      <c r="H47" s="12">
        <v>38.89</v>
      </c>
      <c r="I47" s="12">
        <v>39.26</v>
      </c>
      <c r="J47" s="13">
        <v>39.409999999999997</v>
      </c>
    </row>
    <row r="48" spans="2:10" ht="57.75" customHeight="1">
      <c r="B48" s="14"/>
      <c r="C48" s="1234" t="s">
        <v>4</v>
      </c>
      <c r="D48" s="1234"/>
      <c r="E48" s="1235"/>
      <c r="F48" s="15">
        <v>6.89</v>
      </c>
      <c r="G48" s="16">
        <v>4.5199999999999996</v>
      </c>
      <c r="H48" s="16">
        <v>5.42</v>
      </c>
      <c r="I48" s="16">
        <v>4.8499999999999996</v>
      </c>
      <c r="J48" s="17">
        <v>3.76</v>
      </c>
    </row>
    <row r="49" spans="2:10" ht="57.75" customHeight="1" thickBot="1">
      <c r="B49" s="18"/>
      <c r="C49" s="1236" t="s">
        <v>5</v>
      </c>
      <c r="D49" s="1236"/>
      <c r="E49" s="1237"/>
      <c r="F49" s="19">
        <v>4.1500000000000004</v>
      </c>
      <c r="G49" s="20">
        <v>2.83</v>
      </c>
      <c r="H49" s="20" t="s">
        <v>562</v>
      </c>
      <c r="I49" s="20" t="s">
        <v>563</v>
      </c>
      <c r="J49" s="21" t="s">
        <v>564</v>
      </c>
    </row>
    <row r="50" spans="2:10" ht="13.5" customHeight="1"/>
  </sheetData>
  <sheetProtection algorithmName="SHA-512" hashValue="iLzbHBHrnKpWGCExTra+Xh68oN4AGD63vRQCRJA67ZMetz7uN4AsxnHi6RAV7hldGXUVdSRNF+kJNgytSUIlPQ==" saltValue="Wy6c22rfEOlpGvduYFfU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2021-10-22T04:37:32Z</cp:lastPrinted>
  <dcterms:created xsi:type="dcterms:W3CDTF">2021-02-05T03:11:50Z</dcterms:created>
  <dcterms:modified xsi:type="dcterms:W3CDTF">2021-10-26T05:03:36Z</dcterms:modified>
  <cp:category/>
</cp:coreProperties>
</file>