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FA00$\R2\12危機管理関係\★★新型コロナウイルス\20210802_時短要請協力金検討★\●個別案件対応記録\映画配給事業者等の対応\様式\編集可能ファイル\"/>
    </mc:Choice>
  </mc:AlternateContent>
  <bookViews>
    <workbookView xWindow="0" yWindow="0" windowWidth="28800" windowHeight="11490" activeTab="2"/>
  </bookViews>
  <sheets>
    <sheet name="記載例(計算書)" sheetId="47" r:id="rId1"/>
    <sheet name="記載例(ｽｸﾘｰﾝ)" sheetId="48" r:id="rId2"/>
    <sheet name="給付額計算書" sheetId="25" r:id="rId3"/>
    <sheet name="スクリーン(1)" sheetId="1" r:id="rId4"/>
    <sheet name="スクリーン(2)" sheetId="28" r:id="rId5"/>
    <sheet name="スクリーン(3)" sheetId="29" r:id="rId6"/>
    <sheet name="スクリーン(4)" sheetId="30" r:id="rId7"/>
    <sheet name="スクリーン(5)" sheetId="31" r:id="rId8"/>
    <sheet name="スクリーン(6)" sheetId="32" r:id="rId9"/>
    <sheet name="スクリーン(7)" sheetId="33" r:id="rId10"/>
    <sheet name="スクリーン(8)" sheetId="34" r:id="rId11"/>
    <sheet name="スクリーン(9)" sheetId="35" r:id="rId12"/>
    <sheet name="スクリーン(10)" sheetId="36" r:id="rId13"/>
    <sheet name="スクリーン(11)" sheetId="37" r:id="rId14"/>
    <sheet name="スクリーン(12)" sheetId="38" r:id="rId15"/>
    <sheet name="スクリーン(13)" sheetId="39" r:id="rId16"/>
    <sheet name="スクリーン(14)" sheetId="40" r:id="rId17"/>
    <sheet name="スクリーン(15)" sheetId="41" r:id="rId18"/>
    <sheet name="スクリーン(16)" sheetId="42" r:id="rId19"/>
    <sheet name="スクリーン(17)" sheetId="43" r:id="rId20"/>
    <sheet name="スクリーン(18)" sheetId="44" r:id="rId21"/>
    <sheet name="スクリーン(19)" sheetId="45" r:id="rId22"/>
    <sheet name="スクリーン(20)" sheetId="46" r:id="rId23"/>
  </sheets>
  <definedNames>
    <definedName name="_xlnm.Print_Area" localSheetId="3">'スクリーン(1)'!$A$2:$AR$95</definedName>
    <definedName name="_xlnm.Print_Area" localSheetId="12">'スクリーン(10)'!$A$2:$AR$95</definedName>
    <definedName name="_xlnm.Print_Area" localSheetId="13">'スクリーン(11)'!$A$2:$AR$95</definedName>
    <definedName name="_xlnm.Print_Area" localSheetId="14">'スクリーン(12)'!$A$2:$AR$95</definedName>
    <definedName name="_xlnm.Print_Area" localSheetId="15">'スクリーン(13)'!$A$2:$AR$95</definedName>
    <definedName name="_xlnm.Print_Area" localSheetId="16">'スクリーン(14)'!$A$2:$AR$95</definedName>
    <definedName name="_xlnm.Print_Area" localSheetId="17">'スクリーン(15)'!$A$2:$AR$95</definedName>
    <definedName name="_xlnm.Print_Area" localSheetId="18">'スクリーン(16)'!$A$2:$AR$95</definedName>
    <definedName name="_xlnm.Print_Area" localSheetId="19">'スクリーン(17)'!$A$2:$AR$95</definedName>
    <definedName name="_xlnm.Print_Area" localSheetId="20">'スクリーン(18)'!$A$2:$AR$95</definedName>
    <definedName name="_xlnm.Print_Area" localSheetId="21">'スクリーン(19)'!$A$2:$AR$95</definedName>
    <definedName name="_xlnm.Print_Area" localSheetId="4">'スクリーン(2)'!$A$2:$AR$95</definedName>
    <definedName name="_xlnm.Print_Area" localSheetId="22">'スクリーン(20)'!$A$2:$AR$95</definedName>
    <definedName name="_xlnm.Print_Area" localSheetId="5">'スクリーン(3)'!$A$2:$AR$95</definedName>
    <definedName name="_xlnm.Print_Area" localSheetId="6">'スクリーン(4)'!$A$2:$AR$95</definedName>
    <definedName name="_xlnm.Print_Area" localSheetId="7">'スクリーン(5)'!$A$2:$AR$95</definedName>
    <definedName name="_xlnm.Print_Area" localSheetId="8">'スクリーン(6)'!$A$2:$AR$95</definedName>
    <definedName name="_xlnm.Print_Area" localSheetId="9">'スクリーン(7)'!$A$2:$AR$95</definedName>
    <definedName name="_xlnm.Print_Area" localSheetId="10">'スクリーン(8)'!$A$2:$AR$95</definedName>
    <definedName name="_xlnm.Print_Area" localSheetId="11">'スクリーン(9)'!$A$2:$AR$95</definedName>
    <definedName name="_xlnm.Print_Area" localSheetId="1">'記載例(ｽｸﾘｰﾝ)'!$A$2:$AR$95</definedName>
    <definedName name="_xlnm.Print_Area" localSheetId="0">'記載例(計算書)'!$A$2:$AS$334</definedName>
    <definedName name="_xlnm.Print_Area" localSheetId="2">給付額計算書!$A$2:$AS$334</definedName>
    <definedName name="_xlnm.Print_Titles" localSheetId="0">'記載例(計算書)'!$5:$9</definedName>
    <definedName name="_xlnm.Print_Titles" localSheetId="2">給付額計算書!$5:$9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18" i="25" l="1"/>
  <c r="X318" i="47"/>
  <c r="X326" i="47" l="1"/>
  <c r="X322" i="47"/>
  <c r="X326" i="25"/>
  <c r="X322" i="25"/>
  <c r="I31" i="48" l="1"/>
  <c r="O310" i="25" l="1"/>
  <c r="AD310" i="25"/>
  <c r="AX310" i="25"/>
  <c r="O314" i="25"/>
  <c r="AD314" i="25"/>
  <c r="AU314" i="25"/>
  <c r="R314" i="25" s="1"/>
  <c r="AX314" i="25"/>
  <c r="AU310" i="25" l="1"/>
  <c r="AV314" i="25"/>
  <c r="X314" i="25"/>
  <c r="AX234" i="25"/>
  <c r="R310" i="25" l="1"/>
  <c r="X310" i="25"/>
  <c r="AV310" i="25"/>
  <c r="AU306" i="25" l="1"/>
  <c r="AU302" i="25" s="1"/>
  <c r="AU298" i="25" s="1"/>
  <c r="AU294" i="25" s="1"/>
  <c r="AU290" i="25" s="1"/>
  <c r="AU286" i="25" s="1"/>
  <c r="AU282" i="25" s="1"/>
  <c r="AU278" i="25" s="1"/>
  <c r="AU274" i="25" s="1"/>
  <c r="AU314" i="47"/>
  <c r="AU310" i="47" s="1"/>
  <c r="AU306" i="47" s="1"/>
  <c r="AU302" i="47" s="1"/>
  <c r="AU298" i="47" s="1"/>
  <c r="AU294" i="47" s="1"/>
  <c r="AU290" i="47" s="1"/>
  <c r="AU286" i="47" s="1"/>
  <c r="AU282" i="47" s="1"/>
  <c r="AU278" i="47" s="1"/>
  <c r="AU274" i="47" s="1"/>
  <c r="AU270" i="47" s="1"/>
  <c r="AU266" i="47" s="1"/>
  <c r="I15" i="48" l="1"/>
  <c r="I19" i="48"/>
  <c r="I23" i="48"/>
  <c r="I27" i="48"/>
  <c r="I35" i="48"/>
  <c r="I39" i="48"/>
  <c r="I43" i="48"/>
  <c r="I47" i="48"/>
  <c r="I51" i="48"/>
  <c r="I55" i="48"/>
  <c r="I59" i="48"/>
  <c r="I63" i="48"/>
  <c r="I67" i="48"/>
  <c r="X67" i="48" s="1"/>
  <c r="I71" i="48"/>
  <c r="I75" i="48"/>
  <c r="X75" i="48" s="1"/>
  <c r="I87" i="48"/>
  <c r="I91" i="48"/>
  <c r="AD91" i="48" s="1"/>
  <c r="I11" i="48"/>
  <c r="AI2" i="48"/>
  <c r="U2" i="48"/>
  <c r="X55" i="48"/>
  <c r="X51" i="48"/>
  <c r="X43" i="48"/>
  <c r="X39" i="48"/>
  <c r="X31" i="48"/>
  <c r="AD31" i="48" s="1"/>
  <c r="X27" i="48"/>
  <c r="X23" i="48"/>
  <c r="X19" i="48"/>
  <c r="X15" i="48"/>
  <c r="AX330" i="47"/>
  <c r="AX314" i="47"/>
  <c r="AV314" i="47"/>
  <c r="AX310" i="47"/>
  <c r="AX306" i="47"/>
  <c r="AX302" i="47"/>
  <c r="AX298" i="47"/>
  <c r="AX294" i="47"/>
  <c r="AX290" i="47"/>
  <c r="AX286" i="47"/>
  <c r="AX282" i="47"/>
  <c r="AX278" i="47"/>
  <c r="AX274" i="47"/>
  <c r="AX270" i="47"/>
  <c r="AX266" i="47"/>
  <c r="AX262" i="47"/>
  <c r="AX258" i="47"/>
  <c r="AX254" i="47"/>
  <c r="AX250" i="47"/>
  <c r="AX246" i="47"/>
  <c r="AX242" i="47"/>
  <c r="AX238" i="47"/>
  <c r="AX234" i="47"/>
  <c r="P207" i="47"/>
  <c r="BB191" i="47"/>
  <c r="AY191" i="47"/>
  <c r="AV191" i="47" s="1"/>
  <c r="AY186" i="47"/>
  <c r="AJ186" i="47" s="1"/>
  <c r="AV186" i="47"/>
  <c r="AN186" i="47"/>
  <c r="BB172" i="47"/>
  <c r="AY172" i="47"/>
  <c r="AV172" i="47"/>
  <c r="AY167" i="47"/>
  <c r="AL177" i="47" s="1"/>
  <c r="AV167" i="47"/>
  <c r="AV177" i="47" s="1"/>
  <c r="AJ167" i="47"/>
  <c r="AN167" i="47" s="1"/>
  <c r="BB154" i="47"/>
  <c r="AY154" i="47"/>
  <c r="AV154" i="47" s="1"/>
  <c r="AY149" i="47"/>
  <c r="AJ149" i="47" s="1"/>
  <c r="AV149" i="47"/>
  <c r="AV159" i="47" s="1"/>
  <c r="AJ154" i="47" s="1"/>
  <c r="AN149" i="47"/>
  <c r="BB136" i="47"/>
  <c r="AY136" i="47"/>
  <c r="AV136" i="47"/>
  <c r="AY131" i="47"/>
  <c r="AL141" i="47" s="1"/>
  <c r="AV131" i="47"/>
  <c r="AV141" i="47" s="1"/>
  <c r="AJ131" i="47"/>
  <c r="AN131" i="47" s="1"/>
  <c r="BB117" i="47"/>
  <c r="AY117" i="47"/>
  <c r="AV117" i="47" s="1"/>
  <c r="AY112" i="47"/>
  <c r="AJ112" i="47" s="1"/>
  <c r="AV112" i="47"/>
  <c r="AN112" i="47"/>
  <c r="BB99" i="47"/>
  <c r="AY99" i="47"/>
  <c r="AV99" i="47"/>
  <c r="AY94" i="47"/>
  <c r="AL104" i="47" s="1"/>
  <c r="AV94" i="47"/>
  <c r="AV104" i="47" s="1"/>
  <c r="AJ94" i="47"/>
  <c r="AN94" i="47" s="1"/>
  <c r="BB81" i="47"/>
  <c r="AY81" i="47"/>
  <c r="AV81" i="47" s="1"/>
  <c r="AY76" i="47"/>
  <c r="AJ76" i="47" s="1"/>
  <c r="AV76" i="47"/>
  <c r="AV86" i="47" s="1"/>
  <c r="AJ81" i="47" s="1"/>
  <c r="AN76" i="47"/>
  <c r="BB62" i="47"/>
  <c r="AY62" i="47"/>
  <c r="AV62" i="47"/>
  <c r="AY57" i="47"/>
  <c r="AL67" i="47" s="1"/>
  <c r="AV57" i="47"/>
  <c r="AV67" i="47" s="1"/>
  <c r="AJ57" i="47"/>
  <c r="AN57" i="47" s="1"/>
  <c r="BB44" i="47"/>
  <c r="AY44" i="47"/>
  <c r="AV44" i="47" s="1"/>
  <c r="AY39" i="47"/>
  <c r="AJ39" i="47" s="1"/>
  <c r="AV39" i="47"/>
  <c r="AN39" i="47"/>
  <c r="BB25" i="47"/>
  <c r="AY25" i="47"/>
  <c r="AV25" i="47"/>
  <c r="AY20" i="47"/>
  <c r="AV20" i="47"/>
  <c r="AV30" i="47" s="1"/>
  <c r="AD75" i="48" l="1"/>
  <c r="AD43" i="48"/>
  <c r="AD39" i="48"/>
  <c r="X35" i="48"/>
  <c r="AD35" i="48" s="1"/>
  <c r="AD63" i="48"/>
  <c r="AD27" i="48"/>
  <c r="AD67" i="48"/>
  <c r="AD59" i="48"/>
  <c r="AD23" i="48"/>
  <c r="AD55" i="48"/>
  <c r="AD19" i="48"/>
  <c r="X47" i="48"/>
  <c r="AD47" i="48" s="1"/>
  <c r="AD51" i="48"/>
  <c r="AD15" i="48"/>
  <c r="X87" i="48"/>
  <c r="AD87" i="48"/>
  <c r="X11" i="48"/>
  <c r="AD11" i="48" s="1"/>
  <c r="X63" i="48"/>
  <c r="X71" i="48"/>
  <c r="AD71" i="48" s="1"/>
  <c r="X91" i="48"/>
  <c r="X314" i="47" s="1"/>
  <c r="X59" i="48"/>
  <c r="X310" i="47"/>
  <c r="R314" i="47"/>
  <c r="AY330" i="47"/>
  <c r="AL30" i="47"/>
  <c r="O302" i="47" s="1"/>
  <c r="AJ25" i="47"/>
  <c r="AN25" i="47" s="1"/>
  <c r="AJ99" i="47"/>
  <c r="AN99" i="47" s="1"/>
  <c r="AJ172" i="47"/>
  <c r="AN172" i="47" s="1"/>
  <c r="AJ62" i="47"/>
  <c r="AN62" i="47" s="1"/>
  <c r="AJ136" i="47"/>
  <c r="AN136" i="47" s="1"/>
  <c r="O254" i="47"/>
  <c r="O270" i="47"/>
  <c r="O286" i="47"/>
  <c r="AV310" i="47"/>
  <c r="O314" i="47"/>
  <c r="O306" i="47"/>
  <c r="O298" i="47"/>
  <c r="O290" i="47"/>
  <c r="O282" i="47"/>
  <c r="O274" i="47"/>
  <c r="O266" i="47"/>
  <c r="O258" i="47"/>
  <c r="O250" i="47"/>
  <c r="O242" i="47"/>
  <c r="O234" i="47"/>
  <c r="AN81" i="47"/>
  <c r="AL122" i="47"/>
  <c r="AN154" i="47"/>
  <c r="AL196" i="47"/>
  <c r="O238" i="47"/>
  <c r="AJ20" i="47"/>
  <c r="AN20" i="47" s="1"/>
  <c r="AV49" i="47"/>
  <c r="AL49" i="47" s="1"/>
  <c r="AL86" i="47"/>
  <c r="AV122" i="47"/>
  <c r="AL159" i="47"/>
  <c r="AV196" i="47"/>
  <c r="O246" i="47"/>
  <c r="O262" i="47"/>
  <c r="O278" i="47"/>
  <c r="O294" i="47"/>
  <c r="O310" i="47"/>
  <c r="AD314" i="47" l="1"/>
  <c r="X306" i="47"/>
  <c r="R310" i="47"/>
  <c r="AD310" i="47" s="1"/>
  <c r="AV306" i="47"/>
  <c r="X302" i="47"/>
  <c r="AJ191" i="47"/>
  <c r="AN191" i="47"/>
  <c r="AJ117" i="47"/>
  <c r="AN117" i="47"/>
  <c r="AJ44" i="47"/>
  <c r="AN44" i="47"/>
  <c r="R306" i="47" l="1"/>
  <c r="AD306" i="47" s="1"/>
  <c r="AV302" i="47"/>
  <c r="R302" i="47"/>
  <c r="X298" i="47"/>
  <c r="AD302" i="47" l="1"/>
  <c r="AV298" i="47"/>
  <c r="R298" i="47"/>
  <c r="AD298" i="47" s="1"/>
  <c r="X294" i="47"/>
  <c r="AV294" i="47" l="1"/>
  <c r="R294" i="47"/>
  <c r="X290" i="47"/>
  <c r="X274" i="47"/>
  <c r="AD294" i="47" l="1"/>
  <c r="AV274" i="47"/>
  <c r="R274" i="47"/>
  <c r="AD274" i="47" s="1"/>
  <c r="X270" i="47"/>
  <c r="AV290" i="47"/>
  <c r="R290" i="47"/>
  <c r="AD290" i="47" s="1"/>
  <c r="X286" i="47"/>
  <c r="AV286" i="47" l="1"/>
  <c r="R286" i="47"/>
  <c r="X282" i="47"/>
  <c r="AV270" i="47"/>
  <c r="R270" i="47"/>
  <c r="X266" i="47"/>
  <c r="AD270" i="47" l="1"/>
  <c r="AD286" i="47"/>
  <c r="AV266" i="47"/>
  <c r="R266" i="47"/>
  <c r="AD266" i="47" s="1"/>
  <c r="AU262" i="47"/>
  <c r="X262" i="47" s="1"/>
  <c r="AV282" i="47"/>
  <c r="R282" i="47"/>
  <c r="AD282" i="47" s="1"/>
  <c r="X278" i="47"/>
  <c r="AV262" i="47" l="1"/>
  <c r="R262" i="47"/>
  <c r="AU258" i="47"/>
  <c r="X258" i="47" s="1"/>
  <c r="AV278" i="47"/>
  <c r="R278" i="47"/>
  <c r="AD278" i="47" l="1"/>
  <c r="AD262" i="47"/>
  <c r="AV258" i="47"/>
  <c r="R258" i="47"/>
  <c r="AD258" i="47" s="1"/>
  <c r="AU254" i="47"/>
  <c r="X254" i="47" s="1"/>
  <c r="AV254" i="47" l="1"/>
  <c r="R254" i="47"/>
  <c r="AU250" i="47"/>
  <c r="X250" i="47" s="1"/>
  <c r="AD254" i="47" l="1"/>
  <c r="AV250" i="47"/>
  <c r="R250" i="47"/>
  <c r="AD250" i="47" s="1"/>
  <c r="AU246" i="47"/>
  <c r="X246" i="47" s="1"/>
  <c r="AV246" i="47" l="1"/>
  <c r="R246" i="47"/>
  <c r="AU242" i="47"/>
  <c r="X242" i="47" s="1"/>
  <c r="AD246" i="47" l="1"/>
  <c r="AV242" i="47"/>
  <c r="R242" i="47"/>
  <c r="AD242" i="47" s="1"/>
  <c r="AU238" i="47"/>
  <c r="X238" i="47" s="1"/>
  <c r="AV238" i="47" l="1"/>
  <c r="R238" i="47"/>
  <c r="AU234" i="47"/>
  <c r="X234" i="47" s="1"/>
  <c r="AD238" i="47" l="1"/>
  <c r="AV234" i="47"/>
  <c r="R234" i="47"/>
  <c r="AD234" i="47" l="1"/>
  <c r="X330" i="47" s="1"/>
  <c r="X91" i="46" l="1"/>
  <c r="I91" i="46"/>
  <c r="AD91" i="46" s="1"/>
  <c r="X87" i="46"/>
  <c r="I87" i="46"/>
  <c r="AD87" i="46" s="1"/>
  <c r="X83" i="46"/>
  <c r="I83" i="46"/>
  <c r="AD83" i="46" s="1"/>
  <c r="X79" i="46"/>
  <c r="I79" i="46"/>
  <c r="AD79" i="46" s="1"/>
  <c r="X75" i="46"/>
  <c r="I75" i="46"/>
  <c r="AD75" i="46" s="1"/>
  <c r="X71" i="46"/>
  <c r="I71" i="46"/>
  <c r="AD71" i="46" s="1"/>
  <c r="X67" i="46"/>
  <c r="I67" i="46"/>
  <c r="AD67" i="46" s="1"/>
  <c r="X63" i="46"/>
  <c r="I63" i="46"/>
  <c r="AD63" i="46" s="1"/>
  <c r="X59" i="46"/>
  <c r="I59" i="46"/>
  <c r="AD59" i="46" s="1"/>
  <c r="X55" i="46"/>
  <c r="I55" i="46"/>
  <c r="AD55" i="46" s="1"/>
  <c r="X51" i="46"/>
  <c r="I51" i="46"/>
  <c r="AD51" i="46" s="1"/>
  <c r="X47" i="46"/>
  <c r="I47" i="46"/>
  <c r="AD47" i="46" s="1"/>
  <c r="X43" i="46"/>
  <c r="I43" i="46"/>
  <c r="AD43" i="46" s="1"/>
  <c r="X39" i="46"/>
  <c r="I39" i="46"/>
  <c r="AD39" i="46" s="1"/>
  <c r="X35" i="46"/>
  <c r="I35" i="46"/>
  <c r="AD35" i="46" s="1"/>
  <c r="X31" i="46"/>
  <c r="I31" i="46"/>
  <c r="AD31" i="46" s="1"/>
  <c r="X27" i="46"/>
  <c r="I27" i="46"/>
  <c r="AD27" i="46" s="1"/>
  <c r="X23" i="46"/>
  <c r="I23" i="46"/>
  <c r="AD23" i="46" s="1"/>
  <c r="X19" i="46"/>
  <c r="I19" i="46"/>
  <c r="AD19" i="46" s="1"/>
  <c r="X15" i="46"/>
  <c r="I15" i="46"/>
  <c r="AD15" i="46" s="1"/>
  <c r="X11" i="46"/>
  <c r="I11" i="46"/>
  <c r="AD11" i="46" s="1"/>
  <c r="AI2" i="46"/>
  <c r="U2" i="46"/>
  <c r="X91" i="45"/>
  <c r="I91" i="45"/>
  <c r="X87" i="45"/>
  <c r="I87" i="45"/>
  <c r="AD87" i="45" s="1"/>
  <c r="X83" i="45"/>
  <c r="I83" i="45"/>
  <c r="AD83" i="45" s="1"/>
  <c r="X79" i="45"/>
  <c r="I79" i="45"/>
  <c r="AD79" i="45" s="1"/>
  <c r="X75" i="45"/>
  <c r="I75" i="45"/>
  <c r="AD75" i="45" s="1"/>
  <c r="X71" i="45"/>
  <c r="I71" i="45"/>
  <c r="AD71" i="45" s="1"/>
  <c r="X67" i="45"/>
  <c r="I67" i="45"/>
  <c r="AD67" i="45" s="1"/>
  <c r="X63" i="45"/>
  <c r="I63" i="45"/>
  <c r="AD63" i="45" s="1"/>
  <c r="X59" i="45"/>
  <c r="I59" i="45"/>
  <c r="AD59" i="45" s="1"/>
  <c r="X55" i="45"/>
  <c r="I55" i="45"/>
  <c r="AD55" i="45" s="1"/>
  <c r="X51" i="45"/>
  <c r="I51" i="45"/>
  <c r="AD51" i="45" s="1"/>
  <c r="X47" i="45"/>
  <c r="I47" i="45"/>
  <c r="AD47" i="45" s="1"/>
  <c r="X43" i="45"/>
  <c r="I43" i="45"/>
  <c r="AD43" i="45" s="1"/>
  <c r="X39" i="45"/>
  <c r="I39" i="45"/>
  <c r="AD39" i="45" s="1"/>
  <c r="X35" i="45"/>
  <c r="I35" i="45"/>
  <c r="AD35" i="45" s="1"/>
  <c r="X31" i="45"/>
  <c r="I31" i="45"/>
  <c r="AD31" i="45" s="1"/>
  <c r="X27" i="45"/>
  <c r="I27" i="45"/>
  <c r="AD27" i="45" s="1"/>
  <c r="X23" i="45"/>
  <c r="I23" i="45"/>
  <c r="AD23" i="45" s="1"/>
  <c r="X19" i="45"/>
  <c r="I19" i="45"/>
  <c r="AD19" i="45" s="1"/>
  <c r="X15" i="45"/>
  <c r="I15" i="45"/>
  <c r="AD15" i="45" s="1"/>
  <c r="X11" i="45"/>
  <c r="I11" i="45"/>
  <c r="AD11" i="45" s="1"/>
  <c r="AI2" i="45"/>
  <c r="U2" i="45"/>
  <c r="X91" i="44"/>
  <c r="I91" i="44"/>
  <c r="AD91" i="44" s="1"/>
  <c r="X87" i="44"/>
  <c r="I87" i="44"/>
  <c r="AD87" i="44" s="1"/>
  <c r="X83" i="44"/>
  <c r="I83" i="44"/>
  <c r="AD83" i="44" s="1"/>
  <c r="X79" i="44"/>
  <c r="I79" i="44"/>
  <c r="AD79" i="44" s="1"/>
  <c r="X75" i="44"/>
  <c r="I75" i="44"/>
  <c r="AD75" i="44" s="1"/>
  <c r="X71" i="44"/>
  <c r="I71" i="44"/>
  <c r="AD71" i="44" s="1"/>
  <c r="X67" i="44"/>
  <c r="I67" i="44"/>
  <c r="AD67" i="44" s="1"/>
  <c r="X63" i="44"/>
  <c r="I63" i="44"/>
  <c r="AD63" i="44" s="1"/>
  <c r="X59" i="44"/>
  <c r="I59" i="44"/>
  <c r="AD59" i="44" s="1"/>
  <c r="X55" i="44"/>
  <c r="I55" i="44"/>
  <c r="AD55" i="44" s="1"/>
  <c r="X51" i="44"/>
  <c r="I51" i="44"/>
  <c r="AD51" i="44" s="1"/>
  <c r="X47" i="44"/>
  <c r="I47" i="44"/>
  <c r="AD47" i="44" s="1"/>
  <c r="X43" i="44"/>
  <c r="I43" i="44"/>
  <c r="AD43" i="44" s="1"/>
  <c r="X39" i="44"/>
  <c r="I39" i="44"/>
  <c r="AD39" i="44" s="1"/>
  <c r="X35" i="44"/>
  <c r="I35" i="44"/>
  <c r="AD35" i="44" s="1"/>
  <c r="X31" i="44"/>
  <c r="I31" i="44"/>
  <c r="AD31" i="44" s="1"/>
  <c r="X27" i="44"/>
  <c r="I27" i="44"/>
  <c r="AD27" i="44" s="1"/>
  <c r="X23" i="44"/>
  <c r="I23" i="44"/>
  <c r="AD23" i="44" s="1"/>
  <c r="X19" i="44"/>
  <c r="I19" i="44"/>
  <c r="AD19" i="44" s="1"/>
  <c r="X15" i="44"/>
  <c r="I15" i="44"/>
  <c r="AD15" i="44" s="1"/>
  <c r="X11" i="44"/>
  <c r="I11" i="44"/>
  <c r="AD11" i="44" s="1"/>
  <c r="AI2" i="44"/>
  <c r="U2" i="44"/>
  <c r="X91" i="43"/>
  <c r="I91" i="43"/>
  <c r="X87" i="43"/>
  <c r="I87" i="43"/>
  <c r="AD87" i="43" s="1"/>
  <c r="X83" i="43"/>
  <c r="I83" i="43"/>
  <c r="AD83" i="43" s="1"/>
  <c r="X79" i="43"/>
  <c r="I79" i="43"/>
  <c r="AD79" i="43" s="1"/>
  <c r="X75" i="43"/>
  <c r="I75" i="43"/>
  <c r="AD75" i="43" s="1"/>
  <c r="X71" i="43"/>
  <c r="I71" i="43"/>
  <c r="AD71" i="43" s="1"/>
  <c r="X67" i="43"/>
  <c r="I67" i="43"/>
  <c r="AD67" i="43" s="1"/>
  <c r="X63" i="43"/>
  <c r="I63" i="43"/>
  <c r="AD63" i="43" s="1"/>
  <c r="X59" i="43"/>
  <c r="I59" i="43"/>
  <c r="AD59" i="43" s="1"/>
  <c r="X55" i="43"/>
  <c r="I55" i="43"/>
  <c r="AD55" i="43" s="1"/>
  <c r="X51" i="43"/>
  <c r="I51" i="43"/>
  <c r="AD51" i="43" s="1"/>
  <c r="X47" i="43"/>
  <c r="I47" i="43"/>
  <c r="AD47" i="43" s="1"/>
  <c r="X43" i="43"/>
  <c r="I43" i="43"/>
  <c r="AD43" i="43" s="1"/>
  <c r="X39" i="43"/>
  <c r="I39" i="43"/>
  <c r="AD39" i="43" s="1"/>
  <c r="X35" i="43"/>
  <c r="I35" i="43"/>
  <c r="AD35" i="43" s="1"/>
  <c r="X31" i="43"/>
  <c r="I31" i="43"/>
  <c r="AD31" i="43" s="1"/>
  <c r="X27" i="43"/>
  <c r="I27" i="43"/>
  <c r="AD27" i="43" s="1"/>
  <c r="X23" i="43"/>
  <c r="I23" i="43"/>
  <c r="AD23" i="43" s="1"/>
  <c r="X19" i="43"/>
  <c r="I19" i="43"/>
  <c r="AD19" i="43" s="1"/>
  <c r="X15" i="43"/>
  <c r="I15" i="43"/>
  <c r="AD15" i="43" s="1"/>
  <c r="X11" i="43"/>
  <c r="I11" i="43"/>
  <c r="AD11" i="43" s="1"/>
  <c r="AI2" i="43"/>
  <c r="U2" i="43"/>
  <c r="X91" i="42"/>
  <c r="I91" i="42"/>
  <c r="AD91" i="42" s="1"/>
  <c r="X87" i="42"/>
  <c r="I87" i="42"/>
  <c r="AD87" i="42" s="1"/>
  <c r="X83" i="42"/>
  <c r="I83" i="42"/>
  <c r="AD83" i="42" s="1"/>
  <c r="X79" i="42"/>
  <c r="I79" i="42"/>
  <c r="AD79" i="42" s="1"/>
  <c r="X75" i="42"/>
  <c r="I75" i="42"/>
  <c r="AD75" i="42" s="1"/>
  <c r="X71" i="42"/>
  <c r="I71" i="42"/>
  <c r="AD71" i="42" s="1"/>
  <c r="X67" i="42"/>
  <c r="I67" i="42"/>
  <c r="AD67" i="42" s="1"/>
  <c r="X63" i="42"/>
  <c r="I63" i="42"/>
  <c r="AD63" i="42" s="1"/>
  <c r="X59" i="42"/>
  <c r="I59" i="42"/>
  <c r="AD59" i="42" s="1"/>
  <c r="X55" i="42"/>
  <c r="I55" i="42"/>
  <c r="AD55" i="42" s="1"/>
  <c r="X51" i="42"/>
  <c r="I51" i="42"/>
  <c r="AD51" i="42" s="1"/>
  <c r="X47" i="42"/>
  <c r="I47" i="42"/>
  <c r="AD47" i="42" s="1"/>
  <c r="X43" i="42"/>
  <c r="I43" i="42"/>
  <c r="AD43" i="42" s="1"/>
  <c r="X39" i="42"/>
  <c r="I39" i="42"/>
  <c r="AD39" i="42" s="1"/>
  <c r="X35" i="42"/>
  <c r="I35" i="42"/>
  <c r="AD35" i="42" s="1"/>
  <c r="X31" i="42"/>
  <c r="I31" i="42"/>
  <c r="AD31" i="42" s="1"/>
  <c r="X27" i="42"/>
  <c r="I27" i="42"/>
  <c r="AD27" i="42" s="1"/>
  <c r="X23" i="42"/>
  <c r="I23" i="42"/>
  <c r="AD23" i="42" s="1"/>
  <c r="X19" i="42"/>
  <c r="I19" i="42"/>
  <c r="AD19" i="42" s="1"/>
  <c r="X15" i="42"/>
  <c r="I15" i="42"/>
  <c r="AD15" i="42" s="1"/>
  <c r="X11" i="42"/>
  <c r="I11" i="42"/>
  <c r="AD11" i="42" s="1"/>
  <c r="AI2" i="42"/>
  <c r="U2" i="42"/>
  <c r="X91" i="41"/>
  <c r="I91" i="41"/>
  <c r="X87" i="41"/>
  <c r="I87" i="41"/>
  <c r="AD87" i="41" s="1"/>
  <c r="X83" i="41"/>
  <c r="I83" i="41"/>
  <c r="AD83" i="41" s="1"/>
  <c r="X79" i="41"/>
  <c r="I79" i="41"/>
  <c r="AD79" i="41" s="1"/>
  <c r="X75" i="41"/>
  <c r="I75" i="41"/>
  <c r="AD75" i="41" s="1"/>
  <c r="X71" i="41"/>
  <c r="I71" i="41"/>
  <c r="AD71" i="41" s="1"/>
  <c r="X67" i="41"/>
  <c r="I67" i="41"/>
  <c r="AD67" i="41" s="1"/>
  <c r="X63" i="41"/>
  <c r="I63" i="41"/>
  <c r="AD63" i="41" s="1"/>
  <c r="X59" i="41"/>
  <c r="I59" i="41"/>
  <c r="AD59" i="41" s="1"/>
  <c r="X55" i="41"/>
  <c r="I55" i="41"/>
  <c r="AD55" i="41" s="1"/>
  <c r="X51" i="41"/>
  <c r="I51" i="41"/>
  <c r="AD51" i="41" s="1"/>
  <c r="X47" i="41"/>
  <c r="I47" i="41"/>
  <c r="AD47" i="41" s="1"/>
  <c r="X43" i="41"/>
  <c r="I43" i="41"/>
  <c r="AD43" i="41" s="1"/>
  <c r="X39" i="41"/>
  <c r="I39" i="41"/>
  <c r="AD39" i="41" s="1"/>
  <c r="X35" i="41"/>
  <c r="I35" i="41"/>
  <c r="AD35" i="41" s="1"/>
  <c r="X31" i="41"/>
  <c r="I31" i="41"/>
  <c r="AD31" i="41" s="1"/>
  <c r="X27" i="41"/>
  <c r="I27" i="41"/>
  <c r="AD27" i="41" s="1"/>
  <c r="X23" i="41"/>
  <c r="I23" i="41"/>
  <c r="AD23" i="41" s="1"/>
  <c r="X19" i="41"/>
  <c r="I19" i="41"/>
  <c r="AD19" i="41" s="1"/>
  <c r="X15" i="41"/>
  <c r="I15" i="41"/>
  <c r="AD15" i="41" s="1"/>
  <c r="X11" i="41"/>
  <c r="I11" i="41"/>
  <c r="AD11" i="41" s="1"/>
  <c r="AI2" i="41"/>
  <c r="U2" i="41"/>
  <c r="X91" i="40"/>
  <c r="I91" i="40"/>
  <c r="AD91" i="40" s="1"/>
  <c r="X87" i="40"/>
  <c r="I87" i="40"/>
  <c r="AD87" i="40" s="1"/>
  <c r="X83" i="40"/>
  <c r="I83" i="40"/>
  <c r="AD83" i="40" s="1"/>
  <c r="X79" i="40"/>
  <c r="I79" i="40"/>
  <c r="AD79" i="40" s="1"/>
  <c r="X75" i="40"/>
  <c r="I75" i="40"/>
  <c r="AD75" i="40" s="1"/>
  <c r="X71" i="40"/>
  <c r="I71" i="40"/>
  <c r="AD71" i="40" s="1"/>
  <c r="X67" i="40"/>
  <c r="I67" i="40"/>
  <c r="AD67" i="40" s="1"/>
  <c r="X63" i="40"/>
  <c r="I63" i="40"/>
  <c r="AD63" i="40" s="1"/>
  <c r="X59" i="40"/>
  <c r="I59" i="40"/>
  <c r="AD59" i="40" s="1"/>
  <c r="X55" i="40"/>
  <c r="I55" i="40"/>
  <c r="AD55" i="40" s="1"/>
  <c r="X51" i="40"/>
  <c r="I51" i="40"/>
  <c r="AD51" i="40" s="1"/>
  <c r="X47" i="40"/>
  <c r="I47" i="40"/>
  <c r="AD47" i="40" s="1"/>
  <c r="X43" i="40"/>
  <c r="I43" i="40"/>
  <c r="AD43" i="40" s="1"/>
  <c r="X39" i="40"/>
  <c r="I39" i="40"/>
  <c r="AD39" i="40" s="1"/>
  <c r="X35" i="40"/>
  <c r="I35" i="40"/>
  <c r="AD35" i="40" s="1"/>
  <c r="X31" i="40"/>
  <c r="I31" i="40"/>
  <c r="AD31" i="40" s="1"/>
  <c r="X27" i="40"/>
  <c r="I27" i="40"/>
  <c r="AD27" i="40" s="1"/>
  <c r="X23" i="40"/>
  <c r="I23" i="40"/>
  <c r="AD23" i="40" s="1"/>
  <c r="X19" i="40"/>
  <c r="I19" i="40"/>
  <c r="AD19" i="40" s="1"/>
  <c r="X15" i="40"/>
  <c r="I15" i="40"/>
  <c r="AD15" i="40" s="1"/>
  <c r="X11" i="40"/>
  <c r="I11" i="40"/>
  <c r="AD11" i="40" s="1"/>
  <c r="AI2" i="40"/>
  <c r="U2" i="40"/>
  <c r="X91" i="39"/>
  <c r="I91" i="39"/>
  <c r="X87" i="39"/>
  <c r="I87" i="39"/>
  <c r="AD87" i="39" s="1"/>
  <c r="X83" i="39"/>
  <c r="I83" i="39"/>
  <c r="AD83" i="39" s="1"/>
  <c r="X79" i="39"/>
  <c r="I79" i="39"/>
  <c r="AD79" i="39" s="1"/>
  <c r="X75" i="39"/>
  <c r="I75" i="39"/>
  <c r="AD75" i="39" s="1"/>
  <c r="X71" i="39"/>
  <c r="I71" i="39"/>
  <c r="AD71" i="39" s="1"/>
  <c r="X67" i="39"/>
  <c r="I67" i="39"/>
  <c r="AD67" i="39" s="1"/>
  <c r="X63" i="39"/>
  <c r="I63" i="39"/>
  <c r="AD63" i="39" s="1"/>
  <c r="X59" i="39"/>
  <c r="I59" i="39"/>
  <c r="AD59" i="39" s="1"/>
  <c r="X55" i="39"/>
  <c r="I55" i="39"/>
  <c r="AD55" i="39" s="1"/>
  <c r="X51" i="39"/>
  <c r="I51" i="39"/>
  <c r="AD51" i="39" s="1"/>
  <c r="X47" i="39"/>
  <c r="I47" i="39"/>
  <c r="AD47" i="39" s="1"/>
  <c r="X43" i="39"/>
  <c r="I43" i="39"/>
  <c r="AD43" i="39" s="1"/>
  <c r="X39" i="39"/>
  <c r="I39" i="39"/>
  <c r="AD39" i="39" s="1"/>
  <c r="X35" i="39"/>
  <c r="I35" i="39"/>
  <c r="AD35" i="39" s="1"/>
  <c r="X31" i="39"/>
  <c r="I31" i="39"/>
  <c r="AD31" i="39" s="1"/>
  <c r="X27" i="39"/>
  <c r="I27" i="39"/>
  <c r="AD27" i="39" s="1"/>
  <c r="X23" i="39"/>
  <c r="I23" i="39"/>
  <c r="AD23" i="39" s="1"/>
  <c r="X19" i="39"/>
  <c r="I19" i="39"/>
  <c r="AD19" i="39" s="1"/>
  <c r="X15" i="39"/>
  <c r="I15" i="39"/>
  <c r="AD15" i="39" s="1"/>
  <c r="X11" i="39"/>
  <c r="I11" i="39"/>
  <c r="AD11" i="39" s="1"/>
  <c r="AI2" i="39"/>
  <c r="U2" i="39"/>
  <c r="X91" i="38"/>
  <c r="I91" i="38"/>
  <c r="AD91" i="38" s="1"/>
  <c r="X87" i="38"/>
  <c r="I87" i="38"/>
  <c r="AD87" i="38" s="1"/>
  <c r="X83" i="38"/>
  <c r="I83" i="38"/>
  <c r="AD83" i="38" s="1"/>
  <c r="X79" i="38"/>
  <c r="I79" i="38"/>
  <c r="AD79" i="38" s="1"/>
  <c r="X75" i="38"/>
  <c r="I75" i="38"/>
  <c r="AD75" i="38" s="1"/>
  <c r="X71" i="38"/>
  <c r="I71" i="38"/>
  <c r="AD71" i="38" s="1"/>
  <c r="X67" i="38"/>
  <c r="I67" i="38"/>
  <c r="AD67" i="38" s="1"/>
  <c r="X63" i="38"/>
  <c r="I63" i="38"/>
  <c r="AD63" i="38" s="1"/>
  <c r="X59" i="38"/>
  <c r="I59" i="38"/>
  <c r="AD59" i="38" s="1"/>
  <c r="X55" i="38"/>
  <c r="I55" i="38"/>
  <c r="AD55" i="38" s="1"/>
  <c r="X51" i="38"/>
  <c r="I51" i="38"/>
  <c r="AD51" i="38" s="1"/>
  <c r="X47" i="38"/>
  <c r="I47" i="38"/>
  <c r="AD47" i="38" s="1"/>
  <c r="X43" i="38"/>
  <c r="I43" i="38"/>
  <c r="AD43" i="38" s="1"/>
  <c r="X39" i="38"/>
  <c r="I39" i="38"/>
  <c r="AD39" i="38" s="1"/>
  <c r="X35" i="38"/>
  <c r="I35" i="38"/>
  <c r="AD35" i="38" s="1"/>
  <c r="X31" i="38"/>
  <c r="I31" i="38"/>
  <c r="AD31" i="38" s="1"/>
  <c r="X27" i="38"/>
  <c r="I27" i="38"/>
  <c r="AD27" i="38" s="1"/>
  <c r="X23" i="38"/>
  <c r="I23" i="38"/>
  <c r="AD23" i="38" s="1"/>
  <c r="X19" i="38"/>
  <c r="I19" i="38"/>
  <c r="AD19" i="38" s="1"/>
  <c r="X15" i="38"/>
  <c r="I15" i="38"/>
  <c r="AD15" i="38" s="1"/>
  <c r="X11" i="38"/>
  <c r="I11" i="38"/>
  <c r="AD11" i="38" s="1"/>
  <c r="AI2" i="38"/>
  <c r="U2" i="38"/>
  <c r="X91" i="37"/>
  <c r="I91" i="37"/>
  <c r="X87" i="37"/>
  <c r="I87" i="37"/>
  <c r="AD87" i="37" s="1"/>
  <c r="X83" i="37"/>
  <c r="I83" i="37"/>
  <c r="AD83" i="37" s="1"/>
  <c r="X79" i="37"/>
  <c r="I79" i="37"/>
  <c r="AD79" i="37" s="1"/>
  <c r="X75" i="37"/>
  <c r="I75" i="37"/>
  <c r="AD75" i="37" s="1"/>
  <c r="X71" i="37"/>
  <c r="I71" i="37"/>
  <c r="AD71" i="37" s="1"/>
  <c r="X67" i="37"/>
  <c r="I67" i="37"/>
  <c r="AD67" i="37" s="1"/>
  <c r="X63" i="37"/>
  <c r="I63" i="37"/>
  <c r="AD63" i="37" s="1"/>
  <c r="X59" i="37"/>
  <c r="I59" i="37"/>
  <c r="AD59" i="37" s="1"/>
  <c r="X55" i="37"/>
  <c r="I55" i="37"/>
  <c r="AD55" i="37" s="1"/>
  <c r="X51" i="37"/>
  <c r="I51" i="37"/>
  <c r="AD51" i="37" s="1"/>
  <c r="X47" i="37"/>
  <c r="I47" i="37"/>
  <c r="AD47" i="37" s="1"/>
  <c r="X43" i="37"/>
  <c r="I43" i="37"/>
  <c r="AD43" i="37" s="1"/>
  <c r="X39" i="37"/>
  <c r="I39" i="37"/>
  <c r="AD39" i="37" s="1"/>
  <c r="X35" i="37"/>
  <c r="I35" i="37"/>
  <c r="AD35" i="37" s="1"/>
  <c r="X31" i="37"/>
  <c r="I31" i="37"/>
  <c r="AD31" i="37" s="1"/>
  <c r="X27" i="37"/>
  <c r="I27" i="37"/>
  <c r="AD27" i="37" s="1"/>
  <c r="X23" i="37"/>
  <c r="I23" i="37"/>
  <c r="AD23" i="37" s="1"/>
  <c r="X19" i="37"/>
  <c r="I19" i="37"/>
  <c r="AD19" i="37" s="1"/>
  <c r="X15" i="37"/>
  <c r="I15" i="37"/>
  <c r="AD15" i="37" s="1"/>
  <c r="X11" i="37"/>
  <c r="I11" i="37"/>
  <c r="AD11" i="37" s="1"/>
  <c r="AI2" i="37"/>
  <c r="U2" i="37"/>
  <c r="X91" i="36"/>
  <c r="I91" i="36"/>
  <c r="AD91" i="36" s="1"/>
  <c r="X87" i="36"/>
  <c r="I87" i="36"/>
  <c r="AD87" i="36" s="1"/>
  <c r="X83" i="36"/>
  <c r="I83" i="36"/>
  <c r="AD83" i="36" s="1"/>
  <c r="X79" i="36"/>
  <c r="I79" i="36"/>
  <c r="AD79" i="36" s="1"/>
  <c r="X75" i="36"/>
  <c r="I75" i="36"/>
  <c r="AD75" i="36" s="1"/>
  <c r="X71" i="36"/>
  <c r="I71" i="36"/>
  <c r="AD71" i="36" s="1"/>
  <c r="X67" i="36"/>
  <c r="I67" i="36"/>
  <c r="AD67" i="36" s="1"/>
  <c r="X63" i="36"/>
  <c r="I63" i="36"/>
  <c r="AD63" i="36" s="1"/>
  <c r="X59" i="36"/>
  <c r="I59" i="36"/>
  <c r="AD59" i="36" s="1"/>
  <c r="X55" i="36"/>
  <c r="I55" i="36"/>
  <c r="AD55" i="36" s="1"/>
  <c r="X51" i="36"/>
  <c r="I51" i="36"/>
  <c r="AD51" i="36" s="1"/>
  <c r="X47" i="36"/>
  <c r="I47" i="36"/>
  <c r="AD47" i="36" s="1"/>
  <c r="X43" i="36"/>
  <c r="I43" i="36"/>
  <c r="AD43" i="36" s="1"/>
  <c r="X39" i="36"/>
  <c r="I39" i="36"/>
  <c r="AD39" i="36" s="1"/>
  <c r="X35" i="36"/>
  <c r="I35" i="36"/>
  <c r="AD35" i="36" s="1"/>
  <c r="X31" i="36"/>
  <c r="I31" i="36"/>
  <c r="AD31" i="36" s="1"/>
  <c r="X27" i="36"/>
  <c r="I27" i="36"/>
  <c r="AD27" i="36" s="1"/>
  <c r="X23" i="36"/>
  <c r="I23" i="36"/>
  <c r="AD23" i="36" s="1"/>
  <c r="X19" i="36"/>
  <c r="I19" i="36"/>
  <c r="AD19" i="36" s="1"/>
  <c r="X15" i="36"/>
  <c r="I15" i="36"/>
  <c r="AD15" i="36" s="1"/>
  <c r="X11" i="36"/>
  <c r="I11" i="36"/>
  <c r="AD11" i="36" s="1"/>
  <c r="AI2" i="36"/>
  <c r="U2" i="36"/>
  <c r="X91" i="35"/>
  <c r="I91" i="35"/>
  <c r="X87" i="35"/>
  <c r="I87" i="35"/>
  <c r="AD87" i="35" s="1"/>
  <c r="X83" i="35"/>
  <c r="I83" i="35"/>
  <c r="AD83" i="35" s="1"/>
  <c r="X79" i="35"/>
  <c r="I79" i="35"/>
  <c r="AD79" i="35" s="1"/>
  <c r="X75" i="35"/>
  <c r="I75" i="35"/>
  <c r="AD75" i="35" s="1"/>
  <c r="X71" i="35"/>
  <c r="I71" i="35"/>
  <c r="AD71" i="35" s="1"/>
  <c r="X67" i="35"/>
  <c r="I67" i="35"/>
  <c r="AD67" i="35" s="1"/>
  <c r="X63" i="35"/>
  <c r="I63" i="35"/>
  <c r="AD63" i="35" s="1"/>
  <c r="X59" i="35"/>
  <c r="I59" i="35"/>
  <c r="AD59" i="35" s="1"/>
  <c r="X55" i="35"/>
  <c r="I55" i="35"/>
  <c r="AD55" i="35" s="1"/>
  <c r="X51" i="35"/>
  <c r="I51" i="35"/>
  <c r="AD51" i="35" s="1"/>
  <c r="X47" i="35"/>
  <c r="I47" i="35"/>
  <c r="AD47" i="35" s="1"/>
  <c r="X43" i="35"/>
  <c r="I43" i="35"/>
  <c r="AD43" i="35" s="1"/>
  <c r="X39" i="35"/>
  <c r="I39" i="35"/>
  <c r="AD39" i="35" s="1"/>
  <c r="X35" i="35"/>
  <c r="I35" i="35"/>
  <c r="AD35" i="35" s="1"/>
  <c r="X31" i="35"/>
  <c r="I31" i="35"/>
  <c r="AD31" i="35" s="1"/>
  <c r="X27" i="35"/>
  <c r="I27" i="35"/>
  <c r="AD27" i="35" s="1"/>
  <c r="X23" i="35"/>
  <c r="I23" i="35"/>
  <c r="AD23" i="35" s="1"/>
  <c r="X19" i="35"/>
  <c r="I19" i="35"/>
  <c r="AD19" i="35" s="1"/>
  <c r="X15" i="35"/>
  <c r="I15" i="35"/>
  <c r="AD15" i="35" s="1"/>
  <c r="X11" i="35"/>
  <c r="I11" i="35"/>
  <c r="AD11" i="35" s="1"/>
  <c r="AI2" i="35"/>
  <c r="U2" i="35"/>
  <c r="X91" i="34"/>
  <c r="I91" i="34"/>
  <c r="AD91" i="34" s="1"/>
  <c r="X87" i="34"/>
  <c r="I87" i="34"/>
  <c r="AD87" i="34" s="1"/>
  <c r="X83" i="34"/>
  <c r="I83" i="34"/>
  <c r="AD83" i="34" s="1"/>
  <c r="X79" i="34"/>
  <c r="I79" i="34"/>
  <c r="AD79" i="34" s="1"/>
  <c r="X75" i="34"/>
  <c r="I75" i="34"/>
  <c r="AD75" i="34" s="1"/>
  <c r="X71" i="34"/>
  <c r="I71" i="34"/>
  <c r="AD71" i="34" s="1"/>
  <c r="X67" i="34"/>
  <c r="I67" i="34"/>
  <c r="AD67" i="34" s="1"/>
  <c r="X63" i="34"/>
  <c r="I63" i="34"/>
  <c r="AD63" i="34" s="1"/>
  <c r="X59" i="34"/>
  <c r="I59" i="34"/>
  <c r="AD59" i="34" s="1"/>
  <c r="X55" i="34"/>
  <c r="I55" i="34"/>
  <c r="AD55" i="34" s="1"/>
  <c r="X51" i="34"/>
  <c r="I51" i="34"/>
  <c r="AD51" i="34" s="1"/>
  <c r="X47" i="34"/>
  <c r="I47" i="34"/>
  <c r="AD47" i="34" s="1"/>
  <c r="X43" i="34"/>
  <c r="I43" i="34"/>
  <c r="AD43" i="34" s="1"/>
  <c r="X39" i="34"/>
  <c r="I39" i="34"/>
  <c r="AD39" i="34" s="1"/>
  <c r="X35" i="34"/>
  <c r="I35" i="34"/>
  <c r="AD35" i="34" s="1"/>
  <c r="X31" i="34"/>
  <c r="I31" i="34"/>
  <c r="AD31" i="34" s="1"/>
  <c r="X27" i="34"/>
  <c r="I27" i="34"/>
  <c r="AD27" i="34" s="1"/>
  <c r="X23" i="34"/>
  <c r="I23" i="34"/>
  <c r="AD23" i="34" s="1"/>
  <c r="X19" i="34"/>
  <c r="I19" i="34"/>
  <c r="AD19" i="34" s="1"/>
  <c r="X15" i="34"/>
  <c r="I15" i="34"/>
  <c r="AD15" i="34" s="1"/>
  <c r="X11" i="34"/>
  <c r="I11" i="34"/>
  <c r="AD11" i="34" s="1"/>
  <c r="AI2" i="34"/>
  <c r="U2" i="34"/>
  <c r="X91" i="33"/>
  <c r="I91" i="33"/>
  <c r="X87" i="33"/>
  <c r="I87" i="33"/>
  <c r="AD87" i="33" s="1"/>
  <c r="X83" i="33"/>
  <c r="I83" i="33"/>
  <c r="AD83" i="33" s="1"/>
  <c r="X79" i="33"/>
  <c r="I79" i="33"/>
  <c r="AD79" i="33" s="1"/>
  <c r="X75" i="33"/>
  <c r="I75" i="33"/>
  <c r="AD75" i="33" s="1"/>
  <c r="X71" i="33"/>
  <c r="I71" i="33"/>
  <c r="AD71" i="33" s="1"/>
  <c r="X67" i="33"/>
  <c r="I67" i="33"/>
  <c r="AD67" i="33" s="1"/>
  <c r="X63" i="33"/>
  <c r="I63" i="33"/>
  <c r="AD63" i="33" s="1"/>
  <c r="X59" i="33"/>
  <c r="I59" i="33"/>
  <c r="AD59" i="33" s="1"/>
  <c r="X55" i="33"/>
  <c r="I55" i="33"/>
  <c r="AD55" i="33" s="1"/>
  <c r="X51" i="33"/>
  <c r="I51" i="33"/>
  <c r="AD51" i="33" s="1"/>
  <c r="X47" i="33"/>
  <c r="I47" i="33"/>
  <c r="AD47" i="33" s="1"/>
  <c r="X43" i="33"/>
  <c r="I43" i="33"/>
  <c r="AD43" i="33" s="1"/>
  <c r="X39" i="33"/>
  <c r="I39" i="33"/>
  <c r="AD39" i="33" s="1"/>
  <c r="X35" i="33"/>
  <c r="I35" i="33"/>
  <c r="AD35" i="33" s="1"/>
  <c r="X31" i="33"/>
  <c r="I31" i="33"/>
  <c r="AD31" i="33" s="1"/>
  <c r="X27" i="33"/>
  <c r="I27" i="33"/>
  <c r="AD27" i="33" s="1"/>
  <c r="X23" i="33"/>
  <c r="I23" i="33"/>
  <c r="AD23" i="33" s="1"/>
  <c r="X19" i="33"/>
  <c r="I19" i="33"/>
  <c r="AD19" i="33" s="1"/>
  <c r="X15" i="33"/>
  <c r="I15" i="33"/>
  <c r="AD15" i="33" s="1"/>
  <c r="X11" i="33"/>
  <c r="I11" i="33"/>
  <c r="AD11" i="33" s="1"/>
  <c r="AI2" i="33"/>
  <c r="U2" i="33"/>
  <c r="X91" i="32"/>
  <c r="I91" i="32"/>
  <c r="AD91" i="32" s="1"/>
  <c r="X87" i="32"/>
  <c r="I87" i="32"/>
  <c r="AD87" i="32" s="1"/>
  <c r="X83" i="32"/>
  <c r="I83" i="32"/>
  <c r="AD83" i="32" s="1"/>
  <c r="X79" i="32"/>
  <c r="I79" i="32"/>
  <c r="AD79" i="32" s="1"/>
  <c r="X75" i="32"/>
  <c r="I75" i="32"/>
  <c r="AD75" i="32" s="1"/>
  <c r="X71" i="32"/>
  <c r="I71" i="32"/>
  <c r="AD71" i="32" s="1"/>
  <c r="X67" i="32"/>
  <c r="I67" i="32"/>
  <c r="AD67" i="32" s="1"/>
  <c r="X63" i="32"/>
  <c r="I63" i="32"/>
  <c r="AD63" i="32" s="1"/>
  <c r="X59" i="32"/>
  <c r="I59" i="32"/>
  <c r="AD59" i="32" s="1"/>
  <c r="X55" i="32"/>
  <c r="I55" i="32"/>
  <c r="AD55" i="32" s="1"/>
  <c r="X51" i="32"/>
  <c r="I51" i="32"/>
  <c r="AD51" i="32" s="1"/>
  <c r="X47" i="32"/>
  <c r="I47" i="32"/>
  <c r="AD47" i="32" s="1"/>
  <c r="X43" i="32"/>
  <c r="I43" i="32"/>
  <c r="AD43" i="32" s="1"/>
  <c r="X39" i="32"/>
  <c r="I39" i="32"/>
  <c r="AD39" i="32" s="1"/>
  <c r="X35" i="32"/>
  <c r="I35" i="32"/>
  <c r="AD35" i="32" s="1"/>
  <c r="X31" i="32"/>
  <c r="I31" i="32"/>
  <c r="AD31" i="32" s="1"/>
  <c r="X27" i="32"/>
  <c r="I27" i="32"/>
  <c r="AD27" i="32" s="1"/>
  <c r="X23" i="32"/>
  <c r="I23" i="32"/>
  <c r="AD23" i="32" s="1"/>
  <c r="X19" i="32"/>
  <c r="I19" i="32"/>
  <c r="AD19" i="32" s="1"/>
  <c r="X15" i="32"/>
  <c r="I15" i="32"/>
  <c r="AD15" i="32" s="1"/>
  <c r="X11" i="32"/>
  <c r="I11" i="32"/>
  <c r="AD11" i="32" s="1"/>
  <c r="AI2" i="32"/>
  <c r="U2" i="32"/>
  <c r="X91" i="31"/>
  <c r="I91" i="31"/>
  <c r="X87" i="31"/>
  <c r="I87" i="31"/>
  <c r="AD87" i="31" s="1"/>
  <c r="X83" i="31"/>
  <c r="I83" i="31"/>
  <c r="AD83" i="31" s="1"/>
  <c r="X79" i="31"/>
  <c r="I79" i="31"/>
  <c r="AD79" i="31" s="1"/>
  <c r="X75" i="31"/>
  <c r="I75" i="31"/>
  <c r="AD75" i="31" s="1"/>
  <c r="X71" i="31"/>
  <c r="I71" i="31"/>
  <c r="AD71" i="31" s="1"/>
  <c r="X67" i="31"/>
  <c r="I67" i="31"/>
  <c r="AD67" i="31" s="1"/>
  <c r="X63" i="31"/>
  <c r="I63" i="31"/>
  <c r="AD63" i="31" s="1"/>
  <c r="X59" i="31"/>
  <c r="I59" i="31"/>
  <c r="AD59" i="31" s="1"/>
  <c r="X55" i="31"/>
  <c r="I55" i="31"/>
  <c r="AD55" i="31" s="1"/>
  <c r="X51" i="31"/>
  <c r="I51" i="31"/>
  <c r="AD51" i="31" s="1"/>
  <c r="X47" i="31"/>
  <c r="I47" i="31"/>
  <c r="AD47" i="31" s="1"/>
  <c r="X43" i="31"/>
  <c r="I43" i="31"/>
  <c r="AD43" i="31" s="1"/>
  <c r="X39" i="31"/>
  <c r="I39" i="31"/>
  <c r="AD39" i="31" s="1"/>
  <c r="X35" i="31"/>
  <c r="I35" i="31"/>
  <c r="AD35" i="31" s="1"/>
  <c r="X31" i="31"/>
  <c r="I31" i="31"/>
  <c r="AD31" i="31" s="1"/>
  <c r="X27" i="31"/>
  <c r="I27" i="31"/>
  <c r="AD27" i="31" s="1"/>
  <c r="X23" i="31"/>
  <c r="I23" i="31"/>
  <c r="AD23" i="31" s="1"/>
  <c r="X19" i="31"/>
  <c r="I19" i="31"/>
  <c r="AD19" i="31" s="1"/>
  <c r="X15" i="31"/>
  <c r="I15" i="31"/>
  <c r="AD15" i="31" s="1"/>
  <c r="X11" i="31"/>
  <c r="I11" i="31"/>
  <c r="AD11" i="31" s="1"/>
  <c r="AI2" i="31"/>
  <c r="U2" i="31"/>
  <c r="X91" i="30"/>
  <c r="I91" i="30"/>
  <c r="AD91" i="30" s="1"/>
  <c r="X87" i="30"/>
  <c r="I87" i="30"/>
  <c r="AD87" i="30" s="1"/>
  <c r="X83" i="30"/>
  <c r="I83" i="30"/>
  <c r="AD83" i="30" s="1"/>
  <c r="X79" i="30"/>
  <c r="I79" i="30"/>
  <c r="AD79" i="30" s="1"/>
  <c r="X75" i="30"/>
  <c r="I75" i="30"/>
  <c r="AD75" i="30" s="1"/>
  <c r="X71" i="30"/>
  <c r="I71" i="30"/>
  <c r="AD71" i="30" s="1"/>
  <c r="X67" i="30"/>
  <c r="I67" i="30"/>
  <c r="AD67" i="30" s="1"/>
  <c r="X63" i="30"/>
  <c r="I63" i="30"/>
  <c r="AD63" i="30" s="1"/>
  <c r="X59" i="30"/>
  <c r="I59" i="30"/>
  <c r="AD59" i="30" s="1"/>
  <c r="X55" i="30"/>
  <c r="I55" i="30"/>
  <c r="AD55" i="30" s="1"/>
  <c r="X51" i="30"/>
  <c r="I51" i="30"/>
  <c r="AD51" i="30" s="1"/>
  <c r="X47" i="30"/>
  <c r="I47" i="30"/>
  <c r="AD47" i="30" s="1"/>
  <c r="X43" i="30"/>
  <c r="I43" i="30"/>
  <c r="AD43" i="30" s="1"/>
  <c r="X39" i="30"/>
  <c r="I39" i="30"/>
  <c r="AD39" i="30" s="1"/>
  <c r="X35" i="30"/>
  <c r="I35" i="30"/>
  <c r="AD35" i="30" s="1"/>
  <c r="X31" i="30"/>
  <c r="I31" i="30"/>
  <c r="AD31" i="30" s="1"/>
  <c r="X27" i="30"/>
  <c r="I27" i="30"/>
  <c r="AD27" i="30" s="1"/>
  <c r="X23" i="30"/>
  <c r="I23" i="30"/>
  <c r="AD23" i="30" s="1"/>
  <c r="X19" i="30"/>
  <c r="I19" i="30"/>
  <c r="AD19" i="30" s="1"/>
  <c r="X15" i="30"/>
  <c r="I15" i="30"/>
  <c r="AD15" i="30" s="1"/>
  <c r="X11" i="30"/>
  <c r="I11" i="30"/>
  <c r="AD11" i="30" s="1"/>
  <c r="AI2" i="30"/>
  <c r="U2" i="30"/>
  <c r="X91" i="29"/>
  <c r="I91" i="29"/>
  <c r="X87" i="29"/>
  <c r="I87" i="29"/>
  <c r="AD87" i="29" s="1"/>
  <c r="X83" i="29"/>
  <c r="I83" i="29"/>
  <c r="AD83" i="29" s="1"/>
  <c r="X79" i="29"/>
  <c r="I79" i="29"/>
  <c r="AD79" i="29" s="1"/>
  <c r="X75" i="29"/>
  <c r="I75" i="29"/>
  <c r="AD75" i="29" s="1"/>
  <c r="X71" i="29"/>
  <c r="I71" i="29"/>
  <c r="AD71" i="29" s="1"/>
  <c r="X67" i="29"/>
  <c r="I67" i="29"/>
  <c r="AD67" i="29" s="1"/>
  <c r="X63" i="29"/>
  <c r="I63" i="29"/>
  <c r="AD63" i="29" s="1"/>
  <c r="X59" i="29"/>
  <c r="I59" i="29"/>
  <c r="AD59" i="29" s="1"/>
  <c r="X55" i="29"/>
  <c r="I55" i="29"/>
  <c r="AD55" i="29" s="1"/>
  <c r="X51" i="29"/>
  <c r="I51" i="29"/>
  <c r="AD51" i="29" s="1"/>
  <c r="X47" i="29"/>
  <c r="I47" i="29"/>
  <c r="AD47" i="29" s="1"/>
  <c r="X43" i="29"/>
  <c r="I43" i="29"/>
  <c r="AD43" i="29" s="1"/>
  <c r="X39" i="29"/>
  <c r="I39" i="29"/>
  <c r="AD39" i="29" s="1"/>
  <c r="X35" i="29"/>
  <c r="I35" i="29"/>
  <c r="AD35" i="29" s="1"/>
  <c r="X31" i="29"/>
  <c r="I31" i="29"/>
  <c r="AD31" i="29" s="1"/>
  <c r="X27" i="29"/>
  <c r="I27" i="29"/>
  <c r="AD27" i="29" s="1"/>
  <c r="X23" i="29"/>
  <c r="I23" i="29"/>
  <c r="AD23" i="29" s="1"/>
  <c r="X19" i="29"/>
  <c r="I19" i="29"/>
  <c r="AD19" i="29" s="1"/>
  <c r="X15" i="29"/>
  <c r="I15" i="29"/>
  <c r="AD15" i="29" s="1"/>
  <c r="X11" i="29"/>
  <c r="I11" i="29"/>
  <c r="AD11" i="29" s="1"/>
  <c r="AI2" i="29"/>
  <c r="U2" i="29"/>
  <c r="X91" i="28"/>
  <c r="I91" i="28"/>
  <c r="AD91" i="28" s="1"/>
  <c r="X87" i="28"/>
  <c r="I87" i="28"/>
  <c r="AD87" i="28" s="1"/>
  <c r="X83" i="28"/>
  <c r="I83" i="28"/>
  <c r="AD83" i="28" s="1"/>
  <c r="X79" i="28"/>
  <c r="I79" i="28"/>
  <c r="AD79" i="28" s="1"/>
  <c r="X75" i="28"/>
  <c r="I75" i="28"/>
  <c r="AD75" i="28" s="1"/>
  <c r="X71" i="28"/>
  <c r="I71" i="28"/>
  <c r="AD71" i="28" s="1"/>
  <c r="X67" i="28"/>
  <c r="I67" i="28"/>
  <c r="AD67" i="28" s="1"/>
  <c r="X63" i="28"/>
  <c r="I63" i="28"/>
  <c r="AD63" i="28" s="1"/>
  <c r="X59" i="28"/>
  <c r="I59" i="28"/>
  <c r="AD59" i="28" s="1"/>
  <c r="X55" i="28"/>
  <c r="I55" i="28"/>
  <c r="AD55" i="28" s="1"/>
  <c r="X51" i="28"/>
  <c r="I51" i="28"/>
  <c r="AD51" i="28" s="1"/>
  <c r="X47" i="28"/>
  <c r="I47" i="28"/>
  <c r="AD47" i="28" s="1"/>
  <c r="X43" i="28"/>
  <c r="I43" i="28"/>
  <c r="AD43" i="28" s="1"/>
  <c r="X39" i="28"/>
  <c r="I39" i="28"/>
  <c r="AD39" i="28" s="1"/>
  <c r="X35" i="28"/>
  <c r="I35" i="28"/>
  <c r="AD35" i="28" s="1"/>
  <c r="X31" i="28"/>
  <c r="I31" i="28"/>
  <c r="AD31" i="28" s="1"/>
  <c r="X27" i="28"/>
  <c r="I27" i="28"/>
  <c r="AD27" i="28" s="1"/>
  <c r="X23" i="28"/>
  <c r="I23" i="28"/>
  <c r="AD23" i="28" s="1"/>
  <c r="X19" i="28"/>
  <c r="I19" i="28"/>
  <c r="AD19" i="28" s="1"/>
  <c r="X15" i="28"/>
  <c r="I15" i="28"/>
  <c r="AD15" i="28" s="1"/>
  <c r="X11" i="28"/>
  <c r="I11" i="28"/>
  <c r="AD11" i="28" s="1"/>
  <c r="AI2" i="28"/>
  <c r="U2" i="28"/>
  <c r="AD91" i="29" l="1"/>
  <c r="AD91" i="31"/>
  <c r="AD91" i="33"/>
  <c r="AD91" i="35"/>
  <c r="AD91" i="37"/>
  <c r="AD91" i="39"/>
  <c r="AD91" i="41"/>
  <c r="AD91" i="43"/>
  <c r="AD91" i="45"/>
  <c r="X83" i="1"/>
  <c r="X87" i="1"/>
  <c r="I15" i="1"/>
  <c r="I19" i="1"/>
  <c r="X19" i="1" s="1"/>
  <c r="I23" i="1"/>
  <c r="X23" i="1" s="1"/>
  <c r="I27" i="1"/>
  <c r="X27" i="1" s="1"/>
  <c r="I31" i="1"/>
  <c r="X31" i="1" s="1"/>
  <c r="I35" i="1"/>
  <c r="I39" i="1"/>
  <c r="X39" i="1" s="1"/>
  <c r="I43" i="1"/>
  <c r="X43" i="1" s="1"/>
  <c r="I47" i="1"/>
  <c r="X47" i="1" s="1"/>
  <c r="I51" i="1"/>
  <c r="I55" i="1"/>
  <c r="X55" i="1" s="1"/>
  <c r="I59" i="1"/>
  <c r="X59" i="1" s="1"/>
  <c r="I63" i="1"/>
  <c r="I67" i="1"/>
  <c r="I71" i="1"/>
  <c r="X71" i="1" s="1"/>
  <c r="I75" i="1"/>
  <c r="X75" i="1" s="1"/>
  <c r="I79" i="1"/>
  <c r="X79" i="1" s="1"/>
  <c r="I83" i="1"/>
  <c r="I87" i="1"/>
  <c r="I91" i="1"/>
  <c r="I11" i="1"/>
  <c r="AX290" i="25"/>
  <c r="AX286" i="25"/>
  <c r="AX282" i="25"/>
  <c r="AX278" i="25"/>
  <c r="AX238" i="25"/>
  <c r="AX242" i="25"/>
  <c r="AX246" i="25"/>
  <c r="AX250" i="25"/>
  <c r="AX254" i="25"/>
  <c r="AX258" i="25"/>
  <c r="AX262" i="25"/>
  <c r="AX266" i="25"/>
  <c r="AX270" i="25"/>
  <c r="AX274" i="25"/>
  <c r="AX294" i="25"/>
  <c r="AX298" i="25"/>
  <c r="AX302" i="25"/>
  <c r="AX306" i="25"/>
  <c r="AX330" i="25"/>
  <c r="AD87" i="1" l="1"/>
  <c r="AD83" i="1"/>
  <c r="AD79" i="1"/>
  <c r="AD75" i="1"/>
  <c r="AD71" i="1"/>
  <c r="AD59" i="1"/>
  <c r="AD47" i="1"/>
  <c r="AD43" i="1"/>
  <c r="AD39" i="1"/>
  <c r="AD27" i="1"/>
  <c r="AD23" i="1"/>
  <c r="AD19" i="1"/>
  <c r="X91" i="1"/>
  <c r="AD91" i="1" s="1"/>
  <c r="AD31" i="1"/>
  <c r="AD55" i="1"/>
  <c r="X11" i="1"/>
  <c r="AD11" i="1" s="1"/>
  <c r="X51" i="1"/>
  <c r="AD51" i="1" s="1"/>
  <c r="X63" i="1"/>
  <c r="AD63" i="1" s="1"/>
  <c r="X15" i="1"/>
  <c r="AD15" i="1" s="1"/>
  <c r="X67" i="1"/>
  <c r="AD67" i="1" s="1"/>
  <c r="X35" i="1"/>
  <c r="AD35" i="1" s="1"/>
  <c r="AI2" i="1" l="1"/>
  <c r="U2" i="1"/>
  <c r="P207" i="25" l="1"/>
  <c r="BB191" i="25"/>
  <c r="AY191" i="25"/>
  <c r="AY186" i="25"/>
  <c r="AL196" i="25" s="1"/>
  <c r="AV186" i="25"/>
  <c r="AJ186" i="25"/>
  <c r="AN186" i="25" s="1"/>
  <c r="BB172" i="25"/>
  <c r="AY172" i="25"/>
  <c r="AY167" i="25"/>
  <c r="AJ167" i="25" s="1"/>
  <c r="AV167" i="25"/>
  <c r="BB154" i="25"/>
  <c r="AY154" i="25"/>
  <c r="AY149" i="25"/>
  <c r="AL159" i="25" s="1"/>
  <c r="AV149" i="25"/>
  <c r="BB136" i="25"/>
  <c r="AY136" i="25"/>
  <c r="AY131" i="25"/>
  <c r="AJ131" i="25" s="1"/>
  <c r="AV131" i="25"/>
  <c r="BB117" i="25"/>
  <c r="AY117" i="25"/>
  <c r="AY112" i="25"/>
  <c r="AL122" i="25" s="1"/>
  <c r="AV112" i="25"/>
  <c r="BB99" i="25"/>
  <c r="AY99" i="25"/>
  <c r="AY94" i="25"/>
  <c r="AJ94" i="25" s="1"/>
  <c r="AV94" i="25"/>
  <c r="BB81" i="25"/>
  <c r="AY81" i="25"/>
  <c r="AY76" i="25"/>
  <c r="AL86" i="25" s="1"/>
  <c r="AV76" i="25"/>
  <c r="BB62" i="25"/>
  <c r="AY62" i="25"/>
  <c r="AY57" i="25"/>
  <c r="AJ57" i="25" s="1"/>
  <c r="AV57" i="25"/>
  <c r="BB44" i="25"/>
  <c r="AY44" i="25"/>
  <c r="AY39" i="25"/>
  <c r="AJ39" i="25" s="1"/>
  <c r="AN39" i="25" s="1"/>
  <c r="AV39" i="25"/>
  <c r="BB25" i="25"/>
  <c r="AY25" i="25"/>
  <c r="AY20" i="25"/>
  <c r="AJ20" i="25" s="1"/>
  <c r="AN20" i="25" s="1"/>
  <c r="AV20" i="25"/>
  <c r="AN57" i="25" l="1"/>
  <c r="AN94" i="25"/>
  <c r="AJ149" i="25"/>
  <c r="AN149" i="25" s="1"/>
  <c r="AN131" i="25"/>
  <c r="AN167" i="25"/>
  <c r="AV67" i="25"/>
  <c r="AJ112" i="25"/>
  <c r="AN112" i="25" s="1"/>
  <c r="AJ76" i="25"/>
  <c r="AN76" i="25" s="1"/>
  <c r="AV191" i="25"/>
  <c r="AV196" i="25" s="1"/>
  <c r="AJ191" i="25" s="1"/>
  <c r="AN191" i="25" s="1"/>
  <c r="AV44" i="25"/>
  <c r="AV117" i="25"/>
  <c r="AV154" i="25"/>
  <c r="AV62" i="25"/>
  <c r="AV81" i="25"/>
  <c r="AV136" i="25"/>
  <c r="AV141" i="25" s="1"/>
  <c r="AV25" i="25"/>
  <c r="AV99" i="25"/>
  <c r="AV104" i="25" s="1"/>
  <c r="AV172" i="25"/>
  <c r="AV177" i="25" s="1"/>
  <c r="AL67" i="25"/>
  <c r="AL141" i="25"/>
  <c r="AL104" i="25"/>
  <c r="AL177" i="25"/>
  <c r="AV49" i="25" l="1"/>
  <c r="AV159" i="25"/>
  <c r="AJ154" i="25" s="1"/>
  <c r="AN154" i="25" s="1"/>
  <c r="AJ99" i="25"/>
  <c r="AN99" i="25" s="1"/>
  <c r="AV122" i="25"/>
  <c r="AJ117" i="25" s="1"/>
  <c r="AN117" i="25" s="1"/>
  <c r="AV86" i="25"/>
  <c r="AJ81" i="25" s="1"/>
  <c r="AN81" i="25" s="1"/>
  <c r="AV30" i="25"/>
  <c r="AL30" i="25" s="1"/>
  <c r="AY330" i="25"/>
  <c r="X306" i="25"/>
  <c r="AJ172" i="25"/>
  <c r="AN172" i="25" s="1"/>
  <c r="AJ136" i="25"/>
  <c r="AN136" i="25" s="1"/>
  <c r="AJ62" i="25"/>
  <c r="AN62" i="25" s="1"/>
  <c r="AJ44" i="25" l="1"/>
  <c r="AN44" i="25" s="1"/>
  <c r="AL49" i="25"/>
  <c r="O282" i="25" s="1"/>
  <c r="AJ25" i="25"/>
  <c r="AN25" i="25" s="1"/>
  <c r="O290" i="25"/>
  <c r="O302" i="25"/>
  <c r="O270" i="25"/>
  <c r="O294" i="25"/>
  <c r="O266" i="25"/>
  <c r="O250" i="25"/>
  <c r="O242" i="25"/>
  <c r="O234" i="25"/>
  <c r="O262" i="25"/>
  <c r="O246" i="25"/>
  <c r="O238" i="25"/>
  <c r="O274" i="25"/>
  <c r="O298" i="25"/>
  <c r="O306" i="25"/>
  <c r="O278" i="25"/>
  <c r="R306" i="25"/>
  <c r="AD306" i="25" s="1"/>
  <c r="AV306" i="25"/>
  <c r="O286" i="25" l="1"/>
  <c r="O254" i="25"/>
  <c r="O258" i="25"/>
  <c r="AV302" i="25"/>
  <c r="X302" i="25"/>
  <c r="R302" i="25"/>
  <c r="X298" i="25"/>
  <c r="AD302" i="25" l="1"/>
  <c r="R298" i="25"/>
  <c r="AD298" i="25" s="1"/>
  <c r="AV298" i="25"/>
  <c r="X274" i="25" l="1"/>
  <c r="X294" i="25"/>
  <c r="R274" i="25"/>
  <c r="R294" i="25"/>
  <c r="X290" i="25"/>
  <c r="AV294" i="25"/>
  <c r="AV274" i="25"/>
  <c r="AU270" i="25"/>
  <c r="X270" i="25" s="1"/>
  <c r="AD294" i="25" l="1"/>
  <c r="AD274" i="25"/>
  <c r="R270" i="25"/>
  <c r="AD270" i="25" s="1"/>
  <c r="R290" i="25"/>
  <c r="AD290" i="25" s="1"/>
  <c r="AV290" i="25"/>
  <c r="X286" i="25"/>
  <c r="AV270" i="25"/>
  <c r="AU266" i="25"/>
  <c r="X266" i="25" s="1"/>
  <c r="R266" i="25" l="1"/>
  <c r="AD266" i="25" s="1"/>
  <c r="AV286" i="25"/>
  <c r="R286" i="25"/>
  <c r="X282" i="25"/>
  <c r="AV266" i="25"/>
  <c r="AU262" i="25"/>
  <c r="X262" i="25" s="1"/>
  <c r="AD286" i="25" l="1"/>
  <c r="R282" i="25"/>
  <c r="AD282" i="25" s="1"/>
  <c r="X278" i="25"/>
  <c r="AV282" i="25"/>
  <c r="R262" i="25"/>
  <c r="AD262" i="25" s="1"/>
  <c r="AV262" i="25"/>
  <c r="AU258" i="25"/>
  <c r="X258" i="25" s="1"/>
  <c r="R258" i="25" l="1"/>
  <c r="R278" i="25"/>
  <c r="AD278" i="25" s="1"/>
  <c r="AV278" i="25"/>
  <c r="AV258" i="25"/>
  <c r="AU254" i="25"/>
  <c r="X254" i="25" s="1"/>
  <c r="AD258" i="25" l="1"/>
  <c r="R254" i="25"/>
  <c r="AD254" i="25" s="1"/>
  <c r="AV254" i="25"/>
  <c r="AU250" i="25"/>
  <c r="X250" i="25" s="1"/>
  <c r="R250" i="25" l="1"/>
  <c r="AD250" i="25" s="1"/>
  <c r="AV250" i="25"/>
  <c r="AU246" i="25"/>
  <c r="X246" i="25" s="1"/>
  <c r="R246" i="25" l="1"/>
  <c r="AD246" i="25" s="1"/>
  <c r="AV246" i="25"/>
  <c r="AU242" i="25"/>
  <c r="X242" i="25" l="1"/>
  <c r="R242" i="25"/>
  <c r="AD242" i="25"/>
  <c r="AV242" i="25"/>
  <c r="AU238" i="25"/>
  <c r="X238" i="25" s="1"/>
  <c r="R238" i="25" l="1"/>
  <c r="AV238" i="25"/>
  <c r="AU234" i="25"/>
  <c r="X234" i="25" l="1"/>
  <c r="R234" i="25"/>
  <c r="AD238" i="25"/>
  <c r="AV234" i="25"/>
  <c r="AD234" i="25" l="1"/>
  <c r="X330" i="25" l="1"/>
</calcChain>
</file>

<file path=xl/sharedStrings.xml><?xml version="1.0" encoding="utf-8"?>
<sst xmlns="http://schemas.openxmlformats.org/spreadsheetml/2006/main" count="2847" uniqueCount="145">
  <si>
    <t>日</t>
    <rPh sb="0" eb="1">
      <t>ニチ</t>
    </rPh>
    <phoneticPr fontId="2"/>
  </si>
  <si>
    <t>月</t>
    <rPh sb="0" eb="1">
      <t>ガツ</t>
    </rPh>
    <phoneticPr fontId="2"/>
  </si>
  <si>
    <t>木</t>
  </si>
  <si>
    <t>水</t>
  </si>
  <si>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</si>
  <si>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</si>
  <si>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</si>
  <si>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</si>
  <si>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</si>
  <si>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</si>
  <si>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</si>
  <si>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</si>
  <si>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t>－</t>
    <phoneticPr fontId="2"/>
  </si>
  <si>
    <t>×</t>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</si>
  <si>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</si>
  <si>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</si>
  <si>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</si>
  <si>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</si>
  <si>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</si>
  <si>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</si>
  <si>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</si>
  <si>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</si>
  <si>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営業時間
（*1）</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</si>
  <si>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</si>
  <si>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</si>
  <si>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</si>
  <si>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</si>
  <si>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</si>
  <si>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</si>
  <si>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</si>
  <si>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</si>
  <si>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</si>
  <si>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</si>
  <si>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</si>
  <si>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</si>
  <si>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</si>
  <si>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</si>
  <si>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</si>
  <si>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</si>
  <si>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短縮時間
Ｙⅰ（*2）</t>
    <rPh sb="0" eb="2">
      <t>タンシュク</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</si>
  <si>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</si>
  <si>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</si>
  <si>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</si>
  <si>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</si>
  <si>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</si>
  <si>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</si>
  <si>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</si>
  <si>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</si>
  <si>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</si>
  <si>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</si>
  <si>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</si>
  <si>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</si>
  <si>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</si>
  <si>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営業時間数
Ｘⅱ</t>
    <rPh sb="0" eb="2">
      <t>エイギョウ</t>
    </rPh>
    <rPh sb="2" eb="4">
      <t>ジカン</t>
    </rPh>
    <rPh sb="4" eb="5">
      <t>カズ</t>
    </rPh>
    <phoneticPr fontId="2"/>
  </si>
  <si>
    <t>営業時間
（*2）</t>
    <rPh sb="0" eb="2">
      <t>エイギョウ</t>
    </rPh>
    <rPh sb="2" eb="4">
      <t>ジカン</t>
    </rPh>
    <phoneticPr fontId="2"/>
  </si>
  <si>
    <t>短縮時間
Ｙⅱ（*3）</t>
    <rPh sb="0" eb="2">
      <t>タンシュク</t>
    </rPh>
    <rPh sb="2" eb="4">
      <t>ジカン</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</si>
  <si>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</si>
  <si>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</si>
  <si>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</si>
  <si>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</si>
  <si>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</si>
  <si>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</si>
  <si>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</si>
  <si>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</si>
  <si>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</si>
  <si>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</si>
  <si>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</si>
  <si>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＜協力金の考え方＞</t>
    <rPh sb="1" eb="4">
      <t>キョウリョクキン</t>
    </rPh>
    <rPh sb="5" eb="6">
      <t>カンガ</t>
    </rPh>
    <rPh sb="7" eb="8">
      <t>カタ</t>
    </rPh>
    <phoneticPr fontId="2"/>
  </si>
  <si>
    <t>区　分</t>
    <rPh sb="0" eb="1">
      <t>ク</t>
    </rPh>
    <rPh sb="2" eb="3">
      <t>ブン</t>
    </rPh>
    <phoneticPr fontId="2"/>
  </si>
  <si>
    <t>計算方法</t>
    <rPh sb="0" eb="2">
      <t>ケイサン</t>
    </rPh>
    <rPh sb="2" eb="4">
      <t>ホウホウ</t>
    </rPh>
    <phoneticPr fontId="2"/>
  </si>
  <si>
    <t>自己利用部分の
休業面積</t>
    <rPh sb="0" eb="2">
      <t>ジコ</t>
    </rPh>
    <rPh sb="2" eb="4">
      <t>リヨウ</t>
    </rPh>
    <rPh sb="4" eb="6">
      <t>ブブン</t>
    </rPh>
    <rPh sb="8" eb="9">
      <t>キュウ</t>
    </rPh>
    <rPh sb="9" eb="10">
      <t>ゴウ</t>
    </rPh>
    <rPh sb="10" eb="11">
      <t>メン</t>
    </rPh>
    <rPh sb="11" eb="12">
      <t>セキ</t>
    </rPh>
    <phoneticPr fontId="2"/>
  </si>
  <si>
    <t>（</t>
    <phoneticPr fontId="2"/>
  </si>
  <si>
    <t>㎡）</t>
    <phoneticPr fontId="2"/>
  </si>
  <si>
    <t>÷</t>
    <phoneticPr fontId="2"/>
  </si>
  <si>
    <t>㎡＝</t>
    <phoneticPr fontId="2"/>
  </si>
  <si>
    <r>
      <t>加算</t>
    </r>
    <r>
      <rPr>
        <sz val="16"/>
        <rFont val="ＭＳ ゴシック"/>
        <family val="3"/>
        <charset val="128"/>
      </rPr>
      <t>単位</t>
    </r>
    <rPh sb="0" eb="2">
      <t>カサン</t>
    </rPh>
    <rPh sb="2" eb="4">
      <t>タンイ</t>
    </rPh>
    <phoneticPr fontId="2"/>
  </si>
  <si>
    <t>※少数点以下切捨</t>
    <rPh sb="1" eb="3">
      <t>ショウスウ</t>
    </rPh>
    <rPh sb="3" eb="4">
      <t>テン</t>
    </rPh>
    <rPh sb="4" eb="6">
      <t>イカ</t>
    </rPh>
    <rPh sb="6" eb="7">
      <t>キ</t>
    </rPh>
    <rPh sb="7" eb="8">
      <t>ス</t>
    </rPh>
    <phoneticPr fontId="2"/>
  </si>
  <si>
    <t>万円＋</t>
    <rPh sb="0" eb="1">
      <t>マン</t>
    </rPh>
    <rPh sb="1" eb="2">
      <t>エン</t>
    </rPh>
    <phoneticPr fontId="2"/>
  </si>
  <si>
    <t>万円＝</t>
    <rPh sb="0" eb="1">
      <t>マン</t>
    </rPh>
    <rPh sb="1" eb="2">
      <t>エン</t>
    </rPh>
    <phoneticPr fontId="2"/>
  </si>
  <si>
    <t>万円</t>
    <rPh sb="0" eb="2">
      <t>マンエン</t>
    </rPh>
    <phoneticPr fontId="2"/>
  </si>
  <si>
    <t>Ａ＋Ｂ</t>
    <phoneticPr fontId="2"/>
  </si>
  <si>
    <t>　万円</t>
    <rPh sb="1" eb="3">
      <t>マンエン</t>
    </rPh>
    <phoneticPr fontId="2"/>
  </si>
  <si>
    <t>※基礎額</t>
    <rPh sb="1" eb="3">
      <t>キソ</t>
    </rPh>
    <rPh sb="3" eb="4">
      <t>ガク</t>
    </rPh>
    <phoneticPr fontId="2"/>
  </si>
  <si>
    <t>スクリーン数</t>
    <rPh sb="5" eb="6">
      <t>スウ</t>
    </rPh>
    <phoneticPr fontId="2"/>
  </si>
  <si>
    <t>スクリーン数　×</t>
    <rPh sb="5" eb="6">
      <t>カズ</t>
    </rPh>
    <phoneticPr fontId="2"/>
  </si>
  <si>
    <t>〔計算変数入力項目〕</t>
    <rPh sb="1" eb="3">
      <t>ケイサン</t>
    </rPh>
    <rPh sb="3" eb="5">
      <t>ヘンスウ</t>
    </rPh>
    <rPh sb="5" eb="7">
      <t>ニュウリョク</t>
    </rPh>
    <rPh sb="7" eb="9">
      <t>コウモク</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</si>
  <si>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</si>
  <si>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</si>
  <si>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</si>
  <si>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</si>
  <si>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パターン</t>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</si>
  <si>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</si>
  <si>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</si>
  <si>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</si>
  <si>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　協力金額</t>
    <rPh sb="1" eb="3">
      <t>キョウリョク</t>
    </rPh>
    <rPh sb="3" eb="5">
      <t>キンガク</t>
    </rPh>
    <phoneticPr fontId="2"/>
  </si>
  <si>
    <t>営業時間の短縮により上映できなくなった回数
（γ）</t>
    <rPh sb="0" eb="4">
      <t>エイギョウジカン</t>
    </rPh>
    <rPh sb="5" eb="7">
      <t>タンシュク</t>
    </rPh>
    <rPh sb="10" eb="12">
      <t>ジョウエイ</t>
    </rPh>
    <rPh sb="19" eb="21">
      <t>カイスウ</t>
    </rPh>
    <phoneticPr fontId="2"/>
  </si>
  <si>
    <t>※時短要請対象期間は時短比率、上映比率を乗じる</t>
    <rPh sb="5" eb="7">
      <t>タイショウ</t>
    </rPh>
    <rPh sb="15" eb="19">
      <t>ジョウエイヒリツ</t>
    </rPh>
    <phoneticPr fontId="2"/>
  </si>
  <si>
    <t>(1)営業時間</t>
    <rPh sb="3" eb="5">
      <t>エイギョウ</t>
    </rPh>
    <rPh sb="5" eb="7">
      <t>ジカン</t>
    </rPh>
    <phoneticPr fontId="2"/>
  </si>
  <si>
    <t>施設名称</t>
    <rPh sb="0" eb="4">
      <t>シセツメイショウ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</si>
  <si>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</si>
  <si>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</si>
  <si>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</si>
  <si>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対応</t>
    <rPh sb="0" eb="2">
      <t>タイオウ</t>
    </rPh>
    <phoneticPr fontId="2"/>
  </si>
  <si>
    <t>「定」を、要請に応じなかった日に「×」を記入してください。</t>
    <rPh sb="5" eb="7">
      <t>ヨウセイ</t>
    </rPh>
    <rPh sb="8" eb="9">
      <t>オウ</t>
    </rPh>
    <phoneticPr fontId="2"/>
  </si>
  <si>
    <t>記入してください。</t>
    <phoneticPr fontId="2"/>
  </si>
  <si>
    <t>時短
比率</t>
    <rPh sb="0" eb="2">
      <t>ジタン</t>
    </rPh>
    <rPh sb="3" eb="5">
      <t>ヒリツ</t>
    </rPh>
    <phoneticPr fontId="2"/>
  </si>
  <si>
    <r>
      <t xml:space="preserve">スクリーン数
</t>
    </r>
    <r>
      <rPr>
        <sz val="16"/>
        <rFont val="ＭＳ ゴシック"/>
        <family val="3"/>
        <charset val="128"/>
      </rPr>
      <t>（β）</t>
    </r>
    <rPh sb="5" eb="6">
      <t>スウ</t>
    </rPh>
    <phoneticPr fontId="2"/>
  </si>
  <si>
    <t>合　　計</t>
    <rPh sb="0" eb="1">
      <t>ゴウ</t>
    </rPh>
    <rPh sb="3" eb="4">
      <t>ケイ</t>
    </rPh>
    <phoneticPr fontId="2"/>
  </si>
  <si>
    <t>要請の対象とならない日（通常の営業終了時間が21時以前の場合など）がある場合は「－」を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2"/>
  </si>
  <si>
    <t>※　24時間表記で記入してください。
※　特措法に基づく要請分(21時までの時短)が協力金の対象のため、
　21時以前に営業を終了した場合でも、通常の営業終了時間から21時
　までに短縮した時間となります。
※　24時間営業の場合は「5時00分～29時00分」と記入してください。</t>
    <rPh sb="21" eb="24">
      <t>トクソホウ</t>
    </rPh>
    <rPh sb="25" eb="26">
      <t>モト</t>
    </rPh>
    <phoneticPr fontId="2"/>
  </si>
  <si>
    <t>[時短要請期間中]　</t>
    <rPh sb="1" eb="3">
      <t>ジタン</t>
    </rPh>
    <rPh sb="3" eb="5">
      <t>ヨウセイ</t>
    </rPh>
    <rPh sb="5" eb="7">
      <t>キカン</t>
    </rPh>
    <rPh sb="7" eb="8">
      <t>チュウ</t>
    </rPh>
    <phoneticPr fontId="2"/>
  </si>
  <si>
    <t>株式会社△△</t>
    <rPh sb="0" eb="4">
      <t>カブシキガイシャ</t>
    </rPh>
    <phoneticPr fontId="2"/>
  </si>
  <si>
    <t>○</t>
  </si>
  <si>
    <t>スクリーン１</t>
    <phoneticPr fontId="2"/>
  </si>
  <si>
    <t>映画配給事業者分</t>
    <rPh sb="0" eb="7">
      <t>エイガハイキュウジギョウシャ</t>
    </rPh>
    <rPh sb="7" eb="8">
      <t>ブン</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</si>
  <si>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</si>
  <si>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自己利用部分の
協力面積</t>
    <rPh sb="0" eb="2">
      <t>ジコ</t>
    </rPh>
    <rPh sb="2" eb="4">
      <t>リヨウ</t>
    </rPh>
    <rPh sb="4" eb="6">
      <t>ブブン</t>
    </rPh>
    <rPh sb="8" eb="10">
      <t>キョウリョク</t>
    </rPh>
    <rPh sb="10" eb="12">
      <t>メンセキ</t>
    </rPh>
    <phoneticPr fontId="2"/>
  </si>
  <si>
    <t>施設運営事業者自らが一般消費者向けに直接サービスを提供している部分のうち、要請に応じて時短営業を行っている部分の面積（テナント、生活必需品の販売事業の区画面積は除く。）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4" eb="66">
      <t>セイカツ</t>
    </rPh>
    <phoneticPr fontId="2"/>
  </si>
  <si>
    <t>協力面積
（α）</t>
    <rPh sb="0" eb="2">
      <t>キョウリョク</t>
    </rPh>
    <rPh sb="2" eb="4">
      <t>メンセキ</t>
    </rPh>
    <phoneticPr fontId="2"/>
  </si>
  <si>
    <t>協力面積</t>
    <rPh sb="0" eb="2">
      <t>キョウリョク</t>
    </rPh>
    <rPh sb="2" eb="4">
      <t>メンセキ</t>
    </rPh>
    <phoneticPr fontId="2"/>
  </si>
  <si>
    <t>一日あたり給付額</t>
    <rPh sb="0" eb="2">
      <t>イチニチ</t>
    </rPh>
    <rPh sb="7" eb="8">
      <t>ガク</t>
    </rPh>
    <phoneticPr fontId="2"/>
  </si>
  <si>
    <t>区分別給付額</t>
    <rPh sb="0" eb="2">
      <t>クブン</t>
    </rPh>
    <rPh sb="2" eb="3">
      <t>ベツ</t>
    </rPh>
    <phoneticPr fontId="2"/>
  </si>
  <si>
    <t>一日あたり
給付額
(α＋β)
※千円未満切上</t>
    <rPh sb="0" eb="2">
      <t>イチニチ</t>
    </rPh>
    <phoneticPr fontId="2"/>
  </si>
  <si>
    <t>（様式）</t>
    <rPh sb="1" eb="3">
      <t>ヨウシキ</t>
    </rPh>
    <phoneticPr fontId="2"/>
  </si>
  <si>
    <t>シネマ〇〇滋賀</t>
    <rPh sb="5" eb="7">
      <t>シガ</t>
    </rPh>
    <phoneticPr fontId="2"/>
  </si>
  <si>
    <t>　通常時および時短要請期間中の営業時間等</t>
    <rPh sb="1" eb="3">
      <t>ツウジョウ</t>
    </rPh>
    <rPh sb="3" eb="4">
      <t>ジ</t>
    </rPh>
    <rPh sb="7" eb="9">
      <t>ジタン</t>
    </rPh>
    <rPh sb="9" eb="11">
      <t>ヨウセイ</t>
    </rPh>
    <rPh sb="11" eb="14">
      <t>キカンチュウ</t>
    </rPh>
    <rPh sb="15" eb="17">
      <t>エイギョウ</t>
    </rPh>
    <rPh sb="17" eb="19">
      <t>ジカン</t>
    </rPh>
    <rPh sb="19" eb="20">
      <t>トウ</t>
    </rPh>
    <phoneticPr fontId="2"/>
  </si>
  <si>
    <t>・通常時および時短要請期間中の営業時間を記入してください。</t>
    <rPh sb="1" eb="3">
      <t>ツウジョウ</t>
    </rPh>
    <rPh sb="3" eb="4">
      <t>ジ</t>
    </rPh>
    <rPh sb="7" eb="9">
      <t>ジタン</t>
    </rPh>
    <rPh sb="9" eb="11">
      <t>ヨウセイ</t>
    </rPh>
    <rPh sb="11" eb="13">
      <t>キカン</t>
    </rPh>
    <rPh sb="15" eb="17">
      <t>エイギョウ</t>
    </rPh>
    <rPh sb="17" eb="19">
      <t>ジカン</t>
    </rPh>
    <rPh sb="20" eb="22">
      <t>キニュウ</t>
    </rPh>
    <phoneticPr fontId="2"/>
  </si>
  <si>
    <t>「対応」欄には、時短要請に応じた日に「○」を、通常時の定休日および不定休による店休日には</t>
    <rPh sb="1" eb="3">
      <t>タイオウ</t>
    </rPh>
    <rPh sb="4" eb="5">
      <t>ラン</t>
    </rPh>
    <rPh sb="8" eb="10">
      <t>ジタン</t>
    </rPh>
    <rPh sb="10" eb="12">
      <t>ヨウセイ</t>
    </rPh>
    <rPh sb="13" eb="14">
      <t>オウ</t>
    </rPh>
    <rPh sb="16" eb="17">
      <t>ヒ</t>
    </rPh>
    <phoneticPr fontId="2"/>
  </si>
  <si>
    <t>申請者名
法人名または個人事業主氏名</t>
    <rPh sb="0" eb="3">
      <t>シンセイシャ</t>
    </rPh>
    <rPh sb="3" eb="4">
      <t>メイ</t>
    </rPh>
    <rPh sb="5" eb="8">
      <t>ホウジンメイ</t>
    </rPh>
    <rPh sb="11" eb="13">
      <t>コジン</t>
    </rPh>
    <rPh sb="13" eb="16">
      <t>ジギョウヌシ</t>
    </rPh>
    <rPh sb="16" eb="18">
      <t>シメイ</t>
    </rPh>
    <phoneticPr fontId="2"/>
  </si>
  <si>
    <t>月</t>
    <phoneticPr fontId="2"/>
  </si>
  <si>
    <t>一日あたり
給付額
（２万円×γ/β）</t>
    <rPh sb="0" eb="2">
      <t>イチニチ</t>
    </rPh>
    <rPh sb="13" eb="14">
      <t>マン</t>
    </rPh>
    <phoneticPr fontId="2"/>
  </si>
  <si>
    <t>給付額計算書（第２期）</t>
    <rPh sb="0" eb="3">
      <t>キュウフガク</t>
    </rPh>
    <rPh sb="3" eb="6">
      <t>ケイサンショ</t>
    </rPh>
    <rPh sb="7" eb="8">
      <t>ダイ</t>
    </rPh>
    <rPh sb="9" eb="10">
      <t>キ</t>
    </rPh>
    <phoneticPr fontId="2"/>
  </si>
  <si>
    <t>金</t>
    <phoneticPr fontId="2"/>
  </si>
  <si>
    <t>土</t>
    <phoneticPr fontId="2"/>
  </si>
  <si>
    <t>日</t>
    <phoneticPr fontId="2"/>
  </si>
  <si>
    <t>火</t>
    <phoneticPr fontId="2"/>
  </si>
  <si>
    <t>水</t>
    <phoneticPr fontId="2"/>
  </si>
  <si>
    <t>木</t>
    <phoneticPr fontId="2"/>
  </si>
  <si>
    <t>金</t>
    <phoneticPr fontId="2"/>
  </si>
  <si>
    <t>土</t>
    <phoneticPr fontId="2"/>
  </si>
  <si>
    <t>日</t>
    <phoneticPr fontId="2"/>
  </si>
  <si>
    <t>給付額計算書（第２期）</t>
    <rPh sb="3" eb="6">
      <t>ケイサンショ</t>
    </rPh>
    <rPh sb="7" eb="8">
      <t>ダイ</t>
    </rPh>
    <rPh sb="9" eb="10">
      <t>キ</t>
    </rPh>
    <phoneticPr fontId="2"/>
  </si>
  <si>
    <t>映画館運営事業者（映画配給事業者分を代理申請する場合）</t>
    <phoneticPr fontId="2"/>
  </si>
  <si>
    <t>自己利用部分の休業面積に係る申請額</t>
    <rPh sb="0" eb="2">
      <t>ジコ</t>
    </rPh>
    <rPh sb="2" eb="4">
      <t>リヨウ</t>
    </rPh>
    <rPh sb="4" eb="6">
      <t>ブブン</t>
    </rPh>
    <rPh sb="7" eb="9">
      <t>キュウギョウ</t>
    </rPh>
    <rPh sb="9" eb="11">
      <t>メンセキ</t>
    </rPh>
    <rPh sb="12" eb="13">
      <t>カカ</t>
    </rPh>
    <rPh sb="14" eb="16">
      <t>シンセイ</t>
    </rPh>
    <rPh sb="16" eb="17">
      <t>ガク</t>
    </rPh>
    <phoneticPr fontId="2"/>
  </si>
  <si>
    <t>時短営業に伴う上映回数減少に係る申請額</t>
    <rPh sb="0" eb="2">
      <t>ジタン</t>
    </rPh>
    <rPh sb="2" eb="4">
      <t>エイギョウ</t>
    </rPh>
    <rPh sb="5" eb="6">
      <t>トモナ</t>
    </rPh>
    <rPh sb="7" eb="9">
      <t>ジョウエイ</t>
    </rPh>
    <rPh sb="9" eb="11">
      <t>カイスウ</t>
    </rPh>
    <rPh sb="11" eb="13">
      <t>ゲンショウ</t>
    </rPh>
    <rPh sb="14" eb="15">
      <t>カカ</t>
    </rPh>
    <rPh sb="16" eb="18">
      <t>シンセイ</t>
    </rPh>
    <rPh sb="18" eb="19">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</si>
</sst>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Red]\-#,##0.0"/>
    <numFmt numFmtId="177" formatCode="0.0&quot;万&quot;&quot;円&quot;"/>
    <numFmt numFmtId="178" formatCode="0&quot;回&quot;"/>
    <numFmt numFmtId="179" formatCode="#,##0;[Red]\-#,##0;0"/>
    <numFmt numFmtId="180" formatCode="00;\-00;00"/>
    <numFmt numFmtId="181" formatCode="#,##0.000;[Red]\-#,##0.000;0.000"/>
    <numFmt numFmtId="182" formatCode="General;;0"/>
    <numFmt numFmtId="183" formatCode="0.000;;"/>
    <numFmt numFmtId="184" formatCode="0.00&quot;万&quot;&quot;円&quot;"/>
    <numFmt numFmtId="185" formatCode="0.000_);[Red]\(0.000\)"/>
  </numFmts>
  <fonts count="36"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26"/>
      <name val="ＭＳ ゴシック"/>
      <family val="3"/>
      <charset val="128"/>
    </font>
    <font>
      <b/>
      <sz val="28"/>
      <color theme="4" tint="-0.249977111117893"/>
      <name val="ＭＳ ゴシック"/>
      <family val="3"/>
      <charset val="128"/>
    </font>
    <font>
      <b/>
      <sz val="24"/>
      <color theme="4" tint="-0.249977111117893"/>
      <name val="ＭＳ ゴシック"/>
      <family val="3"/>
      <charset val="128"/>
    </font>
    <font>
      <b/>
      <sz val="24"/>
      <color rgb="FF305496"/>
      <name val="ＭＳ ゴシック"/>
      <family val="3"/>
      <charset val="128"/>
    </font>
    <font>
      <b/>
      <sz val="16"/>
      <color rgb="FF305496"/>
      <name val="ＭＳ ゴシック"/>
      <family val="3"/>
      <charset val="128"/>
    </font>
    <font>
      <b/>
      <sz val="22"/>
      <name val="ＭＳ ゴシック"/>
      <family val="3"/>
      <charset val="128"/>
    </font>
  </fonts>
  <fills count="9">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
      <patternFill patternType="solid">
        <fgColor theme="7"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5">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20" fillId="5" borderId="0" xfId="0" applyFont="1" applyFill="1" applyProtection="1">
      <alignment vertical="center"/>
      <protection hidden="1"/>
    </xf>
    <xf numFmtId="0" fontId="13" fillId="5" borderId="0" xfId="0" applyFont="1" applyFill="1" applyProtection="1">
      <alignment vertical="center"/>
      <protection hidden="1"/>
    </xf>
    <xf numFmtId="0" fontId="13" fillId="5" borderId="0" xfId="0" applyFont="1" applyFill="1" applyAlignment="1" applyProtection="1">
      <alignment vertical="center" shrinkToFit="1"/>
      <protection hidden="1"/>
    </xf>
    <xf numFmtId="0" fontId="9" fillId="5" borderId="0" xfId="0" applyFont="1" applyFill="1" applyBorder="1" applyAlignment="1" applyProtection="1">
      <alignment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vertical="center" shrinkToFit="1"/>
      <protection hidden="1"/>
    </xf>
    <xf numFmtId="0" fontId="21" fillId="0" borderId="0" xfId="0" applyFont="1" applyProtection="1">
      <alignment vertical="center"/>
      <protection hidden="1"/>
    </xf>
    <xf numFmtId="0" fontId="16" fillId="0" borderId="0" xfId="0" applyFont="1" applyProtection="1">
      <alignment vertical="center"/>
      <protection hidden="1"/>
    </xf>
    <xf numFmtId="0" fontId="5" fillId="0" borderId="0" xfId="0" applyFont="1" applyBorder="1" applyAlignment="1" applyProtection="1">
      <alignment vertical="center"/>
      <protection hidden="1"/>
    </xf>
    <xf numFmtId="0" fontId="21" fillId="0" borderId="0" xfId="0" applyFont="1" applyAlignment="1" applyProtection="1">
      <alignment vertical="center" shrinkToFit="1"/>
      <protection hidden="1"/>
    </xf>
    <xf numFmtId="0" fontId="9" fillId="0" borderId="0" xfId="0" applyFont="1" applyBorder="1" applyAlignment="1" applyProtection="1">
      <alignment vertical="center"/>
      <protection hidden="1"/>
    </xf>
    <xf numFmtId="0" fontId="21" fillId="0" borderId="0" xfId="0" applyFont="1" applyFill="1" applyProtection="1">
      <alignment vertical="center"/>
      <protection hidden="1"/>
    </xf>
    <xf numFmtId="0" fontId="5" fillId="0" borderId="0" xfId="0" applyFont="1" applyProtection="1">
      <alignment vertical="center"/>
      <protection hidden="1"/>
    </xf>
    <xf numFmtId="0" fontId="10"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0" fillId="0" borderId="0" xfId="0" applyFont="1" applyBorder="1" applyAlignment="1" applyProtection="1">
      <alignment horizontal="left" vertical="center"/>
      <protection hidden="1"/>
    </xf>
    <xf numFmtId="0" fontId="3" fillId="0" borderId="39" xfId="0" applyFont="1" applyBorder="1" applyAlignment="1" applyProtection="1">
      <alignment vertical="center" wrapText="1" shrinkToFit="1"/>
      <protection hidden="1"/>
    </xf>
    <xf numFmtId="0" fontId="13" fillId="0" borderId="39" xfId="0" applyFont="1" applyBorder="1" applyProtection="1">
      <alignment vertical="center"/>
      <protection hidden="1"/>
    </xf>
    <xf numFmtId="0" fontId="7" fillId="0" borderId="39" xfId="0" applyFont="1" applyBorder="1" applyProtection="1">
      <alignment vertical="center"/>
      <protection hidden="1"/>
    </xf>
    <xf numFmtId="0" fontId="3" fillId="0" borderId="39" xfId="0" applyFont="1" applyBorder="1" applyProtection="1">
      <alignment vertical="center"/>
      <protection hidden="1"/>
    </xf>
    <xf numFmtId="0" fontId="3" fillId="0" borderId="0" xfId="0" applyFont="1" applyBorder="1" applyProtection="1">
      <alignment vertical="center"/>
      <protection hidden="1"/>
    </xf>
    <xf numFmtId="0" fontId="3" fillId="0" borderId="40" xfId="0" applyFont="1" applyBorder="1" applyProtection="1">
      <alignment vertical="center"/>
      <protection hidden="1"/>
    </xf>
    <xf numFmtId="0" fontId="6" fillId="0" borderId="0" xfId="0" applyFont="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13" fillId="0" borderId="0" xfId="0" applyFont="1" applyBorder="1" applyProtection="1">
      <alignment vertical="center"/>
      <protection hidden="1"/>
    </xf>
    <xf numFmtId="0" fontId="3" fillId="0" borderId="15"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3"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1" fillId="6" borderId="40" xfId="0" applyFont="1" applyFill="1" applyBorder="1" applyProtection="1">
      <alignment vertical="center"/>
      <protection hidden="1"/>
    </xf>
    <xf numFmtId="0" fontId="6" fillId="6" borderId="0" xfId="0" applyFont="1" applyFill="1" applyBorder="1" applyAlignment="1" applyProtection="1">
      <alignment vertical="center"/>
      <protection hidden="1"/>
    </xf>
    <xf numFmtId="0" fontId="11" fillId="6" borderId="0" xfId="0" applyFont="1" applyFill="1" applyBorder="1" applyProtection="1">
      <alignment vertical="center"/>
      <protection hidden="1"/>
    </xf>
    <xf numFmtId="0" fontId="6" fillId="0" borderId="0" xfId="0" applyFont="1" applyFill="1" applyBorder="1" applyProtection="1">
      <alignment vertical="center"/>
      <protection hidden="1"/>
    </xf>
    <xf numFmtId="0" fontId="11"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1" fillId="6" borderId="0" xfId="0" applyFont="1" applyFill="1" applyProtection="1">
      <alignment vertical="center"/>
      <protection hidden="1"/>
    </xf>
    <xf numFmtId="0" fontId="7" fillId="0" borderId="0" xfId="0" applyFont="1" applyBorder="1" applyAlignment="1" applyProtection="1">
      <alignment vertical="center" wrapText="1"/>
      <protection hidden="1"/>
    </xf>
    <xf numFmtId="0" fontId="3" fillId="0" borderId="40" xfId="0" applyFont="1" applyBorder="1" applyAlignment="1" applyProtection="1">
      <alignment vertical="center" wrapText="1" shrinkToFit="1"/>
      <protection hidden="1"/>
    </xf>
    <xf numFmtId="0" fontId="3" fillId="0" borderId="15" xfId="0" applyFont="1" applyBorder="1" applyAlignment="1" applyProtection="1">
      <alignment vertical="center"/>
      <protection hidden="1"/>
    </xf>
    <xf numFmtId="0" fontId="3" fillId="0" borderId="42" xfId="0" applyFont="1" applyBorder="1" applyProtection="1">
      <alignment vertical="center"/>
      <protection hidden="1"/>
    </xf>
    <xf numFmtId="0" fontId="7" fillId="0" borderId="0" xfId="0" applyFont="1" applyBorder="1" applyProtection="1">
      <alignment vertical="center"/>
      <protection hidden="1"/>
    </xf>
    <xf numFmtId="0" fontId="5" fillId="0" borderId="42"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48" xfId="0" applyFont="1" applyBorder="1" applyAlignment="1" applyProtection="1">
      <alignment vertical="center" wrapText="1" shrinkToFit="1"/>
      <protection hidden="1"/>
    </xf>
    <xf numFmtId="0" fontId="3" fillId="0" borderId="49" xfId="0" applyFont="1" applyBorder="1" applyAlignment="1" applyProtection="1">
      <alignment vertical="center" wrapText="1" shrinkToFit="1"/>
      <protection hidden="1"/>
    </xf>
    <xf numFmtId="0" fontId="3" fillId="0" borderId="49" xfId="0" applyFont="1" applyBorder="1" applyAlignment="1" applyProtection="1">
      <alignment vertical="center"/>
      <protection hidden="1"/>
    </xf>
    <xf numFmtId="0" fontId="3" fillId="0" borderId="49" xfId="0" applyFont="1" applyBorder="1" applyProtection="1">
      <alignment vertical="center"/>
      <protection hidden="1"/>
    </xf>
    <xf numFmtId="0" fontId="4" fillId="0" borderId="49" xfId="0" applyFont="1" applyBorder="1" applyAlignment="1" applyProtection="1">
      <alignment vertical="top"/>
      <protection hidden="1"/>
    </xf>
    <xf numFmtId="0" fontId="13" fillId="0" borderId="49"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0" fillId="4" borderId="0" xfId="0" applyFont="1" applyFill="1" applyBorder="1" applyAlignment="1" applyProtection="1">
      <alignment horizontal="left" vertical="center"/>
      <protection hidden="1"/>
    </xf>
    <xf numFmtId="0" fontId="6" fillId="0" borderId="40" xfId="0" applyFont="1" applyBorder="1" applyProtection="1">
      <alignment vertical="center"/>
      <protection hidden="1"/>
    </xf>
    <xf numFmtId="0" fontId="24" fillId="5" borderId="0" xfId="0" applyFont="1" applyFill="1" applyBorder="1" applyAlignment="1" applyProtection="1">
      <alignment horizontal="left" vertical="center"/>
      <protection hidden="1"/>
    </xf>
    <xf numFmtId="0" fontId="3" fillId="5" borderId="0" xfId="0" applyFont="1" applyFill="1" applyProtection="1">
      <alignment vertical="center"/>
      <protection hidden="1"/>
    </xf>
    <xf numFmtId="0" fontId="13" fillId="0" borderId="0" xfId="0" applyFont="1" applyFill="1" applyBorder="1" applyAlignment="1" applyProtection="1">
      <alignment vertical="center"/>
      <protection hidden="1"/>
    </xf>
    <xf numFmtId="0" fontId="3" fillId="0" borderId="17" xfId="0" applyFont="1" applyFill="1" applyBorder="1" applyProtection="1">
      <alignment vertical="center"/>
      <protection hidden="1"/>
    </xf>
    <xf numFmtId="38" fontId="5" fillId="0" borderId="15" xfId="1" applyFont="1" applyFill="1" applyBorder="1" applyAlignment="1" applyProtection="1">
      <alignment vertical="center"/>
      <protection hidden="1"/>
    </xf>
    <xf numFmtId="0" fontId="5" fillId="0" borderId="15" xfId="0" applyFont="1" applyFill="1" applyBorder="1" applyAlignment="1" applyProtection="1">
      <alignment horizontal="left" vertical="center"/>
      <protection hidden="1"/>
    </xf>
    <xf numFmtId="0" fontId="3" fillId="0" borderId="15" xfId="0" applyFont="1" applyFill="1" applyBorder="1" applyProtection="1">
      <alignment vertical="center"/>
      <protection hidden="1"/>
    </xf>
    <xf numFmtId="0" fontId="3" fillId="0" borderId="15" xfId="0" applyFont="1" applyFill="1" applyBorder="1" applyAlignment="1" applyProtection="1">
      <alignment vertical="center"/>
      <protection hidden="1"/>
    </xf>
    <xf numFmtId="0" fontId="3" fillId="0" borderId="17" xfId="0" applyFont="1" applyBorder="1" applyProtection="1">
      <alignment vertical="center"/>
      <protection hidden="1"/>
    </xf>
    <xf numFmtId="0" fontId="3" fillId="0" borderId="15" xfId="0" applyFont="1" applyBorder="1" applyProtection="1">
      <alignment vertical="center"/>
      <protection hidden="1"/>
    </xf>
    <xf numFmtId="0" fontId="3" fillId="0" borderId="18" xfId="0" applyFont="1" applyBorder="1" applyProtection="1">
      <alignment vertical="center"/>
      <protection hidden="1"/>
    </xf>
    <xf numFmtId="0" fontId="7" fillId="0" borderId="5" xfId="0" applyFont="1" applyFill="1" applyBorder="1" applyAlignment="1" applyProtection="1">
      <alignment horizontal="left" vertical="top"/>
      <protection hidden="1"/>
    </xf>
    <xf numFmtId="0" fontId="7" fillId="0" borderId="0" xfId="0" applyFont="1" applyFill="1" applyBorder="1" applyAlignment="1" applyProtection="1">
      <alignment vertical="center"/>
      <protection hidden="1"/>
    </xf>
    <xf numFmtId="0" fontId="3" fillId="0" borderId="0" xfId="0" applyFont="1" applyFill="1" applyBorder="1" applyAlignment="1" applyProtection="1">
      <alignment vertical="top"/>
      <protection hidden="1"/>
    </xf>
    <xf numFmtId="0" fontId="7" fillId="0" borderId="13" xfId="0" applyFont="1" applyFill="1" applyBorder="1" applyAlignment="1" applyProtection="1">
      <alignment horizontal="right" vertical="top"/>
      <protection hidden="1"/>
    </xf>
    <xf numFmtId="0" fontId="3" fillId="0" borderId="5" xfId="0" applyFont="1" applyBorder="1" applyProtection="1">
      <alignment vertical="center"/>
      <protection hidden="1"/>
    </xf>
    <xf numFmtId="0" fontId="3" fillId="0" borderId="13" xfId="0" applyFont="1" applyBorder="1" applyProtection="1">
      <alignment vertical="center"/>
      <protection hidden="1"/>
    </xf>
    <xf numFmtId="0" fontId="3" fillId="0" borderId="5" xfId="0" applyFont="1" applyFill="1" applyBorder="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38" fontId="3" fillId="0" borderId="0" xfId="1" applyFont="1" applyFill="1" applyBorder="1" applyAlignment="1" applyProtection="1">
      <alignment vertical="center"/>
      <protection hidden="1"/>
    </xf>
    <xf numFmtId="0" fontId="3" fillId="0" borderId="13" xfId="0" applyFont="1" applyFill="1" applyBorder="1" applyProtection="1">
      <alignment vertical="center"/>
      <protection hidden="1"/>
    </xf>
    <xf numFmtId="0" fontId="4" fillId="0" borderId="0" xfId="0" applyFont="1" applyFill="1" applyBorder="1" applyProtection="1">
      <alignment vertical="center"/>
      <protection hidden="1"/>
    </xf>
    <xf numFmtId="0" fontId="5" fillId="6" borderId="0" xfId="0" applyFont="1" applyFill="1" applyBorder="1" applyAlignment="1" applyProtection="1">
      <alignment horizontal="center" vertical="center"/>
      <protection hidden="1"/>
    </xf>
    <xf numFmtId="0" fontId="7" fillId="0" borderId="3" xfId="0" applyFont="1" applyFill="1" applyBorder="1" applyAlignment="1" applyProtection="1">
      <alignment horizontal="left" vertical="center"/>
      <protection hidden="1"/>
    </xf>
    <xf numFmtId="0" fontId="4" fillId="0" borderId="2" xfId="0" applyFont="1" applyFill="1" applyBorder="1" applyProtection="1">
      <alignment vertical="center"/>
      <protection hidden="1"/>
    </xf>
    <xf numFmtId="0" fontId="3" fillId="0" borderId="2" xfId="0" applyFont="1" applyFill="1" applyBorder="1" applyProtection="1">
      <alignment vertical="center"/>
      <protection hidden="1"/>
    </xf>
    <xf numFmtId="0" fontId="7" fillId="0" borderId="2"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7" fillId="0" borderId="2" xfId="0" applyFont="1" applyFill="1" applyBorder="1" applyAlignment="1" applyProtection="1">
      <alignment vertical="center"/>
      <protection hidden="1"/>
    </xf>
    <xf numFmtId="0" fontId="3" fillId="0" borderId="19" xfId="0" applyFont="1" applyFill="1" applyBorder="1" applyProtection="1">
      <alignment vertical="center"/>
      <protection hidden="1"/>
    </xf>
    <xf numFmtId="0" fontId="3" fillId="0" borderId="0" xfId="0" quotePrefix="1" applyFont="1" applyBorder="1" applyAlignment="1" applyProtection="1">
      <alignment vertical="center"/>
      <protection hidden="1"/>
    </xf>
    <xf numFmtId="38" fontId="3" fillId="0" borderId="0" xfId="0" applyNumberFormat="1" applyFont="1" applyFill="1" applyBorder="1" applyAlignment="1" applyProtection="1">
      <alignment horizontal="center" vertical="center"/>
      <protection hidden="1"/>
    </xf>
    <xf numFmtId="0" fontId="7" fillId="0" borderId="0" xfId="0" applyFont="1" applyBorder="1" applyAlignment="1" applyProtection="1">
      <alignment horizontal="right" vertical="top"/>
      <protection hidden="1"/>
    </xf>
    <xf numFmtId="0" fontId="7" fillId="0" borderId="5" xfId="0" applyFont="1" applyFill="1" applyBorder="1" applyAlignment="1" applyProtection="1">
      <alignment horizontal="left" vertical="center"/>
      <protection hidden="1"/>
    </xf>
    <xf numFmtId="0" fontId="7" fillId="0" borderId="0" xfId="0" applyFont="1" applyFill="1" applyBorder="1" applyAlignment="1" applyProtection="1">
      <alignment vertical="top"/>
      <protection hidden="1"/>
    </xf>
    <xf numFmtId="0" fontId="5" fillId="0" borderId="13" xfId="0" applyFont="1" applyFill="1" applyBorder="1" applyAlignment="1" applyProtection="1">
      <alignment vertical="center"/>
      <protection hidden="1"/>
    </xf>
    <xf numFmtId="0" fontId="14" fillId="0" borderId="5"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2" xfId="0" applyFont="1" applyBorder="1" applyProtection="1">
      <alignment vertical="center"/>
      <protection hidden="1"/>
    </xf>
    <xf numFmtId="0" fontId="5" fillId="0" borderId="2" xfId="0" applyFont="1" applyFill="1" applyBorder="1" applyAlignment="1" applyProtection="1">
      <alignment vertical="center"/>
      <protection hidden="1"/>
    </xf>
    <xf numFmtId="0" fontId="5" fillId="0" borderId="19" xfId="0" applyFont="1" applyFill="1" applyBorder="1" applyAlignment="1" applyProtection="1">
      <alignment vertical="center"/>
      <protection hidden="1"/>
    </xf>
    <xf numFmtId="0" fontId="14" fillId="0" borderId="3" xfId="0" applyFont="1" applyFill="1" applyBorder="1" applyAlignment="1" applyProtection="1">
      <alignment vertical="center"/>
      <protection hidden="1"/>
    </xf>
    <xf numFmtId="0" fontId="14" fillId="0" borderId="2" xfId="0" applyFont="1" applyFill="1" applyBorder="1" applyAlignment="1" applyProtection="1">
      <alignment vertical="center"/>
      <protection hidden="1"/>
    </xf>
    <xf numFmtId="0" fontId="3" fillId="0" borderId="19" xfId="0" applyFont="1" applyBorder="1" applyProtection="1">
      <alignment vertical="center"/>
      <protection hidden="1"/>
    </xf>
    <xf numFmtId="0" fontId="5" fillId="0" borderId="0" xfId="0" applyFont="1" applyAlignment="1" applyProtection="1">
      <alignment vertical="center" shrinkToFit="1"/>
      <protection hidden="1"/>
    </xf>
    <xf numFmtId="0" fontId="3" fillId="0" borderId="0" xfId="0" applyFont="1" applyBorder="1" applyAlignment="1" applyProtection="1">
      <alignment horizontal="right" vertical="center"/>
      <protection hidden="1"/>
    </xf>
    <xf numFmtId="0" fontId="5" fillId="0" borderId="0" xfId="0" applyFont="1" applyFill="1" applyBorder="1" applyAlignment="1" applyProtection="1">
      <alignment horizontal="center" vertical="center" wrapText="1"/>
      <protection hidden="1"/>
    </xf>
    <xf numFmtId="38" fontId="15"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5" fillId="0" borderId="0" xfId="0" applyFont="1" applyProtection="1">
      <alignment vertical="center"/>
      <protection hidden="1"/>
    </xf>
    <xf numFmtId="0" fontId="5" fillId="0" borderId="0" xfId="0" applyFont="1" applyAlignment="1" applyProtection="1">
      <alignment vertical="top"/>
      <protection hidden="1"/>
    </xf>
    <xf numFmtId="0" fontId="6"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10" fillId="0" borderId="0" xfId="0" applyFont="1" applyFill="1" applyBorder="1" applyProtection="1">
      <alignment vertical="center"/>
      <protection hidden="1"/>
    </xf>
    <xf numFmtId="0" fontId="21" fillId="0" borderId="0" xfId="0" applyFont="1" applyBorder="1" applyProtection="1">
      <alignment vertical="center"/>
      <protection hidden="1"/>
    </xf>
    <xf numFmtId="0" fontId="21" fillId="0" borderId="0" xfId="0" applyFont="1" applyFill="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177" fontId="3" fillId="0" borderId="0" xfId="0" applyNumberFormat="1" applyFont="1" applyBorder="1" applyAlignment="1" applyProtection="1">
      <alignment horizontal="right" vertical="center"/>
      <protection hidden="1"/>
    </xf>
    <xf numFmtId="0" fontId="11" fillId="0" borderId="0" xfId="0" applyFont="1" applyAlignment="1" applyProtection="1">
      <alignment vertical="center"/>
      <protection hidden="1"/>
    </xf>
    <xf numFmtId="0" fontId="19" fillId="0" borderId="0" xfId="0" applyFont="1" applyAlignment="1" applyProtection="1">
      <alignment horizontal="center" vertical="center" shrinkToFit="1"/>
      <protection hidden="1"/>
    </xf>
    <xf numFmtId="0" fontId="3" fillId="0" borderId="0" xfId="0" applyFont="1" applyBorder="1" applyAlignment="1" applyProtection="1">
      <alignment horizontal="right" vertical="center"/>
      <protection hidden="1"/>
    </xf>
    <xf numFmtId="0" fontId="5" fillId="6"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177" fontId="3" fillId="0" borderId="0"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177" fontId="9" fillId="0" borderId="15" xfId="0" applyNumberFormat="1" applyFont="1" applyBorder="1" applyAlignment="1" applyProtection="1">
      <alignment horizontal="right" vertical="center"/>
      <protection hidden="1"/>
    </xf>
    <xf numFmtId="177" fontId="9" fillId="0" borderId="18" xfId="0" applyNumberFormat="1" applyFont="1" applyBorder="1" applyAlignment="1" applyProtection="1">
      <alignment horizontal="right" vertical="center"/>
      <protection hidden="1"/>
    </xf>
    <xf numFmtId="177" fontId="9" fillId="0" borderId="0" xfId="0" applyNumberFormat="1" applyFont="1" applyBorder="1" applyAlignment="1" applyProtection="1">
      <alignment horizontal="right" vertical="center"/>
      <protection hidden="1"/>
    </xf>
    <xf numFmtId="177" fontId="9" fillId="0" borderId="13"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177" fontId="9" fillId="0" borderId="19"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184" fontId="3" fillId="0" borderId="16" xfId="0" applyNumberFormat="1" applyFont="1" applyBorder="1" applyAlignment="1" applyProtection="1">
      <alignment horizontal="right" vertical="center"/>
      <protection hidden="1"/>
    </xf>
    <xf numFmtId="184" fontId="3" fillId="0" borderId="15" xfId="0" applyNumberFormat="1" applyFont="1" applyBorder="1" applyAlignment="1" applyProtection="1">
      <alignment horizontal="right" vertical="center"/>
      <protection hidden="1"/>
    </xf>
    <xf numFmtId="184" fontId="3" fillId="0" borderId="12" xfId="0" applyNumberFormat="1" applyFont="1" applyBorder="1" applyAlignment="1" applyProtection="1">
      <alignment horizontal="right" vertical="center"/>
      <protection hidden="1"/>
    </xf>
    <xf numFmtId="184" fontId="3" fillId="0" borderId="0"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184" fontId="3" fillId="0" borderId="2" xfId="0" applyNumberFormat="1" applyFont="1" applyBorder="1" applyAlignment="1" applyProtection="1">
      <alignment horizontal="right" vertical="center"/>
      <protection hidden="1"/>
    </xf>
    <xf numFmtId="184" fontId="3" fillId="0" borderId="22" xfId="0" applyNumberFormat="1" applyFont="1" applyBorder="1" applyAlignment="1" applyProtection="1">
      <alignment horizontal="right" vertical="center"/>
      <protection hidden="1"/>
    </xf>
    <xf numFmtId="0" fontId="15" fillId="4" borderId="17" xfId="0" applyFont="1" applyFill="1" applyBorder="1" applyAlignment="1" applyProtection="1">
      <alignment horizontal="center" vertical="center"/>
      <protection hidden="1"/>
    </xf>
    <xf numFmtId="0" fontId="15" fillId="4" borderId="15" xfId="0" applyFont="1" applyFill="1" applyBorder="1" applyAlignment="1" applyProtection="1">
      <alignment horizontal="center" vertical="center"/>
      <protection hidden="1"/>
    </xf>
    <xf numFmtId="0" fontId="15" fillId="4" borderId="5" xfId="0"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15" fillId="4" borderId="3"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176" fontId="30" fillId="4" borderId="60" xfId="1" applyNumberFormat="1" applyFont="1" applyFill="1" applyBorder="1" applyAlignment="1" applyProtection="1">
      <alignment horizontal="right" vertical="center"/>
      <protection hidden="1"/>
    </xf>
    <xf numFmtId="176" fontId="30" fillId="4" borderId="61" xfId="1" applyNumberFormat="1" applyFont="1" applyFill="1" applyBorder="1" applyAlignment="1" applyProtection="1">
      <alignment horizontal="right" vertical="center"/>
      <protection hidden="1"/>
    </xf>
    <xf numFmtId="176" fontId="30" fillId="4" borderId="63" xfId="1" applyNumberFormat="1" applyFont="1" applyFill="1" applyBorder="1" applyAlignment="1" applyProtection="1">
      <alignment horizontal="right" vertical="center"/>
      <protection hidden="1"/>
    </xf>
    <xf numFmtId="176" fontId="30" fillId="4" borderId="0" xfId="1" applyNumberFormat="1" applyFont="1" applyFill="1" applyBorder="1" applyAlignment="1" applyProtection="1">
      <alignment horizontal="right" vertical="center"/>
      <protection hidden="1"/>
    </xf>
    <xf numFmtId="176" fontId="30" fillId="4" borderId="65" xfId="1" applyNumberFormat="1" applyFont="1" applyFill="1" applyBorder="1" applyAlignment="1" applyProtection="1">
      <alignment horizontal="right" vertical="center"/>
      <protection hidden="1"/>
    </xf>
    <xf numFmtId="176" fontId="30" fillId="4" borderId="66" xfId="1" applyNumberFormat="1" applyFont="1" applyFill="1" applyBorder="1" applyAlignment="1" applyProtection="1">
      <alignment horizontal="right" vertical="center"/>
      <protection hidden="1"/>
    </xf>
    <xf numFmtId="38" fontId="3" fillId="4" borderId="61" xfId="1" applyFont="1" applyFill="1" applyBorder="1" applyAlignment="1" applyProtection="1">
      <alignment horizontal="left" vertical="center"/>
      <protection hidden="1"/>
    </xf>
    <xf numFmtId="38" fontId="3" fillId="4" borderId="62" xfId="1" applyFont="1" applyFill="1" applyBorder="1" applyAlignment="1" applyProtection="1">
      <alignment horizontal="left" vertical="center"/>
      <protection hidden="1"/>
    </xf>
    <xf numFmtId="38" fontId="3" fillId="4" borderId="0" xfId="1" applyFont="1" applyFill="1" applyBorder="1" applyAlignment="1" applyProtection="1">
      <alignment horizontal="left" vertical="center"/>
      <protection hidden="1"/>
    </xf>
    <xf numFmtId="38" fontId="3" fillId="4" borderId="64" xfId="1" applyFont="1" applyFill="1" applyBorder="1" applyAlignment="1" applyProtection="1">
      <alignment horizontal="left" vertical="center"/>
      <protection hidden="1"/>
    </xf>
    <xf numFmtId="38" fontId="3" fillId="4" borderId="66" xfId="1" applyFont="1" applyFill="1" applyBorder="1" applyAlignment="1" applyProtection="1">
      <alignment horizontal="left" vertical="center"/>
      <protection hidden="1"/>
    </xf>
    <xf numFmtId="38" fontId="3" fillId="4" borderId="67" xfId="1" applyFont="1" applyFill="1" applyBorder="1" applyAlignment="1" applyProtection="1">
      <alignment horizontal="left" vertical="center"/>
      <protection hidden="1"/>
    </xf>
    <xf numFmtId="0" fontId="3" fillId="2" borderId="12"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19" xfId="0" applyFont="1" applyFill="1" applyBorder="1" applyAlignment="1" applyProtection="1">
      <alignment horizontal="center" vertical="center"/>
      <protection locked="0" hidden="1"/>
    </xf>
    <xf numFmtId="183" fontId="3" fillId="0" borderId="1" xfId="0" applyNumberFormat="1" applyFont="1" applyFill="1" applyBorder="1" applyAlignment="1" applyProtection="1">
      <alignment horizontal="center" vertical="center" wrapText="1"/>
      <protection hidden="1"/>
    </xf>
    <xf numFmtId="183" fontId="3" fillId="0" borderId="1" xfId="0" applyNumberFormat="1" applyFont="1" applyFill="1" applyBorder="1" applyAlignment="1" applyProtection="1">
      <alignment horizontal="center" vertical="center"/>
      <protection hidden="1"/>
    </xf>
    <xf numFmtId="183" fontId="3" fillId="0" borderId="21" xfId="0" applyNumberFormat="1" applyFont="1" applyFill="1" applyBorder="1" applyAlignment="1" applyProtection="1">
      <alignment horizontal="center" vertical="center"/>
      <protection hidden="1"/>
    </xf>
    <xf numFmtId="183" fontId="3" fillId="0" borderId="22" xfId="0" applyNumberFormat="1" applyFont="1" applyFill="1" applyBorder="1" applyAlignment="1" applyProtection="1">
      <alignment horizontal="center" vertical="center"/>
      <protection hidden="1"/>
    </xf>
    <xf numFmtId="183" fontId="3" fillId="0" borderId="36" xfId="0" applyNumberFormat="1"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4" fillId="2" borderId="16" xfId="0" applyFont="1" applyFill="1" applyBorder="1" applyAlignment="1" applyProtection="1">
      <alignment horizontal="center" vertical="center"/>
      <protection locked="0" hidden="1"/>
    </xf>
    <xf numFmtId="0" fontId="34" fillId="2" borderId="15" xfId="0" applyFont="1" applyFill="1" applyBorder="1" applyAlignment="1" applyProtection="1">
      <alignment horizontal="center" vertical="center"/>
      <protection locked="0" hidden="1"/>
    </xf>
    <xf numFmtId="0" fontId="34" fillId="2" borderId="14" xfId="0" applyFont="1" applyFill="1" applyBorder="1" applyAlignment="1" applyProtection="1">
      <alignment horizontal="center" vertical="center"/>
      <protection locked="0" hidden="1"/>
    </xf>
    <xf numFmtId="0" fontId="34" fillId="2" borderId="12" xfId="0" applyFont="1" applyFill="1" applyBorder="1" applyAlignment="1" applyProtection="1">
      <alignment horizontal="center" vertical="center"/>
      <protection locked="0" hidden="1"/>
    </xf>
    <xf numFmtId="0" fontId="34" fillId="2" borderId="0" xfId="0" applyFont="1" applyFill="1" applyBorder="1" applyAlignment="1" applyProtection="1">
      <alignment horizontal="center" vertical="center"/>
      <protection locked="0" hidden="1"/>
    </xf>
    <xf numFmtId="0" fontId="34" fillId="2" borderId="11" xfId="0" applyFont="1" applyFill="1" applyBorder="1" applyAlignment="1" applyProtection="1">
      <alignment horizontal="center" vertical="center"/>
      <protection locked="0" hidden="1"/>
    </xf>
    <xf numFmtId="0" fontId="34" fillId="2" borderId="10" xfId="0" applyFont="1" applyFill="1" applyBorder="1" applyAlignment="1" applyProtection="1">
      <alignment horizontal="center" vertical="center"/>
      <protection locked="0" hidden="1"/>
    </xf>
    <xf numFmtId="0" fontId="34" fillId="2" borderId="2" xfId="0" applyFont="1" applyFill="1" applyBorder="1" applyAlignment="1" applyProtection="1">
      <alignment horizontal="center" vertical="center"/>
      <protection locked="0" hidden="1"/>
    </xf>
    <xf numFmtId="0" fontId="34" fillId="2" borderId="9" xfId="0" applyFont="1" applyFill="1" applyBorder="1" applyAlignment="1" applyProtection="1">
      <alignment horizontal="center" vertical="center"/>
      <protection locked="0" hidden="1"/>
    </xf>
    <xf numFmtId="0" fontId="5" fillId="8" borderId="17" xfId="0" applyFont="1" applyFill="1" applyBorder="1" applyAlignment="1" applyProtection="1">
      <alignment horizontal="center" vertical="center"/>
      <protection hidden="1"/>
    </xf>
    <xf numFmtId="0" fontId="5" fillId="8" borderId="15" xfId="0" applyFont="1" applyFill="1" applyBorder="1" applyAlignment="1" applyProtection="1">
      <alignment horizontal="center" vertical="center"/>
      <protection hidden="1"/>
    </xf>
    <xf numFmtId="0" fontId="5" fillId="8" borderId="18"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5" fillId="8" borderId="13" xfId="0" applyFont="1" applyFill="1" applyBorder="1" applyAlignment="1" applyProtection="1">
      <alignment horizontal="center" vertical="center"/>
      <protection hidden="1"/>
    </xf>
    <xf numFmtId="0" fontId="5" fillId="8" borderId="3" xfId="0" applyFont="1" applyFill="1" applyBorder="1" applyAlignment="1" applyProtection="1">
      <alignment horizontal="center" vertical="center"/>
      <protection hidden="1"/>
    </xf>
    <xf numFmtId="0" fontId="5" fillId="8" borderId="2" xfId="0" applyFont="1" applyFill="1" applyBorder="1" applyAlignment="1" applyProtection="1">
      <alignment horizontal="center" vertical="center"/>
      <protection hidden="1"/>
    </xf>
    <xf numFmtId="0" fontId="5" fillId="8" borderId="19" xfId="0" applyFont="1" applyFill="1" applyBorder="1" applyAlignment="1" applyProtection="1">
      <alignment horizontal="center" vertical="center"/>
      <protection hidden="1"/>
    </xf>
    <xf numFmtId="176" fontId="35" fillId="8" borderId="15" xfId="1" applyNumberFormat="1" applyFont="1" applyFill="1" applyBorder="1" applyAlignment="1" applyProtection="1">
      <alignment horizontal="right" vertical="center"/>
      <protection hidden="1"/>
    </xf>
    <xf numFmtId="176" fontId="35" fillId="8" borderId="0" xfId="1" applyNumberFormat="1" applyFont="1" applyFill="1" applyBorder="1" applyAlignment="1" applyProtection="1">
      <alignment horizontal="right" vertical="center"/>
      <protection hidden="1"/>
    </xf>
    <xf numFmtId="176" fontId="35" fillId="8" borderId="2" xfId="1" applyNumberFormat="1" applyFont="1" applyFill="1" applyBorder="1" applyAlignment="1" applyProtection="1">
      <alignment horizontal="right" vertical="center"/>
      <protection hidden="1"/>
    </xf>
    <xf numFmtId="0" fontId="5" fillId="3" borderId="3"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shrinkToFit="1"/>
      <protection hidden="1"/>
    </xf>
    <xf numFmtId="0" fontId="3" fillId="3" borderId="14"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4" fillId="2" borderId="13" xfId="0" applyFont="1" applyFill="1" applyBorder="1" applyAlignment="1" applyProtection="1">
      <alignment horizontal="center" vertical="center"/>
      <protection locked="0" hidden="1"/>
    </xf>
    <xf numFmtId="0" fontId="34" fillId="2" borderId="19" xfId="0" applyFont="1" applyFill="1" applyBorder="1" applyAlignment="1" applyProtection="1">
      <alignment horizontal="center" vertical="center"/>
      <protection locked="0" hidden="1"/>
    </xf>
    <xf numFmtId="0" fontId="4" fillId="0" borderId="0" xfId="0" applyFont="1" applyBorder="1" applyAlignment="1" applyProtection="1">
      <alignment horizontal="center" vertical="center" textRotation="255" wrapText="1"/>
      <protection hidden="1"/>
    </xf>
    <xf numFmtId="0" fontId="7" fillId="0" borderId="0" xfId="0" applyFont="1" applyBorder="1" applyAlignment="1" applyProtection="1">
      <alignment horizontal="center" vertical="center" textRotation="255" wrapText="1"/>
      <protection hidden="1"/>
    </xf>
    <xf numFmtId="0" fontId="3" fillId="0" borderId="16"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wrapText="1" shrinkToFit="1"/>
      <protection hidden="1"/>
    </xf>
    <xf numFmtId="0" fontId="3" fillId="0" borderId="1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50"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179" fontId="5" fillId="0" borderId="0" xfId="1" applyNumberFormat="1"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7"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3" fillId="0" borderId="0"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38" fontId="33" fillId="2" borderId="17" xfId="1" applyNumberFormat="1" applyFont="1" applyFill="1" applyBorder="1" applyAlignment="1" applyProtection="1">
      <alignment horizontal="center" vertical="center" shrinkToFit="1"/>
      <protection locked="0" hidden="1"/>
    </xf>
    <xf numFmtId="38" fontId="33" fillId="2" borderId="15" xfId="1" applyNumberFormat="1" applyFont="1" applyFill="1" applyBorder="1" applyAlignment="1" applyProtection="1">
      <alignment horizontal="center" vertical="center" shrinkToFit="1"/>
      <protection locked="0" hidden="1"/>
    </xf>
    <xf numFmtId="38" fontId="33" fillId="2" borderId="3" xfId="1" applyNumberFormat="1" applyFont="1" applyFill="1" applyBorder="1" applyAlignment="1" applyProtection="1">
      <alignment horizontal="center" vertical="center" shrinkToFit="1"/>
      <protection locked="0" hidden="1"/>
    </xf>
    <xf numFmtId="38" fontId="33" fillId="2" borderId="2" xfId="1" applyNumberFormat="1" applyFont="1" applyFill="1" applyBorder="1" applyAlignment="1" applyProtection="1">
      <alignment horizontal="center" vertical="center" shrinkToFit="1"/>
      <protection locked="0" hidden="1"/>
    </xf>
    <xf numFmtId="0" fontId="5" fillId="0" borderId="15" xfId="0" applyFont="1" applyFill="1" applyBorder="1" applyAlignment="1" applyProtection="1">
      <alignment vertical="center" shrinkToFit="1"/>
      <protection hidden="1"/>
    </xf>
    <xf numFmtId="0" fontId="5" fillId="0" borderId="18"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19" xfId="0" applyFont="1" applyFill="1" applyBorder="1" applyAlignment="1" applyProtection="1">
      <alignment vertical="center" shrinkToFit="1"/>
      <protection hidden="1"/>
    </xf>
    <xf numFmtId="0" fontId="3" fillId="0" borderId="17"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0" fontId="14" fillId="0" borderId="5"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13" xfId="0" applyFont="1" applyFill="1" applyBorder="1" applyAlignment="1" applyProtection="1">
      <alignment horizontal="left" vertical="center"/>
      <protection hidden="1"/>
    </xf>
    <xf numFmtId="0" fontId="5" fillId="0" borderId="17" xfId="0" applyFont="1" applyFill="1" applyBorder="1" applyAlignment="1" applyProtection="1">
      <alignment horizontal="center" vertical="center" wrapText="1" shrinkToFit="1"/>
      <protection hidden="1"/>
    </xf>
    <xf numFmtId="0" fontId="5" fillId="0" borderId="15"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0" fontId="5" fillId="0" borderId="5"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wrapText="1" shrinkToFit="1"/>
      <protection hidden="1"/>
    </xf>
    <xf numFmtId="0" fontId="5" fillId="0" borderId="13"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0" fontId="5" fillId="0" borderId="19"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protection hidden="1"/>
    </xf>
    <xf numFmtId="38" fontId="33" fillId="2" borderId="17" xfId="1" applyFont="1" applyFill="1" applyBorder="1" applyAlignment="1" applyProtection="1">
      <alignment horizontal="center" vertical="center" shrinkToFit="1"/>
      <protection locked="0" hidden="1"/>
    </xf>
    <xf numFmtId="38" fontId="33" fillId="2" borderId="15" xfId="1" applyFont="1" applyFill="1" applyBorder="1" applyAlignment="1" applyProtection="1">
      <alignment horizontal="center" vertical="center" shrinkToFit="1"/>
      <protection locked="0" hidden="1"/>
    </xf>
    <xf numFmtId="38" fontId="33" fillId="2" borderId="3" xfId="1" applyFont="1" applyFill="1" applyBorder="1" applyAlignment="1" applyProtection="1">
      <alignment horizontal="center" vertical="center" shrinkToFit="1"/>
      <protection locked="0" hidden="1"/>
    </xf>
    <xf numFmtId="38" fontId="33" fillId="2" borderId="2" xfId="1" applyFont="1" applyFill="1" applyBorder="1" applyAlignment="1" applyProtection="1">
      <alignment horizontal="center" vertical="center" shrinkToFit="1"/>
      <protection locked="0" hidden="1"/>
    </xf>
    <xf numFmtId="0" fontId="5" fillId="0" borderId="17" xfId="0" applyFont="1" applyBorder="1" applyAlignment="1" applyProtection="1">
      <alignment vertical="center" wrapText="1"/>
      <protection hidden="1"/>
    </xf>
    <xf numFmtId="0" fontId="5" fillId="0" borderId="15"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0" fontId="23" fillId="0" borderId="49"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38" fontId="3" fillId="0" borderId="15" xfId="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1" fillId="0" borderId="0" xfId="0" applyFont="1" applyBorder="1" applyAlignment="1" applyProtection="1">
      <alignment horizontal="center" vertical="center"/>
      <protection hidden="1"/>
    </xf>
    <xf numFmtId="0" fontId="5" fillId="0" borderId="41" xfId="0" applyFont="1" applyFill="1" applyBorder="1" applyAlignment="1" applyProtection="1">
      <alignment horizontal="left" vertical="top" wrapText="1"/>
      <protection hidden="1"/>
    </xf>
    <xf numFmtId="0" fontId="5" fillId="0" borderId="42" xfId="0" applyFont="1" applyFill="1" applyBorder="1" applyAlignment="1" applyProtection="1">
      <alignment horizontal="left" vertical="top" wrapText="1"/>
      <protection hidden="1"/>
    </xf>
    <xf numFmtId="0" fontId="5" fillId="0" borderId="43" xfId="0" applyFont="1" applyFill="1" applyBorder="1" applyAlignment="1" applyProtection="1">
      <alignment horizontal="left" vertical="top" wrapText="1"/>
      <protection hidden="1"/>
    </xf>
    <xf numFmtId="0" fontId="5" fillId="0" borderId="44"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45" xfId="0" applyFont="1" applyFill="1" applyBorder="1" applyAlignment="1" applyProtection="1">
      <alignment horizontal="left" vertical="top" wrapText="1"/>
      <protection hidden="1"/>
    </xf>
    <xf numFmtId="0" fontId="5" fillId="0" borderId="59" xfId="0" applyFont="1" applyFill="1" applyBorder="1" applyAlignment="1" applyProtection="1">
      <alignment horizontal="left" vertical="top" wrapText="1"/>
      <protection hidden="1"/>
    </xf>
    <xf numFmtId="0" fontId="5" fillId="0" borderId="46" xfId="0" applyFont="1" applyFill="1" applyBorder="1" applyAlignment="1" applyProtection="1">
      <alignment horizontal="left" vertical="top" wrapText="1"/>
      <protection hidden="1"/>
    </xf>
    <xf numFmtId="0" fontId="5" fillId="0" borderId="47" xfId="0" applyFont="1" applyFill="1" applyBorder="1" applyAlignment="1" applyProtection="1">
      <alignment horizontal="left" vertical="top" wrapText="1"/>
      <protection hidden="1"/>
    </xf>
    <xf numFmtId="0" fontId="3" fillId="0" borderId="17" xfId="0" applyFont="1" applyFill="1" applyBorder="1" applyAlignment="1" applyProtection="1">
      <alignment horizontal="center" vertical="center" wrapText="1" shrinkToFit="1"/>
      <protection hidden="1"/>
    </xf>
    <xf numFmtId="0" fontId="3" fillId="0" borderId="15" xfId="0" applyFont="1" applyFill="1" applyBorder="1" applyAlignment="1" applyProtection="1">
      <alignment horizontal="center" vertical="center" wrapText="1" shrinkToFit="1"/>
      <protection hidden="1"/>
    </xf>
    <xf numFmtId="0" fontId="3" fillId="0" borderId="18"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19" xfId="0" applyFont="1" applyFill="1" applyBorder="1" applyAlignment="1" applyProtection="1">
      <alignment horizontal="center" vertical="center" wrapText="1" shrinkToFit="1"/>
      <protection hidden="1"/>
    </xf>
    <xf numFmtId="181" fontId="14" fillId="0" borderId="17" xfId="1" applyNumberFormat="1" applyFont="1" applyFill="1" applyBorder="1" applyAlignment="1" applyProtection="1">
      <alignment horizontal="center" vertical="center"/>
      <protection hidden="1"/>
    </xf>
    <xf numFmtId="181" fontId="14" fillId="0" borderId="15" xfId="1" applyNumberFormat="1" applyFont="1" applyFill="1" applyBorder="1" applyAlignment="1" applyProtection="1">
      <alignment horizontal="center" vertical="center"/>
      <protection hidden="1"/>
    </xf>
    <xf numFmtId="181" fontId="14" fillId="0" borderId="18" xfId="1" applyNumberFormat="1" applyFont="1" applyFill="1" applyBorder="1" applyAlignment="1" applyProtection="1">
      <alignment horizontal="center" vertical="center"/>
      <protection hidden="1"/>
    </xf>
    <xf numFmtId="181" fontId="14" fillId="0" borderId="3" xfId="1" applyNumberFormat="1" applyFont="1" applyFill="1" applyBorder="1" applyAlignment="1" applyProtection="1">
      <alignment horizontal="center" vertical="center"/>
      <protection hidden="1"/>
    </xf>
    <xf numFmtId="181" fontId="14" fillId="0" borderId="2" xfId="1" applyNumberFormat="1" applyFont="1" applyFill="1" applyBorder="1" applyAlignment="1" applyProtection="1">
      <alignment horizontal="center" vertical="center"/>
      <protection hidden="1"/>
    </xf>
    <xf numFmtId="181" fontId="14" fillId="0" borderId="19" xfId="1" applyNumberFormat="1" applyFont="1" applyFill="1" applyBorder="1" applyAlignment="1" applyProtection="1">
      <alignment horizontal="center" vertical="center"/>
      <protection hidden="1"/>
    </xf>
    <xf numFmtId="182" fontId="11"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15"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180" fontId="14" fillId="0" borderId="17" xfId="0" applyNumberFormat="1" applyFont="1" applyFill="1" applyBorder="1" applyAlignment="1" applyProtection="1">
      <alignment horizontal="center" vertical="center" shrinkToFit="1"/>
      <protection hidden="1"/>
    </xf>
    <xf numFmtId="180" fontId="14" fillId="0" borderId="15" xfId="0" applyNumberFormat="1" applyFont="1" applyFill="1" applyBorder="1" applyAlignment="1" applyProtection="1">
      <alignment horizontal="center" vertical="center" shrinkToFit="1"/>
      <protection hidden="1"/>
    </xf>
    <xf numFmtId="180" fontId="14" fillId="0" borderId="3" xfId="0" applyNumberFormat="1" applyFont="1" applyFill="1" applyBorder="1" applyAlignment="1" applyProtection="1">
      <alignment horizontal="center" vertical="center" shrinkToFit="1"/>
      <protection hidden="1"/>
    </xf>
    <xf numFmtId="180" fontId="14" fillId="0" borderId="2" xfId="0" applyNumberFormat="1"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180" fontId="14" fillId="2" borderId="17" xfId="0" applyNumberFormat="1" applyFont="1" applyFill="1" applyBorder="1" applyAlignment="1" applyProtection="1">
      <alignment horizontal="center" vertical="center" shrinkToFit="1"/>
      <protection locked="0" hidden="1"/>
    </xf>
    <xf numFmtId="180" fontId="14" fillId="2" borderId="15" xfId="0" applyNumberFormat="1" applyFont="1" applyFill="1" applyBorder="1" applyAlignment="1" applyProtection="1">
      <alignment horizontal="center" vertical="center" shrinkToFit="1"/>
      <protection locked="0" hidden="1"/>
    </xf>
    <xf numFmtId="180" fontId="14" fillId="2" borderId="3" xfId="0" applyNumberFormat="1" applyFont="1" applyFill="1" applyBorder="1" applyAlignment="1" applyProtection="1">
      <alignment horizontal="center" vertical="center" shrinkToFit="1"/>
      <protection locked="0" hidden="1"/>
    </xf>
    <xf numFmtId="180" fontId="14" fillId="2" borderId="2" xfId="0" applyNumberFormat="1" applyFont="1" applyFill="1" applyBorder="1" applyAlignment="1" applyProtection="1">
      <alignment horizontal="center" vertical="center" shrinkToFit="1"/>
      <protection locked="0" hidden="1"/>
    </xf>
    <xf numFmtId="0" fontId="3" fillId="0" borderId="15" xfId="0" applyFont="1" applyBorder="1" applyAlignment="1" applyProtection="1">
      <alignment horizontal="center" vertical="center" wrapText="1" shrinkToFit="1"/>
      <protection hidden="1"/>
    </xf>
    <xf numFmtId="0" fontId="3" fillId="0" borderId="18"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19" xfId="0" applyFont="1" applyBorder="1" applyAlignment="1" applyProtection="1">
      <alignment horizontal="center" vertical="center" wrapText="1" shrinkToFit="1"/>
      <protection hidden="1"/>
    </xf>
    <xf numFmtId="0" fontId="3" fillId="0" borderId="22" xfId="0" applyFont="1" applyFill="1" applyBorder="1" applyAlignment="1" applyProtection="1">
      <alignment horizontal="center" vertical="center" textRotation="255"/>
      <protection hidden="1"/>
    </xf>
    <xf numFmtId="0" fontId="3" fillId="0" borderId="15"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shrinkToFit="1"/>
      <protection hidden="1"/>
    </xf>
    <xf numFmtId="0" fontId="10" fillId="0" borderId="17"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180" fontId="32" fillId="2" borderId="17" xfId="0" applyNumberFormat="1" applyFont="1" applyFill="1" applyBorder="1" applyAlignment="1" applyProtection="1">
      <alignment horizontal="center" vertical="center" shrinkToFit="1"/>
      <protection locked="0" hidden="1"/>
    </xf>
    <xf numFmtId="180" fontId="32" fillId="2" borderId="15" xfId="0" applyNumberFormat="1" applyFont="1" applyFill="1" applyBorder="1" applyAlignment="1" applyProtection="1">
      <alignment horizontal="center" vertical="center" shrinkToFit="1"/>
      <protection locked="0" hidden="1"/>
    </xf>
    <xf numFmtId="180" fontId="32" fillId="2" borderId="3" xfId="0" applyNumberFormat="1" applyFont="1" applyFill="1" applyBorder="1" applyAlignment="1" applyProtection="1">
      <alignment horizontal="center" vertical="center" shrinkToFit="1"/>
      <protection locked="0" hidden="1"/>
    </xf>
    <xf numFmtId="180" fontId="32" fillId="2" borderId="2" xfId="0" applyNumberFormat="1" applyFont="1" applyFill="1" applyBorder="1" applyAlignment="1" applyProtection="1">
      <alignment horizontal="center" vertical="center" shrinkToFit="1"/>
      <protection locked="0" hidden="1"/>
    </xf>
    <xf numFmtId="38" fontId="3" fillId="8" borderId="15" xfId="1" applyFont="1" applyFill="1" applyBorder="1" applyAlignment="1" applyProtection="1">
      <alignment horizontal="left" vertical="center"/>
      <protection hidden="1"/>
    </xf>
    <xf numFmtId="38" fontId="3" fillId="8" borderId="18" xfId="1" applyFont="1" applyFill="1" applyBorder="1" applyAlignment="1" applyProtection="1">
      <alignment horizontal="left" vertical="center"/>
      <protection hidden="1"/>
    </xf>
    <xf numFmtId="38" fontId="3" fillId="8" borderId="0" xfId="1" applyFont="1" applyFill="1" applyBorder="1" applyAlignment="1" applyProtection="1">
      <alignment horizontal="left" vertical="center"/>
      <protection hidden="1"/>
    </xf>
    <xf numFmtId="38" fontId="3" fillId="8" borderId="13" xfId="1" applyFont="1" applyFill="1" applyBorder="1" applyAlignment="1" applyProtection="1">
      <alignment horizontal="left" vertical="center"/>
      <protection hidden="1"/>
    </xf>
    <xf numFmtId="38" fontId="3" fillId="8" borderId="2" xfId="1" applyFont="1" applyFill="1" applyBorder="1" applyAlignment="1" applyProtection="1">
      <alignment horizontal="left" vertical="center"/>
      <protection hidden="1"/>
    </xf>
    <xf numFmtId="38" fontId="3" fillId="8" borderId="19" xfId="1" applyFont="1" applyFill="1" applyBorder="1" applyAlignment="1" applyProtection="1">
      <alignment horizontal="left" vertical="center"/>
      <protection hidden="1"/>
    </xf>
    <xf numFmtId="0" fontId="20" fillId="0" borderId="0" xfId="0" applyFont="1" applyAlignment="1" applyProtection="1">
      <alignment horizontal="left" vertical="center" shrinkToFit="1"/>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horizontal="right" vertical="center" shrinkToFit="1"/>
      <protection hidden="1"/>
    </xf>
    <xf numFmtId="0" fontId="28" fillId="0" borderId="53" xfId="0" applyFont="1" applyBorder="1" applyAlignment="1" applyProtection="1">
      <alignment horizontal="center" vertical="center" wrapText="1" shrinkToFit="1"/>
      <protection hidden="1"/>
    </xf>
    <xf numFmtId="0" fontId="28" fillId="0" borderId="34" xfId="0" applyFont="1" applyBorder="1" applyAlignment="1" applyProtection="1">
      <alignment horizontal="center" vertical="center" shrinkToFit="1"/>
      <protection hidden="1"/>
    </xf>
    <xf numFmtId="0" fontId="28" fillId="0" borderId="54" xfId="0" applyFont="1" applyBorder="1" applyAlignment="1" applyProtection="1">
      <alignment horizontal="center" vertical="center" shrinkToFit="1"/>
      <protection hidden="1"/>
    </xf>
    <xf numFmtId="0" fontId="28" fillId="0" borderId="22" xfId="0" applyFont="1" applyBorder="1" applyAlignment="1" applyProtection="1">
      <alignment horizontal="center" vertical="center" shrinkToFit="1"/>
      <protection hidden="1"/>
    </xf>
    <xf numFmtId="0" fontId="31" fillId="7" borderId="34" xfId="0" applyFont="1" applyFill="1" applyBorder="1" applyAlignment="1" applyProtection="1">
      <alignment horizontal="center" vertical="center" shrinkToFit="1"/>
      <protection locked="0"/>
    </xf>
    <xf numFmtId="0" fontId="31" fillId="7" borderId="35" xfId="0" applyFont="1" applyFill="1" applyBorder="1" applyAlignment="1" applyProtection="1">
      <alignment horizontal="center" vertical="center" shrinkToFit="1"/>
      <protection locked="0"/>
    </xf>
    <xf numFmtId="0" fontId="31" fillId="7" borderId="22" xfId="0" applyFont="1" applyFill="1" applyBorder="1" applyAlignment="1" applyProtection="1">
      <alignment horizontal="center" vertical="center" shrinkToFit="1"/>
      <protection locked="0"/>
    </xf>
    <xf numFmtId="0" fontId="31" fillId="7" borderId="36" xfId="0" applyFont="1" applyFill="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hidden="1"/>
    </xf>
    <xf numFmtId="0" fontId="26" fillId="0" borderId="22" xfId="0" applyFont="1" applyBorder="1" applyAlignment="1" applyProtection="1">
      <alignment horizontal="center" vertical="center" shrinkToFit="1"/>
      <protection hidden="1"/>
    </xf>
    <xf numFmtId="0" fontId="26" fillId="0" borderId="55" xfId="0" applyFont="1" applyBorder="1" applyAlignment="1" applyProtection="1">
      <alignment horizontal="center" vertical="center" shrinkToFit="1"/>
      <protection hidden="1"/>
    </xf>
    <xf numFmtId="0" fontId="26" fillId="0" borderId="37" xfId="0" applyFont="1" applyBorder="1" applyAlignment="1" applyProtection="1">
      <alignment horizontal="center" vertical="center" shrinkToFit="1"/>
      <protection hidden="1"/>
    </xf>
    <xf numFmtId="0" fontId="31" fillId="7" borderId="37" xfId="0" applyFont="1" applyFill="1" applyBorder="1" applyAlignment="1" applyProtection="1">
      <alignment horizontal="center" vertical="center" shrinkToFit="1"/>
      <protection locked="0"/>
    </xf>
    <xf numFmtId="0" fontId="31" fillId="7" borderId="38"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left" vertical="center" wrapText="1" shrinkToFit="1"/>
      <protection hidden="1"/>
    </xf>
    <xf numFmtId="178" fontId="34" fillId="2" borderId="12" xfId="0" applyNumberFormat="1" applyFont="1" applyFill="1" applyBorder="1" applyAlignment="1" applyProtection="1">
      <alignment horizontal="center" vertical="center"/>
      <protection locked="0"/>
    </xf>
    <xf numFmtId="178" fontId="34" fillId="2" borderId="0" xfId="0" applyNumberFormat="1" applyFont="1" applyFill="1" applyBorder="1" applyAlignment="1" applyProtection="1">
      <alignment horizontal="center" vertical="center"/>
      <protection locked="0"/>
    </xf>
    <xf numFmtId="178" fontId="34" fillId="2" borderId="11" xfId="0" applyNumberFormat="1" applyFont="1" applyFill="1" applyBorder="1" applyAlignment="1" applyProtection="1">
      <alignment horizontal="center" vertical="center"/>
      <protection locked="0"/>
    </xf>
    <xf numFmtId="178" fontId="34" fillId="2" borderId="28" xfId="0" applyNumberFormat="1" applyFont="1" applyFill="1" applyBorder="1" applyAlignment="1" applyProtection="1">
      <alignment horizontal="center" vertical="center"/>
      <protection locked="0"/>
    </xf>
    <xf numFmtId="178" fontId="34" fillId="2" borderId="29" xfId="0" applyNumberFormat="1" applyFont="1" applyFill="1" applyBorder="1" applyAlignment="1" applyProtection="1">
      <alignment horizontal="center" vertical="center"/>
      <protection locked="0"/>
    </xf>
    <xf numFmtId="178" fontId="34" fillId="2" borderId="30" xfId="0" applyNumberFormat="1" applyFont="1" applyFill="1" applyBorder="1" applyAlignment="1" applyProtection="1">
      <alignment horizontal="center" vertical="center"/>
      <protection locked="0"/>
    </xf>
    <xf numFmtId="185" fontId="3" fillId="0" borderId="12" xfId="0" applyNumberFormat="1" applyFont="1" applyBorder="1" applyAlignment="1" applyProtection="1">
      <alignment horizontal="right" vertical="center"/>
      <protection hidden="1"/>
    </xf>
    <xf numFmtId="185" fontId="3" fillId="0" borderId="0" xfId="0" applyNumberFormat="1" applyFont="1" applyBorder="1" applyAlignment="1" applyProtection="1">
      <alignment horizontal="right" vertical="center"/>
      <protection hidden="1"/>
    </xf>
    <xf numFmtId="185" fontId="3" fillId="0" borderId="11" xfId="0" applyNumberFormat="1" applyFont="1" applyBorder="1" applyAlignment="1" applyProtection="1">
      <alignment horizontal="right" vertical="center"/>
      <protection hidden="1"/>
    </xf>
    <xf numFmtId="185" fontId="3" fillId="0" borderId="28" xfId="0" applyNumberFormat="1" applyFont="1" applyBorder="1" applyAlignment="1" applyProtection="1">
      <alignment horizontal="right" vertical="center"/>
      <protection hidden="1"/>
    </xf>
    <xf numFmtId="185" fontId="3" fillId="0" borderId="29" xfId="0" applyNumberFormat="1" applyFont="1" applyBorder="1" applyAlignment="1" applyProtection="1">
      <alignment horizontal="right" vertical="center"/>
      <protection hidden="1"/>
    </xf>
    <xf numFmtId="185" fontId="3" fillId="0" borderId="30" xfId="0" applyNumberFormat="1" applyFont="1" applyBorder="1" applyAlignment="1" applyProtection="1">
      <alignment horizontal="right" vertical="center"/>
      <protection hidden="1"/>
    </xf>
    <xf numFmtId="184" fontId="3" fillId="0" borderId="8" xfId="0" applyNumberFormat="1" applyFont="1" applyBorder="1" applyAlignment="1" applyProtection="1">
      <alignment horizontal="right" vertical="center"/>
      <protection hidden="1"/>
    </xf>
    <xf numFmtId="184" fontId="3" fillId="0" borderId="7" xfId="0" applyNumberFormat="1" applyFont="1" applyBorder="1" applyAlignment="1" applyProtection="1">
      <alignment horizontal="right" vertical="center"/>
      <protection hidden="1"/>
    </xf>
    <xf numFmtId="184" fontId="3" fillId="0" borderId="27" xfId="0" applyNumberFormat="1" applyFont="1" applyBorder="1" applyAlignment="1" applyProtection="1">
      <alignment horizontal="right" vertical="center"/>
      <protection hidden="1"/>
    </xf>
    <xf numFmtId="184" fontId="3" fillId="0" borderId="56" xfId="0" applyNumberFormat="1" applyFont="1" applyBorder="1" applyAlignment="1" applyProtection="1">
      <alignment horizontal="right" vertical="center"/>
      <protection hidden="1"/>
    </xf>
    <xf numFmtId="184" fontId="3" fillId="0" borderId="57" xfId="0" applyNumberFormat="1" applyFont="1" applyBorder="1" applyAlignment="1" applyProtection="1">
      <alignment horizontal="right" vertical="center"/>
      <protection hidden="1"/>
    </xf>
    <xf numFmtId="184" fontId="3" fillId="0" borderId="58" xfId="0" applyNumberFormat="1" applyFont="1" applyBorder="1" applyAlignment="1" applyProtection="1">
      <alignment horizontal="right" vertical="center"/>
      <protection hidden="1"/>
    </xf>
    <xf numFmtId="0" fontId="5" fillId="3" borderId="12" xfId="0" applyFont="1" applyFill="1" applyBorder="1" applyAlignment="1" applyProtection="1">
      <alignment horizontal="center" vertical="center"/>
      <protection hidden="1"/>
    </xf>
    <xf numFmtId="0" fontId="5" fillId="3" borderId="28" xfId="0"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center" shrinkToFit="1"/>
      <protection hidden="1"/>
    </xf>
    <xf numFmtId="0" fontId="5" fillId="3" borderId="29"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178" fontId="34" fillId="2" borderId="16" xfId="0" applyNumberFormat="1" applyFont="1" applyFill="1" applyBorder="1" applyAlignment="1" applyProtection="1">
      <alignment horizontal="center" vertical="center"/>
      <protection locked="0"/>
    </xf>
    <xf numFmtId="178" fontId="34" fillId="2" borderId="15" xfId="0" applyNumberFormat="1" applyFont="1" applyFill="1" applyBorder="1" applyAlignment="1" applyProtection="1">
      <alignment horizontal="center" vertical="center"/>
      <protection locked="0"/>
    </xf>
    <xf numFmtId="178" fontId="34" fillId="2" borderId="14" xfId="0" applyNumberFormat="1" applyFont="1" applyFill="1" applyBorder="1" applyAlignment="1" applyProtection="1">
      <alignment horizontal="center" vertical="center"/>
      <protection locked="0"/>
    </xf>
    <xf numFmtId="178" fontId="34" fillId="2" borderId="10"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178" fontId="34" fillId="2" borderId="9" xfId="0" applyNumberFormat="1" applyFont="1" applyFill="1" applyBorder="1" applyAlignment="1" applyProtection="1">
      <alignment horizontal="center" vertical="center"/>
      <protection locked="0"/>
    </xf>
    <xf numFmtId="185" fontId="3" fillId="0" borderId="10" xfId="0" applyNumberFormat="1" applyFont="1" applyBorder="1" applyAlignment="1" applyProtection="1">
      <alignment horizontal="right" vertical="center"/>
      <protection hidden="1"/>
    </xf>
    <xf numFmtId="185" fontId="3" fillId="0" borderId="2" xfId="0" applyNumberFormat="1" applyFont="1" applyBorder="1" applyAlignment="1" applyProtection="1">
      <alignment horizontal="right" vertical="center"/>
      <protection hidden="1"/>
    </xf>
    <xf numFmtId="185" fontId="3" fillId="0" borderId="9" xfId="0" applyNumberFormat="1" applyFont="1" applyBorder="1" applyAlignment="1" applyProtection="1">
      <alignment horizontal="right" vertical="center"/>
      <protection hidden="1"/>
    </xf>
    <xf numFmtId="184" fontId="3" fillId="0" borderId="9" xfId="0" applyNumberFormat="1" applyFont="1" applyBorder="1" applyAlignment="1" applyProtection="1">
      <alignment horizontal="right" vertical="center"/>
      <protection hidden="1"/>
    </xf>
    <xf numFmtId="0" fontId="5" fillId="3" borderId="16"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shrinkToFit="1"/>
      <protection hidden="1"/>
    </xf>
    <xf numFmtId="0" fontId="9" fillId="0" borderId="37" xfId="0" applyFont="1" applyBorder="1" applyAlignment="1" applyProtection="1">
      <alignment horizontal="center" vertical="center" wrapText="1" shrinkToFit="1"/>
      <protection hidden="1"/>
    </xf>
    <xf numFmtId="0" fontId="9" fillId="0" borderId="1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34" fillId="2" borderId="23" xfId="0" applyNumberFormat="1" applyFont="1" applyFill="1" applyBorder="1" applyAlignment="1" applyProtection="1">
      <alignment horizontal="center" vertical="center"/>
      <protection locked="0"/>
    </xf>
    <xf numFmtId="0" fontId="34" fillId="2" borderId="24" xfId="0" applyNumberFormat="1" applyFont="1" applyFill="1" applyBorder="1" applyAlignment="1" applyProtection="1">
      <alignment horizontal="center" vertical="center"/>
      <protection locked="0"/>
    </xf>
    <xf numFmtId="0" fontId="34" fillId="2" borderId="26" xfId="0" applyNumberFormat="1" applyFont="1" applyFill="1" applyBorder="1" applyAlignment="1" applyProtection="1">
      <alignment horizontal="center" vertical="center"/>
      <protection locked="0"/>
    </xf>
    <xf numFmtId="0" fontId="34" fillId="2" borderId="28" xfId="0" applyNumberFormat="1" applyFont="1" applyFill="1" applyBorder="1" applyAlignment="1" applyProtection="1">
      <alignment horizontal="center" vertical="center"/>
      <protection locked="0"/>
    </xf>
    <xf numFmtId="0" fontId="34" fillId="2" borderId="29" xfId="0" applyNumberFormat="1" applyFont="1" applyFill="1" applyBorder="1" applyAlignment="1" applyProtection="1">
      <alignment horizontal="center" vertical="center"/>
      <protection locked="0"/>
    </xf>
    <xf numFmtId="0" fontId="34" fillId="2" borderId="30" xfId="0" applyNumberFormat="1" applyFont="1" applyFill="1" applyBorder="1" applyAlignment="1" applyProtection="1">
      <alignment horizontal="center" vertical="center"/>
      <protection locked="0"/>
    </xf>
    <xf numFmtId="0" fontId="29" fillId="7" borderId="34" xfId="0" applyFont="1" applyFill="1" applyBorder="1" applyAlignment="1" applyProtection="1">
      <alignment horizontal="center" vertical="center" shrinkToFit="1"/>
      <protection locked="0"/>
    </xf>
    <xf numFmtId="0" fontId="29" fillId="7" borderId="35" xfId="0" applyFont="1" applyFill="1" applyBorder="1" applyAlignment="1" applyProtection="1">
      <alignment horizontal="center" vertical="center" shrinkToFit="1"/>
      <protection locked="0"/>
    </xf>
    <xf numFmtId="0" fontId="29" fillId="7" borderId="22" xfId="0" applyFont="1" applyFill="1" applyBorder="1" applyAlignment="1" applyProtection="1">
      <alignment horizontal="center" vertical="center" shrinkToFit="1"/>
      <protection locked="0"/>
    </xf>
    <xf numFmtId="0" fontId="29" fillId="7" borderId="36" xfId="0" applyFont="1" applyFill="1" applyBorder="1" applyAlignment="1" applyProtection="1">
      <alignment horizontal="center" vertical="center" shrinkToFit="1"/>
      <protection locked="0"/>
    </xf>
    <xf numFmtId="0" fontId="29" fillId="7" borderId="37" xfId="0" applyFont="1" applyFill="1" applyBorder="1" applyAlignment="1" applyProtection="1">
      <alignment horizontal="center" vertical="center" shrinkToFit="1"/>
      <protection locked="0"/>
    </xf>
    <xf numFmtId="0" fontId="29" fillId="7" borderId="38" xfId="0" applyFont="1" applyFill="1" applyBorder="1" applyAlignment="1" applyProtection="1">
      <alignment horizontal="center" vertical="center" shrinkToFit="1"/>
      <protection locked="0"/>
    </xf>
    <xf numFmtId="38" fontId="15" fillId="2" borderId="17" xfId="1" applyFont="1" applyFill="1" applyBorder="1" applyAlignment="1" applyProtection="1">
      <alignment horizontal="center" vertical="center" shrinkToFit="1"/>
      <protection locked="0" hidden="1"/>
    </xf>
    <xf numFmtId="38" fontId="15" fillId="2" borderId="15" xfId="1" applyFont="1" applyFill="1" applyBorder="1" applyAlignment="1" applyProtection="1">
      <alignment horizontal="center" vertical="center" shrinkToFit="1"/>
      <protection locked="0" hidden="1"/>
    </xf>
    <xf numFmtId="38" fontId="15" fillId="2" borderId="3" xfId="1" applyFont="1" applyFill="1" applyBorder="1" applyAlignment="1" applyProtection="1">
      <alignment horizontal="center" vertical="center" shrinkToFit="1"/>
      <protection locked="0" hidden="1"/>
    </xf>
    <xf numFmtId="38" fontId="15" fillId="2" borderId="2" xfId="1" applyFont="1" applyFill="1" applyBorder="1" applyAlignment="1" applyProtection="1">
      <alignment horizontal="center" vertical="center" shrinkToFit="1"/>
      <protection locked="0" hidden="1"/>
    </xf>
    <xf numFmtId="38" fontId="15" fillId="2" borderId="17" xfId="1" applyNumberFormat="1" applyFont="1" applyFill="1" applyBorder="1" applyAlignment="1" applyProtection="1">
      <alignment horizontal="center" vertical="center" shrinkToFit="1"/>
      <protection locked="0" hidden="1"/>
    </xf>
    <xf numFmtId="38" fontId="15" fillId="2" borderId="15" xfId="1" applyNumberFormat="1" applyFont="1" applyFill="1" applyBorder="1" applyAlignment="1" applyProtection="1">
      <alignment horizontal="center" vertical="center" shrinkToFit="1"/>
      <protection locked="0" hidden="1"/>
    </xf>
    <xf numFmtId="38" fontId="15" fillId="2" borderId="3" xfId="1" applyNumberFormat="1" applyFont="1" applyFill="1" applyBorder="1" applyAlignment="1" applyProtection="1">
      <alignment horizontal="center" vertical="center" shrinkToFit="1"/>
      <protection locked="0" hidden="1"/>
    </xf>
    <xf numFmtId="38" fontId="15" fillId="2" borderId="2" xfId="1" applyNumberFormat="1" applyFont="1" applyFill="1" applyBorder="1" applyAlignment="1" applyProtection="1">
      <alignment horizontal="center" vertical="center" shrinkToFit="1"/>
      <protection locked="0" hidden="1"/>
    </xf>
    <xf numFmtId="0" fontId="3" fillId="2" borderId="16"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11"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183" fontId="3" fillId="0" borderId="17" xfId="0" applyNumberFormat="1" applyFont="1" applyFill="1" applyBorder="1" applyAlignment="1" applyProtection="1">
      <alignment horizontal="center" vertical="center" wrapText="1"/>
      <protection hidden="1"/>
    </xf>
    <xf numFmtId="183" fontId="3" fillId="0" borderId="15" xfId="0" applyNumberFormat="1" applyFont="1" applyFill="1" applyBorder="1" applyAlignment="1" applyProtection="1">
      <alignment horizontal="center" vertical="center" wrapText="1"/>
      <protection hidden="1"/>
    </xf>
    <xf numFmtId="183" fontId="3" fillId="0" borderId="14" xfId="0" applyNumberFormat="1" applyFont="1" applyFill="1" applyBorder="1" applyAlignment="1" applyProtection="1">
      <alignment horizontal="center" vertical="center" wrapText="1"/>
      <protection hidden="1"/>
    </xf>
    <xf numFmtId="183" fontId="3" fillId="0" borderId="5" xfId="0" applyNumberFormat="1" applyFont="1" applyFill="1" applyBorder="1" applyAlignment="1" applyProtection="1">
      <alignment horizontal="center" vertical="center" wrapText="1"/>
      <protection hidden="1"/>
    </xf>
    <xf numFmtId="183" fontId="3" fillId="0" borderId="0" xfId="0" applyNumberFormat="1" applyFont="1" applyFill="1" applyBorder="1" applyAlignment="1" applyProtection="1">
      <alignment horizontal="center" vertical="center" wrapText="1"/>
      <protection hidden="1"/>
    </xf>
    <xf numFmtId="183" fontId="3" fillId="0" borderId="11" xfId="0" applyNumberFormat="1" applyFont="1" applyFill="1" applyBorder="1" applyAlignment="1" applyProtection="1">
      <alignment horizontal="center" vertical="center" wrapText="1"/>
      <protection hidden="1"/>
    </xf>
    <xf numFmtId="183" fontId="3" fillId="0" borderId="3" xfId="0" applyNumberFormat="1" applyFont="1" applyFill="1" applyBorder="1" applyAlignment="1" applyProtection="1">
      <alignment horizontal="center" vertical="center" wrapText="1"/>
      <protection hidden="1"/>
    </xf>
    <xf numFmtId="183" fontId="3" fillId="0" borderId="2" xfId="0" applyNumberFormat="1" applyFont="1" applyFill="1" applyBorder="1" applyAlignment="1" applyProtection="1">
      <alignment horizontal="center" vertical="center" wrapText="1"/>
      <protection hidden="1"/>
    </xf>
    <xf numFmtId="183" fontId="3" fillId="0" borderId="9" xfId="0" applyNumberFormat="1" applyFont="1" applyFill="1" applyBorder="1" applyAlignment="1" applyProtection="1">
      <alignment horizontal="center" vertical="center" wrapText="1"/>
      <protection hidden="1"/>
    </xf>
    <xf numFmtId="184" fontId="3" fillId="0" borderId="17" xfId="0" applyNumberFormat="1" applyFont="1" applyBorder="1" applyAlignment="1" applyProtection="1">
      <alignment horizontal="right" vertical="center"/>
      <protection hidden="1"/>
    </xf>
    <xf numFmtId="184" fontId="3" fillId="0" borderId="18" xfId="0" applyNumberFormat="1" applyFont="1" applyBorder="1" applyAlignment="1" applyProtection="1">
      <alignment horizontal="right" vertical="center"/>
      <protection hidden="1"/>
    </xf>
    <xf numFmtId="184" fontId="3" fillId="0" borderId="5" xfId="0" applyNumberFormat="1" applyFont="1" applyBorder="1" applyAlignment="1" applyProtection="1">
      <alignment horizontal="right" vertical="center"/>
      <protection hidden="1"/>
    </xf>
    <xf numFmtId="184" fontId="3" fillId="0" borderId="13" xfId="0" applyNumberFormat="1" applyFont="1" applyBorder="1" applyAlignment="1" applyProtection="1">
      <alignment horizontal="right" vertical="center"/>
      <protection hidden="1"/>
    </xf>
    <xf numFmtId="184" fontId="3" fillId="0" borderId="3" xfId="0" applyNumberFormat="1" applyFont="1" applyBorder="1" applyAlignment="1" applyProtection="1">
      <alignment horizontal="right" vertical="center"/>
      <protection hidden="1"/>
    </xf>
    <xf numFmtId="184" fontId="3" fillId="0" borderId="19" xfId="0" applyNumberFormat="1" applyFont="1" applyBorder="1" applyAlignment="1" applyProtection="1">
      <alignment horizontal="right" vertical="center"/>
      <protection hidden="1"/>
    </xf>
    <xf numFmtId="177" fontId="9" fillId="0" borderId="17" xfId="0" applyNumberFormat="1" applyFont="1" applyBorder="1" applyAlignment="1" applyProtection="1">
      <alignment horizontal="right" vertical="center"/>
      <protection hidden="1"/>
    </xf>
    <xf numFmtId="177" fontId="9" fillId="0" borderId="5" xfId="0" applyNumberFormat="1" applyFont="1" applyBorder="1" applyAlignment="1" applyProtection="1">
      <alignment horizontal="right" vertical="center"/>
      <protection hidden="1"/>
    </xf>
    <xf numFmtId="177" fontId="9" fillId="0" borderId="3" xfId="0" applyNumberFormat="1" applyFont="1" applyBorder="1" applyAlignment="1" applyProtection="1">
      <alignment horizontal="right" vertical="center"/>
      <protection hidden="1"/>
    </xf>
    <xf numFmtId="0" fontId="3" fillId="3" borderId="0" xfId="0" applyFont="1" applyFill="1" applyBorder="1" applyAlignment="1" applyProtection="1">
      <alignment horizontal="center" vertical="center" shrinkToFit="1"/>
      <protection hidden="1"/>
    </xf>
    <xf numFmtId="0" fontId="3" fillId="3" borderId="2" xfId="0" applyFont="1" applyFill="1" applyBorder="1" applyAlignment="1" applyProtection="1">
      <alignment horizontal="center" vertical="center" shrinkToFit="1"/>
      <protection hidden="1"/>
    </xf>
    <xf numFmtId="0" fontId="5" fillId="3" borderId="18"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locked="0" hidden="1"/>
    </xf>
    <xf numFmtId="0" fontId="3" fillId="2" borderId="23" xfId="0" applyNumberFormat="1" applyFont="1" applyFill="1" applyBorder="1" applyAlignment="1" applyProtection="1">
      <alignment horizontal="center" vertical="center"/>
      <protection locked="0"/>
    </xf>
    <xf numFmtId="0" fontId="3" fillId="2" borderId="24" xfId="0" applyNumberFormat="1" applyFont="1" applyFill="1" applyBorder="1" applyAlignment="1" applyProtection="1">
      <alignment horizontal="center" vertical="center"/>
      <protection locked="0"/>
    </xf>
    <xf numFmtId="0" fontId="3" fillId="2" borderId="26" xfId="0" applyNumberFormat="1" applyFont="1" applyFill="1" applyBorder="1" applyAlignment="1" applyProtection="1">
      <alignment horizontal="center" vertical="center"/>
      <protection locked="0"/>
    </xf>
    <xf numFmtId="0" fontId="3" fillId="2" borderId="28" xfId="0" applyNumberFormat="1" applyFont="1" applyFill="1" applyBorder="1" applyAlignment="1" applyProtection="1">
      <alignment horizontal="center" vertical="center"/>
      <protection locked="0"/>
    </xf>
    <xf numFmtId="0" fontId="3" fillId="2" borderId="29"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xf numFmtId="178" fontId="3" fillId="2" borderId="12"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28" xfId="0" applyNumberFormat="1" applyFont="1" applyFill="1" applyBorder="1" applyAlignment="1" applyProtection="1">
      <alignment horizontal="center" vertical="center"/>
      <protection locked="0"/>
    </xf>
    <xf numFmtId="178" fontId="3" fillId="2" borderId="29" xfId="0" applyNumberFormat="1" applyFont="1" applyFill="1" applyBorder="1" applyAlignment="1" applyProtection="1">
      <alignment horizontal="center" vertical="center"/>
      <protection locked="0"/>
    </xf>
    <xf numFmtId="178" fontId="3" fillId="2" borderId="30"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178" fontId="3" fillId="2" borderId="16" xfId="0" applyNumberFormat="1" applyFont="1" applyFill="1" applyBorder="1" applyAlignment="1" applyProtection="1">
      <alignment horizontal="center" vertical="center"/>
      <protection locked="0"/>
    </xf>
    <xf numFmtId="178" fontId="3" fillId="2" borderId="15" xfId="0" applyNumberFormat="1" applyFont="1" applyFill="1" applyBorder="1" applyAlignment="1" applyProtection="1">
      <alignment horizontal="center" vertical="center"/>
      <protection locked="0"/>
    </xf>
    <xf numFmtId="178" fontId="3" fillId="2" borderId="14" xfId="0" applyNumberFormat="1" applyFont="1" applyFill="1" applyBorder="1" applyAlignment="1" applyProtection="1">
      <alignment horizontal="center" vertical="center"/>
      <protection locked="0"/>
    </xf>
    <xf numFmtId="185" fontId="3" fillId="0" borderId="16" xfId="0" applyNumberFormat="1" applyFont="1" applyBorder="1" applyAlignment="1" applyProtection="1">
      <alignment horizontal="right" vertical="center"/>
      <protection hidden="1"/>
    </xf>
    <xf numFmtId="185" fontId="3" fillId="0" borderId="15" xfId="0" applyNumberFormat="1" applyFont="1" applyBorder="1" applyAlignment="1" applyProtection="1">
      <alignment horizontal="right" vertical="center"/>
      <protection hidden="1"/>
    </xf>
    <xf numFmtId="185" fontId="3" fillId="0" borderId="14" xfId="0" applyNumberFormat="1" applyFont="1" applyBorder="1" applyAlignment="1" applyProtection="1">
      <alignment horizontal="right" vertical="center"/>
      <protection hidden="1"/>
    </xf>
  </cellXfs>
  <cellStyles count="2">
    <cellStyle name="桁区切り" xfId="1" builtinId="6"/>
    <cellStyle name="標準" xfId="0" builtinId="0"/>
  </cellStyles>
  <dxfs count="27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054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 xmlns:a16="http://schemas.microsoft.com/office/drawing/2014/main" id="{8EB09760-274E-4E90-B7BE-CABF7FDC2FDD}"/>
            </a:ext>
          </a:extLst>
        </xdr:cNvPr>
        <xdr:cNvSpPr/>
      </xdr:nvSpPr>
      <xdr:spPr>
        <a:xfrm>
          <a:off x="5769769" y="7581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 xmlns:a16="http://schemas.microsoft.com/office/drawing/2014/main" id="{304B8BF1-2220-4693-B74C-BC62A47E9FAC}"/>
            </a:ext>
          </a:extLst>
        </xdr:cNvPr>
        <xdr:cNvSpPr/>
      </xdr:nvSpPr>
      <xdr:spPr>
        <a:xfrm>
          <a:off x="5769769" y="136207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 xmlns:a16="http://schemas.microsoft.com/office/drawing/2014/main" id="{AF4789A5-9995-43E4-B4EE-D00C94810144}"/>
            </a:ext>
          </a:extLst>
        </xdr:cNvPr>
        <xdr:cNvSpPr/>
      </xdr:nvSpPr>
      <xdr:spPr>
        <a:xfrm>
          <a:off x="5769769" y="19431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103702</xdr:rowOff>
    </xdr:from>
    <xdr:to>
      <xdr:col>43</xdr:col>
      <xdr:colOff>3299</xdr:colOff>
      <xdr:row>12</xdr:row>
      <xdr:rowOff>53397</xdr:rowOff>
    </xdr:to>
    <xdr:sp macro="" textlink="">
      <xdr:nvSpPr>
        <xdr:cNvPr id="5" name="正方形/長方形 4">
          <a:extLst>
            <a:ext uri="{FF2B5EF4-FFF2-40B4-BE49-F238E27FC236}">
              <a16:creationId xmlns="" xmlns:a16="http://schemas.microsoft.com/office/drawing/2014/main" id="{13B6D46E-48D0-439F-AB56-5D540AD1B28B}"/>
            </a:ext>
          </a:extLst>
        </xdr:cNvPr>
        <xdr:cNvSpPr/>
      </xdr:nvSpPr>
      <xdr:spPr>
        <a:xfrm>
          <a:off x="5860143" y="3487345"/>
          <a:ext cx="5555013" cy="929409"/>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23</xdr:col>
      <xdr:colOff>17655</xdr:colOff>
      <xdr:row>9</xdr:row>
      <xdr:rowOff>273791</xdr:rowOff>
    </xdr:from>
    <xdr:to>
      <xdr:col>26</xdr:col>
      <xdr:colOff>44536</xdr:colOff>
      <xdr:row>11</xdr:row>
      <xdr:rowOff>188849</xdr:rowOff>
    </xdr:to>
    <xdr:sp macro="" textlink="">
      <xdr:nvSpPr>
        <xdr:cNvPr id="6" name="正方形/長方形 5">
          <a:extLst>
            <a:ext uri="{FF2B5EF4-FFF2-40B4-BE49-F238E27FC236}">
              <a16:creationId xmlns="" xmlns:a16="http://schemas.microsoft.com/office/drawing/2014/main" id="{01A4CE56-AD90-4130-82E9-8555DCDAEE06}"/>
            </a:ext>
          </a:extLst>
        </xdr:cNvPr>
        <xdr:cNvSpPr/>
      </xdr:nvSpPr>
      <xdr:spPr>
        <a:xfrm>
          <a:off x="6131798" y="3657434"/>
          <a:ext cx="788881" cy="568201"/>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34</xdr:col>
      <xdr:colOff>72573</xdr:colOff>
      <xdr:row>4</xdr:row>
      <xdr:rowOff>178131</xdr:rowOff>
    </xdr:from>
    <xdr:to>
      <xdr:col>41</xdr:col>
      <xdr:colOff>62473</xdr:colOff>
      <xdr:row>7</xdr:row>
      <xdr:rowOff>161637</xdr:rowOff>
    </xdr:to>
    <xdr:sp macro="" textlink="">
      <xdr:nvSpPr>
        <xdr:cNvPr id="7" name="テキスト ボックス 6">
          <a:extLst>
            <a:ext uri="{FF2B5EF4-FFF2-40B4-BE49-F238E27FC236}">
              <a16:creationId xmlns="" xmlns:a16="http://schemas.microsoft.com/office/drawing/2014/main" id="{E18F50CF-8410-4180-B705-3019FB8B5460}"/>
            </a:ext>
          </a:extLst>
        </xdr:cNvPr>
        <xdr:cNvSpPr txBox="1"/>
      </xdr:nvSpPr>
      <xdr:spPr>
        <a:xfrm>
          <a:off x="9035144" y="1792845"/>
          <a:ext cx="1894900" cy="104486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xdr:col>
      <xdr:colOff>103910</xdr:colOff>
      <xdr:row>240</xdr:row>
      <xdr:rowOff>103909</xdr:rowOff>
    </xdr:from>
    <xdr:to>
      <xdr:col>17</xdr:col>
      <xdr:colOff>96077</xdr:colOff>
      <xdr:row>249</xdr:row>
      <xdr:rowOff>126999</xdr:rowOff>
    </xdr:to>
    <xdr:sp macro="" textlink="">
      <xdr:nvSpPr>
        <xdr:cNvPr id="10" name="吹き出し: 四角形 9">
          <a:extLst>
            <a:ext uri="{FF2B5EF4-FFF2-40B4-BE49-F238E27FC236}">
              <a16:creationId xmlns="" xmlns:a16="http://schemas.microsoft.com/office/drawing/2014/main" id="{D4D9CE33-B0DF-4F9A-8F3F-64020F7BAD91}"/>
            </a:ext>
          </a:extLst>
        </xdr:cNvPr>
        <xdr:cNvSpPr/>
      </xdr:nvSpPr>
      <xdr:spPr>
        <a:xfrm>
          <a:off x="1039092" y="35433000"/>
          <a:ext cx="3732894" cy="12699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4</xdr:col>
      <xdr:colOff>0</xdr:colOff>
      <xdr:row>269</xdr:row>
      <xdr:rowOff>103909</xdr:rowOff>
    </xdr:from>
    <xdr:to>
      <xdr:col>20</xdr:col>
      <xdr:colOff>182664</xdr:colOff>
      <xdr:row>274</xdr:row>
      <xdr:rowOff>118753</xdr:rowOff>
    </xdr:to>
    <xdr:sp macro="" textlink="">
      <xdr:nvSpPr>
        <xdr:cNvPr id="11" name="吹き出し: 四角形 10">
          <a:extLst>
            <a:ext uri="{FF2B5EF4-FFF2-40B4-BE49-F238E27FC236}">
              <a16:creationId xmlns="" xmlns:a16="http://schemas.microsoft.com/office/drawing/2014/main" id="{F29F234F-BD72-4F6A-A02C-44914947A038}"/>
            </a:ext>
          </a:extLst>
        </xdr:cNvPr>
        <xdr:cNvSpPr/>
      </xdr:nvSpPr>
      <xdr:spPr>
        <a:xfrm>
          <a:off x="1246909" y="39450818"/>
          <a:ext cx="4390982" cy="7075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12</xdr:col>
      <xdr:colOff>138545</xdr:colOff>
      <xdr:row>312</xdr:row>
      <xdr:rowOff>69271</xdr:rowOff>
    </xdr:from>
    <xdr:to>
      <xdr:col>29</xdr:col>
      <xdr:colOff>34634</xdr:colOff>
      <xdr:row>316</xdr:row>
      <xdr:rowOff>37316</xdr:rowOff>
    </xdr:to>
    <xdr:sp macro="" textlink="">
      <xdr:nvSpPr>
        <xdr:cNvPr id="12" name="吹き出し: 四角形 11">
          <a:extLst>
            <a:ext uri="{FF2B5EF4-FFF2-40B4-BE49-F238E27FC236}">
              <a16:creationId xmlns="" xmlns:a16="http://schemas.microsoft.com/office/drawing/2014/main" id="{44B687EF-3A41-4E51-BB4C-E23776EBC4D3}"/>
            </a:ext>
          </a:extLst>
        </xdr:cNvPr>
        <xdr:cNvSpPr/>
      </xdr:nvSpPr>
      <xdr:spPr>
        <a:xfrm>
          <a:off x="3515590" y="45373635"/>
          <a:ext cx="4312226" cy="522226"/>
        </a:xfrm>
        <a:prstGeom prst="wedgeRectCallout">
          <a:avLst>
            <a:gd name="adj1" fmla="val 32196"/>
            <a:gd name="adj2" fmla="val 22920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190500</xdr:colOff>
      <xdr:row>4</xdr:row>
      <xdr:rowOff>15875</xdr:rowOff>
    </xdr:from>
    <xdr:to>
      <xdr:col>43</xdr:col>
      <xdr:colOff>0</xdr:colOff>
      <xdr:row>7</xdr:row>
      <xdr:rowOff>95251</xdr:rowOff>
    </xdr:to>
    <xdr:sp macro="" textlink="">
      <xdr:nvSpPr>
        <xdr:cNvPr id="2" name="テキスト ボックス 1">
          <a:extLst>
            <a:ext uri="{FF2B5EF4-FFF2-40B4-BE49-F238E27FC236}">
              <a16:creationId xmlns="" xmlns:a16="http://schemas.microsoft.com/office/drawing/2014/main" id="{F393D27E-4410-444C-9031-CE28FA256B45}"/>
            </a:ext>
          </a:extLst>
        </xdr:cNvPr>
        <xdr:cNvSpPr txBox="1"/>
      </xdr:nvSpPr>
      <xdr:spPr>
        <a:xfrm>
          <a:off x="11239500" y="894292"/>
          <a:ext cx="1957917" cy="94720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14</xdr:col>
      <xdr:colOff>79375</xdr:colOff>
      <xdr:row>2</xdr:row>
      <xdr:rowOff>206375</xdr:rowOff>
    </xdr:from>
    <xdr:to>
      <xdr:col>28</xdr:col>
      <xdr:colOff>46388</xdr:colOff>
      <xdr:row>7</xdr:row>
      <xdr:rowOff>31750</xdr:rowOff>
    </xdr:to>
    <xdr:sp macro="" textlink="">
      <xdr:nvSpPr>
        <xdr:cNvPr id="3" name="吹き出し: 四角形 2">
          <a:extLst>
            <a:ext uri="{FF2B5EF4-FFF2-40B4-BE49-F238E27FC236}">
              <a16:creationId xmlns="" xmlns:a16="http://schemas.microsoft.com/office/drawing/2014/main" id="{2D761529-F006-41DA-9EBA-36ED14A3EE82}"/>
            </a:ext>
          </a:extLst>
        </xdr:cNvPr>
        <xdr:cNvSpPr/>
      </xdr:nvSpPr>
      <xdr:spPr>
        <a:xfrm>
          <a:off x="4524375" y="619125"/>
          <a:ext cx="4412013" cy="1174750"/>
        </a:xfrm>
        <a:prstGeom prst="wedgeRectCallout">
          <a:avLst>
            <a:gd name="adj1" fmla="val -71497"/>
            <a:gd name="adj2" fmla="val -2586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142875</xdr:colOff>
      <xdr:row>9</xdr:row>
      <xdr:rowOff>285750</xdr:rowOff>
    </xdr:from>
    <xdr:to>
      <xdr:col>25</xdr:col>
      <xdr:colOff>109888</xdr:colOff>
      <xdr:row>12</xdr:row>
      <xdr:rowOff>1650</xdr:rowOff>
    </xdr:to>
    <xdr:sp macro="" textlink="">
      <xdr:nvSpPr>
        <xdr:cNvPr id="4" name="吹き出し: 四角形 3">
          <a:extLst>
            <a:ext uri="{FF2B5EF4-FFF2-40B4-BE49-F238E27FC236}">
              <a16:creationId xmlns="" xmlns:a16="http://schemas.microsoft.com/office/drawing/2014/main" id="{D828541A-29A6-479A-BFFF-F686B9B6C724}"/>
            </a:ext>
          </a:extLst>
        </xdr:cNvPr>
        <xdr:cNvSpPr/>
      </xdr:nvSpPr>
      <xdr:spPr>
        <a:xfrm>
          <a:off x="3635375" y="2936875"/>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254000</xdr:colOff>
      <xdr:row>13</xdr:row>
      <xdr:rowOff>56696</xdr:rowOff>
    </xdr:from>
    <xdr:to>
      <xdr:col>36</xdr:col>
      <xdr:colOff>221013</xdr:colOff>
      <xdr:row>19</xdr:row>
      <xdr:rowOff>108240</xdr:rowOff>
    </xdr:to>
    <xdr:sp macro="" textlink="">
      <xdr:nvSpPr>
        <xdr:cNvPr id="5" name="吹き出し: 四角形 4">
          <a:extLst>
            <a:ext uri="{FF2B5EF4-FFF2-40B4-BE49-F238E27FC236}">
              <a16:creationId xmlns="" xmlns:a16="http://schemas.microsoft.com/office/drawing/2014/main" id="{0AE2E068-9070-4313-9799-77F8F0E861D2}"/>
            </a:ext>
          </a:extLst>
        </xdr:cNvPr>
        <xdr:cNvSpPr/>
      </xdr:nvSpPr>
      <xdr:spPr>
        <a:xfrm>
          <a:off x="7239000" y="3930196"/>
          <a:ext cx="4412013" cy="8135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 xmlns:a16="http://schemas.microsoft.com/office/drawing/2014/main"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 xmlns:a16="http://schemas.microsoft.com/office/drawing/2014/main"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 xmlns:a16="http://schemas.microsoft.com/office/drawing/2014/main"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1"/>
  <sheetViews>
    <sheetView showZeros="0" view="pageBreakPreview" topLeftCell="A257" zoomScale="70" zoomScaleNormal="100" zoomScaleSheetLayoutView="70" zoomScalePageLayoutView="40" workbookViewId="0">
      <selection activeCell="X318" sqref="X318:AE321"/>
    </sheetView>
  </sheetViews>
  <sheetFormatPr defaultColWidth="9" defaultRowHeight="19" x14ac:dyDescent="0.2"/>
  <cols>
    <col min="1" max="3" width="4.08203125" style="1" customWidth="1"/>
    <col min="4" max="4" width="4.08203125" style="112" customWidth="1"/>
    <col min="5" max="5" width="4.08203125" style="1" customWidth="1"/>
    <col min="6" max="31" width="3.33203125" style="1" customWidth="1"/>
    <col min="32" max="43" width="3.58203125" style="1" customWidth="1"/>
    <col min="44" max="44" width="4" style="1" customWidth="1"/>
    <col min="45" max="45" width="2.33203125" style="1" customWidth="1"/>
    <col min="46" max="55" width="9" style="1" hidden="1" customWidth="1"/>
    <col min="56" max="16384" width="9" style="1"/>
  </cols>
  <sheetData>
    <row r="1" spans="1:59" ht="29.25" customHeight="1" x14ac:dyDescent="0.2">
      <c r="D1" s="2"/>
      <c r="AT1" s="28"/>
      <c r="AU1" s="28"/>
      <c r="AV1" s="28"/>
      <c r="AW1" s="28"/>
      <c r="AX1" s="28"/>
      <c r="AY1" s="28"/>
      <c r="AZ1" s="28"/>
      <c r="BA1" s="28"/>
      <c r="BB1" s="28"/>
      <c r="BC1" s="28"/>
      <c r="BD1" s="28"/>
      <c r="BE1" s="28"/>
    </row>
    <row r="2" spans="1:59" ht="35.15" customHeight="1" x14ac:dyDescent="0.2">
      <c r="A2" s="419" t="s">
        <v>123</v>
      </c>
      <c r="B2" s="419"/>
      <c r="C2" s="419"/>
      <c r="D2" s="419"/>
      <c r="E2" s="419"/>
      <c r="F2" s="419"/>
      <c r="G2" s="419"/>
      <c r="H2" s="419"/>
      <c r="I2" s="420" t="s">
        <v>141</v>
      </c>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1">
        <v>2</v>
      </c>
      <c r="AL2" s="421"/>
      <c r="AM2" s="421"/>
      <c r="AN2" s="421"/>
      <c r="AO2" s="421"/>
      <c r="AP2" s="421"/>
      <c r="AQ2" s="421"/>
      <c r="AR2" s="421"/>
      <c r="AS2" s="421"/>
      <c r="AT2" s="46"/>
      <c r="AU2" s="46"/>
      <c r="AV2" s="46"/>
      <c r="AW2" s="46"/>
      <c r="AX2" s="46"/>
      <c r="AY2" s="46"/>
      <c r="AZ2" s="46"/>
      <c r="BA2" s="46"/>
      <c r="BB2" s="46"/>
      <c r="BC2" s="46"/>
      <c r="BD2" s="46"/>
      <c r="BE2" s="46"/>
      <c r="BF2" s="3"/>
    </row>
    <row r="3" spans="1:59" ht="35.15" customHeight="1" x14ac:dyDescent="0.2">
      <c r="A3" s="420" t="s">
        <v>142</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6"/>
      <c r="AU3" s="46"/>
      <c r="AV3" s="46"/>
      <c r="AW3" s="46"/>
      <c r="AX3" s="46"/>
      <c r="AY3" s="46"/>
      <c r="AZ3" s="46"/>
      <c r="BA3" s="46"/>
      <c r="BB3" s="46"/>
      <c r="BC3" s="46"/>
      <c r="BD3" s="46"/>
      <c r="BE3" s="46"/>
      <c r="BF3" s="3"/>
    </row>
    <row r="4" spans="1:59" ht="27.75" customHeight="1" thickBot="1" x14ac:dyDescent="0.2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41"/>
      <c r="AT4" s="152"/>
      <c r="AU4" s="3"/>
      <c r="AV4" s="3"/>
      <c r="AW4" s="3"/>
      <c r="AX4" s="3"/>
      <c r="AY4" s="3"/>
      <c r="AZ4" s="3"/>
      <c r="BA4" s="3"/>
      <c r="BB4" s="3"/>
      <c r="BC4" s="3"/>
      <c r="BD4" s="3"/>
      <c r="BE4" s="3"/>
      <c r="BF4" s="3"/>
      <c r="BG4" s="3"/>
    </row>
    <row r="5" spans="1:59" ht="27.75" customHeight="1" x14ac:dyDescent="0.2">
      <c r="A5" s="152"/>
      <c r="B5" s="141"/>
      <c r="C5" s="422" t="s">
        <v>128</v>
      </c>
      <c r="D5" s="423"/>
      <c r="E5" s="423"/>
      <c r="F5" s="423"/>
      <c r="G5" s="423"/>
      <c r="H5" s="423"/>
      <c r="I5" s="423"/>
      <c r="J5" s="423"/>
      <c r="K5" s="423"/>
      <c r="L5" s="426" t="s">
        <v>111</v>
      </c>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7"/>
      <c r="AQ5" s="152"/>
      <c r="AR5" s="152"/>
      <c r="AS5" s="141"/>
      <c r="AT5" s="152"/>
      <c r="AU5" s="3"/>
      <c r="AV5" s="3"/>
      <c r="AW5" s="3"/>
      <c r="AX5" s="3"/>
      <c r="AY5" s="3"/>
      <c r="AZ5" s="3"/>
      <c r="BA5" s="3"/>
      <c r="BB5" s="3"/>
      <c r="BC5" s="3"/>
      <c r="BD5" s="3"/>
      <c r="BE5" s="3"/>
      <c r="BF5" s="3"/>
      <c r="BG5" s="3"/>
    </row>
    <row r="6" spans="1:59" ht="27.75" customHeight="1" x14ac:dyDescent="0.2">
      <c r="A6" s="152"/>
      <c r="B6" s="141"/>
      <c r="C6" s="424"/>
      <c r="D6" s="425"/>
      <c r="E6" s="425"/>
      <c r="F6" s="425"/>
      <c r="G6" s="425"/>
      <c r="H6" s="425"/>
      <c r="I6" s="425"/>
      <c r="J6" s="425"/>
      <c r="K6" s="425"/>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9"/>
      <c r="AQ6" s="152"/>
      <c r="AR6" s="152"/>
      <c r="AS6" s="141"/>
      <c r="AT6" s="152"/>
      <c r="AU6" s="3"/>
      <c r="AV6" s="3"/>
      <c r="AW6" s="3"/>
      <c r="AX6" s="3"/>
      <c r="AY6" s="3"/>
      <c r="AZ6" s="3"/>
      <c r="BA6" s="3"/>
      <c r="BB6" s="3"/>
      <c r="BC6" s="3"/>
      <c r="BD6" s="3"/>
      <c r="BE6" s="3"/>
      <c r="BF6" s="3"/>
      <c r="BG6" s="3"/>
    </row>
    <row r="7" spans="1:59" ht="27.75" customHeight="1" x14ac:dyDescent="0.2">
      <c r="A7" s="152"/>
      <c r="B7" s="152"/>
      <c r="C7" s="430" t="s">
        <v>98</v>
      </c>
      <c r="D7" s="431"/>
      <c r="E7" s="431"/>
      <c r="F7" s="431"/>
      <c r="G7" s="431"/>
      <c r="H7" s="431"/>
      <c r="I7" s="431"/>
      <c r="J7" s="431"/>
      <c r="K7" s="431"/>
      <c r="L7" s="428" t="s">
        <v>124</v>
      </c>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9"/>
      <c r="AQ7" s="152"/>
      <c r="AR7" s="152"/>
      <c r="AS7" s="141"/>
      <c r="AT7" s="152"/>
      <c r="AU7" s="3"/>
      <c r="AV7" s="3"/>
      <c r="AW7" s="3"/>
      <c r="AX7" s="3"/>
      <c r="AY7" s="3"/>
      <c r="AZ7" s="3"/>
      <c r="BA7" s="3"/>
      <c r="BB7" s="3"/>
      <c r="BC7" s="3"/>
      <c r="BD7" s="3"/>
      <c r="BE7" s="3"/>
      <c r="BF7" s="3"/>
      <c r="BG7" s="3"/>
    </row>
    <row r="8" spans="1:59" ht="27.75" customHeight="1" thickBot="1" x14ac:dyDescent="0.25">
      <c r="A8" s="152"/>
      <c r="B8" s="152"/>
      <c r="C8" s="432"/>
      <c r="D8" s="433"/>
      <c r="E8" s="433"/>
      <c r="F8" s="433"/>
      <c r="G8" s="433"/>
      <c r="H8" s="433"/>
      <c r="I8" s="433"/>
      <c r="J8" s="433"/>
      <c r="K8" s="433"/>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5"/>
      <c r="AQ8" s="152"/>
      <c r="AR8" s="152"/>
      <c r="AS8" s="141"/>
      <c r="AT8" s="152"/>
      <c r="AU8" s="3"/>
      <c r="AV8" s="3"/>
      <c r="AW8" s="3"/>
      <c r="AX8" s="3"/>
      <c r="AY8" s="3"/>
      <c r="AZ8" s="3"/>
      <c r="BA8" s="3"/>
      <c r="BB8" s="3"/>
      <c r="BC8" s="3"/>
      <c r="BD8" s="3"/>
      <c r="BE8" s="3"/>
      <c r="BF8" s="3"/>
      <c r="BG8" s="3"/>
    </row>
    <row r="9" spans="1:59" ht="27.75" customHeigh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41"/>
      <c r="AT9" s="152"/>
      <c r="AU9" s="3"/>
      <c r="AV9" s="3"/>
      <c r="AW9" s="3"/>
      <c r="AX9" s="3"/>
      <c r="AY9" s="3"/>
      <c r="AZ9" s="3"/>
      <c r="BA9" s="3"/>
      <c r="BB9" s="3"/>
      <c r="BC9" s="3"/>
      <c r="BD9" s="3"/>
      <c r="BE9" s="3"/>
      <c r="BF9" s="3"/>
      <c r="BG9" s="3"/>
    </row>
    <row r="10" spans="1:59" s="9" customFormat="1" ht="28.5" customHeight="1" x14ac:dyDescent="0.2">
      <c r="A10" s="4" t="s">
        <v>125</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5" customHeight="1" x14ac:dyDescent="0.2">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44"/>
      <c r="AU11" s="11"/>
      <c r="AV11" s="11"/>
      <c r="AW11" s="11"/>
      <c r="AX11" s="11"/>
      <c r="AY11" s="11"/>
      <c r="AZ11" s="11"/>
      <c r="BA11" s="11"/>
      <c r="BB11" s="11"/>
      <c r="BC11" s="11"/>
      <c r="BD11" s="11"/>
      <c r="BE11" s="11"/>
    </row>
    <row r="12" spans="1:59" ht="25.5" customHeight="1" x14ac:dyDescent="0.2">
      <c r="A12" s="436" t="s">
        <v>97</v>
      </c>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6"/>
      <c r="AU12" s="28"/>
      <c r="AV12" s="28"/>
      <c r="AW12" s="28"/>
      <c r="AX12" s="145"/>
      <c r="AY12" s="28"/>
      <c r="AZ12" s="28"/>
      <c r="BA12" s="28"/>
      <c r="BB12" s="28"/>
      <c r="BC12" s="28"/>
      <c r="BD12" s="28"/>
      <c r="BE12" s="28"/>
    </row>
    <row r="13" spans="1:59" s="13" customFormat="1" ht="28.5" customHeight="1" x14ac:dyDescent="0.2">
      <c r="A13" s="14"/>
      <c r="B13" s="15" t="s">
        <v>126</v>
      </c>
      <c r="D13" s="16"/>
      <c r="X13" s="17"/>
      <c r="AS13" s="10"/>
      <c r="AT13" s="146"/>
      <c r="AU13" s="145"/>
      <c r="AV13" s="145"/>
      <c r="AW13" s="145"/>
      <c r="AX13" s="145"/>
      <c r="AY13" s="145"/>
      <c r="AZ13" s="145"/>
      <c r="BA13" s="145"/>
      <c r="BB13" s="145"/>
      <c r="BC13" s="145"/>
      <c r="BD13" s="145"/>
      <c r="BE13" s="145"/>
      <c r="BF13" s="18"/>
    </row>
    <row r="14" spans="1:59" s="13" customFormat="1" ht="28.5" customHeight="1" x14ac:dyDescent="0.2">
      <c r="A14" s="14"/>
      <c r="B14" s="15" t="s">
        <v>14</v>
      </c>
      <c r="D14" s="16"/>
      <c r="X14" s="17"/>
      <c r="AS14" s="10"/>
      <c r="AT14" s="145"/>
      <c r="AU14" s="145"/>
      <c r="AV14" s="145"/>
      <c r="AW14" s="145"/>
      <c r="AX14" s="145"/>
      <c r="AY14" s="145"/>
      <c r="AZ14" s="145"/>
      <c r="BA14" s="145"/>
      <c r="BB14" s="145"/>
      <c r="BC14" s="145"/>
      <c r="BD14" s="145"/>
      <c r="BE14" s="145"/>
    </row>
    <row r="15" spans="1:59" s="13" customFormat="1" ht="28.5" customHeight="1" x14ac:dyDescent="0.2">
      <c r="A15" s="14"/>
      <c r="B15" s="15" t="s">
        <v>15</v>
      </c>
      <c r="D15" s="16"/>
      <c r="X15" s="17"/>
      <c r="AS15" s="10"/>
      <c r="AT15" s="145"/>
      <c r="AU15" s="145"/>
      <c r="AV15" s="145"/>
      <c r="AW15" s="145"/>
      <c r="AX15" s="145"/>
      <c r="AY15" s="145"/>
      <c r="AZ15" s="145"/>
      <c r="BA15" s="145"/>
      <c r="BB15" s="145"/>
      <c r="BC15" s="145"/>
      <c r="BD15" s="145"/>
      <c r="BE15" s="145"/>
    </row>
    <row r="16" spans="1:59" s="22" customFormat="1" ht="16.5" customHeight="1" x14ac:dyDescent="0.2">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2">
      <c r="A17" s="403" t="s">
        <v>16</v>
      </c>
      <c r="B17" s="404"/>
      <c r="C17" s="404"/>
      <c r="D17" s="404"/>
      <c r="E17" s="404"/>
      <c r="F17" s="404"/>
      <c r="G17" s="404"/>
      <c r="H17" s="404"/>
      <c r="I17" s="405"/>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17</v>
      </c>
      <c r="AV17" s="34"/>
      <c r="AW17" s="34"/>
      <c r="AX17" s="34"/>
      <c r="AY17" s="34"/>
      <c r="AZ17" s="28"/>
      <c r="BA17" s="34"/>
      <c r="BB17" s="34"/>
      <c r="BC17" s="34"/>
      <c r="BD17" s="34"/>
      <c r="BE17" s="34"/>
      <c r="BF17" s="9"/>
    </row>
    <row r="18" spans="1:58" ht="17.25" customHeight="1" x14ac:dyDescent="0.2">
      <c r="A18" s="406"/>
      <c r="B18" s="407"/>
      <c r="C18" s="407"/>
      <c r="D18" s="407"/>
      <c r="E18" s="407"/>
      <c r="F18" s="407"/>
      <c r="G18" s="407"/>
      <c r="H18" s="407"/>
      <c r="I18" s="408"/>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2">
      <c r="A19" s="29"/>
      <c r="B19" s="30" t="s">
        <v>18</v>
      </c>
      <c r="C19" s="156"/>
      <c r="D19" s="156"/>
      <c r="E19" s="156"/>
      <c r="F19" s="28"/>
      <c r="G19" s="32"/>
      <c r="H19" s="28"/>
      <c r="I19" s="32"/>
      <c r="J19" s="32"/>
      <c r="K19" s="32"/>
      <c r="L19" s="32"/>
      <c r="M19" s="32"/>
      <c r="N19" s="32"/>
      <c r="O19" s="32"/>
      <c r="P19" s="32"/>
      <c r="Q19" s="32"/>
      <c r="R19" s="32"/>
      <c r="S19" s="32"/>
      <c r="T19" s="32"/>
      <c r="U19" s="32"/>
      <c r="V19" s="32"/>
      <c r="W19" s="32"/>
      <c r="X19" s="32"/>
      <c r="Y19" s="32"/>
      <c r="Z19" s="32"/>
      <c r="AA19" s="157"/>
      <c r="AB19" s="34"/>
      <c r="AC19" s="34"/>
      <c r="AD19" s="34"/>
      <c r="AE19" s="30" t="s">
        <v>19</v>
      </c>
      <c r="AF19" s="34"/>
      <c r="AG19" s="34"/>
      <c r="AH19" s="34"/>
      <c r="AI19" s="34"/>
      <c r="AJ19" s="34"/>
      <c r="AK19" s="34"/>
      <c r="AL19" s="34"/>
      <c r="AM19" s="34"/>
      <c r="AN19" s="34"/>
      <c r="AO19" s="34"/>
      <c r="AP19" s="34"/>
      <c r="AQ19" s="34"/>
      <c r="AR19" s="34"/>
      <c r="AS19" s="34"/>
      <c r="AT19" s="28"/>
      <c r="AU19" s="28"/>
      <c r="AV19" s="28" t="s">
        <v>20</v>
      </c>
      <c r="AW19" s="28"/>
      <c r="AX19" s="28"/>
      <c r="AY19" s="28" t="s">
        <v>21</v>
      </c>
      <c r="AZ19" s="28"/>
      <c r="BA19" s="28"/>
      <c r="BB19" s="28"/>
      <c r="BC19" s="28"/>
      <c r="BD19" s="28"/>
      <c r="BE19" s="28"/>
      <c r="BF19" s="28"/>
    </row>
    <row r="20" spans="1:58" ht="25.5" customHeight="1" x14ac:dyDescent="0.2">
      <c r="A20" s="29"/>
      <c r="B20" s="258" t="s">
        <v>22</v>
      </c>
      <c r="C20" s="392"/>
      <c r="D20" s="392"/>
      <c r="E20" s="393"/>
      <c r="F20" s="397" t="s">
        <v>23</v>
      </c>
      <c r="G20" s="397"/>
      <c r="H20" s="410">
        <v>9</v>
      </c>
      <c r="I20" s="410"/>
      <c r="J20" s="375" t="s">
        <v>24</v>
      </c>
      <c r="K20" s="375"/>
      <c r="L20" s="410">
        <v>0</v>
      </c>
      <c r="M20" s="410"/>
      <c r="N20" s="375" t="s">
        <v>25</v>
      </c>
      <c r="O20" s="376"/>
      <c r="P20" s="385" t="s">
        <v>26</v>
      </c>
      <c r="Q20" s="376"/>
      <c r="R20" s="386" t="s">
        <v>27</v>
      </c>
      <c r="S20" s="386"/>
      <c r="T20" s="410">
        <v>23</v>
      </c>
      <c r="U20" s="410"/>
      <c r="V20" s="375" t="s">
        <v>24</v>
      </c>
      <c r="W20" s="375"/>
      <c r="X20" s="410">
        <v>0</v>
      </c>
      <c r="Y20" s="410"/>
      <c r="Z20" s="375" t="s">
        <v>25</v>
      </c>
      <c r="AA20" s="376"/>
      <c r="AB20" s="28"/>
      <c r="AC20" s="28"/>
      <c r="AD20" s="28"/>
      <c r="AE20" s="361" t="s">
        <v>28</v>
      </c>
      <c r="AF20" s="398"/>
      <c r="AG20" s="398"/>
      <c r="AH20" s="398"/>
      <c r="AI20" s="399"/>
      <c r="AJ20" s="382">
        <f>ROUNDDOWN(AY20/60,0)</f>
        <v>14</v>
      </c>
      <c r="AK20" s="382"/>
      <c r="AL20" s="398" t="s">
        <v>29</v>
      </c>
      <c r="AM20" s="398"/>
      <c r="AN20" s="382">
        <f>AY20-AJ20*60</f>
        <v>0</v>
      </c>
      <c r="AO20" s="382"/>
      <c r="AP20" s="375" t="s">
        <v>25</v>
      </c>
      <c r="AQ20" s="376"/>
      <c r="AR20" s="34"/>
      <c r="AS20" s="28"/>
      <c r="AT20" s="350"/>
      <c r="AU20" s="350" t="s">
        <v>30</v>
      </c>
      <c r="AV20" s="351">
        <f>T20*60+X20</f>
        <v>1380</v>
      </c>
      <c r="AW20" s="28"/>
      <c r="AX20" s="350" t="s">
        <v>31</v>
      </c>
      <c r="AY20" s="351">
        <f>(T20*60+X20)-(H20*60+L20)</f>
        <v>840</v>
      </c>
      <c r="AZ20" s="28"/>
      <c r="BA20" s="28"/>
      <c r="BB20" s="28"/>
      <c r="BC20" s="28"/>
      <c r="BD20" s="28"/>
      <c r="BE20" s="28"/>
      <c r="BF20" s="28"/>
    </row>
    <row r="21" spans="1:58" ht="35.25" customHeight="1" x14ac:dyDescent="0.2">
      <c r="A21" s="29"/>
      <c r="B21" s="394"/>
      <c r="C21" s="395"/>
      <c r="D21" s="395"/>
      <c r="E21" s="396"/>
      <c r="F21" s="397"/>
      <c r="G21" s="397"/>
      <c r="H21" s="412"/>
      <c r="I21" s="412"/>
      <c r="J21" s="377"/>
      <c r="K21" s="377"/>
      <c r="L21" s="412"/>
      <c r="M21" s="412"/>
      <c r="N21" s="377"/>
      <c r="O21" s="378"/>
      <c r="P21" s="380"/>
      <c r="Q21" s="378"/>
      <c r="R21" s="387"/>
      <c r="S21" s="387"/>
      <c r="T21" s="412"/>
      <c r="U21" s="412"/>
      <c r="V21" s="377"/>
      <c r="W21" s="377"/>
      <c r="X21" s="412"/>
      <c r="Y21" s="412"/>
      <c r="Z21" s="377"/>
      <c r="AA21" s="378"/>
      <c r="AB21" s="28"/>
      <c r="AC21" s="28"/>
      <c r="AD21" s="28"/>
      <c r="AE21" s="400"/>
      <c r="AF21" s="401"/>
      <c r="AG21" s="401"/>
      <c r="AH21" s="401"/>
      <c r="AI21" s="402"/>
      <c r="AJ21" s="384"/>
      <c r="AK21" s="384"/>
      <c r="AL21" s="401"/>
      <c r="AM21" s="401"/>
      <c r="AN21" s="384"/>
      <c r="AO21" s="384"/>
      <c r="AP21" s="377"/>
      <c r="AQ21" s="378"/>
      <c r="AR21" s="34"/>
      <c r="AS21" s="28"/>
      <c r="AT21" s="350"/>
      <c r="AU21" s="350"/>
      <c r="AV21" s="351"/>
      <c r="AW21" s="28"/>
      <c r="AX21" s="350"/>
      <c r="AY21" s="351"/>
      <c r="AZ21" s="28"/>
      <c r="BA21" s="28"/>
      <c r="BB21" s="28"/>
      <c r="BC21" s="28"/>
      <c r="BD21" s="28"/>
      <c r="BE21" s="28"/>
      <c r="BF21" s="28"/>
    </row>
    <row r="22" spans="1:58" ht="17.25" customHeight="1" x14ac:dyDescent="0.2">
      <c r="A22" s="29"/>
      <c r="B22" s="35"/>
      <c r="C22" s="35"/>
      <c r="D22" s="35"/>
      <c r="E22" s="35"/>
      <c r="F22" s="36"/>
      <c r="G22" s="36"/>
      <c r="H22" s="155"/>
      <c r="I22" s="36"/>
      <c r="J22" s="36"/>
      <c r="K22" s="36"/>
      <c r="L22" s="36"/>
      <c r="M22" s="36"/>
      <c r="N22" s="36"/>
      <c r="O22" s="36"/>
      <c r="P22" s="36"/>
      <c r="Q22" s="36"/>
      <c r="R22" s="36"/>
      <c r="S22" s="36"/>
      <c r="T22" s="36"/>
      <c r="U22" s="36"/>
      <c r="V22" s="36"/>
      <c r="W22" s="36"/>
      <c r="X22" s="34"/>
      <c r="Y22" s="34"/>
      <c r="Z22" s="32"/>
      <c r="AA22" s="157"/>
      <c r="AB22" s="34"/>
      <c r="AC22" s="34"/>
      <c r="AD22" s="34"/>
      <c r="AE22" s="38"/>
      <c r="AF22" s="38"/>
      <c r="AG22" s="38"/>
      <c r="AH22" s="38"/>
      <c r="AI22" s="38"/>
      <c r="AJ22" s="39" t="s">
        <v>32</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2">
      <c r="A23" s="29"/>
      <c r="B23" s="30"/>
      <c r="C23" s="156"/>
      <c r="D23" s="156"/>
      <c r="E23" s="156"/>
      <c r="F23" s="32"/>
      <c r="G23" s="32"/>
      <c r="H23" s="32"/>
      <c r="I23" s="32"/>
      <c r="J23" s="32"/>
      <c r="K23" s="32"/>
      <c r="L23" s="32"/>
      <c r="M23" s="32"/>
      <c r="N23" s="32"/>
      <c r="O23" s="32"/>
      <c r="P23" s="32"/>
      <c r="Q23" s="32"/>
      <c r="R23" s="32"/>
      <c r="S23" s="32"/>
      <c r="T23" s="32"/>
      <c r="U23" s="32"/>
      <c r="V23" s="32"/>
      <c r="W23" s="157"/>
      <c r="X23" s="34"/>
      <c r="Y23" s="34"/>
      <c r="Z23" s="32"/>
      <c r="AA23" s="157"/>
      <c r="AB23" s="34"/>
      <c r="AC23" s="34"/>
      <c r="AD23" s="34"/>
      <c r="AE23" s="38"/>
      <c r="AF23" s="38"/>
      <c r="AG23" s="38"/>
      <c r="AH23" s="38"/>
      <c r="AI23" s="38"/>
      <c r="AJ23" s="38"/>
      <c r="AK23" s="38"/>
      <c r="AL23" s="38"/>
      <c r="AM23" s="38"/>
      <c r="AN23" s="38"/>
      <c r="AO23" s="38"/>
      <c r="AP23" s="38"/>
      <c r="AQ23" s="38"/>
      <c r="AR23" s="34"/>
      <c r="AV23" s="42" t="s">
        <v>33</v>
      </c>
      <c r="AY23" s="28" t="s">
        <v>34</v>
      </c>
      <c r="BB23" s="28" t="s">
        <v>35</v>
      </c>
    </row>
    <row r="24" spans="1:58" s="47" customFormat="1" ht="25.5" customHeight="1" x14ac:dyDescent="0.2">
      <c r="A24" s="40"/>
      <c r="B24" s="41" t="s">
        <v>110</v>
      </c>
      <c r="C24" s="41"/>
      <c r="D24" s="41"/>
      <c r="E24" s="41"/>
      <c r="F24" s="41"/>
      <c r="G24" s="41"/>
      <c r="H24" s="41"/>
      <c r="I24" s="41"/>
      <c r="J24" s="41"/>
      <c r="K24" s="41"/>
      <c r="L24" s="41"/>
      <c r="M24" s="41"/>
      <c r="N24" s="41"/>
      <c r="O24" s="42"/>
      <c r="P24" s="41"/>
      <c r="Q24" s="41"/>
      <c r="R24" s="41"/>
      <c r="S24" s="41"/>
      <c r="T24" s="41"/>
      <c r="U24" s="17"/>
      <c r="V24" s="41"/>
      <c r="W24" s="41"/>
      <c r="X24" s="34"/>
      <c r="Y24" s="34"/>
      <c r="Z24" s="32"/>
      <c r="AA24" s="157"/>
      <c r="AB24" s="34"/>
      <c r="AC24" s="34"/>
      <c r="AD24" s="34"/>
      <c r="AE24" s="43" t="s">
        <v>36</v>
      </c>
      <c r="AF24" s="44"/>
      <c r="AG24" s="45"/>
      <c r="AH24" s="45"/>
      <c r="AI24" s="45"/>
      <c r="AJ24" s="45"/>
      <c r="AK24" s="45"/>
      <c r="AL24" s="45"/>
      <c r="AM24" s="45"/>
      <c r="AN24" s="38"/>
      <c r="AO24" s="38"/>
      <c r="AP24" s="38"/>
      <c r="AQ24" s="46"/>
      <c r="AR24" s="34"/>
      <c r="AS24" s="28"/>
      <c r="AT24" s="42"/>
      <c r="AU24" s="42"/>
      <c r="AV24" s="42" t="s">
        <v>37</v>
      </c>
      <c r="AW24" s="42"/>
      <c r="AX24" s="42"/>
      <c r="AY24" s="28" t="s">
        <v>38</v>
      </c>
      <c r="AZ24" s="42"/>
      <c r="BA24" s="28"/>
      <c r="BB24" s="28"/>
      <c r="BC24" s="42"/>
      <c r="BD24" s="28"/>
      <c r="BE24" s="42"/>
      <c r="BF24" s="42"/>
    </row>
    <row r="25" spans="1:58" ht="25.5" customHeight="1" x14ac:dyDescent="0.2">
      <c r="A25" s="29"/>
      <c r="B25" s="258" t="s">
        <v>22</v>
      </c>
      <c r="C25" s="392"/>
      <c r="D25" s="392"/>
      <c r="E25" s="393"/>
      <c r="F25" s="397" t="s">
        <v>23</v>
      </c>
      <c r="G25" s="397"/>
      <c r="H25" s="409">
        <v>9</v>
      </c>
      <c r="I25" s="410"/>
      <c r="J25" s="375" t="s">
        <v>24</v>
      </c>
      <c r="K25" s="375"/>
      <c r="L25" s="410">
        <v>0</v>
      </c>
      <c r="M25" s="410"/>
      <c r="N25" s="375" t="s">
        <v>25</v>
      </c>
      <c r="O25" s="376"/>
      <c r="P25" s="385" t="s">
        <v>26</v>
      </c>
      <c r="Q25" s="376"/>
      <c r="R25" s="386" t="s">
        <v>27</v>
      </c>
      <c r="S25" s="386"/>
      <c r="T25" s="409">
        <v>21</v>
      </c>
      <c r="U25" s="410"/>
      <c r="V25" s="375" t="s">
        <v>24</v>
      </c>
      <c r="W25" s="375"/>
      <c r="X25" s="410">
        <v>0</v>
      </c>
      <c r="Y25" s="410"/>
      <c r="Z25" s="375" t="s">
        <v>25</v>
      </c>
      <c r="AA25" s="376"/>
      <c r="AB25" s="34"/>
      <c r="AC25" s="34"/>
      <c r="AD25" s="34"/>
      <c r="AE25" s="379" t="s">
        <v>39</v>
      </c>
      <c r="AF25" s="375"/>
      <c r="AG25" s="375"/>
      <c r="AH25" s="375"/>
      <c r="AI25" s="376"/>
      <c r="AJ25" s="381">
        <f>ROUNDDOWN(AV30/60,0)</f>
        <v>2</v>
      </c>
      <c r="AK25" s="382"/>
      <c r="AL25" s="375" t="s">
        <v>24</v>
      </c>
      <c r="AM25" s="375"/>
      <c r="AN25" s="382">
        <f>AV30-AJ25*60</f>
        <v>0</v>
      </c>
      <c r="AO25" s="382"/>
      <c r="AP25" s="375" t="s">
        <v>25</v>
      </c>
      <c r="AQ25" s="376"/>
      <c r="AR25" s="34"/>
      <c r="AS25" s="48"/>
      <c r="AT25" s="28"/>
      <c r="AU25" s="350" t="s">
        <v>40</v>
      </c>
      <c r="AV25" s="351">
        <f>IF(AY25&lt;=BB25,BB25,AV20)</f>
        <v>1260</v>
      </c>
      <c r="AW25" s="171"/>
      <c r="AX25" s="350" t="s">
        <v>41</v>
      </c>
      <c r="AY25" s="351">
        <f>T25*60+X25</f>
        <v>1260</v>
      </c>
      <c r="AZ25" s="171"/>
      <c r="BA25" s="350" t="s">
        <v>42</v>
      </c>
      <c r="BB25" s="351">
        <f>21*60</f>
        <v>1260</v>
      </c>
      <c r="BC25" s="28"/>
      <c r="BD25" s="28"/>
      <c r="BE25" s="28"/>
      <c r="BF25" s="28"/>
    </row>
    <row r="26" spans="1:58" ht="35.25" customHeight="1" x14ac:dyDescent="0.2">
      <c r="A26" s="29"/>
      <c r="B26" s="394"/>
      <c r="C26" s="395"/>
      <c r="D26" s="395"/>
      <c r="E26" s="396"/>
      <c r="F26" s="397"/>
      <c r="G26" s="397"/>
      <c r="H26" s="411"/>
      <c r="I26" s="412"/>
      <c r="J26" s="377"/>
      <c r="K26" s="377"/>
      <c r="L26" s="412"/>
      <c r="M26" s="412"/>
      <c r="N26" s="377"/>
      <c r="O26" s="378"/>
      <c r="P26" s="380"/>
      <c r="Q26" s="378"/>
      <c r="R26" s="387"/>
      <c r="S26" s="387"/>
      <c r="T26" s="411"/>
      <c r="U26" s="412"/>
      <c r="V26" s="377"/>
      <c r="W26" s="377"/>
      <c r="X26" s="412"/>
      <c r="Y26" s="412"/>
      <c r="Z26" s="377"/>
      <c r="AA26" s="378"/>
      <c r="AB26" s="28"/>
      <c r="AC26" s="28"/>
      <c r="AD26" s="28"/>
      <c r="AE26" s="380"/>
      <c r="AF26" s="377"/>
      <c r="AG26" s="377"/>
      <c r="AH26" s="377"/>
      <c r="AI26" s="378"/>
      <c r="AJ26" s="383"/>
      <c r="AK26" s="384"/>
      <c r="AL26" s="377"/>
      <c r="AM26" s="377"/>
      <c r="AN26" s="384"/>
      <c r="AO26" s="384"/>
      <c r="AP26" s="377"/>
      <c r="AQ26" s="378"/>
      <c r="AR26" s="34"/>
      <c r="AS26" s="48"/>
      <c r="AT26" s="28"/>
      <c r="AU26" s="350"/>
      <c r="AV26" s="351"/>
      <c r="AW26" s="171"/>
      <c r="AX26" s="350"/>
      <c r="AY26" s="351"/>
      <c r="AZ26" s="171"/>
      <c r="BA26" s="350"/>
      <c r="BB26" s="351"/>
      <c r="BC26" s="28"/>
      <c r="BD26" s="28"/>
      <c r="BE26" s="28"/>
      <c r="BF26" s="28"/>
    </row>
    <row r="27" spans="1:58" ht="17.25" customHeight="1" x14ac:dyDescent="0.2">
      <c r="A27" s="49"/>
      <c r="B27" s="35"/>
      <c r="C27" s="35"/>
      <c r="D27" s="35"/>
      <c r="E27" s="35"/>
      <c r="F27" s="28"/>
      <c r="G27" s="35"/>
      <c r="H27" s="155"/>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32</v>
      </c>
      <c r="AK27" s="46"/>
      <c r="AL27" s="46"/>
      <c r="AM27" s="46"/>
      <c r="AN27" s="46"/>
      <c r="AO27" s="46"/>
      <c r="AP27" s="46"/>
      <c r="AQ27" s="46"/>
      <c r="AR27" s="28"/>
      <c r="AS27" s="28"/>
      <c r="AT27" s="28"/>
      <c r="AU27" s="28"/>
      <c r="AV27" s="28"/>
      <c r="AW27" s="28"/>
      <c r="AX27" s="28"/>
      <c r="AY27" s="61" t="s">
        <v>43</v>
      </c>
      <c r="AZ27" s="28"/>
      <c r="BA27" s="28"/>
      <c r="BB27" s="28"/>
      <c r="BC27" s="28"/>
      <c r="BD27" s="28"/>
      <c r="BE27" s="28"/>
      <c r="BF27" s="28"/>
    </row>
    <row r="28" spans="1:58" ht="25.5" customHeight="1" x14ac:dyDescent="0.3">
      <c r="A28" s="49"/>
      <c r="B28" s="28"/>
      <c r="C28" s="352" t="s">
        <v>109</v>
      </c>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4"/>
      <c r="AD28" s="28"/>
      <c r="AE28" s="46"/>
      <c r="AF28" s="46"/>
      <c r="AG28" s="46"/>
      <c r="AH28" s="46"/>
      <c r="AI28" s="46"/>
      <c r="AJ28" s="46"/>
      <c r="AK28" s="46"/>
      <c r="AL28" s="46"/>
      <c r="AM28" s="46"/>
      <c r="AN28" s="46"/>
      <c r="AO28" s="46"/>
      <c r="AP28" s="46"/>
      <c r="AQ28" s="46"/>
      <c r="AR28" s="28"/>
      <c r="AS28" s="28"/>
      <c r="AT28" s="28"/>
      <c r="AU28" s="28"/>
      <c r="AV28" s="28"/>
      <c r="AW28" s="28"/>
      <c r="AX28" s="28"/>
      <c r="AY28" s="147" t="s">
        <v>99</v>
      </c>
      <c r="AZ28" s="28"/>
      <c r="BA28" s="28"/>
      <c r="BB28" s="28"/>
      <c r="BC28" s="28"/>
      <c r="BD28" s="28"/>
      <c r="BE28" s="28"/>
      <c r="BF28" s="28"/>
    </row>
    <row r="29" spans="1:58" ht="25.5" customHeight="1" x14ac:dyDescent="0.2">
      <c r="A29" s="49"/>
      <c r="B29" s="28"/>
      <c r="C29" s="355"/>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7"/>
      <c r="AD29" s="28"/>
      <c r="AE29" s="43" t="s">
        <v>44</v>
      </c>
      <c r="AF29" s="46"/>
      <c r="AG29" s="46"/>
      <c r="AH29" s="46"/>
      <c r="AI29" s="46"/>
      <c r="AJ29" s="46"/>
      <c r="AK29" s="46"/>
      <c r="AL29" s="46"/>
      <c r="AM29" s="46"/>
      <c r="AN29" s="46"/>
      <c r="AO29" s="46"/>
      <c r="AP29" s="46"/>
      <c r="AQ29" s="46"/>
      <c r="AR29" s="28"/>
      <c r="AS29" s="28"/>
      <c r="AT29" s="28"/>
      <c r="AU29" s="28"/>
      <c r="AV29" s="28" t="s">
        <v>45</v>
      </c>
      <c r="AW29" s="28"/>
      <c r="AX29" s="28"/>
      <c r="AY29" s="28" t="s">
        <v>46</v>
      </c>
      <c r="AZ29" s="148"/>
      <c r="BA29" s="28"/>
      <c r="BB29" s="28"/>
      <c r="BC29" s="28"/>
      <c r="BD29" s="28"/>
      <c r="BE29" s="28"/>
      <c r="BF29" s="28"/>
    </row>
    <row r="30" spans="1:58" s="47" customFormat="1" ht="25.5" customHeight="1" x14ac:dyDescent="0.2">
      <c r="A30" s="49"/>
      <c r="B30" s="28"/>
      <c r="C30" s="355"/>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7"/>
      <c r="AC30" s="1"/>
      <c r="AD30" s="28"/>
      <c r="AE30" s="361" t="s">
        <v>47</v>
      </c>
      <c r="AF30" s="362"/>
      <c r="AG30" s="362"/>
      <c r="AH30" s="362"/>
      <c r="AI30" s="362"/>
      <c r="AJ30" s="362"/>
      <c r="AK30" s="363"/>
      <c r="AL30" s="367">
        <f>IF(AY20=0,0,ROUNDUP(AV30/AY20,3))</f>
        <v>0.14299999999999999</v>
      </c>
      <c r="AM30" s="368"/>
      <c r="AN30" s="368"/>
      <c r="AO30" s="368"/>
      <c r="AP30" s="368"/>
      <c r="AQ30" s="369"/>
      <c r="AR30" s="28"/>
      <c r="AS30" s="28"/>
      <c r="AT30" s="42"/>
      <c r="AU30" s="350" t="s">
        <v>48</v>
      </c>
      <c r="AV30" s="373">
        <f>IF(AV20-AV25&gt;0,IF(AV20-AV25&gt;AY20,AY20,AV20-AV25),0)</f>
        <v>120</v>
      </c>
      <c r="AW30" s="374" t="s">
        <v>49</v>
      </c>
      <c r="AX30" s="374"/>
      <c r="AY30" s="148"/>
      <c r="AZ30" s="148"/>
      <c r="BA30" s="42"/>
      <c r="BB30" s="42"/>
      <c r="BC30" s="42"/>
      <c r="BD30" s="42"/>
      <c r="BE30" s="42"/>
      <c r="BF30" s="42"/>
    </row>
    <row r="31" spans="1:58" ht="35.25" customHeight="1" x14ac:dyDescent="0.2">
      <c r="A31" s="49"/>
      <c r="B31" s="28"/>
      <c r="C31" s="355"/>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7"/>
      <c r="AD31" s="28"/>
      <c r="AE31" s="364"/>
      <c r="AF31" s="365"/>
      <c r="AG31" s="365"/>
      <c r="AH31" s="365"/>
      <c r="AI31" s="365"/>
      <c r="AJ31" s="365"/>
      <c r="AK31" s="366"/>
      <c r="AL31" s="370"/>
      <c r="AM31" s="371"/>
      <c r="AN31" s="371"/>
      <c r="AO31" s="371"/>
      <c r="AP31" s="371"/>
      <c r="AQ31" s="372"/>
      <c r="AR31" s="28"/>
      <c r="AS31" s="28"/>
      <c r="AT31" s="350"/>
      <c r="AU31" s="350"/>
      <c r="AV31" s="373"/>
      <c r="AW31" s="374"/>
      <c r="AX31" s="374"/>
      <c r="AY31" s="28"/>
      <c r="AZ31" s="28"/>
      <c r="BA31" s="28"/>
      <c r="BB31" s="28"/>
      <c r="BC31" s="28"/>
      <c r="BD31" s="28"/>
      <c r="BE31" s="28"/>
      <c r="BF31" s="28"/>
    </row>
    <row r="32" spans="1:58" ht="25.5" customHeight="1" x14ac:dyDescent="0.2">
      <c r="A32" s="49"/>
      <c r="B32" s="28"/>
      <c r="C32" s="358"/>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60"/>
      <c r="AD32" s="28"/>
      <c r="AE32" s="28"/>
      <c r="AF32" s="28"/>
      <c r="AG32" s="28"/>
      <c r="AH32" s="28"/>
      <c r="AI32" s="28"/>
      <c r="AJ32" s="28"/>
      <c r="AK32" s="52" t="s">
        <v>32</v>
      </c>
      <c r="AL32" s="28"/>
      <c r="AM32" s="34"/>
      <c r="AN32" s="34"/>
      <c r="AO32" s="34"/>
      <c r="AP32" s="28"/>
      <c r="AQ32" s="28"/>
      <c r="AR32" s="28"/>
      <c r="AS32" s="28"/>
      <c r="AT32" s="350"/>
      <c r="AU32" s="28"/>
      <c r="AV32" s="28"/>
      <c r="AW32" s="28"/>
      <c r="AX32" s="28"/>
      <c r="AY32" s="28"/>
      <c r="AZ32" s="28"/>
      <c r="BA32" s="28"/>
      <c r="BB32" s="28"/>
      <c r="BC32" s="28"/>
      <c r="BD32" s="28"/>
      <c r="BE32" s="28"/>
      <c r="BF32" s="28"/>
    </row>
    <row r="33" spans="1:58" ht="25.5" customHeight="1" x14ac:dyDescent="0.2">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50</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2">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2">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2">
      <c r="A36" s="403" t="s">
        <v>51</v>
      </c>
      <c r="B36" s="404"/>
      <c r="C36" s="404"/>
      <c r="D36" s="404"/>
      <c r="E36" s="404"/>
      <c r="F36" s="404"/>
      <c r="G36" s="404"/>
      <c r="H36" s="404"/>
      <c r="I36" s="405"/>
      <c r="J36" s="23"/>
      <c r="K36" s="63" t="s">
        <v>52</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17</v>
      </c>
      <c r="AV36" s="34"/>
      <c r="AW36" s="34"/>
      <c r="AX36" s="34"/>
      <c r="AY36" s="34"/>
      <c r="AZ36" s="28"/>
      <c r="BA36" s="34"/>
      <c r="BB36" s="34"/>
      <c r="BC36" s="34"/>
      <c r="BD36" s="34"/>
      <c r="BE36" s="34"/>
      <c r="BF36" s="9"/>
    </row>
    <row r="37" spans="1:58" ht="17.25" customHeight="1" x14ac:dyDescent="0.2">
      <c r="A37" s="406"/>
      <c r="B37" s="407"/>
      <c r="C37" s="407"/>
      <c r="D37" s="407"/>
      <c r="E37" s="407"/>
      <c r="F37" s="407"/>
      <c r="G37" s="407"/>
      <c r="H37" s="407"/>
      <c r="I37" s="408"/>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2">
      <c r="A38" s="29"/>
      <c r="B38" s="30" t="s">
        <v>18</v>
      </c>
      <c r="C38" s="156"/>
      <c r="D38" s="156"/>
      <c r="E38" s="156"/>
      <c r="F38" s="28"/>
      <c r="G38" s="32"/>
      <c r="H38" s="28"/>
      <c r="I38" s="32"/>
      <c r="J38" s="32"/>
      <c r="K38" s="32"/>
      <c r="L38" s="32"/>
      <c r="M38" s="32"/>
      <c r="N38" s="32"/>
      <c r="O38" s="32"/>
      <c r="P38" s="32"/>
      <c r="Q38" s="32"/>
      <c r="R38" s="32"/>
      <c r="S38" s="32"/>
      <c r="T38" s="32"/>
      <c r="U38" s="32"/>
      <c r="V38" s="32"/>
      <c r="W38" s="32"/>
      <c r="X38" s="32"/>
      <c r="Y38" s="32"/>
      <c r="Z38" s="32"/>
      <c r="AA38" s="157"/>
      <c r="AB38" s="34"/>
      <c r="AC38" s="34"/>
      <c r="AD38" s="34"/>
      <c r="AE38" s="30" t="s">
        <v>19</v>
      </c>
      <c r="AF38" s="34"/>
      <c r="AG38" s="34"/>
      <c r="AH38" s="34"/>
      <c r="AI38" s="34"/>
      <c r="AJ38" s="34"/>
      <c r="AK38" s="34"/>
      <c r="AL38" s="34"/>
      <c r="AM38" s="34"/>
      <c r="AN38" s="34"/>
      <c r="AO38" s="34"/>
      <c r="AP38" s="34"/>
      <c r="AQ38" s="34"/>
      <c r="AR38" s="34"/>
      <c r="AS38" s="34"/>
      <c r="AT38" s="28"/>
      <c r="AU38" s="28"/>
      <c r="AV38" s="28" t="s">
        <v>20</v>
      </c>
      <c r="AW38" s="28"/>
      <c r="AX38" s="28"/>
      <c r="AY38" s="28" t="s">
        <v>21</v>
      </c>
      <c r="AZ38" s="28"/>
      <c r="BA38" s="28"/>
      <c r="BB38" s="28"/>
      <c r="BC38" s="28"/>
      <c r="BD38" s="28"/>
      <c r="BE38" s="28"/>
      <c r="BF38" s="28"/>
    </row>
    <row r="39" spans="1:58" ht="25.5" customHeight="1" x14ac:dyDescent="0.2">
      <c r="A39" s="29"/>
      <c r="B39" s="258" t="s">
        <v>22</v>
      </c>
      <c r="C39" s="392"/>
      <c r="D39" s="392"/>
      <c r="E39" s="393"/>
      <c r="F39" s="397" t="s">
        <v>23</v>
      </c>
      <c r="G39" s="397"/>
      <c r="H39" s="410">
        <v>9</v>
      </c>
      <c r="I39" s="410"/>
      <c r="J39" s="375" t="s">
        <v>24</v>
      </c>
      <c r="K39" s="375"/>
      <c r="L39" s="410">
        <v>0</v>
      </c>
      <c r="M39" s="410"/>
      <c r="N39" s="375" t="s">
        <v>25</v>
      </c>
      <c r="O39" s="376"/>
      <c r="P39" s="385" t="s">
        <v>26</v>
      </c>
      <c r="Q39" s="376"/>
      <c r="R39" s="386" t="s">
        <v>27</v>
      </c>
      <c r="S39" s="386"/>
      <c r="T39" s="410">
        <v>24</v>
      </c>
      <c r="U39" s="410"/>
      <c r="V39" s="375" t="s">
        <v>24</v>
      </c>
      <c r="W39" s="375"/>
      <c r="X39" s="410">
        <v>0</v>
      </c>
      <c r="Y39" s="410"/>
      <c r="Z39" s="375" t="s">
        <v>25</v>
      </c>
      <c r="AA39" s="376"/>
      <c r="AB39" s="28"/>
      <c r="AC39" s="28"/>
      <c r="AD39" s="28"/>
      <c r="AE39" s="361" t="s">
        <v>53</v>
      </c>
      <c r="AF39" s="398"/>
      <c r="AG39" s="398"/>
      <c r="AH39" s="398"/>
      <c r="AI39" s="399"/>
      <c r="AJ39" s="382">
        <f>ROUNDDOWN(AY39/60,0)</f>
        <v>15</v>
      </c>
      <c r="AK39" s="382"/>
      <c r="AL39" s="398" t="s">
        <v>29</v>
      </c>
      <c r="AM39" s="398"/>
      <c r="AN39" s="382">
        <f>AY39-AJ39*60</f>
        <v>0</v>
      </c>
      <c r="AO39" s="382"/>
      <c r="AP39" s="375" t="s">
        <v>25</v>
      </c>
      <c r="AQ39" s="376"/>
      <c r="AR39" s="34"/>
      <c r="AS39" s="28"/>
      <c r="AT39" s="350"/>
      <c r="AU39" s="350" t="s">
        <v>30</v>
      </c>
      <c r="AV39" s="351">
        <f>T39*60+X39</f>
        <v>1440</v>
      </c>
      <c r="AW39" s="28"/>
      <c r="AX39" s="350" t="s">
        <v>31</v>
      </c>
      <c r="AY39" s="351">
        <f>(T39*60+X39)-(H39*60+L39)</f>
        <v>900</v>
      </c>
      <c r="AZ39" s="28"/>
      <c r="BA39" s="28"/>
      <c r="BB39" s="28"/>
      <c r="BC39" s="28"/>
      <c r="BD39" s="28"/>
      <c r="BE39" s="28"/>
      <c r="BF39" s="28"/>
    </row>
    <row r="40" spans="1:58" ht="35.25" customHeight="1" x14ac:dyDescent="0.2">
      <c r="A40" s="29"/>
      <c r="B40" s="394"/>
      <c r="C40" s="395"/>
      <c r="D40" s="395"/>
      <c r="E40" s="396"/>
      <c r="F40" s="397"/>
      <c r="G40" s="397"/>
      <c r="H40" s="412"/>
      <c r="I40" s="412"/>
      <c r="J40" s="377"/>
      <c r="K40" s="377"/>
      <c r="L40" s="412"/>
      <c r="M40" s="412"/>
      <c r="N40" s="377"/>
      <c r="O40" s="378"/>
      <c r="P40" s="380"/>
      <c r="Q40" s="378"/>
      <c r="R40" s="387"/>
      <c r="S40" s="387"/>
      <c r="T40" s="412"/>
      <c r="U40" s="412"/>
      <c r="V40" s="377"/>
      <c r="W40" s="377"/>
      <c r="X40" s="412"/>
      <c r="Y40" s="412"/>
      <c r="Z40" s="377"/>
      <c r="AA40" s="378"/>
      <c r="AB40" s="28"/>
      <c r="AC40" s="28"/>
      <c r="AD40" s="28"/>
      <c r="AE40" s="400"/>
      <c r="AF40" s="401"/>
      <c r="AG40" s="401"/>
      <c r="AH40" s="401"/>
      <c r="AI40" s="402"/>
      <c r="AJ40" s="384"/>
      <c r="AK40" s="384"/>
      <c r="AL40" s="401"/>
      <c r="AM40" s="401"/>
      <c r="AN40" s="384"/>
      <c r="AO40" s="384"/>
      <c r="AP40" s="377"/>
      <c r="AQ40" s="378"/>
      <c r="AR40" s="34"/>
      <c r="AS40" s="28"/>
      <c r="AT40" s="350"/>
      <c r="AU40" s="350"/>
      <c r="AV40" s="351"/>
      <c r="AW40" s="28"/>
      <c r="AX40" s="350"/>
      <c r="AY40" s="351"/>
      <c r="AZ40" s="28"/>
      <c r="BA40" s="28"/>
      <c r="BB40" s="28"/>
      <c r="BC40" s="28"/>
      <c r="BD40" s="28"/>
      <c r="BE40" s="28"/>
      <c r="BF40" s="28"/>
    </row>
    <row r="41" spans="1:58" ht="17.25" customHeight="1" x14ac:dyDescent="0.2">
      <c r="A41" s="29"/>
      <c r="B41" s="35"/>
      <c r="C41" s="35"/>
      <c r="D41" s="35"/>
      <c r="E41" s="35"/>
      <c r="F41" s="36"/>
      <c r="G41" s="36"/>
      <c r="H41" s="155"/>
      <c r="I41" s="36"/>
      <c r="J41" s="36"/>
      <c r="K41" s="36"/>
      <c r="L41" s="36"/>
      <c r="M41" s="36"/>
      <c r="N41" s="36"/>
      <c r="O41" s="36"/>
      <c r="P41" s="36"/>
      <c r="Q41" s="36"/>
      <c r="R41" s="36"/>
      <c r="S41" s="36"/>
      <c r="T41" s="36"/>
      <c r="U41" s="36"/>
      <c r="V41" s="36"/>
      <c r="W41" s="36"/>
      <c r="X41" s="34"/>
      <c r="Y41" s="34"/>
      <c r="Z41" s="32"/>
      <c r="AA41" s="157"/>
      <c r="AB41" s="34"/>
      <c r="AC41" s="34"/>
      <c r="AD41" s="34"/>
      <c r="AE41" s="38"/>
      <c r="AF41" s="38"/>
      <c r="AG41" s="38"/>
      <c r="AH41" s="38"/>
      <c r="AI41" s="38"/>
      <c r="AJ41" s="39" t="s">
        <v>32</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2">
      <c r="A42" s="29"/>
      <c r="B42" s="30"/>
      <c r="C42" s="156"/>
      <c r="D42" s="156"/>
      <c r="E42" s="156"/>
      <c r="F42" s="32"/>
      <c r="G42" s="32"/>
      <c r="H42" s="32"/>
      <c r="I42" s="32"/>
      <c r="J42" s="32"/>
      <c r="K42" s="32"/>
      <c r="L42" s="32"/>
      <c r="M42" s="32"/>
      <c r="N42" s="32"/>
      <c r="O42" s="32"/>
      <c r="P42" s="32"/>
      <c r="Q42" s="32"/>
      <c r="R42" s="32"/>
      <c r="S42" s="32"/>
      <c r="T42" s="32"/>
      <c r="U42" s="32"/>
      <c r="V42" s="32"/>
      <c r="W42" s="157"/>
      <c r="X42" s="34"/>
      <c r="Y42" s="34"/>
      <c r="Z42" s="32"/>
      <c r="AA42" s="157"/>
      <c r="AB42" s="34"/>
      <c r="AC42" s="34"/>
      <c r="AD42" s="34"/>
      <c r="AE42" s="38"/>
      <c r="AF42" s="38"/>
      <c r="AG42" s="38"/>
      <c r="AH42" s="38"/>
      <c r="AI42" s="38"/>
      <c r="AJ42" s="38"/>
      <c r="AK42" s="38"/>
      <c r="AL42" s="38"/>
      <c r="AM42" s="38"/>
      <c r="AN42" s="38"/>
      <c r="AO42" s="38"/>
      <c r="AP42" s="38"/>
      <c r="AQ42" s="38"/>
      <c r="AR42" s="34"/>
      <c r="AV42" s="42" t="s">
        <v>33</v>
      </c>
      <c r="AY42" s="28" t="s">
        <v>34</v>
      </c>
      <c r="BB42" s="28" t="s">
        <v>35</v>
      </c>
    </row>
    <row r="43" spans="1:58" s="47" customFormat="1" ht="25.5" customHeight="1" x14ac:dyDescent="0.2">
      <c r="A43" s="40"/>
      <c r="B43" s="41" t="s">
        <v>110</v>
      </c>
      <c r="C43" s="41"/>
      <c r="D43" s="41"/>
      <c r="E43" s="41"/>
      <c r="F43" s="41"/>
      <c r="G43" s="41"/>
      <c r="H43" s="41"/>
      <c r="I43" s="41"/>
      <c r="J43" s="41"/>
      <c r="K43" s="41"/>
      <c r="L43" s="41"/>
      <c r="M43" s="41"/>
      <c r="N43" s="41"/>
      <c r="O43" s="42"/>
      <c r="P43" s="41"/>
      <c r="Q43" s="41"/>
      <c r="R43" s="41"/>
      <c r="S43" s="41"/>
      <c r="T43" s="41"/>
      <c r="U43" s="17"/>
      <c r="V43" s="41"/>
      <c r="W43" s="41"/>
      <c r="X43" s="34"/>
      <c r="Y43" s="34"/>
      <c r="Z43" s="32"/>
      <c r="AA43" s="157"/>
      <c r="AB43" s="34"/>
      <c r="AC43" s="34"/>
      <c r="AD43" s="34"/>
      <c r="AE43" s="43" t="s">
        <v>36</v>
      </c>
      <c r="AF43" s="44"/>
      <c r="AG43" s="45"/>
      <c r="AH43" s="45"/>
      <c r="AI43" s="45"/>
      <c r="AJ43" s="45"/>
      <c r="AK43" s="45"/>
      <c r="AL43" s="45"/>
      <c r="AM43" s="45"/>
      <c r="AN43" s="38"/>
      <c r="AO43" s="38"/>
      <c r="AP43" s="38"/>
      <c r="AQ43" s="46"/>
      <c r="AR43" s="34"/>
      <c r="AS43" s="28"/>
      <c r="AT43" s="42"/>
      <c r="AU43" s="42"/>
      <c r="AV43" s="42" t="s">
        <v>37</v>
      </c>
      <c r="AW43" s="42"/>
      <c r="AX43" s="42"/>
      <c r="AY43" s="28" t="s">
        <v>38</v>
      </c>
      <c r="AZ43" s="42"/>
      <c r="BA43" s="28"/>
      <c r="BB43" s="28"/>
      <c r="BC43" s="42"/>
      <c r="BD43" s="28"/>
      <c r="BE43" s="42"/>
      <c r="BF43" s="42"/>
    </row>
    <row r="44" spans="1:58" ht="25.5" customHeight="1" x14ac:dyDescent="0.2">
      <c r="A44" s="29"/>
      <c r="B44" s="258" t="s">
        <v>54</v>
      </c>
      <c r="C44" s="392"/>
      <c r="D44" s="392"/>
      <c r="E44" s="393"/>
      <c r="F44" s="397" t="s">
        <v>23</v>
      </c>
      <c r="G44" s="397"/>
      <c r="H44" s="409">
        <v>9</v>
      </c>
      <c r="I44" s="410"/>
      <c r="J44" s="375" t="s">
        <v>24</v>
      </c>
      <c r="K44" s="375"/>
      <c r="L44" s="410">
        <v>0</v>
      </c>
      <c r="M44" s="410"/>
      <c r="N44" s="375" t="s">
        <v>25</v>
      </c>
      <c r="O44" s="376"/>
      <c r="P44" s="385" t="s">
        <v>26</v>
      </c>
      <c r="Q44" s="376"/>
      <c r="R44" s="386" t="s">
        <v>27</v>
      </c>
      <c r="S44" s="386"/>
      <c r="T44" s="409">
        <v>21</v>
      </c>
      <c r="U44" s="410"/>
      <c r="V44" s="375" t="s">
        <v>24</v>
      </c>
      <c r="W44" s="375"/>
      <c r="X44" s="410">
        <v>0</v>
      </c>
      <c r="Y44" s="410"/>
      <c r="Z44" s="375" t="s">
        <v>25</v>
      </c>
      <c r="AA44" s="376"/>
      <c r="AB44" s="34"/>
      <c r="AC44" s="34"/>
      <c r="AD44" s="34"/>
      <c r="AE44" s="379" t="s">
        <v>55</v>
      </c>
      <c r="AF44" s="375"/>
      <c r="AG44" s="375"/>
      <c r="AH44" s="375"/>
      <c r="AI44" s="376"/>
      <c r="AJ44" s="381">
        <f>ROUNDDOWN(AV49/60,0)</f>
        <v>3</v>
      </c>
      <c r="AK44" s="382"/>
      <c r="AL44" s="375" t="s">
        <v>24</v>
      </c>
      <c r="AM44" s="375"/>
      <c r="AN44" s="382">
        <f>AV49-AJ44*60</f>
        <v>0</v>
      </c>
      <c r="AO44" s="382"/>
      <c r="AP44" s="375" t="s">
        <v>25</v>
      </c>
      <c r="AQ44" s="376"/>
      <c r="AR44" s="34"/>
      <c r="AS44" s="48"/>
      <c r="AT44" s="28"/>
      <c r="AU44" s="350" t="s">
        <v>40</v>
      </c>
      <c r="AV44" s="351">
        <f>IF(AY44&lt;=BB44,BB44,AV39)</f>
        <v>1260</v>
      </c>
      <c r="AW44" s="171"/>
      <c r="AX44" s="350" t="s">
        <v>41</v>
      </c>
      <c r="AY44" s="351">
        <f>T44*60+X44</f>
        <v>1260</v>
      </c>
      <c r="AZ44" s="171"/>
      <c r="BA44" s="350" t="s">
        <v>42</v>
      </c>
      <c r="BB44" s="351">
        <f>21*60</f>
        <v>1260</v>
      </c>
      <c r="BC44" s="28"/>
      <c r="BD44" s="28"/>
      <c r="BE44" s="28"/>
      <c r="BF44" s="28"/>
    </row>
    <row r="45" spans="1:58" ht="35.25" customHeight="1" x14ac:dyDescent="0.2">
      <c r="A45" s="29"/>
      <c r="B45" s="394"/>
      <c r="C45" s="395"/>
      <c r="D45" s="395"/>
      <c r="E45" s="396"/>
      <c r="F45" s="397"/>
      <c r="G45" s="397"/>
      <c r="H45" s="411"/>
      <c r="I45" s="412"/>
      <c r="J45" s="377"/>
      <c r="K45" s="377"/>
      <c r="L45" s="412"/>
      <c r="M45" s="412"/>
      <c r="N45" s="377"/>
      <c r="O45" s="378"/>
      <c r="P45" s="380"/>
      <c r="Q45" s="378"/>
      <c r="R45" s="387"/>
      <c r="S45" s="387"/>
      <c r="T45" s="411"/>
      <c r="U45" s="412"/>
      <c r="V45" s="377"/>
      <c r="W45" s="377"/>
      <c r="X45" s="412"/>
      <c r="Y45" s="412"/>
      <c r="Z45" s="377"/>
      <c r="AA45" s="378"/>
      <c r="AB45" s="28"/>
      <c r="AC45" s="28"/>
      <c r="AD45" s="28"/>
      <c r="AE45" s="380"/>
      <c r="AF45" s="377"/>
      <c r="AG45" s="377"/>
      <c r="AH45" s="377"/>
      <c r="AI45" s="378"/>
      <c r="AJ45" s="383"/>
      <c r="AK45" s="384"/>
      <c r="AL45" s="377"/>
      <c r="AM45" s="377"/>
      <c r="AN45" s="384"/>
      <c r="AO45" s="384"/>
      <c r="AP45" s="377"/>
      <c r="AQ45" s="378"/>
      <c r="AR45" s="34"/>
      <c r="AS45" s="48"/>
      <c r="AT45" s="28"/>
      <c r="AU45" s="350"/>
      <c r="AV45" s="351"/>
      <c r="AW45" s="171"/>
      <c r="AX45" s="350"/>
      <c r="AY45" s="351"/>
      <c r="AZ45" s="171"/>
      <c r="BA45" s="350"/>
      <c r="BB45" s="351"/>
      <c r="BC45" s="28"/>
      <c r="BD45" s="28"/>
      <c r="BE45" s="28"/>
      <c r="BF45" s="28"/>
    </row>
    <row r="46" spans="1:58" ht="17.25" customHeight="1" x14ac:dyDescent="0.2">
      <c r="A46" s="49"/>
      <c r="B46" s="35"/>
      <c r="C46" s="35"/>
      <c r="D46" s="35"/>
      <c r="E46" s="35"/>
      <c r="F46" s="28"/>
      <c r="G46" s="35"/>
      <c r="H46" s="155"/>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32</v>
      </c>
      <c r="AK46" s="46"/>
      <c r="AL46" s="46"/>
      <c r="AM46" s="46"/>
      <c r="AN46" s="46"/>
      <c r="AO46" s="46"/>
      <c r="AP46" s="46"/>
      <c r="AQ46" s="46"/>
      <c r="AR46" s="28"/>
      <c r="AS46" s="28"/>
      <c r="AT46" s="28"/>
      <c r="AU46" s="28"/>
      <c r="AV46" s="28"/>
      <c r="AW46" s="28"/>
      <c r="AX46" s="28"/>
      <c r="AY46" s="61" t="s">
        <v>43</v>
      </c>
      <c r="AZ46" s="28"/>
      <c r="BA46" s="28"/>
      <c r="BB46" s="28"/>
      <c r="BC46" s="28"/>
      <c r="BD46" s="28"/>
      <c r="BE46" s="28"/>
      <c r="BF46" s="28"/>
    </row>
    <row r="47" spans="1:58" ht="25.5" customHeight="1" x14ac:dyDescent="0.3">
      <c r="A47" s="49"/>
      <c r="B47" s="28"/>
      <c r="C47" s="352" t="s">
        <v>109</v>
      </c>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4"/>
      <c r="AC47" s="28"/>
      <c r="AD47" s="28"/>
      <c r="AE47" s="46"/>
      <c r="AF47" s="46"/>
      <c r="AG47" s="46"/>
      <c r="AH47" s="46"/>
      <c r="AI47" s="46"/>
      <c r="AJ47" s="46"/>
      <c r="AK47" s="46"/>
      <c r="AL47" s="46"/>
      <c r="AM47" s="46"/>
      <c r="AN47" s="46"/>
      <c r="AO47" s="46"/>
      <c r="AP47" s="46"/>
      <c r="AQ47" s="46"/>
      <c r="AR47" s="28"/>
      <c r="AS47" s="28"/>
      <c r="AT47" s="28"/>
      <c r="AU47" s="28"/>
      <c r="AV47" s="28"/>
      <c r="AW47" s="28"/>
      <c r="AX47" s="28"/>
      <c r="AY47" s="147" t="s">
        <v>99</v>
      </c>
      <c r="AZ47" s="28"/>
      <c r="BA47" s="28"/>
      <c r="BB47" s="28"/>
      <c r="BC47" s="28"/>
      <c r="BD47" s="28"/>
      <c r="BE47" s="28"/>
      <c r="BF47" s="28"/>
    </row>
    <row r="48" spans="1:58" ht="25.5" customHeight="1" x14ac:dyDescent="0.2">
      <c r="A48" s="49"/>
      <c r="B48" s="28"/>
      <c r="C48" s="355"/>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7"/>
      <c r="AC48" s="28"/>
      <c r="AD48" s="28"/>
      <c r="AE48" s="43" t="s">
        <v>44</v>
      </c>
      <c r="AF48" s="46"/>
      <c r="AG48" s="46"/>
      <c r="AH48" s="46"/>
      <c r="AI48" s="46"/>
      <c r="AJ48" s="46"/>
      <c r="AK48" s="46"/>
      <c r="AL48" s="46"/>
      <c r="AM48" s="46"/>
      <c r="AN48" s="46"/>
      <c r="AO48" s="46"/>
      <c r="AP48" s="46"/>
      <c r="AQ48" s="46"/>
      <c r="AR48" s="28"/>
      <c r="AS48" s="28"/>
      <c r="AT48" s="28"/>
      <c r="AU48" s="28"/>
      <c r="AV48" s="28" t="s">
        <v>45</v>
      </c>
      <c r="AW48" s="28"/>
      <c r="AX48" s="28"/>
      <c r="AY48" s="28" t="s">
        <v>46</v>
      </c>
      <c r="AZ48" s="148"/>
      <c r="BA48" s="28"/>
      <c r="BB48" s="28"/>
      <c r="BC48" s="28"/>
      <c r="BD48" s="28"/>
      <c r="BE48" s="28"/>
      <c r="BF48" s="28"/>
    </row>
    <row r="49" spans="1:58" s="47" customFormat="1" ht="25.5" customHeight="1" x14ac:dyDescent="0.2">
      <c r="A49" s="49"/>
      <c r="B49" s="28"/>
      <c r="C49" s="355"/>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7"/>
      <c r="AD49" s="34"/>
      <c r="AE49" s="361" t="s">
        <v>56</v>
      </c>
      <c r="AF49" s="362"/>
      <c r="AG49" s="362"/>
      <c r="AH49" s="362"/>
      <c r="AI49" s="362"/>
      <c r="AJ49" s="362"/>
      <c r="AK49" s="363"/>
      <c r="AL49" s="367">
        <f>IF(AY39=0,0,ROUNDUP(AV49/AY39,3))</f>
        <v>0.2</v>
      </c>
      <c r="AM49" s="368"/>
      <c r="AN49" s="368"/>
      <c r="AO49" s="368"/>
      <c r="AP49" s="368"/>
      <c r="AQ49" s="369"/>
      <c r="AR49" s="28"/>
      <c r="AS49" s="28"/>
      <c r="AT49" s="42"/>
      <c r="AU49" s="350" t="s">
        <v>48</v>
      </c>
      <c r="AV49" s="373">
        <f>IF(AV39-AV44&gt;0,IF(AV39-AV44&gt;AY39,AY39,AV39-AV44),0)</f>
        <v>180</v>
      </c>
      <c r="AW49" s="374" t="s">
        <v>49</v>
      </c>
      <c r="AX49" s="374"/>
      <c r="AY49" s="148"/>
      <c r="AZ49" s="148"/>
      <c r="BA49" s="42"/>
      <c r="BB49" s="42"/>
      <c r="BC49" s="42"/>
      <c r="BD49" s="42"/>
      <c r="BE49" s="42"/>
      <c r="BF49" s="42"/>
    </row>
    <row r="50" spans="1:58" ht="35.25" customHeight="1" x14ac:dyDescent="0.2">
      <c r="A50" s="64"/>
      <c r="B50" s="28"/>
      <c r="C50" s="355"/>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7"/>
      <c r="AC50" s="34"/>
      <c r="AD50" s="28"/>
      <c r="AE50" s="364"/>
      <c r="AF50" s="365"/>
      <c r="AG50" s="365"/>
      <c r="AH50" s="365"/>
      <c r="AI50" s="365"/>
      <c r="AJ50" s="365"/>
      <c r="AK50" s="366"/>
      <c r="AL50" s="370"/>
      <c r="AM50" s="371"/>
      <c r="AN50" s="371"/>
      <c r="AO50" s="371"/>
      <c r="AP50" s="371"/>
      <c r="AQ50" s="372"/>
      <c r="AR50" s="28"/>
      <c r="AS50" s="28"/>
      <c r="AT50" s="350"/>
      <c r="AU50" s="350"/>
      <c r="AV50" s="373"/>
      <c r="AW50" s="374"/>
      <c r="AX50" s="374"/>
      <c r="AY50" s="28"/>
      <c r="AZ50" s="28"/>
      <c r="BA50" s="28"/>
      <c r="BB50" s="28"/>
      <c r="BC50" s="28"/>
      <c r="BD50" s="28"/>
      <c r="BE50" s="28"/>
      <c r="BF50" s="28"/>
    </row>
    <row r="51" spans="1:58" ht="25.5" customHeight="1" x14ac:dyDescent="0.2">
      <c r="A51" s="64"/>
      <c r="B51" s="28"/>
      <c r="C51" s="358"/>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60"/>
      <c r="AC51" s="28"/>
      <c r="AD51" s="28"/>
      <c r="AE51" s="28"/>
      <c r="AF51" s="28"/>
      <c r="AG51" s="28"/>
      <c r="AH51" s="28"/>
      <c r="AI51" s="28"/>
      <c r="AJ51" s="28"/>
      <c r="AK51" s="52" t="s">
        <v>32</v>
      </c>
      <c r="AL51" s="28"/>
      <c r="AM51" s="34"/>
      <c r="AN51" s="34"/>
      <c r="AO51" s="34"/>
      <c r="AP51" s="28"/>
      <c r="AQ51" s="28"/>
      <c r="AR51" s="28"/>
      <c r="AS51" s="28"/>
      <c r="AT51" s="350"/>
      <c r="AU51" s="28"/>
      <c r="AV51" s="28"/>
      <c r="AW51" s="28"/>
      <c r="AX51" s="28"/>
      <c r="AY51" s="28"/>
      <c r="AZ51" s="28"/>
      <c r="BA51" s="28"/>
      <c r="BB51" s="28"/>
      <c r="BC51" s="28"/>
      <c r="BD51" s="28"/>
      <c r="BE51" s="28"/>
      <c r="BF51" s="28"/>
    </row>
    <row r="52" spans="1:58" ht="25.5" customHeight="1" x14ac:dyDescent="0.2">
      <c r="A52" s="49"/>
      <c r="B52" s="156"/>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50</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2">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2">
      <c r="A54" s="403" t="s">
        <v>57</v>
      </c>
      <c r="B54" s="404"/>
      <c r="C54" s="404"/>
      <c r="D54" s="404"/>
      <c r="E54" s="404"/>
      <c r="F54" s="404"/>
      <c r="G54" s="404"/>
      <c r="H54" s="404"/>
      <c r="I54" s="405"/>
      <c r="J54" s="23"/>
      <c r="K54" s="63" t="s">
        <v>58</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17</v>
      </c>
      <c r="AV54" s="34"/>
      <c r="AW54" s="34"/>
      <c r="AX54" s="34"/>
      <c r="AY54" s="34"/>
      <c r="AZ54" s="28"/>
      <c r="BA54" s="34"/>
      <c r="BB54" s="34"/>
      <c r="BC54" s="34"/>
      <c r="BD54" s="34"/>
      <c r="BE54" s="34"/>
      <c r="BF54" s="9"/>
    </row>
    <row r="55" spans="1:58" ht="17.25" customHeight="1" x14ac:dyDescent="0.2">
      <c r="A55" s="406"/>
      <c r="B55" s="407"/>
      <c r="C55" s="407"/>
      <c r="D55" s="407"/>
      <c r="E55" s="407"/>
      <c r="F55" s="407"/>
      <c r="G55" s="407"/>
      <c r="H55" s="407"/>
      <c r="I55" s="408"/>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2">
      <c r="A56" s="29"/>
      <c r="B56" s="30" t="s">
        <v>18</v>
      </c>
      <c r="C56" s="156"/>
      <c r="D56" s="156"/>
      <c r="E56" s="156"/>
      <c r="F56" s="28"/>
      <c r="G56" s="32"/>
      <c r="H56" s="28"/>
      <c r="I56" s="32"/>
      <c r="J56" s="32"/>
      <c r="K56" s="32"/>
      <c r="L56" s="32"/>
      <c r="M56" s="32"/>
      <c r="N56" s="32"/>
      <c r="O56" s="32"/>
      <c r="P56" s="32"/>
      <c r="Q56" s="32"/>
      <c r="R56" s="32"/>
      <c r="S56" s="32"/>
      <c r="T56" s="32"/>
      <c r="U56" s="32"/>
      <c r="V56" s="32"/>
      <c r="W56" s="32"/>
      <c r="X56" s="32"/>
      <c r="Y56" s="32"/>
      <c r="Z56" s="32"/>
      <c r="AA56" s="157"/>
      <c r="AB56" s="34"/>
      <c r="AC56" s="34"/>
      <c r="AD56" s="34"/>
      <c r="AE56" s="30" t="s">
        <v>19</v>
      </c>
      <c r="AF56" s="34"/>
      <c r="AG56" s="34"/>
      <c r="AH56" s="34"/>
      <c r="AI56" s="34"/>
      <c r="AJ56" s="34"/>
      <c r="AK56" s="34"/>
      <c r="AL56" s="34"/>
      <c r="AM56" s="34"/>
      <c r="AN56" s="34"/>
      <c r="AO56" s="34"/>
      <c r="AP56" s="34"/>
      <c r="AQ56" s="34"/>
      <c r="AR56" s="34"/>
      <c r="AS56" s="34"/>
      <c r="AT56" s="28"/>
      <c r="AU56" s="28"/>
      <c r="AV56" s="28" t="s">
        <v>20</v>
      </c>
      <c r="AW56" s="28"/>
      <c r="AX56" s="28"/>
      <c r="AY56" s="28" t="s">
        <v>21</v>
      </c>
      <c r="AZ56" s="28"/>
      <c r="BA56" s="28"/>
      <c r="BB56" s="28"/>
      <c r="BC56" s="28"/>
      <c r="BD56" s="28"/>
      <c r="BE56" s="28"/>
      <c r="BF56" s="28"/>
    </row>
    <row r="57" spans="1:58" ht="25.5" customHeight="1" x14ac:dyDescent="0.2">
      <c r="A57" s="29"/>
      <c r="B57" s="258" t="s">
        <v>22</v>
      </c>
      <c r="C57" s="392"/>
      <c r="D57" s="392"/>
      <c r="E57" s="393"/>
      <c r="F57" s="397" t="s">
        <v>23</v>
      </c>
      <c r="G57" s="397"/>
      <c r="H57" s="389"/>
      <c r="I57" s="389"/>
      <c r="J57" s="375" t="s">
        <v>24</v>
      </c>
      <c r="K57" s="375"/>
      <c r="L57" s="389"/>
      <c r="M57" s="389"/>
      <c r="N57" s="375" t="s">
        <v>25</v>
      </c>
      <c r="O57" s="376"/>
      <c r="P57" s="385" t="s">
        <v>26</v>
      </c>
      <c r="Q57" s="376"/>
      <c r="R57" s="386" t="s">
        <v>27</v>
      </c>
      <c r="S57" s="386"/>
      <c r="T57" s="389"/>
      <c r="U57" s="389"/>
      <c r="V57" s="375" t="s">
        <v>24</v>
      </c>
      <c r="W57" s="375"/>
      <c r="X57" s="389"/>
      <c r="Y57" s="389"/>
      <c r="Z57" s="375" t="s">
        <v>25</v>
      </c>
      <c r="AA57" s="376"/>
      <c r="AB57" s="28"/>
      <c r="AC57" s="28"/>
      <c r="AD57" s="28"/>
      <c r="AE57" s="361" t="s">
        <v>28</v>
      </c>
      <c r="AF57" s="398"/>
      <c r="AG57" s="398"/>
      <c r="AH57" s="398"/>
      <c r="AI57" s="399"/>
      <c r="AJ57" s="382">
        <f>ROUNDDOWN(AY57/60,0)</f>
        <v>0</v>
      </c>
      <c r="AK57" s="382"/>
      <c r="AL57" s="398" t="s">
        <v>29</v>
      </c>
      <c r="AM57" s="398"/>
      <c r="AN57" s="382">
        <f>AY57-AJ57*60</f>
        <v>0</v>
      </c>
      <c r="AO57" s="382"/>
      <c r="AP57" s="375" t="s">
        <v>25</v>
      </c>
      <c r="AQ57" s="376"/>
      <c r="AR57" s="34"/>
      <c r="AS57" s="28"/>
      <c r="AT57" s="350"/>
      <c r="AU57" s="350" t="s">
        <v>30</v>
      </c>
      <c r="AV57" s="351">
        <f>T57*60+X57</f>
        <v>0</v>
      </c>
      <c r="AW57" s="28"/>
      <c r="AX57" s="350" t="s">
        <v>31</v>
      </c>
      <c r="AY57" s="351">
        <f>(T57*60+X57)-(H57*60+L57)</f>
        <v>0</v>
      </c>
      <c r="AZ57" s="28"/>
      <c r="BA57" s="28"/>
      <c r="BB57" s="28"/>
      <c r="BC57" s="28"/>
      <c r="BD57" s="28"/>
      <c r="BE57" s="28"/>
      <c r="BF57" s="28"/>
    </row>
    <row r="58" spans="1:58" ht="35.25" customHeight="1" x14ac:dyDescent="0.2">
      <c r="A58" s="29"/>
      <c r="B58" s="394"/>
      <c r="C58" s="395"/>
      <c r="D58" s="395"/>
      <c r="E58" s="396"/>
      <c r="F58" s="397"/>
      <c r="G58" s="397"/>
      <c r="H58" s="391"/>
      <c r="I58" s="391"/>
      <c r="J58" s="377"/>
      <c r="K58" s="377"/>
      <c r="L58" s="391"/>
      <c r="M58" s="391"/>
      <c r="N58" s="377"/>
      <c r="O58" s="378"/>
      <c r="P58" s="380"/>
      <c r="Q58" s="378"/>
      <c r="R58" s="387"/>
      <c r="S58" s="387"/>
      <c r="T58" s="391"/>
      <c r="U58" s="391"/>
      <c r="V58" s="377"/>
      <c r="W58" s="377"/>
      <c r="X58" s="391"/>
      <c r="Y58" s="391"/>
      <c r="Z58" s="377"/>
      <c r="AA58" s="378"/>
      <c r="AB58" s="28"/>
      <c r="AC58" s="28"/>
      <c r="AD58" s="28"/>
      <c r="AE58" s="400"/>
      <c r="AF58" s="401"/>
      <c r="AG58" s="401"/>
      <c r="AH58" s="401"/>
      <c r="AI58" s="402"/>
      <c r="AJ58" s="384"/>
      <c r="AK58" s="384"/>
      <c r="AL58" s="401"/>
      <c r="AM58" s="401"/>
      <c r="AN58" s="384"/>
      <c r="AO58" s="384"/>
      <c r="AP58" s="377"/>
      <c r="AQ58" s="378"/>
      <c r="AR58" s="34"/>
      <c r="AS58" s="28"/>
      <c r="AT58" s="350"/>
      <c r="AU58" s="350"/>
      <c r="AV58" s="351"/>
      <c r="AW58" s="28"/>
      <c r="AX58" s="350"/>
      <c r="AY58" s="351"/>
      <c r="AZ58" s="28"/>
      <c r="BA58" s="28"/>
      <c r="BB58" s="28"/>
      <c r="BC58" s="28"/>
      <c r="BD58" s="28"/>
      <c r="BE58" s="28"/>
      <c r="BF58" s="28"/>
    </row>
    <row r="59" spans="1:58" ht="17.25" customHeight="1" x14ac:dyDescent="0.2">
      <c r="A59" s="29"/>
      <c r="B59" s="35"/>
      <c r="C59" s="35"/>
      <c r="D59" s="35"/>
      <c r="E59" s="35"/>
      <c r="F59" s="36"/>
      <c r="G59" s="36"/>
      <c r="H59" s="155"/>
      <c r="I59" s="36"/>
      <c r="J59" s="36"/>
      <c r="K59" s="36"/>
      <c r="L59" s="36"/>
      <c r="M59" s="36"/>
      <c r="N59" s="36"/>
      <c r="O59" s="36"/>
      <c r="P59" s="36"/>
      <c r="Q59" s="36"/>
      <c r="R59" s="36"/>
      <c r="S59" s="36"/>
      <c r="T59" s="36"/>
      <c r="U59" s="36"/>
      <c r="V59" s="36"/>
      <c r="W59" s="36"/>
      <c r="X59" s="34"/>
      <c r="Y59" s="34"/>
      <c r="Z59" s="32"/>
      <c r="AA59" s="157"/>
      <c r="AB59" s="34"/>
      <c r="AC59" s="34"/>
      <c r="AD59" s="34"/>
      <c r="AE59" s="38"/>
      <c r="AF59" s="38"/>
      <c r="AG59" s="38"/>
      <c r="AH59" s="38"/>
      <c r="AI59" s="38"/>
      <c r="AJ59" s="39" t="s">
        <v>32</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2">
      <c r="A60" s="29"/>
      <c r="B60" s="30"/>
      <c r="C60" s="156"/>
      <c r="D60" s="156"/>
      <c r="E60" s="156"/>
      <c r="F60" s="32"/>
      <c r="G60" s="32"/>
      <c r="H60" s="32"/>
      <c r="I60" s="32"/>
      <c r="J60" s="32"/>
      <c r="K60" s="32"/>
      <c r="L60" s="32"/>
      <c r="M60" s="32"/>
      <c r="N60" s="32"/>
      <c r="O60" s="32"/>
      <c r="P60" s="32"/>
      <c r="Q60" s="32"/>
      <c r="R60" s="32"/>
      <c r="S60" s="32"/>
      <c r="T60" s="32"/>
      <c r="U60" s="32"/>
      <c r="V60" s="32"/>
      <c r="W60" s="157"/>
      <c r="X60" s="34"/>
      <c r="Y60" s="34"/>
      <c r="Z60" s="32"/>
      <c r="AA60" s="157"/>
      <c r="AB60" s="34"/>
      <c r="AC60" s="34"/>
      <c r="AD60" s="34"/>
      <c r="AE60" s="38"/>
      <c r="AF60" s="38"/>
      <c r="AG60" s="38"/>
      <c r="AH60" s="38"/>
      <c r="AI60" s="38"/>
      <c r="AJ60" s="38"/>
      <c r="AK60" s="38"/>
      <c r="AL60" s="38"/>
      <c r="AM60" s="38"/>
      <c r="AN60" s="38"/>
      <c r="AO60" s="38"/>
      <c r="AP60" s="38"/>
      <c r="AQ60" s="38"/>
      <c r="AR60" s="34"/>
      <c r="AV60" s="42" t="s">
        <v>33</v>
      </c>
      <c r="AY60" s="28" t="s">
        <v>34</v>
      </c>
      <c r="BB60" s="28" t="s">
        <v>35</v>
      </c>
    </row>
    <row r="61" spans="1:58" s="47" customFormat="1" ht="25.5" customHeight="1" x14ac:dyDescent="0.2">
      <c r="A61" s="40"/>
      <c r="B61" s="41" t="s">
        <v>110</v>
      </c>
      <c r="C61" s="41"/>
      <c r="D61" s="41"/>
      <c r="E61" s="41"/>
      <c r="F61" s="41"/>
      <c r="G61" s="41"/>
      <c r="H61" s="41"/>
      <c r="I61" s="41"/>
      <c r="J61" s="41"/>
      <c r="K61" s="41"/>
      <c r="L61" s="41"/>
      <c r="M61" s="41"/>
      <c r="N61" s="41"/>
      <c r="O61" s="42"/>
      <c r="P61" s="41"/>
      <c r="Q61" s="41"/>
      <c r="R61" s="41"/>
      <c r="S61" s="41"/>
      <c r="T61" s="41"/>
      <c r="U61" s="17"/>
      <c r="V61" s="41"/>
      <c r="W61" s="41"/>
      <c r="X61" s="34"/>
      <c r="Y61" s="34"/>
      <c r="Z61" s="32"/>
      <c r="AA61" s="157"/>
      <c r="AB61" s="34"/>
      <c r="AC61" s="34"/>
      <c r="AD61" s="34"/>
      <c r="AE61" s="43" t="s">
        <v>36</v>
      </c>
      <c r="AF61" s="44"/>
      <c r="AG61" s="45"/>
      <c r="AH61" s="45"/>
      <c r="AI61" s="45"/>
      <c r="AJ61" s="45"/>
      <c r="AK61" s="45"/>
      <c r="AL61" s="45"/>
      <c r="AM61" s="45"/>
      <c r="AN61" s="38"/>
      <c r="AO61" s="38"/>
      <c r="AP61" s="38"/>
      <c r="AQ61" s="46"/>
      <c r="AR61" s="34"/>
      <c r="AS61" s="28"/>
      <c r="AT61" s="42"/>
      <c r="AU61" s="42"/>
      <c r="AV61" s="42" t="s">
        <v>37</v>
      </c>
      <c r="AW61" s="42"/>
      <c r="AX61" s="42"/>
      <c r="AY61" s="28" t="s">
        <v>38</v>
      </c>
      <c r="AZ61" s="42"/>
      <c r="BA61" s="28"/>
      <c r="BB61" s="28"/>
      <c r="BC61" s="42"/>
      <c r="BD61" s="28"/>
      <c r="BE61" s="42"/>
      <c r="BF61" s="42"/>
    </row>
    <row r="62" spans="1:58" ht="25.5" customHeight="1" x14ac:dyDescent="0.2">
      <c r="A62" s="29"/>
      <c r="B62" s="258" t="s">
        <v>22</v>
      </c>
      <c r="C62" s="392"/>
      <c r="D62" s="392"/>
      <c r="E62" s="393"/>
      <c r="F62" s="397" t="s">
        <v>23</v>
      </c>
      <c r="G62" s="397"/>
      <c r="H62" s="389"/>
      <c r="I62" s="389"/>
      <c r="J62" s="375" t="s">
        <v>24</v>
      </c>
      <c r="K62" s="375"/>
      <c r="L62" s="389"/>
      <c r="M62" s="389"/>
      <c r="N62" s="375" t="s">
        <v>25</v>
      </c>
      <c r="O62" s="376"/>
      <c r="P62" s="385" t="s">
        <v>26</v>
      </c>
      <c r="Q62" s="376"/>
      <c r="R62" s="386" t="s">
        <v>27</v>
      </c>
      <c r="S62" s="386"/>
      <c r="T62" s="388"/>
      <c r="U62" s="389"/>
      <c r="V62" s="375" t="s">
        <v>24</v>
      </c>
      <c r="W62" s="375"/>
      <c r="X62" s="389"/>
      <c r="Y62" s="389"/>
      <c r="Z62" s="375" t="s">
        <v>25</v>
      </c>
      <c r="AA62" s="376"/>
      <c r="AB62" s="34"/>
      <c r="AC62" s="34"/>
      <c r="AD62" s="34"/>
      <c r="AE62" s="379" t="s">
        <v>39</v>
      </c>
      <c r="AF62" s="375"/>
      <c r="AG62" s="375"/>
      <c r="AH62" s="375"/>
      <c r="AI62" s="376"/>
      <c r="AJ62" s="381">
        <f>ROUNDDOWN(AV67/60,0)</f>
        <v>0</v>
      </c>
      <c r="AK62" s="382"/>
      <c r="AL62" s="375" t="s">
        <v>24</v>
      </c>
      <c r="AM62" s="375"/>
      <c r="AN62" s="382">
        <f>AV67-AJ62*60</f>
        <v>0</v>
      </c>
      <c r="AO62" s="382"/>
      <c r="AP62" s="375" t="s">
        <v>25</v>
      </c>
      <c r="AQ62" s="376"/>
      <c r="AR62" s="34"/>
      <c r="AS62" s="48"/>
      <c r="AT62" s="28"/>
      <c r="AU62" s="350" t="s">
        <v>40</v>
      </c>
      <c r="AV62" s="351">
        <f>IF(AY62&lt;=BB62,BB62,AV57)</f>
        <v>1260</v>
      </c>
      <c r="AW62" s="171"/>
      <c r="AX62" s="350" t="s">
        <v>41</v>
      </c>
      <c r="AY62" s="351">
        <f>T62*60+X62</f>
        <v>0</v>
      </c>
      <c r="AZ62" s="171"/>
      <c r="BA62" s="350" t="s">
        <v>42</v>
      </c>
      <c r="BB62" s="351">
        <f>21*60</f>
        <v>1260</v>
      </c>
      <c r="BC62" s="28"/>
      <c r="BD62" s="28"/>
      <c r="BE62" s="28"/>
      <c r="BF62" s="28"/>
    </row>
    <row r="63" spans="1:58" ht="35.25" customHeight="1" x14ac:dyDescent="0.2">
      <c r="A63" s="29"/>
      <c r="B63" s="394"/>
      <c r="C63" s="395"/>
      <c r="D63" s="395"/>
      <c r="E63" s="396"/>
      <c r="F63" s="397"/>
      <c r="G63" s="397"/>
      <c r="H63" s="391"/>
      <c r="I63" s="391"/>
      <c r="J63" s="377"/>
      <c r="K63" s="377"/>
      <c r="L63" s="391"/>
      <c r="M63" s="391"/>
      <c r="N63" s="377"/>
      <c r="O63" s="378"/>
      <c r="P63" s="380"/>
      <c r="Q63" s="378"/>
      <c r="R63" s="387"/>
      <c r="S63" s="387"/>
      <c r="T63" s="390"/>
      <c r="U63" s="391"/>
      <c r="V63" s="377"/>
      <c r="W63" s="377"/>
      <c r="X63" s="391"/>
      <c r="Y63" s="391"/>
      <c r="Z63" s="377"/>
      <c r="AA63" s="378"/>
      <c r="AB63" s="28"/>
      <c r="AC63" s="28"/>
      <c r="AD63" s="28"/>
      <c r="AE63" s="380"/>
      <c r="AF63" s="377"/>
      <c r="AG63" s="377"/>
      <c r="AH63" s="377"/>
      <c r="AI63" s="378"/>
      <c r="AJ63" s="383"/>
      <c r="AK63" s="384"/>
      <c r="AL63" s="377"/>
      <c r="AM63" s="377"/>
      <c r="AN63" s="384"/>
      <c r="AO63" s="384"/>
      <c r="AP63" s="377"/>
      <c r="AQ63" s="378"/>
      <c r="AR63" s="34"/>
      <c r="AS63" s="48"/>
      <c r="AT63" s="28"/>
      <c r="AU63" s="350"/>
      <c r="AV63" s="351"/>
      <c r="AW63" s="171"/>
      <c r="AX63" s="350"/>
      <c r="AY63" s="351"/>
      <c r="AZ63" s="171"/>
      <c r="BA63" s="350"/>
      <c r="BB63" s="351"/>
      <c r="BC63" s="28"/>
      <c r="BD63" s="28"/>
      <c r="BE63" s="28"/>
      <c r="BF63" s="28"/>
    </row>
    <row r="64" spans="1:58" ht="17.25" customHeight="1" x14ac:dyDescent="0.2">
      <c r="A64" s="49"/>
      <c r="B64" s="35"/>
      <c r="C64" s="35"/>
      <c r="D64" s="35"/>
      <c r="E64" s="35"/>
      <c r="F64" s="28"/>
      <c r="G64" s="35"/>
      <c r="H64" s="155"/>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32</v>
      </c>
      <c r="AK64" s="46"/>
      <c r="AL64" s="46"/>
      <c r="AM64" s="46"/>
      <c r="AN64" s="46"/>
      <c r="AO64" s="46"/>
      <c r="AP64" s="46"/>
      <c r="AQ64" s="46"/>
      <c r="AR64" s="28"/>
      <c r="AS64" s="28"/>
      <c r="AT64" s="28"/>
      <c r="AU64" s="28"/>
      <c r="AV64" s="28"/>
      <c r="AW64" s="28"/>
      <c r="AX64" s="28"/>
      <c r="AY64" s="61" t="s">
        <v>43</v>
      </c>
      <c r="AZ64" s="28"/>
      <c r="BA64" s="28"/>
      <c r="BB64" s="28"/>
      <c r="BC64" s="28"/>
      <c r="BD64" s="28"/>
      <c r="BE64" s="28"/>
      <c r="BF64" s="28"/>
    </row>
    <row r="65" spans="1:58" ht="25.5" customHeight="1" x14ac:dyDescent="0.3">
      <c r="A65" s="49"/>
      <c r="B65" s="28"/>
      <c r="C65" s="352" t="s">
        <v>109</v>
      </c>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4"/>
      <c r="AD65" s="28"/>
      <c r="AE65" s="46"/>
      <c r="AF65" s="46"/>
      <c r="AG65" s="46"/>
      <c r="AH65" s="46"/>
      <c r="AI65" s="46"/>
      <c r="AJ65" s="46"/>
      <c r="AK65" s="46"/>
      <c r="AL65" s="46"/>
      <c r="AM65" s="46"/>
      <c r="AN65" s="46"/>
      <c r="AO65" s="46"/>
      <c r="AP65" s="46"/>
      <c r="AQ65" s="46"/>
      <c r="AR65" s="28"/>
      <c r="AS65" s="28"/>
      <c r="AT65" s="28"/>
      <c r="AU65" s="28"/>
      <c r="AV65" s="28"/>
      <c r="AW65" s="28"/>
      <c r="AX65" s="28"/>
      <c r="AY65" s="147" t="s">
        <v>99</v>
      </c>
      <c r="AZ65" s="28"/>
      <c r="BA65" s="28"/>
      <c r="BB65" s="28"/>
      <c r="BC65" s="28"/>
      <c r="BD65" s="28"/>
      <c r="BE65" s="28"/>
      <c r="BF65" s="28"/>
    </row>
    <row r="66" spans="1:58" ht="25.5" customHeight="1" x14ac:dyDescent="0.2">
      <c r="A66" s="49"/>
      <c r="B66" s="28"/>
      <c r="C66" s="355"/>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7"/>
      <c r="AD66" s="28"/>
      <c r="AE66" s="43" t="s">
        <v>44</v>
      </c>
      <c r="AF66" s="46"/>
      <c r="AG66" s="46"/>
      <c r="AH66" s="46"/>
      <c r="AI66" s="46"/>
      <c r="AJ66" s="46"/>
      <c r="AK66" s="46"/>
      <c r="AL66" s="46"/>
      <c r="AM66" s="46"/>
      <c r="AN66" s="46"/>
      <c r="AO66" s="46"/>
      <c r="AP66" s="46"/>
      <c r="AQ66" s="46"/>
      <c r="AR66" s="28"/>
      <c r="AS66" s="28"/>
      <c r="AT66" s="28"/>
      <c r="AU66" s="28"/>
      <c r="AV66" s="28" t="s">
        <v>45</v>
      </c>
      <c r="AW66" s="28"/>
      <c r="AX66" s="28"/>
      <c r="AY66" s="28" t="s">
        <v>46</v>
      </c>
      <c r="AZ66" s="148"/>
      <c r="BA66" s="28"/>
      <c r="BB66" s="28"/>
      <c r="BC66" s="28"/>
      <c r="BD66" s="28"/>
      <c r="BE66" s="28"/>
      <c r="BF66" s="28"/>
    </row>
    <row r="67" spans="1:58" s="47" customFormat="1" ht="25.5" customHeight="1" x14ac:dyDescent="0.2">
      <c r="A67" s="49"/>
      <c r="B67" s="28"/>
      <c r="C67" s="355"/>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7"/>
      <c r="AC67" s="1"/>
      <c r="AD67" s="28"/>
      <c r="AE67" s="361" t="s">
        <v>47</v>
      </c>
      <c r="AF67" s="362"/>
      <c r="AG67" s="362"/>
      <c r="AH67" s="362"/>
      <c r="AI67" s="362"/>
      <c r="AJ67" s="362"/>
      <c r="AK67" s="363"/>
      <c r="AL67" s="367">
        <f>IF(AY57=0,0,ROUNDUP(AV67/AY57,3))</f>
        <v>0</v>
      </c>
      <c r="AM67" s="368"/>
      <c r="AN67" s="368"/>
      <c r="AO67" s="368"/>
      <c r="AP67" s="368"/>
      <c r="AQ67" s="369"/>
      <c r="AR67" s="28"/>
      <c r="AS67" s="28"/>
      <c r="AT67" s="42"/>
      <c r="AU67" s="350" t="s">
        <v>48</v>
      </c>
      <c r="AV67" s="373">
        <f>IF(AV57-AV62&gt;0,IF(AV57-AV62&gt;AY57,AY57,AV57-AV62),0)</f>
        <v>0</v>
      </c>
      <c r="AW67" s="374" t="s">
        <v>49</v>
      </c>
      <c r="AX67" s="374"/>
      <c r="AY67" s="148"/>
      <c r="AZ67" s="148"/>
      <c r="BA67" s="42"/>
      <c r="BB67" s="42"/>
      <c r="BC67" s="42"/>
      <c r="BD67" s="42"/>
      <c r="BE67" s="42"/>
      <c r="BF67" s="42"/>
    </row>
    <row r="68" spans="1:58" ht="35.25" customHeight="1" x14ac:dyDescent="0.2">
      <c r="A68" s="49"/>
      <c r="B68" s="28"/>
      <c r="C68" s="355"/>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7"/>
      <c r="AD68" s="28"/>
      <c r="AE68" s="364"/>
      <c r="AF68" s="365"/>
      <c r="AG68" s="365"/>
      <c r="AH68" s="365"/>
      <c r="AI68" s="365"/>
      <c r="AJ68" s="365"/>
      <c r="AK68" s="366"/>
      <c r="AL68" s="370"/>
      <c r="AM68" s="371"/>
      <c r="AN68" s="371"/>
      <c r="AO68" s="371"/>
      <c r="AP68" s="371"/>
      <c r="AQ68" s="372"/>
      <c r="AR68" s="28"/>
      <c r="AS68" s="28"/>
      <c r="AT68" s="350"/>
      <c r="AU68" s="350"/>
      <c r="AV68" s="373"/>
      <c r="AW68" s="374"/>
      <c r="AX68" s="374"/>
      <c r="AY68" s="28"/>
      <c r="AZ68" s="28"/>
      <c r="BA68" s="28"/>
      <c r="BB68" s="28"/>
      <c r="BC68" s="28"/>
      <c r="BD68" s="28"/>
      <c r="BE68" s="28"/>
      <c r="BF68" s="28"/>
    </row>
    <row r="69" spans="1:58" ht="25.5" customHeight="1" x14ac:dyDescent="0.2">
      <c r="A69" s="49"/>
      <c r="B69" s="28"/>
      <c r="C69" s="358"/>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60"/>
      <c r="AD69" s="28"/>
      <c r="AE69" s="28"/>
      <c r="AF69" s="28"/>
      <c r="AG69" s="28"/>
      <c r="AH69" s="28"/>
      <c r="AI69" s="28"/>
      <c r="AJ69" s="28"/>
      <c r="AK69" s="52" t="s">
        <v>32</v>
      </c>
      <c r="AL69" s="28"/>
      <c r="AM69" s="34"/>
      <c r="AN69" s="34"/>
      <c r="AO69" s="34"/>
      <c r="AP69" s="28"/>
      <c r="AQ69" s="28"/>
      <c r="AR69" s="28"/>
      <c r="AS69" s="28"/>
      <c r="AT69" s="350"/>
      <c r="AU69" s="28"/>
      <c r="AV69" s="28"/>
      <c r="AW69" s="28"/>
      <c r="AX69" s="28"/>
      <c r="AY69" s="28"/>
      <c r="AZ69" s="28"/>
      <c r="BA69" s="28"/>
      <c r="BB69" s="28"/>
      <c r="BC69" s="28"/>
      <c r="BD69" s="28"/>
      <c r="BE69" s="28"/>
      <c r="BF69" s="28"/>
    </row>
    <row r="70" spans="1:58" ht="25.5" customHeight="1" x14ac:dyDescent="0.2">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50</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2">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2">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2">
      <c r="A73" s="403" t="s">
        <v>59</v>
      </c>
      <c r="B73" s="404"/>
      <c r="C73" s="404"/>
      <c r="D73" s="404"/>
      <c r="E73" s="404"/>
      <c r="F73" s="404"/>
      <c r="G73" s="404"/>
      <c r="H73" s="404"/>
      <c r="I73" s="405"/>
      <c r="J73" s="23"/>
      <c r="K73" s="63" t="s">
        <v>58</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17</v>
      </c>
      <c r="AV73" s="34"/>
      <c r="AW73" s="34"/>
      <c r="AX73" s="34"/>
      <c r="AY73" s="34"/>
      <c r="AZ73" s="28"/>
      <c r="BA73" s="34"/>
      <c r="BB73" s="34"/>
      <c r="BC73" s="34"/>
      <c r="BD73" s="34"/>
      <c r="BE73" s="34"/>
      <c r="BF73" s="9"/>
    </row>
    <row r="74" spans="1:58" ht="17.25" hidden="1" customHeight="1" x14ac:dyDescent="0.2">
      <c r="A74" s="406"/>
      <c r="B74" s="407"/>
      <c r="C74" s="407"/>
      <c r="D74" s="407"/>
      <c r="E74" s="407"/>
      <c r="F74" s="407"/>
      <c r="G74" s="407"/>
      <c r="H74" s="407"/>
      <c r="I74" s="408"/>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2">
      <c r="A75" s="29"/>
      <c r="B75" s="30" t="s">
        <v>18</v>
      </c>
      <c r="C75" s="156"/>
      <c r="D75" s="156"/>
      <c r="E75" s="156"/>
      <c r="F75" s="28"/>
      <c r="G75" s="32"/>
      <c r="H75" s="28"/>
      <c r="I75" s="32"/>
      <c r="J75" s="32"/>
      <c r="K75" s="32"/>
      <c r="L75" s="32"/>
      <c r="M75" s="32"/>
      <c r="N75" s="32"/>
      <c r="O75" s="32"/>
      <c r="P75" s="32"/>
      <c r="Q75" s="32"/>
      <c r="R75" s="32"/>
      <c r="S75" s="32"/>
      <c r="T75" s="32"/>
      <c r="U75" s="32"/>
      <c r="V75" s="32"/>
      <c r="W75" s="32"/>
      <c r="X75" s="32"/>
      <c r="Y75" s="32"/>
      <c r="Z75" s="32"/>
      <c r="AA75" s="157"/>
      <c r="AB75" s="34"/>
      <c r="AC75" s="34"/>
      <c r="AD75" s="34"/>
      <c r="AE75" s="30" t="s">
        <v>19</v>
      </c>
      <c r="AF75" s="34"/>
      <c r="AG75" s="34"/>
      <c r="AH75" s="34"/>
      <c r="AI75" s="34"/>
      <c r="AJ75" s="34"/>
      <c r="AK75" s="34"/>
      <c r="AL75" s="34"/>
      <c r="AM75" s="34"/>
      <c r="AN75" s="34"/>
      <c r="AO75" s="34"/>
      <c r="AP75" s="34"/>
      <c r="AQ75" s="34"/>
      <c r="AR75" s="34"/>
      <c r="AS75" s="34"/>
      <c r="AT75" s="28"/>
      <c r="AU75" s="28"/>
      <c r="AV75" s="28" t="s">
        <v>20</v>
      </c>
      <c r="AW75" s="28"/>
      <c r="AX75" s="28"/>
      <c r="AY75" s="28" t="s">
        <v>21</v>
      </c>
      <c r="AZ75" s="28"/>
      <c r="BA75" s="28"/>
      <c r="BB75" s="28"/>
      <c r="BC75" s="28"/>
      <c r="BD75" s="28"/>
      <c r="BE75" s="28"/>
      <c r="BF75" s="28"/>
    </row>
    <row r="76" spans="1:58" ht="25.5" hidden="1" customHeight="1" x14ac:dyDescent="0.2">
      <c r="A76" s="29"/>
      <c r="B76" s="258" t="s">
        <v>22</v>
      </c>
      <c r="C76" s="392"/>
      <c r="D76" s="392"/>
      <c r="E76" s="393"/>
      <c r="F76" s="397" t="s">
        <v>23</v>
      </c>
      <c r="G76" s="397"/>
      <c r="H76" s="389"/>
      <c r="I76" s="389"/>
      <c r="J76" s="375" t="s">
        <v>24</v>
      </c>
      <c r="K76" s="375"/>
      <c r="L76" s="389"/>
      <c r="M76" s="389"/>
      <c r="N76" s="375" t="s">
        <v>25</v>
      </c>
      <c r="O76" s="376"/>
      <c r="P76" s="385" t="s">
        <v>26</v>
      </c>
      <c r="Q76" s="376"/>
      <c r="R76" s="386" t="s">
        <v>27</v>
      </c>
      <c r="S76" s="386"/>
      <c r="T76" s="389"/>
      <c r="U76" s="389"/>
      <c r="V76" s="375" t="s">
        <v>24</v>
      </c>
      <c r="W76" s="375"/>
      <c r="X76" s="389"/>
      <c r="Y76" s="389"/>
      <c r="Z76" s="375" t="s">
        <v>25</v>
      </c>
      <c r="AA76" s="376"/>
      <c r="AB76" s="28"/>
      <c r="AC76" s="28"/>
      <c r="AD76" s="28"/>
      <c r="AE76" s="361" t="s">
        <v>53</v>
      </c>
      <c r="AF76" s="398"/>
      <c r="AG76" s="398"/>
      <c r="AH76" s="398"/>
      <c r="AI76" s="399"/>
      <c r="AJ76" s="382">
        <f>ROUNDDOWN(AY76/60,0)</f>
        <v>0</v>
      </c>
      <c r="AK76" s="382"/>
      <c r="AL76" s="398" t="s">
        <v>29</v>
      </c>
      <c r="AM76" s="398"/>
      <c r="AN76" s="382">
        <f>AY76-AJ76*60</f>
        <v>0</v>
      </c>
      <c r="AO76" s="382"/>
      <c r="AP76" s="375" t="s">
        <v>25</v>
      </c>
      <c r="AQ76" s="376"/>
      <c r="AR76" s="34"/>
      <c r="AS76" s="28"/>
      <c r="AT76" s="350"/>
      <c r="AU76" s="350" t="s">
        <v>30</v>
      </c>
      <c r="AV76" s="351">
        <f>T76*60+X76</f>
        <v>0</v>
      </c>
      <c r="AW76" s="28"/>
      <c r="AX76" s="350" t="s">
        <v>31</v>
      </c>
      <c r="AY76" s="351">
        <f>(T76*60+X76)-(H76*60+L76)</f>
        <v>0</v>
      </c>
      <c r="AZ76" s="28"/>
      <c r="BA76" s="28"/>
      <c r="BB76" s="28"/>
      <c r="BC76" s="28"/>
      <c r="BD76" s="28"/>
      <c r="BE76" s="28"/>
      <c r="BF76" s="28"/>
    </row>
    <row r="77" spans="1:58" ht="35.25" hidden="1" customHeight="1" x14ac:dyDescent="0.2">
      <c r="A77" s="29"/>
      <c r="B77" s="394"/>
      <c r="C77" s="395"/>
      <c r="D77" s="395"/>
      <c r="E77" s="396"/>
      <c r="F77" s="397"/>
      <c r="G77" s="397"/>
      <c r="H77" s="391"/>
      <c r="I77" s="391"/>
      <c r="J77" s="377"/>
      <c r="K77" s="377"/>
      <c r="L77" s="391"/>
      <c r="M77" s="391"/>
      <c r="N77" s="377"/>
      <c r="O77" s="378"/>
      <c r="P77" s="380"/>
      <c r="Q77" s="378"/>
      <c r="R77" s="387"/>
      <c r="S77" s="387"/>
      <c r="T77" s="391"/>
      <c r="U77" s="391"/>
      <c r="V77" s="377"/>
      <c r="W77" s="377"/>
      <c r="X77" s="391"/>
      <c r="Y77" s="391"/>
      <c r="Z77" s="377"/>
      <c r="AA77" s="378"/>
      <c r="AB77" s="28"/>
      <c r="AC77" s="28"/>
      <c r="AD77" s="28"/>
      <c r="AE77" s="400"/>
      <c r="AF77" s="401"/>
      <c r="AG77" s="401"/>
      <c r="AH77" s="401"/>
      <c r="AI77" s="402"/>
      <c r="AJ77" s="384"/>
      <c r="AK77" s="384"/>
      <c r="AL77" s="401"/>
      <c r="AM77" s="401"/>
      <c r="AN77" s="384"/>
      <c r="AO77" s="384"/>
      <c r="AP77" s="377"/>
      <c r="AQ77" s="378"/>
      <c r="AR77" s="34"/>
      <c r="AS77" s="28"/>
      <c r="AT77" s="350"/>
      <c r="AU77" s="350"/>
      <c r="AV77" s="351"/>
      <c r="AW77" s="28"/>
      <c r="AX77" s="350"/>
      <c r="AY77" s="351"/>
      <c r="AZ77" s="28"/>
      <c r="BA77" s="28"/>
      <c r="BB77" s="28"/>
      <c r="BC77" s="28"/>
      <c r="BD77" s="28"/>
      <c r="BE77" s="28"/>
      <c r="BF77" s="28"/>
    </row>
    <row r="78" spans="1:58" ht="17.25" hidden="1" customHeight="1" x14ac:dyDescent="0.2">
      <c r="A78" s="29"/>
      <c r="B78" s="35"/>
      <c r="C78" s="35"/>
      <c r="D78" s="35"/>
      <c r="E78" s="35"/>
      <c r="F78" s="36"/>
      <c r="G78" s="36"/>
      <c r="H78" s="155"/>
      <c r="I78" s="36"/>
      <c r="J78" s="36"/>
      <c r="K78" s="36"/>
      <c r="L78" s="36"/>
      <c r="M78" s="36"/>
      <c r="N78" s="36"/>
      <c r="O78" s="36"/>
      <c r="P78" s="36"/>
      <c r="Q78" s="36"/>
      <c r="R78" s="36"/>
      <c r="S78" s="36"/>
      <c r="T78" s="36"/>
      <c r="U78" s="36"/>
      <c r="V78" s="36"/>
      <c r="W78" s="36"/>
      <c r="X78" s="34"/>
      <c r="Y78" s="34"/>
      <c r="Z78" s="32"/>
      <c r="AA78" s="157"/>
      <c r="AB78" s="34"/>
      <c r="AC78" s="34"/>
      <c r="AD78" s="34"/>
      <c r="AE78" s="38"/>
      <c r="AF78" s="38"/>
      <c r="AG78" s="38"/>
      <c r="AH78" s="38"/>
      <c r="AI78" s="38"/>
      <c r="AJ78" s="39" t="s">
        <v>32</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2">
      <c r="A79" s="29"/>
      <c r="B79" s="30"/>
      <c r="C79" s="156"/>
      <c r="D79" s="156"/>
      <c r="E79" s="156"/>
      <c r="F79" s="32"/>
      <c r="G79" s="32"/>
      <c r="H79" s="32"/>
      <c r="I79" s="32"/>
      <c r="J79" s="32"/>
      <c r="K79" s="32"/>
      <c r="L79" s="32"/>
      <c r="M79" s="32"/>
      <c r="N79" s="32"/>
      <c r="O79" s="32"/>
      <c r="P79" s="32"/>
      <c r="Q79" s="32"/>
      <c r="R79" s="32"/>
      <c r="S79" s="32"/>
      <c r="T79" s="32"/>
      <c r="U79" s="32"/>
      <c r="V79" s="32"/>
      <c r="W79" s="157"/>
      <c r="X79" s="34"/>
      <c r="Y79" s="34"/>
      <c r="Z79" s="32"/>
      <c r="AA79" s="157"/>
      <c r="AB79" s="34"/>
      <c r="AC79" s="34"/>
      <c r="AD79" s="34"/>
      <c r="AE79" s="38"/>
      <c r="AF79" s="38"/>
      <c r="AG79" s="38"/>
      <c r="AH79" s="38"/>
      <c r="AI79" s="38"/>
      <c r="AJ79" s="38"/>
      <c r="AK79" s="38"/>
      <c r="AL79" s="38"/>
      <c r="AM79" s="38"/>
      <c r="AN79" s="38"/>
      <c r="AO79" s="38"/>
      <c r="AP79" s="38"/>
      <c r="AQ79" s="38"/>
      <c r="AR79" s="34"/>
      <c r="AV79" s="42" t="s">
        <v>33</v>
      </c>
      <c r="AY79" s="28" t="s">
        <v>34</v>
      </c>
      <c r="BB79" s="28" t="s">
        <v>35</v>
      </c>
    </row>
    <row r="80" spans="1:58" s="47" customFormat="1" ht="25.5" hidden="1" customHeight="1" x14ac:dyDescent="0.2">
      <c r="A80" s="40"/>
      <c r="B80" s="41" t="s">
        <v>110</v>
      </c>
      <c r="C80" s="41"/>
      <c r="D80" s="41"/>
      <c r="E80" s="41"/>
      <c r="F80" s="41"/>
      <c r="G80" s="41"/>
      <c r="H80" s="41"/>
      <c r="I80" s="41"/>
      <c r="J80" s="41"/>
      <c r="K80" s="41"/>
      <c r="L80" s="41"/>
      <c r="M80" s="41"/>
      <c r="N80" s="41"/>
      <c r="O80" s="42"/>
      <c r="P80" s="41"/>
      <c r="Q80" s="41"/>
      <c r="R80" s="41"/>
      <c r="S80" s="41"/>
      <c r="T80" s="41"/>
      <c r="U80" s="17"/>
      <c r="V80" s="41"/>
      <c r="W80" s="41"/>
      <c r="X80" s="34"/>
      <c r="Y80" s="34"/>
      <c r="Z80" s="32"/>
      <c r="AA80" s="157"/>
      <c r="AB80" s="34"/>
      <c r="AC80" s="34"/>
      <c r="AD80" s="34"/>
      <c r="AE80" s="43" t="s">
        <v>36</v>
      </c>
      <c r="AF80" s="44"/>
      <c r="AG80" s="45"/>
      <c r="AH80" s="45"/>
      <c r="AI80" s="45"/>
      <c r="AJ80" s="45"/>
      <c r="AK80" s="45"/>
      <c r="AL80" s="45"/>
      <c r="AM80" s="45"/>
      <c r="AN80" s="38"/>
      <c r="AO80" s="38"/>
      <c r="AP80" s="38"/>
      <c r="AQ80" s="46"/>
      <c r="AR80" s="34"/>
      <c r="AS80" s="28"/>
      <c r="AT80" s="42"/>
      <c r="AU80" s="42"/>
      <c r="AV80" s="42" t="s">
        <v>37</v>
      </c>
      <c r="AW80" s="42"/>
      <c r="AX80" s="42"/>
      <c r="AY80" s="28" t="s">
        <v>38</v>
      </c>
      <c r="AZ80" s="42"/>
      <c r="BA80" s="28"/>
      <c r="BB80" s="28"/>
      <c r="BC80" s="42"/>
      <c r="BD80" s="28"/>
      <c r="BE80" s="42"/>
      <c r="BF80" s="42"/>
    </row>
    <row r="81" spans="1:58" ht="25.5" hidden="1" customHeight="1" x14ac:dyDescent="0.2">
      <c r="A81" s="29"/>
      <c r="B81" s="258" t="s">
        <v>54</v>
      </c>
      <c r="C81" s="392"/>
      <c r="D81" s="392"/>
      <c r="E81" s="393"/>
      <c r="F81" s="397" t="s">
        <v>23</v>
      </c>
      <c r="G81" s="397"/>
      <c r="H81" s="389"/>
      <c r="I81" s="389"/>
      <c r="J81" s="375" t="s">
        <v>24</v>
      </c>
      <c r="K81" s="375"/>
      <c r="L81" s="389"/>
      <c r="M81" s="389"/>
      <c r="N81" s="375" t="s">
        <v>25</v>
      </c>
      <c r="O81" s="376"/>
      <c r="P81" s="385" t="s">
        <v>26</v>
      </c>
      <c r="Q81" s="376"/>
      <c r="R81" s="386" t="s">
        <v>27</v>
      </c>
      <c r="S81" s="386"/>
      <c r="T81" s="388"/>
      <c r="U81" s="389"/>
      <c r="V81" s="375" t="s">
        <v>24</v>
      </c>
      <c r="W81" s="375"/>
      <c r="X81" s="389"/>
      <c r="Y81" s="389"/>
      <c r="Z81" s="375" t="s">
        <v>25</v>
      </c>
      <c r="AA81" s="376"/>
      <c r="AB81" s="34"/>
      <c r="AC81" s="34"/>
      <c r="AD81" s="34"/>
      <c r="AE81" s="379" t="s">
        <v>55</v>
      </c>
      <c r="AF81" s="375"/>
      <c r="AG81" s="375"/>
      <c r="AH81" s="375"/>
      <c r="AI81" s="376"/>
      <c r="AJ81" s="381">
        <f>ROUNDDOWN(AV86/60,0)</f>
        <v>0</v>
      </c>
      <c r="AK81" s="382"/>
      <c r="AL81" s="375" t="s">
        <v>24</v>
      </c>
      <c r="AM81" s="375"/>
      <c r="AN81" s="382">
        <f>AV86-AJ81*60</f>
        <v>0</v>
      </c>
      <c r="AO81" s="382"/>
      <c r="AP81" s="375" t="s">
        <v>25</v>
      </c>
      <c r="AQ81" s="376"/>
      <c r="AR81" s="34"/>
      <c r="AS81" s="48"/>
      <c r="AT81" s="28"/>
      <c r="AU81" s="350" t="s">
        <v>40</v>
      </c>
      <c r="AV81" s="351">
        <f>IF(AY81&lt;=BB81,BB81,AV76)</f>
        <v>1260</v>
      </c>
      <c r="AW81" s="171"/>
      <c r="AX81" s="350" t="s">
        <v>41</v>
      </c>
      <c r="AY81" s="351">
        <f>T81*60+X81</f>
        <v>0</v>
      </c>
      <c r="AZ81" s="171"/>
      <c r="BA81" s="350" t="s">
        <v>42</v>
      </c>
      <c r="BB81" s="351">
        <f>21*60</f>
        <v>1260</v>
      </c>
      <c r="BC81" s="28"/>
      <c r="BD81" s="28"/>
      <c r="BE81" s="28"/>
      <c r="BF81" s="28"/>
    </row>
    <row r="82" spans="1:58" ht="35.25" hidden="1" customHeight="1" x14ac:dyDescent="0.2">
      <c r="A82" s="29"/>
      <c r="B82" s="394"/>
      <c r="C82" s="395"/>
      <c r="D82" s="395"/>
      <c r="E82" s="396"/>
      <c r="F82" s="397"/>
      <c r="G82" s="397"/>
      <c r="H82" s="391"/>
      <c r="I82" s="391"/>
      <c r="J82" s="377"/>
      <c r="K82" s="377"/>
      <c r="L82" s="391"/>
      <c r="M82" s="391"/>
      <c r="N82" s="377"/>
      <c r="O82" s="378"/>
      <c r="P82" s="380"/>
      <c r="Q82" s="378"/>
      <c r="R82" s="387"/>
      <c r="S82" s="387"/>
      <c r="T82" s="390"/>
      <c r="U82" s="391"/>
      <c r="V82" s="377"/>
      <c r="W82" s="377"/>
      <c r="X82" s="391"/>
      <c r="Y82" s="391"/>
      <c r="Z82" s="377"/>
      <c r="AA82" s="378"/>
      <c r="AB82" s="28"/>
      <c r="AC82" s="28"/>
      <c r="AD82" s="28"/>
      <c r="AE82" s="380"/>
      <c r="AF82" s="377"/>
      <c r="AG82" s="377"/>
      <c r="AH82" s="377"/>
      <c r="AI82" s="378"/>
      <c r="AJ82" s="383"/>
      <c r="AK82" s="384"/>
      <c r="AL82" s="377"/>
      <c r="AM82" s="377"/>
      <c r="AN82" s="384"/>
      <c r="AO82" s="384"/>
      <c r="AP82" s="377"/>
      <c r="AQ82" s="378"/>
      <c r="AR82" s="34"/>
      <c r="AS82" s="48"/>
      <c r="AT82" s="28"/>
      <c r="AU82" s="350"/>
      <c r="AV82" s="351"/>
      <c r="AW82" s="171"/>
      <c r="AX82" s="350"/>
      <c r="AY82" s="351"/>
      <c r="AZ82" s="171"/>
      <c r="BA82" s="350"/>
      <c r="BB82" s="351"/>
      <c r="BC82" s="28"/>
      <c r="BD82" s="28"/>
      <c r="BE82" s="28"/>
      <c r="BF82" s="28"/>
    </row>
    <row r="83" spans="1:58" ht="17.25" hidden="1" customHeight="1" x14ac:dyDescent="0.2">
      <c r="A83" s="49"/>
      <c r="B83" s="35"/>
      <c r="C83" s="35"/>
      <c r="D83" s="35"/>
      <c r="E83" s="35"/>
      <c r="F83" s="28"/>
      <c r="G83" s="35"/>
      <c r="H83" s="155"/>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32</v>
      </c>
      <c r="AK83" s="46"/>
      <c r="AL83" s="46"/>
      <c r="AM83" s="46"/>
      <c r="AN83" s="46"/>
      <c r="AO83" s="46"/>
      <c r="AP83" s="46"/>
      <c r="AQ83" s="46"/>
      <c r="AR83" s="28"/>
      <c r="AS83" s="28"/>
      <c r="AT83" s="28"/>
      <c r="AU83" s="28"/>
      <c r="AV83" s="28"/>
      <c r="AW83" s="28"/>
      <c r="AX83" s="28"/>
      <c r="AY83" s="61" t="s">
        <v>43</v>
      </c>
      <c r="AZ83" s="28"/>
      <c r="BA83" s="28"/>
      <c r="BB83" s="28"/>
      <c r="BC83" s="28"/>
      <c r="BD83" s="28"/>
      <c r="BE83" s="28"/>
      <c r="BF83" s="28"/>
    </row>
    <row r="84" spans="1:58" ht="25.5" hidden="1" customHeight="1" x14ac:dyDescent="0.3">
      <c r="A84" s="49"/>
      <c r="B84" s="28"/>
      <c r="C84" s="352" t="s">
        <v>109</v>
      </c>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4"/>
      <c r="AC84" s="28"/>
      <c r="AD84" s="28"/>
      <c r="AE84" s="46"/>
      <c r="AF84" s="46"/>
      <c r="AG84" s="46"/>
      <c r="AH84" s="46"/>
      <c r="AI84" s="46"/>
      <c r="AJ84" s="46"/>
      <c r="AK84" s="46"/>
      <c r="AL84" s="46"/>
      <c r="AM84" s="46"/>
      <c r="AN84" s="46"/>
      <c r="AO84" s="46"/>
      <c r="AP84" s="46"/>
      <c r="AQ84" s="46"/>
      <c r="AR84" s="28"/>
      <c r="AS84" s="28"/>
      <c r="AT84" s="28"/>
      <c r="AU84" s="28"/>
      <c r="AV84" s="28"/>
      <c r="AW84" s="28"/>
      <c r="AX84" s="28"/>
      <c r="AY84" s="147" t="s">
        <v>99</v>
      </c>
      <c r="AZ84" s="28"/>
      <c r="BA84" s="28"/>
      <c r="BB84" s="28"/>
      <c r="BC84" s="28"/>
      <c r="BD84" s="28"/>
      <c r="BE84" s="28"/>
      <c r="BF84" s="28"/>
    </row>
    <row r="85" spans="1:58" ht="25.5" hidden="1" customHeight="1" x14ac:dyDescent="0.2">
      <c r="A85" s="49"/>
      <c r="B85" s="28"/>
      <c r="C85" s="355"/>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7"/>
      <c r="AC85" s="28"/>
      <c r="AD85" s="28"/>
      <c r="AE85" s="43" t="s">
        <v>44</v>
      </c>
      <c r="AF85" s="46"/>
      <c r="AG85" s="46"/>
      <c r="AH85" s="46"/>
      <c r="AI85" s="46"/>
      <c r="AJ85" s="46"/>
      <c r="AK85" s="46"/>
      <c r="AL85" s="46"/>
      <c r="AM85" s="46"/>
      <c r="AN85" s="46"/>
      <c r="AO85" s="46"/>
      <c r="AP85" s="46"/>
      <c r="AQ85" s="46"/>
      <c r="AR85" s="28"/>
      <c r="AS85" s="28"/>
      <c r="AT85" s="28"/>
      <c r="AU85" s="28"/>
      <c r="AV85" s="28" t="s">
        <v>45</v>
      </c>
      <c r="AW85" s="28"/>
      <c r="AX85" s="28"/>
      <c r="AY85" s="28" t="s">
        <v>46</v>
      </c>
      <c r="AZ85" s="148"/>
      <c r="BA85" s="28"/>
      <c r="BB85" s="28"/>
      <c r="BC85" s="28"/>
      <c r="BD85" s="28"/>
      <c r="BE85" s="28"/>
      <c r="BF85" s="28"/>
    </row>
    <row r="86" spans="1:58" s="47" customFormat="1" ht="25.5" hidden="1" customHeight="1" x14ac:dyDescent="0.2">
      <c r="A86" s="49"/>
      <c r="B86" s="28"/>
      <c r="C86" s="355"/>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7"/>
      <c r="AD86" s="34"/>
      <c r="AE86" s="361" t="s">
        <v>56</v>
      </c>
      <c r="AF86" s="362"/>
      <c r="AG86" s="362"/>
      <c r="AH86" s="362"/>
      <c r="AI86" s="362"/>
      <c r="AJ86" s="362"/>
      <c r="AK86" s="363"/>
      <c r="AL86" s="367">
        <f>IF(AY76=0,0,ROUNDUP(AV86/AY76,3))</f>
        <v>0</v>
      </c>
      <c r="AM86" s="368"/>
      <c r="AN86" s="368"/>
      <c r="AO86" s="368"/>
      <c r="AP86" s="368"/>
      <c r="AQ86" s="369"/>
      <c r="AR86" s="28"/>
      <c r="AS86" s="28"/>
      <c r="AT86" s="42"/>
      <c r="AU86" s="350" t="s">
        <v>48</v>
      </c>
      <c r="AV86" s="373">
        <f>IF(AV76-AV81&gt;0,IF(AV76-AV81&gt;AY76,AY76,AV76-AV81),0)</f>
        <v>0</v>
      </c>
      <c r="AW86" s="374" t="s">
        <v>49</v>
      </c>
      <c r="AX86" s="374"/>
      <c r="AY86" s="148"/>
      <c r="AZ86" s="148"/>
      <c r="BA86" s="42"/>
      <c r="BB86" s="42"/>
      <c r="BC86" s="42"/>
      <c r="BD86" s="42"/>
      <c r="BE86" s="42"/>
      <c r="BF86" s="42"/>
    </row>
    <row r="87" spans="1:58" ht="35.25" hidden="1" customHeight="1" x14ac:dyDescent="0.2">
      <c r="A87" s="64"/>
      <c r="B87" s="28"/>
      <c r="C87" s="355"/>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7"/>
      <c r="AC87" s="34"/>
      <c r="AD87" s="28"/>
      <c r="AE87" s="364"/>
      <c r="AF87" s="365"/>
      <c r="AG87" s="365"/>
      <c r="AH87" s="365"/>
      <c r="AI87" s="365"/>
      <c r="AJ87" s="365"/>
      <c r="AK87" s="366"/>
      <c r="AL87" s="370"/>
      <c r="AM87" s="371"/>
      <c r="AN87" s="371"/>
      <c r="AO87" s="371"/>
      <c r="AP87" s="371"/>
      <c r="AQ87" s="372"/>
      <c r="AR87" s="28"/>
      <c r="AS87" s="28"/>
      <c r="AT87" s="350"/>
      <c r="AU87" s="350"/>
      <c r="AV87" s="373"/>
      <c r="AW87" s="374"/>
      <c r="AX87" s="374"/>
      <c r="AY87" s="28"/>
      <c r="AZ87" s="28"/>
      <c r="BA87" s="28"/>
      <c r="BB87" s="28"/>
      <c r="BC87" s="28"/>
      <c r="BD87" s="28"/>
      <c r="BE87" s="28"/>
      <c r="BF87" s="28"/>
    </row>
    <row r="88" spans="1:58" ht="25.5" hidden="1" customHeight="1" x14ac:dyDescent="0.2">
      <c r="A88" s="64"/>
      <c r="B88" s="28"/>
      <c r="C88" s="358"/>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60"/>
      <c r="AC88" s="28"/>
      <c r="AD88" s="28"/>
      <c r="AE88" s="28"/>
      <c r="AF88" s="28"/>
      <c r="AG88" s="28"/>
      <c r="AH88" s="28"/>
      <c r="AI88" s="28"/>
      <c r="AJ88" s="28"/>
      <c r="AK88" s="52" t="s">
        <v>32</v>
      </c>
      <c r="AL88" s="28"/>
      <c r="AM88" s="34"/>
      <c r="AN88" s="34"/>
      <c r="AO88" s="34"/>
      <c r="AP88" s="28"/>
      <c r="AQ88" s="28"/>
      <c r="AR88" s="28"/>
      <c r="AS88" s="28"/>
      <c r="AT88" s="350"/>
      <c r="AU88" s="28"/>
      <c r="AV88" s="28"/>
      <c r="AW88" s="28"/>
      <c r="AX88" s="28"/>
      <c r="AY88" s="28"/>
      <c r="AZ88" s="28"/>
      <c r="BA88" s="28"/>
      <c r="BB88" s="28"/>
      <c r="BC88" s="28"/>
      <c r="BD88" s="28"/>
      <c r="BE88" s="28"/>
      <c r="BF88" s="28"/>
    </row>
    <row r="89" spans="1:58" ht="25.5" hidden="1" customHeight="1" x14ac:dyDescent="0.2">
      <c r="A89" s="49"/>
      <c r="B89" s="156"/>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50</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2">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2">
      <c r="A91" s="403" t="s">
        <v>60</v>
      </c>
      <c r="B91" s="404"/>
      <c r="C91" s="404"/>
      <c r="D91" s="404"/>
      <c r="E91" s="404"/>
      <c r="F91" s="404"/>
      <c r="G91" s="404"/>
      <c r="H91" s="404"/>
      <c r="I91" s="405"/>
      <c r="J91" s="23"/>
      <c r="K91" s="63" t="s">
        <v>58</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17</v>
      </c>
      <c r="AV91" s="34"/>
      <c r="AW91" s="34"/>
      <c r="AX91" s="34"/>
      <c r="AY91" s="34"/>
      <c r="AZ91" s="28"/>
      <c r="BA91" s="34"/>
      <c r="BB91" s="34"/>
      <c r="BC91" s="34"/>
      <c r="BD91" s="34"/>
      <c r="BE91" s="34"/>
      <c r="BF91" s="9"/>
    </row>
    <row r="92" spans="1:58" ht="17.25" hidden="1" customHeight="1" x14ac:dyDescent="0.2">
      <c r="A92" s="406"/>
      <c r="B92" s="407"/>
      <c r="C92" s="407"/>
      <c r="D92" s="407"/>
      <c r="E92" s="407"/>
      <c r="F92" s="407"/>
      <c r="G92" s="407"/>
      <c r="H92" s="407"/>
      <c r="I92" s="408"/>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2">
      <c r="A93" s="29"/>
      <c r="B93" s="30" t="s">
        <v>18</v>
      </c>
      <c r="C93" s="156"/>
      <c r="D93" s="156"/>
      <c r="E93" s="156"/>
      <c r="F93" s="28"/>
      <c r="G93" s="32"/>
      <c r="H93" s="28"/>
      <c r="I93" s="32"/>
      <c r="J93" s="32"/>
      <c r="K93" s="32"/>
      <c r="L93" s="32"/>
      <c r="M93" s="32"/>
      <c r="N93" s="32"/>
      <c r="O93" s="32"/>
      <c r="P93" s="32"/>
      <c r="Q93" s="32"/>
      <c r="R93" s="32"/>
      <c r="S93" s="32"/>
      <c r="T93" s="32"/>
      <c r="U93" s="32"/>
      <c r="V93" s="32"/>
      <c r="W93" s="32"/>
      <c r="X93" s="32"/>
      <c r="Y93" s="32"/>
      <c r="Z93" s="32"/>
      <c r="AA93" s="157"/>
      <c r="AB93" s="34"/>
      <c r="AC93" s="34"/>
      <c r="AD93" s="34"/>
      <c r="AE93" s="30" t="s">
        <v>19</v>
      </c>
      <c r="AF93" s="34"/>
      <c r="AG93" s="34"/>
      <c r="AH93" s="34"/>
      <c r="AI93" s="34"/>
      <c r="AJ93" s="34"/>
      <c r="AK93" s="34"/>
      <c r="AL93" s="34"/>
      <c r="AM93" s="34"/>
      <c r="AN93" s="34"/>
      <c r="AO93" s="34"/>
      <c r="AP93" s="34"/>
      <c r="AQ93" s="34"/>
      <c r="AR93" s="34"/>
      <c r="AS93" s="34"/>
      <c r="AT93" s="28"/>
      <c r="AU93" s="28"/>
      <c r="AV93" s="28" t="s">
        <v>20</v>
      </c>
      <c r="AW93" s="28"/>
      <c r="AX93" s="28"/>
      <c r="AY93" s="28" t="s">
        <v>21</v>
      </c>
      <c r="AZ93" s="28"/>
      <c r="BA93" s="28"/>
      <c r="BB93" s="28"/>
      <c r="BC93" s="28"/>
      <c r="BD93" s="28"/>
      <c r="BE93" s="28"/>
      <c r="BF93" s="28"/>
    </row>
    <row r="94" spans="1:58" ht="25.5" hidden="1" customHeight="1" x14ac:dyDescent="0.2">
      <c r="A94" s="29"/>
      <c r="B94" s="258" t="s">
        <v>22</v>
      </c>
      <c r="C94" s="392"/>
      <c r="D94" s="392"/>
      <c r="E94" s="393"/>
      <c r="F94" s="397" t="s">
        <v>23</v>
      </c>
      <c r="G94" s="397"/>
      <c r="H94" s="389"/>
      <c r="I94" s="389"/>
      <c r="J94" s="375" t="s">
        <v>24</v>
      </c>
      <c r="K94" s="375"/>
      <c r="L94" s="389"/>
      <c r="M94" s="389"/>
      <c r="N94" s="375" t="s">
        <v>25</v>
      </c>
      <c r="O94" s="376"/>
      <c r="P94" s="385" t="s">
        <v>26</v>
      </c>
      <c r="Q94" s="376"/>
      <c r="R94" s="386" t="s">
        <v>27</v>
      </c>
      <c r="S94" s="386"/>
      <c r="T94" s="389"/>
      <c r="U94" s="389"/>
      <c r="V94" s="375" t="s">
        <v>24</v>
      </c>
      <c r="W94" s="375"/>
      <c r="X94" s="389"/>
      <c r="Y94" s="389"/>
      <c r="Z94" s="375" t="s">
        <v>25</v>
      </c>
      <c r="AA94" s="376"/>
      <c r="AB94" s="28"/>
      <c r="AC94" s="28"/>
      <c r="AD94" s="28"/>
      <c r="AE94" s="361" t="s">
        <v>53</v>
      </c>
      <c r="AF94" s="398"/>
      <c r="AG94" s="398"/>
      <c r="AH94" s="398"/>
      <c r="AI94" s="399"/>
      <c r="AJ94" s="382">
        <f>ROUNDDOWN(AY94/60,0)</f>
        <v>0</v>
      </c>
      <c r="AK94" s="382"/>
      <c r="AL94" s="398" t="s">
        <v>29</v>
      </c>
      <c r="AM94" s="398"/>
      <c r="AN94" s="382">
        <f>AY94-AJ94*60</f>
        <v>0</v>
      </c>
      <c r="AO94" s="382"/>
      <c r="AP94" s="375" t="s">
        <v>25</v>
      </c>
      <c r="AQ94" s="376"/>
      <c r="AR94" s="34"/>
      <c r="AS94" s="28"/>
      <c r="AT94" s="350"/>
      <c r="AU94" s="350" t="s">
        <v>30</v>
      </c>
      <c r="AV94" s="351">
        <f>T94*60+X94</f>
        <v>0</v>
      </c>
      <c r="AW94" s="28"/>
      <c r="AX94" s="350" t="s">
        <v>31</v>
      </c>
      <c r="AY94" s="351">
        <f>(T94*60+X94)-(H94*60+L94)</f>
        <v>0</v>
      </c>
      <c r="AZ94" s="28"/>
      <c r="BA94" s="28"/>
      <c r="BB94" s="28"/>
      <c r="BC94" s="28"/>
      <c r="BD94" s="28"/>
      <c r="BE94" s="28"/>
      <c r="BF94" s="28"/>
    </row>
    <row r="95" spans="1:58" ht="35.25" hidden="1" customHeight="1" x14ac:dyDescent="0.2">
      <c r="A95" s="29"/>
      <c r="B95" s="394"/>
      <c r="C95" s="395"/>
      <c r="D95" s="395"/>
      <c r="E95" s="396"/>
      <c r="F95" s="397"/>
      <c r="G95" s="397"/>
      <c r="H95" s="391"/>
      <c r="I95" s="391"/>
      <c r="J95" s="377"/>
      <c r="K95" s="377"/>
      <c r="L95" s="391"/>
      <c r="M95" s="391"/>
      <c r="N95" s="377"/>
      <c r="O95" s="378"/>
      <c r="P95" s="380"/>
      <c r="Q95" s="378"/>
      <c r="R95" s="387"/>
      <c r="S95" s="387"/>
      <c r="T95" s="391"/>
      <c r="U95" s="391"/>
      <c r="V95" s="377"/>
      <c r="W95" s="377"/>
      <c r="X95" s="391"/>
      <c r="Y95" s="391"/>
      <c r="Z95" s="377"/>
      <c r="AA95" s="378"/>
      <c r="AB95" s="28"/>
      <c r="AC95" s="28"/>
      <c r="AD95" s="28"/>
      <c r="AE95" s="400"/>
      <c r="AF95" s="401"/>
      <c r="AG95" s="401"/>
      <c r="AH95" s="401"/>
      <c r="AI95" s="402"/>
      <c r="AJ95" s="384"/>
      <c r="AK95" s="384"/>
      <c r="AL95" s="401"/>
      <c r="AM95" s="401"/>
      <c r="AN95" s="384"/>
      <c r="AO95" s="384"/>
      <c r="AP95" s="377"/>
      <c r="AQ95" s="378"/>
      <c r="AR95" s="34"/>
      <c r="AS95" s="28"/>
      <c r="AT95" s="350"/>
      <c r="AU95" s="350"/>
      <c r="AV95" s="351"/>
      <c r="AW95" s="28"/>
      <c r="AX95" s="350"/>
      <c r="AY95" s="351"/>
      <c r="AZ95" s="28"/>
      <c r="BA95" s="28"/>
      <c r="BB95" s="28"/>
      <c r="BC95" s="28"/>
      <c r="BD95" s="28"/>
      <c r="BE95" s="28"/>
      <c r="BF95" s="28"/>
    </row>
    <row r="96" spans="1:58" ht="17.25" hidden="1" customHeight="1" x14ac:dyDescent="0.2">
      <c r="A96" s="29"/>
      <c r="B96" s="35"/>
      <c r="C96" s="35"/>
      <c r="D96" s="35"/>
      <c r="E96" s="35"/>
      <c r="F96" s="36"/>
      <c r="G96" s="36"/>
      <c r="H96" s="155"/>
      <c r="I96" s="36"/>
      <c r="J96" s="36"/>
      <c r="K96" s="36"/>
      <c r="L96" s="36"/>
      <c r="M96" s="36"/>
      <c r="N96" s="36"/>
      <c r="O96" s="36"/>
      <c r="P96" s="36"/>
      <c r="Q96" s="36"/>
      <c r="R96" s="36"/>
      <c r="S96" s="36"/>
      <c r="T96" s="36"/>
      <c r="U96" s="36"/>
      <c r="V96" s="36"/>
      <c r="W96" s="36"/>
      <c r="X96" s="34"/>
      <c r="Y96" s="34"/>
      <c r="Z96" s="32"/>
      <c r="AA96" s="157"/>
      <c r="AB96" s="34"/>
      <c r="AC96" s="34"/>
      <c r="AD96" s="34"/>
      <c r="AE96" s="38"/>
      <c r="AF96" s="38"/>
      <c r="AG96" s="38"/>
      <c r="AH96" s="38"/>
      <c r="AI96" s="38"/>
      <c r="AJ96" s="39" t="s">
        <v>32</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2">
      <c r="A97" s="29"/>
      <c r="B97" s="30"/>
      <c r="C97" s="156"/>
      <c r="D97" s="156"/>
      <c r="E97" s="156"/>
      <c r="F97" s="32"/>
      <c r="G97" s="32"/>
      <c r="H97" s="32"/>
      <c r="I97" s="32"/>
      <c r="J97" s="32"/>
      <c r="K97" s="32"/>
      <c r="L97" s="32"/>
      <c r="M97" s="32"/>
      <c r="N97" s="32"/>
      <c r="O97" s="32"/>
      <c r="P97" s="32"/>
      <c r="Q97" s="32"/>
      <c r="R97" s="32"/>
      <c r="S97" s="32"/>
      <c r="T97" s="32"/>
      <c r="U97" s="32"/>
      <c r="V97" s="32"/>
      <c r="W97" s="157"/>
      <c r="X97" s="34"/>
      <c r="Y97" s="34"/>
      <c r="Z97" s="32"/>
      <c r="AA97" s="157"/>
      <c r="AB97" s="34"/>
      <c r="AC97" s="34"/>
      <c r="AD97" s="34"/>
      <c r="AE97" s="38"/>
      <c r="AF97" s="38"/>
      <c r="AG97" s="38"/>
      <c r="AH97" s="38"/>
      <c r="AI97" s="38"/>
      <c r="AJ97" s="38"/>
      <c r="AK97" s="38"/>
      <c r="AL97" s="38"/>
      <c r="AM97" s="38"/>
      <c r="AN97" s="38"/>
      <c r="AO97" s="38"/>
      <c r="AP97" s="38"/>
      <c r="AQ97" s="38"/>
      <c r="AR97" s="34"/>
      <c r="AV97" s="42" t="s">
        <v>33</v>
      </c>
      <c r="AY97" s="28" t="s">
        <v>34</v>
      </c>
      <c r="BB97" s="28" t="s">
        <v>35</v>
      </c>
    </row>
    <row r="98" spans="1:58" s="47" customFormat="1" ht="25.5" hidden="1" customHeight="1" x14ac:dyDescent="0.2">
      <c r="A98" s="40"/>
      <c r="B98" s="41" t="s">
        <v>110</v>
      </c>
      <c r="C98" s="41"/>
      <c r="D98" s="41"/>
      <c r="E98" s="41"/>
      <c r="F98" s="41"/>
      <c r="G98" s="41"/>
      <c r="H98" s="41"/>
      <c r="I98" s="41"/>
      <c r="J98" s="41"/>
      <c r="K98" s="41"/>
      <c r="L98" s="41"/>
      <c r="M98" s="41"/>
      <c r="N98" s="41"/>
      <c r="O98" s="42"/>
      <c r="P98" s="41"/>
      <c r="Q98" s="41"/>
      <c r="R98" s="41"/>
      <c r="S98" s="41"/>
      <c r="T98" s="41"/>
      <c r="U98" s="17"/>
      <c r="V98" s="41"/>
      <c r="W98" s="41"/>
      <c r="X98" s="34"/>
      <c r="Y98" s="34"/>
      <c r="Z98" s="32"/>
      <c r="AA98" s="157"/>
      <c r="AB98" s="34"/>
      <c r="AC98" s="34"/>
      <c r="AD98" s="34"/>
      <c r="AE98" s="43" t="s">
        <v>36</v>
      </c>
      <c r="AF98" s="44"/>
      <c r="AG98" s="45"/>
      <c r="AH98" s="45"/>
      <c r="AI98" s="45"/>
      <c r="AJ98" s="45"/>
      <c r="AK98" s="45"/>
      <c r="AL98" s="45"/>
      <c r="AM98" s="45"/>
      <c r="AN98" s="38"/>
      <c r="AO98" s="38"/>
      <c r="AP98" s="38"/>
      <c r="AQ98" s="46"/>
      <c r="AR98" s="34"/>
      <c r="AS98" s="28"/>
      <c r="AT98" s="42"/>
      <c r="AU98" s="42"/>
      <c r="AV98" s="42" t="s">
        <v>37</v>
      </c>
      <c r="AW98" s="42"/>
      <c r="AX98" s="42"/>
      <c r="AY98" s="28" t="s">
        <v>38</v>
      </c>
      <c r="AZ98" s="42"/>
      <c r="BA98" s="28"/>
      <c r="BB98" s="28"/>
      <c r="BC98" s="42"/>
      <c r="BD98" s="28"/>
      <c r="BE98" s="42"/>
      <c r="BF98" s="42"/>
    </row>
    <row r="99" spans="1:58" ht="25.5" hidden="1" customHeight="1" x14ac:dyDescent="0.2">
      <c r="A99" s="29"/>
      <c r="B99" s="258" t="s">
        <v>54</v>
      </c>
      <c r="C99" s="392"/>
      <c r="D99" s="392"/>
      <c r="E99" s="393"/>
      <c r="F99" s="397" t="s">
        <v>23</v>
      </c>
      <c r="G99" s="397"/>
      <c r="H99" s="389"/>
      <c r="I99" s="389"/>
      <c r="J99" s="375" t="s">
        <v>24</v>
      </c>
      <c r="K99" s="375"/>
      <c r="L99" s="389"/>
      <c r="M99" s="389"/>
      <c r="N99" s="375" t="s">
        <v>25</v>
      </c>
      <c r="O99" s="376"/>
      <c r="P99" s="385" t="s">
        <v>26</v>
      </c>
      <c r="Q99" s="376"/>
      <c r="R99" s="386" t="s">
        <v>27</v>
      </c>
      <c r="S99" s="386"/>
      <c r="T99" s="388"/>
      <c r="U99" s="389"/>
      <c r="V99" s="375" t="s">
        <v>24</v>
      </c>
      <c r="W99" s="375"/>
      <c r="X99" s="389"/>
      <c r="Y99" s="389"/>
      <c r="Z99" s="375" t="s">
        <v>25</v>
      </c>
      <c r="AA99" s="376"/>
      <c r="AB99" s="34"/>
      <c r="AC99" s="34"/>
      <c r="AD99" s="34"/>
      <c r="AE99" s="379" t="s">
        <v>55</v>
      </c>
      <c r="AF99" s="375"/>
      <c r="AG99" s="375"/>
      <c r="AH99" s="375"/>
      <c r="AI99" s="376"/>
      <c r="AJ99" s="381">
        <f>ROUNDDOWN(AV104/60,0)</f>
        <v>0</v>
      </c>
      <c r="AK99" s="382"/>
      <c r="AL99" s="375" t="s">
        <v>24</v>
      </c>
      <c r="AM99" s="375"/>
      <c r="AN99" s="382">
        <f>AV104-AJ99*60</f>
        <v>0</v>
      </c>
      <c r="AO99" s="382"/>
      <c r="AP99" s="375" t="s">
        <v>25</v>
      </c>
      <c r="AQ99" s="376"/>
      <c r="AR99" s="34"/>
      <c r="AS99" s="48"/>
      <c r="AT99" s="28"/>
      <c r="AU99" s="350" t="s">
        <v>40</v>
      </c>
      <c r="AV99" s="351">
        <f>IF(AY99&lt;=BB99,BB99,AV94)</f>
        <v>1260</v>
      </c>
      <c r="AW99" s="171"/>
      <c r="AX99" s="350" t="s">
        <v>41</v>
      </c>
      <c r="AY99" s="351">
        <f>T99*60+X99</f>
        <v>0</v>
      </c>
      <c r="AZ99" s="171"/>
      <c r="BA99" s="350" t="s">
        <v>42</v>
      </c>
      <c r="BB99" s="351">
        <f>21*60</f>
        <v>1260</v>
      </c>
      <c r="BC99" s="28"/>
      <c r="BD99" s="28"/>
      <c r="BE99" s="28"/>
      <c r="BF99" s="28"/>
    </row>
    <row r="100" spans="1:58" ht="35.25" hidden="1" customHeight="1" x14ac:dyDescent="0.2">
      <c r="A100" s="29"/>
      <c r="B100" s="394"/>
      <c r="C100" s="395"/>
      <c r="D100" s="395"/>
      <c r="E100" s="396"/>
      <c r="F100" s="397"/>
      <c r="G100" s="397"/>
      <c r="H100" s="391"/>
      <c r="I100" s="391"/>
      <c r="J100" s="377"/>
      <c r="K100" s="377"/>
      <c r="L100" s="391"/>
      <c r="M100" s="391"/>
      <c r="N100" s="377"/>
      <c r="O100" s="378"/>
      <c r="P100" s="380"/>
      <c r="Q100" s="378"/>
      <c r="R100" s="387"/>
      <c r="S100" s="387"/>
      <c r="T100" s="390"/>
      <c r="U100" s="391"/>
      <c r="V100" s="377"/>
      <c r="W100" s="377"/>
      <c r="X100" s="391"/>
      <c r="Y100" s="391"/>
      <c r="Z100" s="377"/>
      <c r="AA100" s="378"/>
      <c r="AB100" s="28"/>
      <c r="AC100" s="28"/>
      <c r="AD100" s="28"/>
      <c r="AE100" s="380"/>
      <c r="AF100" s="377"/>
      <c r="AG100" s="377"/>
      <c r="AH100" s="377"/>
      <c r="AI100" s="378"/>
      <c r="AJ100" s="383"/>
      <c r="AK100" s="384"/>
      <c r="AL100" s="377"/>
      <c r="AM100" s="377"/>
      <c r="AN100" s="384"/>
      <c r="AO100" s="384"/>
      <c r="AP100" s="377"/>
      <c r="AQ100" s="378"/>
      <c r="AR100" s="34"/>
      <c r="AS100" s="48"/>
      <c r="AT100" s="28"/>
      <c r="AU100" s="350"/>
      <c r="AV100" s="351"/>
      <c r="AW100" s="171"/>
      <c r="AX100" s="350"/>
      <c r="AY100" s="351"/>
      <c r="AZ100" s="171"/>
      <c r="BA100" s="350"/>
      <c r="BB100" s="351"/>
      <c r="BC100" s="28"/>
      <c r="BD100" s="28"/>
      <c r="BE100" s="28"/>
      <c r="BF100" s="28"/>
    </row>
    <row r="101" spans="1:58" ht="17.25" hidden="1" customHeight="1" x14ac:dyDescent="0.2">
      <c r="A101" s="49"/>
      <c r="B101" s="35"/>
      <c r="C101" s="35"/>
      <c r="D101" s="35"/>
      <c r="E101" s="35"/>
      <c r="F101" s="28"/>
      <c r="G101" s="35"/>
      <c r="H101" s="155"/>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32</v>
      </c>
      <c r="AK101" s="46"/>
      <c r="AL101" s="46"/>
      <c r="AM101" s="46"/>
      <c r="AN101" s="46"/>
      <c r="AO101" s="46"/>
      <c r="AP101" s="46"/>
      <c r="AQ101" s="46"/>
      <c r="AR101" s="28"/>
      <c r="AS101" s="28"/>
      <c r="AT101" s="28"/>
      <c r="AU101" s="28"/>
      <c r="AV101" s="28"/>
      <c r="AW101" s="28"/>
      <c r="AX101" s="28"/>
      <c r="AY101" s="61" t="s">
        <v>43</v>
      </c>
      <c r="AZ101" s="28"/>
      <c r="BA101" s="28"/>
      <c r="BB101" s="28"/>
      <c r="BC101" s="28"/>
      <c r="BD101" s="28"/>
      <c r="BE101" s="28"/>
      <c r="BF101" s="28"/>
    </row>
    <row r="102" spans="1:58" ht="25.5" hidden="1" customHeight="1" x14ac:dyDescent="0.3">
      <c r="A102" s="49"/>
      <c r="B102" s="28"/>
      <c r="C102" s="352" t="s">
        <v>109</v>
      </c>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4"/>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47" t="s">
        <v>99</v>
      </c>
      <c r="AZ102" s="28"/>
      <c r="BA102" s="28"/>
      <c r="BB102" s="28"/>
      <c r="BC102" s="28"/>
      <c r="BD102" s="28"/>
      <c r="BE102" s="28"/>
      <c r="BF102" s="28"/>
    </row>
    <row r="103" spans="1:58" ht="25.5" hidden="1" customHeight="1" x14ac:dyDescent="0.2">
      <c r="A103" s="49"/>
      <c r="B103" s="28"/>
      <c r="C103" s="355"/>
      <c r="D103" s="356"/>
      <c r="E103" s="356"/>
      <c r="F103" s="356"/>
      <c r="G103" s="356"/>
      <c r="H103" s="356"/>
      <c r="I103" s="356"/>
      <c r="J103" s="356"/>
      <c r="K103" s="356"/>
      <c r="L103" s="356"/>
      <c r="M103" s="356"/>
      <c r="N103" s="356"/>
      <c r="O103" s="356"/>
      <c r="P103" s="356"/>
      <c r="Q103" s="356"/>
      <c r="R103" s="356"/>
      <c r="S103" s="356"/>
      <c r="T103" s="356"/>
      <c r="U103" s="356"/>
      <c r="V103" s="356"/>
      <c r="W103" s="356"/>
      <c r="X103" s="356"/>
      <c r="Y103" s="356"/>
      <c r="Z103" s="356"/>
      <c r="AA103" s="356"/>
      <c r="AB103" s="357"/>
      <c r="AC103" s="28"/>
      <c r="AD103" s="28"/>
      <c r="AE103" s="43" t="s">
        <v>44</v>
      </c>
      <c r="AF103" s="46"/>
      <c r="AG103" s="46"/>
      <c r="AH103" s="46"/>
      <c r="AI103" s="46"/>
      <c r="AJ103" s="46"/>
      <c r="AK103" s="46"/>
      <c r="AL103" s="46"/>
      <c r="AM103" s="46"/>
      <c r="AN103" s="46"/>
      <c r="AO103" s="46"/>
      <c r="AP103" s="46"/>
      <c r="AQ103" s="46"/>
      <c r="AR103" s="28"/>
      <c r="AS103" s="28"/>
      <c r="AT103" s="28"/>
      <c r="AU103" s="28"/>
      <c r="AV103" s="28" t="s">
        <v>45</v>
      </c>
      <c r="AW103" s="28"/>
      <c r="AX103" s="28"/>
      <c r="AY103" s="28" t="s">
        <v>46</v>
      </c>
      <c r="AZ103" s="148"/>
      <c r="BA103" s="28"/>
      <c r="BB103" s="28"/>
      <c r="BC103" s="28"/>
      <c r="BD103" s="28"/>
      <c r="BE103" s="28"/>
      <c r="BF103" s="28"/>
    </row>
    <row r="104" spans="1:58" s="47" customFormat="1" ht="25.5" hidden="1" customHeight="1" x14ac:dyDescent="0.2">
      <c r="A104" s="49"/>
      <c r="B104" s="28"/>
      <c r="C104" s="355"/>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7"/>
      <c r="AD104" s="34"/>
      <c r="AE104" s="361" t="s">
        <v>56</v>
      </c>
      <c r="AF104" s="362"/>
      <c r="AG104" s="362"/>
      <c r="AH104" s="362"/>
      <c r="AI104" s="362"/>
      <c r="AJ104" s="362"/>
      <c r="AK104" s="363"/>
      <c r="AL104" s="367">
        <f>IF(AY94=0,0,ROUNDUP(AV104/AY94,3))</f>
        <v>0</v>
      </c>
      <c r="AM104" s="368"/>
      <c r="AN104" s="368"/>
      <c r="AO104" s="368"/>
      <c r="AP104" s="368"/>
      <c r="AQ104" s="369"/>
      <c r="AR104" s="28"/>
      <c r="AS104" s="28"/>
      <c r="AT104" s="42"/>
      <c r="AU104" s="350" t="s">
        <v>48</v>
      </c>
      <c r="AV104" s="373">
        <f>IF(AV94-AV99&gt;0,IF(AV94-AV99&gt;AY94,AY94,AV94-AV99),0)</f>
        <v>0</v>
      </c>
      <c r="AW104" s="374" t="s">
        <v>49</v>
      </c>
      <c r="AX104" s="374"/>
      <c r="AY104" s="148"/>
      <c r="AZ104" s="148"/>
      <c r="BA104" s="42"/>
      <c r="BB104" s="42"/>
      <c r="BC104" s="42"/>
      <c r="BD104" s="42"/>
      <c r="BE104" s="42"/>
      <c r="BF104" s="42"/>
    </row>
    <row r="105" spans="1:58" ht="35.25" hidden="1" customHeight="1" x14ac:dyDescent="0.2">
      <c r="A105" s="64"/>
      <c r="B105" s="28"/>
      <c r="C105" s="355"/>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7"/>
      <c r="AC105" s="34"/>
      <c r="AD105" s="28"/>
      <c r="AE105" s="364"/>
      <c r="AF105" s="365"/>
      <c r="AG105" s="365"/>
      <c r="AH105" s="365"/>
      <c r="AI105" s="365"/>
      <c r="AJ105" s="365"/>
      <c r="AK105" s="366"/>
      <c r="AL105" s="370"/>
      <c r="AM105" s="371"/>
      <c r="AN105" s="371"/>
      <c r="AO105" s="371"/>
      <c r="AP105" s="371"/>
      <c r="AQ105" s="372"/>
      <c r="AR105" s="28"/>
      <c r="AS105" s="28"/>
      <c r="AT105" s="350"/>
      <c r="AU105" s="350"/>
      <c r="AV105" s="373"/>
      <c r="AW105" s="374"/>
      <c r="AX105" s="374"/>
      <c r="AY105" s="28"/>
      <c r="AZ105" s="28"/>
      <c r="BA105" s="28"/>
      <c r="BB105" s="28"/>
      <c r="BC105" s="28"/>
      <c r="BD105" s="28"/>
      <c r="BE105" s="28"/>
      <c r="BF105" s="28"/>
    </row>
    <row r="106" spans="1:58" ht="25.5" hidden="1" customHeight="1" x14ac:dyDescent="0.2">
      <c r="A106" s="64"/>
      <c r="B106" s="28"/>
      <c r="C106" s="358"/>
      <c r="D106" s="359"/>
      <c r="E106" s="359"/>
      <c r="F106" s="359"/>
      <c r="G106" s="359"/>
      <c r="H106" s="359"/>
      <c r="I106" s="359"/>
      <c r="J106" s="359"/>
      <c r="K106" s="359"/>
      <c r="L106" s="359"/>
      <c r="M106" s="359"/>
      <c r="N106" s="359"/>
      <c r="O106" s="359"/>
      <c r="P106" s="359"/>
      <c r="Q106" s="359"/>
      <c r="R106" s="359"/>
      <c r="S106" s="359"/>
      <c r="T106" s="359"/>
      <c r="U106" s="359"/>
      <c r="V106" s="359"/>
      <c r="W106" s="359"/>
      <c r="X106" s="359"/>
      <c r="Y106" s="359"/>
      <c r="Z106" s="359"/>
      <c r="AA106" s="359"/>
      <c r="AB106" s="360"/>
      <c r="AC106" s="28"/>
      <c r="AD106" s="28"/>
      <c r="AE106" s="28"/>
      <c r="AF106" s="28"/>
      <c r="AG106" s="28"/>
      <c r="AH106" s="28"/>
      <c r="AI106" s="28"/>
      <c r="AJ106" s="28"/>
      <c r="AK106" s="52" t="s">
        <v>32</v>
      </c>
      <c r="AL106" s="28"/>
      <c r="AM106" s="34"/>
      <c r="AN106" s="34"/>
      <c r="AO106" s="34"/>
      <c r="AP106" s="28"/>
      <c r="AQ106" s="28"/>
      <c r="AR106" s="28"/>
      <c r="AS106" s="28"/>
      <c r="AT106" s="350"/>
      <c r="AU106" s="28"/>
      <c r="AV106" s="28"/>
      <c r="AW106" s="28"/>
      <c r="AX106" s="28"/>
      <c r="AY106" s="28"/>
      <c r="AZ106" s="28"/>
      <c r="BA106" s="28"/>
      <c r="BB106" s="28"/>
      <c r="BC106" s="28"/>
      <c r="BD106" s="28"/>
      <c r="BE106" s="28"/>
      <c r="BF106" s="28"/>
    </row>
    <row r="107" spans="1:58" ht="25.5" hidden="1" customHeight="1" x14ac:dyDescent="0.2">
      <c r="A107" s="49"/>
      <c r="B107" s="156"/>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50</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2">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2">
      <c r="A109" s="403" t="s">
        <v>61</v>
      </c>
      <c r="B109" s="404"/>
      <c r="C109" s="404"/>
      <c r="D109" s="404"/>
      <c r="E109" s="404"/>
      <c r="F109" s="404"/>
      <c r="G109" s="404"/>
      <c r="H109" s="404"/>
      <c r="I109" s="405"/>
      <c r="J109" s="23"/>
      <c r="K109" s="63" t="s">
        <v>58</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17</v>
      </c>
      <c r="AV109" s="34"/>
      <c r="AW109" s="34"/>
      <c r="AX109" s="34"/>
      <c r="AY109" s="34"/>
      <c r="AZ109" s="28"/>
      <c r="BA109" s="34"/>
      <c r="BB109" s="34"/>
      <c r="BC109" s="34"/>
      <c r="BD109" s="34"/>
      <c r="BE109" s="34"/>
      <c r="BF109" s="9"/>
    </row>
    <row r="110" spans="1:58" ht="17.25" hidden="1" customHeight="1" x14ac:dyDescent="0.2">
      <c r="A110" s="406"/>
      <c r="B110" s="407"/>
      <c r="C110" s="407"/>
      <c r="D110" s="407"/>
      <c r="E110" s="407"/>
      <c r="F110" s="407"/>
      <c r="G110" s="407"/>
      <c r="H110" s="407"/>
      <c r="I110" s="408"/>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2">
      <c r="A111" s="29"/>
      <c r="B111" s="30" t="s">
        <v>18</v>
      </c>
      <c r="C111" s="156"/>
      <c r="D111" s="156"/>
      <c r="E111" s="156"/>
      <c r="F111" s="28"/>
      <c r="G111" s="32"/>
      <c r="H111" s="28"/>
      <c r="I111" s="32"/>
      <c r="J111" s="32"/>
      <c r="K111" s="32"/>
      <c r="L111" s="32"/>
      <c r="M111" s="32"/>
      <c r="N111" s="32"/>
      <c r="O111" s="32"/>
      <c r="P111" s="32"/>
      <c r="Q111" s="32"/>
      <c r="R111" s="32"/>
      <c r="S111" s="32"/>
      <c r="T111" s="32"/>
      <c r="U111" s="32"/>
      <c r="V111" s="32"/>
      <c r="W111" s="32"/>
      <c r="X111" s="32"/>
      <c r="Y111" s="32"/>
      <c r="Z111" s="32"/>
      <c r="AA111" s="157"/>
      <c r="AB111" s="34"/>
      <c r="AC111" s="34"/>
      <c r="AD111" s="34"/>
      <c r="AE111" s="30" t="s">
        <v>19</v>
      </c>
      <c r="AF111" s="34"/>
      <c r="AG111" s="34"/>
      <c r="AH111" s="34"/>
      <c r="AI111" s="34"/>
      <c r="AJ111" s="34"/>
      <c r="AK111" s="34"/>
      <c r="AL111" s="34"/>
      <c r="AM111" s="34"/>
      <c r="AN111" s="34"/>
      <c r="AO111" s="34"/>
      <c r="AP111" s="34"/>
      <c r="AQ111" s="34"/>
      <c r="AR111" s="34"/>
      <c r="AS111" s="34"/>
      <c r="AT111" s="28"/>
      <c r="AU111" s="28"/>
      <c r="AV111" s="28" t="s">
        <v>20</v>
      </c>
      <c r="AW111" s="28"/>
      <c r="AX111" s="28"/>
      <c r="AY111" s="28" t="s">
        <v>21</v>
      </c>
      <c r="AZ111" s="28"/>
      <c r="BA111" s="28"/>
      <c r="BB111" s="28"/>
      <c r="BC111" s="28"/>
      <c r="BD111" s="28"/>
      <c r="BE111" s="28"/>
      <c r="BF111" s="28"/>
    </row>
    <row r="112" spans="1:58" ht="25.5" hidden="1" customHeight="1" x14ac:dyDescent="0.2">
      <c r="A112" s="29"/>
      <c r="B112" s="258" t="s">
        <v>22</v>
      </c>
      <c r="C112" s="392"/>
      <c r="D112" s="392"/>
      <c r="E112" s="393"/>
      <c r="F112" s="397" t="s">
        <v>23</v>
      </c>
      <c r="G112" s="397"/>
      <c r="H112" s="389"/>
      <c r="I112" s="389"/>
      <c r="J112" s="375" t="s">
        <v>24</v>
      </c>
      <c r="K112" s="375"/>
      <c r="L112" s="389"/>
      <c r="M112" s="389"/>
      <c r="N112" s="375" t="s">
        <v>25</v>
      </c>
      <c r="O112" s="376"/>
      <c r="P112" s="385" t="s">
        <v>26</v>
      </c>
      <c r="Q112" s="376"/>
      <c r="R112" s="386" t="s">
        <v>27</v>
      </c>
      <c r="S112" s="386"/>
      <c r="T112" s="389"/>
      <c r="U112" s="389"/>
      <c r="V112" s="375" t="s">
        <v>24</v>
      </c>
      <c r="W112" s="375"/>
      <c r="X112" s="389"/>
      <c r="Y112" s="389"/>
      <c r="Z112" s="375" t="s">
        <v>25</v>
      </c>
      <c r="AA112" s="376"/>
      <c r="AB112" s="28"/>
      <c r="AC112" s="28"/>
      <c r="AD112" s="28"/>
      <c r="AE112" s="361" t="s">
        <v>28</v>
      </c>
      <c r="AF112" s="398"/>
      <c r="AG112" s="398"/>
      <c r="AH112" s="398"/>
      <c r="AI112" s="399"/>
      <c r="AJ112" s="382">
        <f>ROUNDDOWN(AY112/60,0)</f>
        <v>0</v>
      </c>
      <c r="AK112" s="382"/>
      <c r="AL112" s="398" t="s">
        <v>29</v>
      </c>
      <c r="AM112" s="398"/>
      <c r="AN112" s="382">
        <f>AY112-AJ112*60</f>
        <v>0</v>
      </c>
      <c r="AO112" s="382"/>
      <c r="AP112" s="375" t="s">
        <v>25</v>
      </c>
      <c r="AQ112" s="376"/>
      <c r="AR112" s="34"/>
      <c r="AS112" s="28"/>
      <c r="AT112" s="350"/>
      <c r="AU112" s="350" t="s">
        <v>30</v>
      </c>
      <c r="AV112" s="351">
        <f>T112*60+X112</f>
        <v>0</v>
      </c>
      <c r="AW112" s="28"/>
      <c r="AX112" s="350" t="s">
        <v>31</v>
      </c>
      <c r="AY112" s="351">
        <f>(T112*60+X112)-(H112*60+L112)</f>
        <v>0</v>
      </c>
      <c r="AZ112" s="28"/>
      <c r="BA112" s="28"/>
      <c r="BB112" s="28"/>
      <c r="BC112" s="28"/>
      <c r="BD112" s="28"/>
      <c r="BE112" s="28"/>
      <c r="BF112" s="28"/>
    </row>
    <row r="113" spans="1:58" ht="35.25" hidden="1" customHeight="1" x14ac:dyDescent="0.2">
      <c r="A113" s="29"/>
      <c r="B113" s="394"/>
      <c r="C113" s="395"/>
      <c r="D113" s="395"/>
      <c r="E113" s="396"/>
      <c r="F113" s="397"/>
      <c r="G113" s="397"/>
      <c r="H113" s="391"/>
      <c r="I113" s="391"/>
      <c r="J113" s="377"/>
      <c r="K113" s="377"/>
      <c r="L113" s="391"/>
      <c r="M113" s="391"/>
      <c r="N113" s="377"/>
      <c r="O113" s="378"/>
      <c r="P113" s="380"/>
      <c r="Q113" s="378"/>
      <c r="R113" s="387"/>
      <c r="S113" s="387"/>
      <c r="T113" s="391"/>
      <c r="U113" s="391"/>
      <c r="V113" s="377"/>
      <c r="W113" s="377"/>
      <c r="X113" s="391"/>
      <c r="Y113" s="391"/>
      <c r="Z113" s="377"/>
      <c r="AA113" s="378"/>
      <c r="AB113" s="28"/>
      <c r="AC113" s="28"/>
      <c r="AD113" s="28"/>
      <c r="AE113" s="400"/>
      <c r="AF113" s="401"/>
      <c r="AG113" s="401"/>
      <c r="AH113" s="401"/>
      <c r="AI113" s="402"/>
      <c r="AJ113" s="384"/>
      <c r="AK113" s="384"/>
      <c r="AL113" s="401"/>
      <c r="AM113" s="401"/>
      <c r="AN113" s="384"/>
      <c r="AO113" s="384"/>
      <c r="AP113" s="377"/>
      <c r="AQ113" s="378"/>
      <c r="AR113" s="34"/>
      <c r="AS113" s="28"/>
      <c r="AT113" s="350"/>
      <c r="AU113" s="350"/>
      <c r="AV113" s="351"/>
      <c r="AW113" s="28"/>
      <c r="AX113" s="350"/>
      <c r="AY113" s="351"/>
      <c r="AZ113" s="28"/>
      <c r="BA113" s="28"/>
      <c r="BB113" s="28"/>
      <c r="BC113" s="28"/>
      <c r="BD113" s="28"/>
      <c r="BE113" s="28"/>
      <c r="BF113" s="28"/>
    </row>
    <row r="114" spans="1:58" ht="17.25" hidden="1" customHeight="1" x14ac:dyDescent="0.2">
      <c r="A114" s="29"/>
      <c r="B114" s="35"/>
      <c r="C114" s="35"/>
      <c r="D114" s="35"/>
      <c r="E114" s="35"/>
      <c r="F114" s="36"/>
      <c r="G114" s="36"/>
      <c r="H114" s="155"/>
      <c r="I114" s="36"/>
      <c r="J114" s="36"/>
      <c r="K114" s="36"/>
      <c r="L114" s="36"/>
      <c r="M114" s="36"/>
      <c r="N114" s="36"/>
      <c r="O114" s="36"/>
      <c r="P114" s="36"/>
      <c r="Q114" s="36"/>
      <c r="R114" s="36"/>
      <c r="S114" s="36"/>
      <c r="T114" s="36"/>
      <c r="U114" s="36"/>
      <c r="V114" s="36"/>
      <c r="W114" s="36"/>
      <c r="X114" s="34"/>
      <c r="Y114" s="34"/>
      <c r="Z114" s="32"/>
      <c r="AA114" s="157"/>
      <c r="AB114" s="34"/>
      <c r="AC114" s="34"/>
      <c r="AD114" s="34"/>
      <c r="AE114" s="38"/>
      <c r="AF114" s="38"/>
      <c r="AG114" s="38"/>
      <c r="AH114" s="38"/>
      <c r="AI114" s="38"/>
      <c r="AJ114" s="39" t="s">
        <v>32</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2">
      <c r="A115" s="29"/>
      <c r="B115" s="30"/>
      <c r="C115" s="156"/>
      <c r="D115" s="156"/>
      <c r="E115" s="156"/>
      <c r="F115" s="32"/>
      <c r="G115" s="32"/>
      <c r="H115" s="32"/>
      <c r="I115" s="32"/>
      <c r="J115" s="32"/>
      <c r="K115" s="32"/>
      <c r="L115" s="32"/>
      <c r="M115" s="32"/>
      <c r="N115" s="32"/>
      <c r="O115" s="32"/>
      <c r="P115" s="32"/>
      <c r="Q115" s="32"/>
      <c r="R115" s="32"/>
      <c r="S115" s="32"/>
      <c r="T115" s="32"/>
      <c r="U115" s="32"/>
      <c r="V115" s="32"/>
      <c r="W115" s="157"/>
      <c r="X115" s="34"/>
      <c r="Y115" s="34"/>
      <c r="Z115" s="32"/>
      <c r="AA115" s="157"/>
      <c r="AB115" s="34"/>
      <c r="AC115" s="34"/>
      <c r="AD115" s="34"/>
      <c r="AE115" s="38"/>
      <c r="AF115" s="38"/>
      <c r="AG115" s="38"/>
      <c r="AH115" s="38"/>
      <c r="AI115" s="38"/>
      <c r="AJ115" s="38"/>
      <c r="AK115" s="38"/>
      <c r="AL115" s="38"/>
      <c r="AM115" s="38"/>
      <c r="AN115" s="38"/>
      <c r="AO115" s="38"/>
      <c r="AP115" s="38"/>
      <c r="AQ115" s="38"/>
      <c r="AR115" s="34"/>
      <c r="AV115" s="42" t="s">
        <v>33</v>
      </c>
      <c r="AY115" s="28" t="s">
        <v>34</v>
      </c>
      <c r="BB115" s="28" t="s">
        <v>35</v>
      </c>
    </row>
    <row r="116" spans="1:58" s="47" customFormat="1" ht="25.5" hidden="1" customHeight="1" x14ac:dyDescent="0.2">
      <c r="A116" s="40"/>
      <c r="B116" s="41" t="s">
        <v>110</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157"/>
      <c r="AB116" s="34"/>
      <c r="AC116" s="34"/>
      <c r="AD116" s="34"/>
      <c r="AE116" s="43" t="s">
        <v>36</v>
      </c>
      <c r="AF116" s="44"/>
      <c r="AG116" s="45"/>
      <c r="AH116" s="45"/>
      <c r="AI116" s="45"/>
      <c r="AJ116" s="45"/>
      <c r="AK116" s="45"/>
      <c r="AL116" s="45"/>
      <c r="AM116" s="45"/>
      <c r="AN116" s="38"/>
      <c r="AO116" s="38"/>
      <c r="AP116" s="38"/>
      <c r="AQ116" s="46"/>
      <c r="AR116" s="34"/>
      <c r="AS116" s="28"/>
      <c r="AT116" s="42"/>
      <c r="AU116" s="42"/>
      <c r="AV116" s="42" t="s">
        <v>37</v>
      </c>
      <c r="AW116" s="42"/>
      <c r="AX116" s="42"/>
      <c r="AY116" s="28" t="s">
        <v>38</v>
      </c>
      <c r="AZ116" s="42"/>
      <c r="BA116" s="28"/>
      <c r="BB116" s="28"/>
      <c r="BC116" s="42"/>
      <c r="BD116" s="28"/>
      <c r="BE116" s="42"/>
      <c r="BF116" s="42"/>
    </row>
    <row r="117" spans="1:58" ht="25.5" hidden="1" customHeight="1" x14ac:dyDescent="0.2">
      <c r="A117" s="29"/>
      <c r="B117" s="258" t="s">
        <v>22</v>
      </c>
      <c r="C117" s="392"/>
      <c r="D117" s="392"/>
      <c r="E117" s="393"/>
      <c r="F117" s="397" t="s">
        <v>23</v>
      </c>
      <c r="G117" s="397"/>
      <c r="H117" s="389"/>
      <c r="I117" s="389"/>
      <c r="J117" s="375" t="s">
        <v>24</v>
      </c>
      <c r="K117" s="375"/>
      <c r="L117" s="389"/>
      <c r="M117" s="389"/>
      <c r="N117" s="375" t="s">
        <v>25</v>
      </c>
      <c r="O117" s="376"/>
      <c r="P117" s="385" t="s">
        <v>26</v>
      </c>
      <c r="Q117" s="376"/>
      <c r="R117" s="386" t="s">
        <v>27</v>
      </c>
      <c r="S117" s="386"/>
      <c r="T117" s="388"/>
      <c r="U117" s="389"/>
      <c r="V117" s="375" t="s">
        <v>24</v>
      </c>
      <c r="W117" s="375"/>
      <c r="X117" s="389"/>
      <c r="Y117" s="389"/>
      <c r="Z117" s="375" t="s">
        <v>25</v>
      </c>
      <c r="AA117" s="376"/>
      <c r="AB117" s="34"/>
      <c r="AC117" s="34"/>
      <c r="AD117" s="34"/>
      <c r="AE117" s="379" t="s">
        <v>39</v>
      </c>
      <c r="AF117" s="375"/>
      <c r="AG117" s="375"/>
      <c r="AH117" s="375"/>
      <c r="AI117" s="376"/>
      <c r="AJ117" s="381">
        <f>ROUNDDOWN(AV122/60,0)</f>
        <v>0</v>
      </c>
      <c r="AK117" s="382"/>
      <c r="AL117" s="375" t="s">
        <v>24</v>
      </c>
      <c r="AM117" s="375"/>
      <c r="AN117" s="382">
        <f>AV122-AJ117*60</f>
        <v>0</v>
      </c>
      <c r="AO117" s="382"/>
      <c r="AP117" s="375" t="s">
        <v>25</v>
      </c>
      <c r="AQ117" s="376"/>
      <c r="AR117" s="34"/>
      <c r="AS117" s="48"/>
      <c r="AT117" s="28"/>
      <c r="AU117" s="350" t="s">
        <v>40</v>
      </c>
      <c r="AV117" s="351">
        <f>IF(AY117&lt;=BB117,BB117,AV112)</f>
        <v>1260</v>
      </c>
      <c r="AW117" s="171"/>
      <c r="AX117" s="350" t="s">
        <v>41</v>
      </c>
      <c r="AY117" s="351">
        <f>T117*60+X117</f>
        <v>0</v>
      </c>
      <c r="AZ117" s="171"/>
      <c r="BA117" s="350" t="s">
        <v>42</v>
      </c>
      <c r="BB117" s="351">
        <f>21*60</f>
        <v>1260</v>
      </c>
      <c r="BC117" s="28"/>
      <c r="BD117" s="28"/>
      <c r="BE117" s="28"/>
      <c r="BF117" s="28"/>
    </row>
    <row r="118" spans="1:58" ht="35.25" hidden="1" customHeight="1" x14ac:dyDescent="0.2">
      <c r="A118" s="29"/>
      <c r="B118" s="394"/>
      <c r="C118" s="395"/>
      <c r="D118" s="395"/>
      <c r="E118" s="396"/>
      <c r="F118" s="397"/>
      <c r="G118" s="397"/>
      <c r="H118" s="391"/>
      <c r="I118" s="391"/>
      <c r="J118" s="377"/>
      <c r="K118" s="377"/>
      <c r="L118" s="391"/>
      <c r="M118" s="391"/>
      <c r="N118" s="377"/>
      <c r="O118" s="378"/>
      <c r="P118" s="380"/>
      <c r="Q118" s="378"/>
      <c r="R118" s="387"/>
      <c r="S118" s="387"/>
      <c r="T118" s="390"/>
      <c r="U118" s="391"/>
      <c r="V118" s="377"/>
      <c r="W118" s="377"/>
      <c r="X118" s="391"/>
      <c r="Y118" s="391"/>
      <c r="Z118" s="377"/>
      <c r="AA118" s="378"/>
      <c r="AB118" s="28"/>
      <c r="AC118" s="28"/>
      <c r="AD118" s="28"/>
      <c r="AE118" s="380"/>
      <c r="AF118" s="377"/>
      <c r="AG118" s="377"/>
      <c r="AH118" s="377"/>
      <c r="AI118" s="378"/>
      <c r="AJ118" s="383"/>
      <c r="AK118" s="384"/>
      <c r="AL118" s="377"/>
      <c r="AM118" s="377"/>
      <c r="AN118" s="384"/>
      <c r="AO118" s="384"/>
      <c r="AP118" s="377"/>
      <c r="AQ118" s="378"/>
      <c r="AR118" s="34"/>
      <c r="AS118" s="48"/>
      <c r="AT118" s="28"/>
      <c r="AU118" s="350"/>
      <c r="AV118" s="351"/>
      <c r="AW118" s="171"/>
      <c r="AX118" s="350"/>
      <c r="AY118" s="351"/>
      <c r="AZ118" s="171"/>
      <c r="BA118" s="350"/>
      <c r="BB118" s="351"/>
      <c r="BC118" s="28"/>
      <c r="BD118" s="28"/>
      <c r="BE118" s="28"/>
      <c r="BF118" s="28"/>
    </row>
    <row r="119" spans="1:58" ht="17.25" hidden="1" customHeight="1" x14ac:dyDescent="0.2">
      <c r="A119" s="49"/>
      <c r="B119" s="35"/>
      <c r="C119" s="35"/>
      <c r="D119" s="35"/>
      <c r="E119" s="35"/>
      <c r="F119" s="28"/>
      <c r="G119" s="35"/>
      <c r="H119" s="155"/>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32</v>
      </c>
      <c r="AK119" s="46"/>
      <c r="AL119" s="46"/>
      <c r="AM119" s="46"/>
      <c r="AN119" s="46"/>
      <c r="AO119" s="46"/>
      <c r="AP119" s="46"/>
      <c r="AQ119" s="46"/>
      <c r="AR119" s="28"/>
      <c r="AS119" s="28"/>
      <c r="AT119" s="28"/>
      <c r="AU119" s="28"/>
      <c r="AV119" s="28"/>
      <c r="AW119" s="28"/>
      <c r="AX119" s="28"/>
      <c r="AY119" s="61" t="s">
        <v>43</v>
      </c>
      <c r="AZ119" s="28"/>
      <c r="BA119" s="28"/>
      <c r="BB119" s="28"/>
      <c r="BC119" s="28"/>
      <c r="BD119" s="28"/>
      <c r="BE119" s="28"/>
      <c r="BF119" s="28"/>
    </row>
    <row r="120" spans="1:58" ht="25.5" hidden="1" customHeight="1" x14ac:dyDescent="0.3">
      <c r="A120" s="49"/>
      <c r="B120" s="28"/>
      <c r="C120" s="352" t="s">
        <v>109</v>
      </c>
      <c r="D120" s="353"/>
      <c r="E120" s="353"/>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4"/>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47" t="s">
        <v>99</v>
      </c>
      <c r="AZ120" s="28"/>
      <c r="BA120" s="28"/>
      <c r="BB120" s="28"/>
      <c r="BC120" s="28"/>
      <c r="BD120" s="28"/>
      <c r="BE120" s="28"/>
      <c r="BF120" s="28"/>
    </row>
    <row r="121" spans="1:58" ht="25.5" hidden="1" customHeight="1" x14ac:dyDescent="0.2">
      <c r="A121" s="49"/>
      <c r="B121" s="28"/>
      <c r="C121" s="355"/>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7"/>
      <c r="AD121" s="28"/>
      <c r="AE121" s="43" t="s">
        <v>44</v>
      </c>
      <c r="AF121" s="46"/>
      <c r="AG121" s="46"/>
      <c r="AH121" s="46"/>
      <c r="AI121" s="46"/>
      <c r="AJ121" s="46"/>
      <c r="AK121" s="46"/>
      <c r="AL121" s="46"/>
      <c r="AM121" s="46"/>
      <c r="AN121" s="46"/>
      <c r="AO121" s="46"/>
      <c r="AP121" s="46"/>
      <c r="AQ121" s="46"/>
      <c r="AR121" s="28"/>
      <c r="AS121" s="28"/>
      <c r="AT121" s="28"/>
      <c r="AU121" s="28"/>
      <c r="AV121" s="28" t="s">
        <v>45</v>
      </c>
      <c r="AW121" s="28"/>
      <c r="AX121" s="28"/>
      <c r="AY121" s="28" t="s">
        <v>46</v>
      </c>
      <c r="AZ121" s="148"/>
      <c r="BA121" s="28"/>
      <c r="BB121" s="28"/>
      <c r="BC121" s="28"/>
      <c r="BD121" s="28"/>
      <c r="BE121" s="28"/>
      <c r="BF121" s="28"/>
    </row>
    <row r="122" spans="1:58" s="47" customFormat="1" ht="25.5" hidden="1" customHeight="1" x14ac:dyDescent="0.2">
      <c r="A122" s="49"/>
      <c r="B122" s="28"/>
      <c r="C122" s="355"/>
      <c r="D122" s="356"/>
      <c r="E122" s="356"/>
      <c r="F122" s="356"/>
      <c r="G122" s="356"/>
      <c r="H122" s="356"/>
      <c r="I122" s="356"/>
      <c r="J122" s="356"/>
      <c r="K122" s="356"/>
      <c r="L122" s="356"/>
      <c r="M122" s="356"/>
      <c r="N122" s="356"/>
      <c r="O122" s="356"/>
      <c r="P122" s="356"/>
      <c r="Q122" s="356"/>
      <c r="R122" s="356"/>
      <c r="S122" s="356"/>
      <c r="T122" s="356"/>
      <c r="U122" s="356"/>
      <c r="V122" s="356"/>
      <c r="W122" s="356"/>
      <c r="X122" s="356"/>
      <c r="Y122" s="356"/>
      <c r="Z122" s="356"/>
      <c r="AA122" s="356"/>
      <c r="AB122" s="357"/>
      <c r="AC122" s="1"/>
      <c r="AD122" s="28"/>
      <c r="AE122" s="361" t="s">
        <v>47</v>
      </c>
      <c r="AF122" s="362"/>
      <c r="AG122" s="362"/>
      <c r="AH122" s="362"/>
      <c r="AI122" s="362"/>
      <c r="AJ122" s="362"/>
      <c r="AK122" s="363"/>
      <c r="AL122" s="367">
        <f>IF(AY112=0,0,ROUNDUP(AV122/AY112,3))</f>
        <v>0</v>
      </c>
      <c r="AM122" s="368"/>
      <c r="AN122" s="368"/>
      <c r="AO122" s="368"/>
      <c r="AP122" s="368"/>
      <c r="AQ122" s="369"/>
      <c r="AR122" s="28"/>
      <c r="AS122" s="28"/>
      <c r="AT122" s="42"/>
      <c r="AU122" s="350" t="s">
        <v>48</v>
      </c>
      <c r="AV122" s="373">
        <f>IF(AV112-AV117&gt;0,IF(AV112-AV117&gt;AY112,AY112,AV112-AV117),0)</f>
        <v>0</v>
      </c>
      <c r="AW122" s="374" t="s">
        <v>49</v>
      </c>
      <c r="AX122" s="374"/>
      <c r="AY122" s="148"/>
      <c r="AZ122" s="148"/>
      <c r="BA122" s="42"/>
      <c r="BB122" s="42"/>
      <c r="BC122" s="42"/>
      <c r="BD122" s="42"/>
      <c r="BE122" s="42"/>
      <c r="BF122" s="42"/>
    </row>
    <row r="123" spans="1:58" ht="35.25" hidden="1" customHeight="1" x14ac:dyDescent="0.2">
      <c r="A123" s="49"/>
      <c r="B123" s="28"/>
      <c r="C123" s="355"/>
      <c r="D123" s="356"/>
      <c r="E123" s="356"/>
      <c r="F123" s="356"/>
      <c r="G123" s="356"/>
      <c r="H123" s="356"/>
      <c r="I123" s="356"/>
      <c r="J123" s="356"/>
      <c r="K123" s="356"/>
      <c r="L123" s="356"/>
      <c r="M123" s="356"/>
      <c r="N123" s="356"/>
      <c r="O123" s="356"/>
      <c r="P123" s="356"/>
      <c r="Q123" s="356"/>
      <c r="R123" s="356"/>
      <c r="S123" s="356"/>
      <c r="T123" s="356"/>
      <c r="U123" s="356"/>
      <c r="V123" s="356"/>
      <c r="W123" s="356"/>
      <c r="X123" s="356"/>
      <c r="Y123" s="356"/>
      <c r="Z123" s="356"/>
      <c r="AA123" s="356"/>
      <c r="AB123" s="357"/>
      <c r="AD123" s="28"/>
      <c r="AE123" s="364"/>
      <c r="AF123" s="365"/>
      <c r="AG123" s="365"/>
      <c r="AH123" s="365"/>
      <c r="AI123" s="365"/>
      <c r="AJ123" s="365"/>
      <c r="AK123" s="366"/>
      <c r="AL123" s="370"/>
      <c r="AM123" s="371"/>
      <c r="AN123" s="371"/>
      <c r="AO123" s="371"/>
      <c r="AP123" s="371"/>
      <c r="AQ123" s="372"/>
      <c r="AR123" s="28"/>
      <c r="AS123" s="28"/>
      <c r="AT123" s="350"/>
      <c r="AU123" s="350"/>
      <c r="AV123" s="373"/>
      <c r="AW123" s="374"/>
      <c r="AX123" s="374"/>
      <c r="AY123" s="28"/>
      <c r="AZ123" s="28"/>
      <c r="BA123" s="28"/>
      <c r="BB123" s="28"/>
      <c r="BC123" s="28"/>
      <c r="BD123" s="28"/>
      <c r="BE123" s="28"/>
      <c r="BF123" s="28"/>
    </row>
    <row r="124" spans="1:58" ht="25.5" hidden="1" customHeight="1" x14ac:dyDescent="0.2">
      <c r="A124" s="49"/>
      <c r="B124" s="28"/>
      <c r="C124" s="358"/>
      <c r="D124" s="359"/>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c r="AA124" s="359"/>
      <c r="AB124" s="360"/>
      <c r="AD124" s="28"/>
      <c r="AE124" s="28"/>
      <c r="AF124" s="28"/>
      <c r="AG124" s="28"/>
      <c r="AH124" s="28"/>
      <c r="AI124" s="28"/>
      <c r="AJ124" s="28"/>
      <c r="AK124" s="52" t="s">
        <v>32</v>
      </c>
      <c r="AL124" s="28"/>
      <c r="AM124" s="34"/>
      <c r="AN124" s="34"/>
      <c r="AO124" s="34"/>
      <c r="AP124" s="28"/>
      <c r="AQ124" s="28"/>
      <c r="AR124" s="28"/>
      <c r="AS124" s="28"/>
      <c r="AT124" s="350"/>
      <c r="AU124" s="28"/>
      <c r="AV124" s="28"/>
      <c r="AW124" s="28"/>
      <c r="AX124" s="28"/>
      <c r="AY124" s="28"/>
      <c r="AZ124" s="28"/>
      <c r="BA124" s="28"/>
      <c r="BB124" s="28"/>
      <c r="BC124" s="28"/>
      <c r="BD124" s="28"/>
      <c r="BE124" s="28"/>
      <c r="BF124" s="28"/>
    </row>
    <row r="125" spans="1:58" ht="25.5" hidden="1" customHeight="1" x14ac:dyDescent="0.2">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50</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2">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2">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2">
      <c r="A128" s="403" t="s">
        <v>62</v>
      </c>
      <c r="B128" s="404"/>
      <c r="C128" s="404"/>
      <c r="D128" s="404"/>
      <c r="E128" s="404"/>
      <c r="F128" s="404"/>
      <c r="G128" s="404"/>
      <c r="H128" s="404"/>
      <c r="I128" s="405"/>
      <c r="J128" s="23"/>
      <c r="K128" s="63" t="s">
        <v>58</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17</v>
      </c>
      <c r="AV128" s="34"/>
      <c r="AW128" s="34"/>
      <c r="AX128" s="34"/>
      <c r="AY128" s="34"/>
      <c r="AZ128" s="28"/>
      <c r="BA128" s="34"/>
      <c r="BB128" s="34"/>
      <c r="BC128" s="34"/>
      <c r="BD128" s="34"/>
      <c r="BE128" s="34"/>
      <c r="BF128" s="9"/>
    </row>
    <row r="129" spans="1:58" ht="17.25" hidden="1" customHeight="1" x14ac:dyDescent="0.2">
      <c r="A129" s="406"/>
      <c r="B129" s="407"/>
      <c r="C129" s="407"/>
      <c r="D129" s="407"/>
      <c r="E129" s="407"/>
      <c r="F129" s="407"/>
      <c r="G129" s="407"/>
      <c r="H129" s="407"/>
      <c r="I129" s="408"/>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2">
      <c r="A130" s="29"/>
      <c r="B130" s="30" t="s">
        <v>18</v>
      </c>
      <c r="C130" s="156"/>
      <c r="D130" s="156"/>
      <c r="E130" s="156"/>
      <c r="F130" s="28"/>
      <c r="G130" s="32"/>
      <c r="H130" s="28"/>
      <c r="I130" s="32"/>
      <c r="J130" s="32"/>
      <c r="K130" s="32"/>
      <c r="L130" s="32"/>
      <c r="M130" s="32"/>
      <c r="N130" s="32"/>
      <c r="O130" s="32"/>
      <c r="P130" s="32"/>
      <c r="Q130" s="32"/>
      <c r="R130" s="32"/>
      <c r="S130" s="32"/>
      <c r="T130" s="32"/>
      <c r="U130" s="32"/>
      <c r="V130" s="32"/>
      <c r="W130" s="32"/>
      <c r="X130" s="32"/>
      <c r="Y130" s="32"/>
      <c r="Z130" s="32"/>
      <c r="AA130" s="157"/>
      <c r="AB130" s="34"/>
      <c r="AC130" s="34"/>
      <c r="AD130" s="34"/>
      <c r="AE130" s="30" t="s">
        <v>19</v>
      </c>
      <c r="AF130" s="34"/>
      <c r="AG130" s="34"/>
      <c r="AH130" s="34"/>
      <c r="AI130" s="34"/>
      <c r="AJ130" s="34"/>
      <c r="AK130" s="34"/>
      <c r="AL130" s="34"/>
      <c r="AM130" s="34"/>
      <c r="AN130" s="34"/>
      <c r="AO130" s="34"/>
      <c r="AP130" s="34"/>
      <c r="AQ130" s="34"/>
      <c r="AR130" s="34"/>
      <c r="AS130" s="34"/>
      <c r="AT130" s="28"/>
      <c r="AU130" s="28"/>
      <c r="AV130" s="28" t="s">
        <v>20</v>
      </c>
      <c r="AW130" s="28"/>
      <c r="AX130" s="28"/>
      <c r="AY130" s="28" t="s">
        <v>21</v>
      </c>
      <c r="AZ130" s="28"/>
      <c r="BA130" s="28"/>
      <c r="BB130" s="28"/>
      <c r="BC130" s="28"/>
      <c r="BD130" s="28"/>
      <c r="BE130" s="28"/>
      <c r="BF130" s="28"/>
    </row>
    <row r="131" spans="1:58" ht="25.5" hidden="1" customHeight="1" x14ac:dyDescent="0.2">
      <c r="A131" s="29"/>
      <c r="B131" s="258" t="s">
        <v>22</v>
      </c>
      <c r="C131" s="392"/>
      <c r="D131" s="392"/>
      <c r="E131" s="393"/>
      <c r="F131" s="397" t="s">
        <v>23</v>
      </c>
      <c r="G131" s="397"/>
      <c r="H131" s="389"/>
      <c r="I131" s="389"/>
      <c r="J131" s="375" t="s">
        <v>24</v>
      </c>
      <c r="K131" s="375"/>
      <c r="L131" s="389"/>
      <c r="M131" s="389"/>
      <c r="N131" s="375" t="s">
        <v>25</v>
      </c>
      <c r="O131" s="376"/>
      <c r="P131" s="385" t="s">
        <v>26</v>
      </c>
      <c r="Q131" s="376"/>
      <c r="R131" s="386" t="s">
        <v>27</v>
      </c>
      <c r="S131" s="386"/>
      <c r="T131" s="389"/>
      <c r="U131" s="389"/>
      <c r="V131" s="375" t="s">
        <v>24</v>
      </c>
      <c r="W131" s="375"/>
      <c r="X131" s="389"/>
      <c r="Y131" s="389"/>
      <c r="Z131" s="375" t="s">
        <v>25</v>
      </c>
      <c r="AA131" s="376"/>
      <c r="AB131" s="28"/>
      <c r="AC131" s="28"/>
      <c r="AD131" s="28"/>
      <c r="AE131" s="361" t="s">
        <v>53</v>
      </c>
      <c r="AF131" s="398"/>
      <c r="AG131" s="398"/>
      <c r="AH131" s="398"/>
      <c r="AI131" s="399"/>
      <c r="AJ131" s="382">
        <f>ROUNDDOWN(AY131/60,0)</f>
        <v>0</v>
      </c>
      <c r="AK131" s="382"/>
      <c r="AL131" s="398" t="s">
        <v>29</v>
      </c>
      <c r="AM131" s="398"/>
      <c r="AN131" s="382">
        <f>AY131-AJ131*60</f>
        <v>0</v>
      </c>
      <c r="AO131" s="382"/>
      <c r="AP131" s="375" t="s">
        <v>25</v>
      </c>
      <c r="AQ131" s="376"/>
      <c r="AR131" s="34"/>
      <c r="AS131" s="28"/>
      <c r="AT131" s="350"/>
      <c r="AU131" s="350" t="s">
        <v>30</v>
      </c>
      <c r="AV131" s="351">
        <f>T131*60+X131</f>
        <v>0</v>
      </c>
      <c r="AW131" s="28"/>
      <c r="AX131" s="350" t="s">
        <v>31</v>
      </c>
      <c r="AY131" s="351">
        <f>(T131*60+X131)-(H131*60+L131)</f>
        <v>0</v>
      </c>
      <c r="AZ131" s="28"/>
      <c r="BA131" s="28"/>
      <c r="BB131" s="28"/>
      <c r="BC131" s="28"/>
      <c r="BD131" s="28"/>
      <c r="BE131" s="28"/>
      <c r="BF131" s="28"/>
    </row>
    <row r="132" spans="1:58" ht="35.25" hidden="1" customHeight="1" x14ac:dyDescent="0.2">
      <c r="A132" s="29"/>
      <c r="B132" s="394"/>
      <c r="C132" s="395"/>
      <c r="D132" s="395"/>
      <c r="E132" s="396"/>
      <c r="F132" s="397"/>
      <c r="G132" s="397"/>
      <c r="H132" s="391"/>
      <c r="I132" s="391"/>
      <c r="J132" s="377"/>
      <c r="K132" s="377"/>
      <c r="L132" s="391"/>
      <c r="M132" s="391"/>
      <c r="N132" s="377"/>
      <c r="O132" s="378"/>
      <c r="P132" s="380"/>
      <c r="Q132" s="378"/>
      <c r="R132" s="387"/>
      <c r="S132" s="387"/>
      <c r="T132" s="391"/>
      <c r="U132" s="391"/>
      <c r="V132" s="377"/>
      <c r="W132" s="377"/>
      <c r="X132" s="391"/>
      <c r="Y132" s="391"/>
      <c r="Z132" s="377"/>
      <c r="AA132" s="378"/>
      <c r="AB132" s="28"/>
      <c r="AC132" s="28"/>
      <c r="AD132" s="28"/>
      <c r="AE132" s="400"/>
      <c r="AF132" s="401"/>
      <c r="AG132" s="401"/>
      <c r="AH132" s="401"/>
      <c r="AI132" s="402"/>
      <c r="AJ132" s="384"/>
      <c r="AK132" s="384"/>
      <c r="AL132" s="401"/>
      <c r="AM132" s="401"/>
      <c r="AN132" s="384"/>
      <c r="AO132" s="384"/>
      <c r="AP132" s="377"/>
      <c r="AQ132" s="378"/>
      <c r="AR132" s="34"/>
      <c r="AS132" s="28"/>
      <c r="AT132" s="350"/>
      <c r="AU132" s="350"/>
      <c r="AV132" s="351"/>
      <c r="AW132" s="28"/>
      <c r="AX132" s="350"/>
      <c r="AY132" s="351"/>
      <c r="AZ132" s="28"/>
      <c r="BA132" s="28"/>
      <c r="BB132" s="28"/>
      <c r="BC132" s="28"/>
      <c r="BD132" s="28"/>
      <c r="BE132" s="28"/>
      <c r="BF132" s="28"/>
    </row>
    <row r="133" spans="1:58" ht="17.25" hidden="1" customHeight="1" x14ac:dyDescent="0.2">
      <c r="A133" s="29"/>
      <c r="B133" s="35"/>
      <c r="C133" s="35"/>
      <c r="D133" s="35"/>
      <c r="E133" s="35"/>
      <c r="F133" s="36"/>
      <c r="G133" s="36"/>
      <c r="H133" s="155"/>
      <c r="I133" s="36"/>
      <c r="J133" s="36"/>
      <c r="K133" s="36"/>
      <c r="L133" s="36"/>
      <c r="M133" s="36"/>
      <c r="N133" s="36"/>
      <c r="O133" s="36"/>
      <c r="P133" s="36"/>
      <c r="Q133" s="36"/>
      <c r="R133" s="36"/>
      <c r="S133" s="36"/>
      <c r="T133" s="36"/>
      <c r="U133" s="36"/>
      <c r="V133" s="36"/>
      <c r="W133" s="36"/>
      <c r="X133" s="34"/>
      <c r="Y133" s="34"/>
      <c r="Z133" s="32"/>
      <c r="AA133" s="157"/>
      <c r="AB133" s="34"/>
      <c r="AC133" s="34"/>
      <c r="AD133" s="34"/>
      <c r="AE133" s="38"/>
      <c r="AF133" s="38"/>
      <c r="AG133" s="38"/>
      <c r="AH133" s="38"/>
      <c r="AI133" s="38"/>
      <c r="AJ133" s="39" t="s">
        <v>32</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2">
      <c r="A134" s="29"/>
      <c r="B134" s="30"/>
      <c r="C134" s="156"/>
      <c r="D134" s="156"/>
      <c r="E134" s="156"/>
      <c r="F134" s="32"/>
      <c r="G134" s="32"/>
      <c r="H134" s="32"/>
      <c r="I134" s="32"/>
      <c r="J134" s="32"/>
      <c r="K134" s="32"/>
      <c r="L134" s="32"/>
      <c r="M134" s="32"/>
      <c r="N134" s="32"/>
      <c r="O134" s="32"/>
      <c r="P134" s="32"/>
      <c r="Q134" s="32"/>
      <c r="R134" s="32"/>
      <c r="S134" s="32"/>
      <c r="T134" s="32"/>
      <c r="U134" s="32"/>
      <c r="V134" s="32"/>
      <c r="W134" s="157"/>
      <c r="X134" s="34"/>
      <c r="Y134" s="34"/>
      <c r="Z134" s="32"/>
      <c r="AA134" s="157"/>
      <c r="AB134" s="34"/>
      <c r="AC134" s="34"/>
      <c r="AD134" s="34"/>
      <c r="AE134" s="38"/>
      <c r="AF134" s="38"/>
      <c r="AG134" s="38"/>
      <c r="AH134" s="38"/>
      <c r="AI134" s="38"/>
      <c r="AJ134" s="38"/>
      <c r="AK134" s="38"/>
      <c r="AL134" s="38"/>
      <c r="AM134" s="38"/>
      <c r="AN134" s="38"/>
      <c r="AO134" s="38"/>
      <c r="AP134" s="38"/>
      <c r="AQ134" s="38"/>
      <c r="AR134" s="34"/>
      <c r="AV134" s="42" t="s">
        <v>33</v>
      </c>
      <c r="AY134" s="28" t="s">
        <v>34</v>
      </c>
      <c r="BB134" s="28" t="s">
        <v>35</v>
      </c>
    </row>
    <row r="135" spans="1:58" s="47" customFormat="1" ht="25.5" hidden="1" customHeight="1" x14ac:dyDescent="0.2">
      <c r="A135" s="40"/>
      <c r="B135" s="41" t="s">
        <v>110</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157"/>
      <c r="AB135" s="34"/>
      <c r="AC135" s="34"/>
      <c r="AD135" s="34"/>
      <c r="AE135" s="43" t="s">
        <v>36</v>
      </c>
      <c r="AF135" s="44"/>
      <c r="AG135" s="45"/>
      <c r="AH135" s="45"/>
      <c r="AI135" s="45"/>
      <c r="AJ135" s="45"/>
      <c r="AK135" s="45"/>
      <c r="AL135" s="45"/>
      <c r="AM135" s="45"/>
      <c r="AN135" s="38"/>
      <c r="AO135" s="38"/>
      <c r="AP135" s="38"/>
      <c r="AQ135" s="46"/>
      <c r="AR135" s="34"/>
      <c r="AS135" s="28"/>
      <c r="AT135" s="42"/>
      <c r="AU135" s="42"/>
      <c r="AV135" s="42" t="s">
        <v>37</v>
      </c>
      <c r="AW135" s="42"/>
      <c r="AX135" s="42"/>
      <c r="AY135" s="28" t="s">
        <v>38</v>
      </c>
      <c r="AZ135" s="42"/>
      <c r="BA135" s="28"/>
      <c r="BB135" s="28"/>
      <c r="BC135" s="42"/>
      <c r="BD135" s="28"/>
      <c r="BE135" s="42"/>
      <c r="BF135" s="42"/>
    </row>
    <row r="136" spans="1:58" ht="25.5" hidden="1" customHeight="1" x14ac:dyDescent="0.2">
      <c r="A136" s="29"/>
      <c r="B136" s="258" t="s">
        <v>54</v>
      </c>
      <c r="C136" s="392"/>
      <c r="D136" s="392"/>
      <c r="E136" s="393"/>
      <c r="F136" s="397" t="s">
        <v>23</v>
      </c>
      <c r="G136" s="397"/>
      <c r="H136" s="389"/>
      <c r="I136" s="389"/>
      <c r="J136" s="375" t="s">
        <v>24</v>
      </c>
      <c r="K136" s="375"/>
      <c r="L136" s="389"/>
      <c r="M136" s="389"/>
      <c r="N136" s="375" t="s">
        <v>25</v>
      </c>
      <c r="O136" s="376"/>
      <c r="P136" s="385" t="s">
        <v>26</v>
      </c>
      <c r="Q136" s="376"/>
      <c r="R136" s="386" t="s">
        <v>27</v>
      </c>
      <c r="S136" s="386"/>
      <c r="T136" s="388"/>
      <c r="U136" s="389"/>
      <c r="V136" s="375" t="s">
        <v>24</v>
      </c>
      <c r="W136" s="375"/>
      <c r="X136" s="389"/>
      <c r="Y136" s="389"/>
      <c r="Z136" s="375" t="s">
        <v>25</v>
      </c>
      <c r="AA136" s="376"/>
      <c r="AB136" s="34"/>
      <c r="AC136" s="34"/>
      <c r="AD136" s="34"/>
      <c r="AE136" s="379" t="s">
        <v>55</v>
      </c>
      <c r="AF136" s="375"/>
      <c r="AG136" s="375"/>
      <c r="AH136" s="375"/>
      <c r="AI136" s="376"/>
      <c r="AJ136" s="381">
        <f>ROUNDDOWN(AV141/60,0)</f>
        <v>0</v>
      </c>
      <c r="AK136" s="382"/>
      <c r="AL136" s="375" t="s">
        <v>24</v>
      </c>
      <c r="AM136" s="375"/>
      <c r="AN136" s="382">
        <f>AV141-AJ136*60</f>
        <v>0</v>
      </c>
      <c r="AO136" s="382"/>
      <c r="AP136" s="375" t="s">
        <v>25</v>
      </c>
      <c r="AQ136" s="376"/>
      <c r="AR136" s="34"/>
      <c r="AS136" s="48"/>
      <c r="AT136" s="28"/>
      <c r="AU136" s="350" t="s">
        <v>40</v>
      </c>
      <c r="AV136" s="351">
        <f>IF(AY136&lt;=BB136,BB136,AV131)</f>
        <v>1260</v>
      </c>
      <c r="AW136" s="171"/>
      <c r="AX136" s="350" t="s">
        <v>41</v>
      </c>
      <c r="AY136" s="351">
        <f>T136*60+X136</f>
        <v>0</v>
      </c>
      <c r="AZ136" s="171"/>
      <c r="BA136" s="350" t="s">
        <v>42</v>
      </c>
      <c r="BB136" s="351">
        <f>21*60</f>
        <v>1260</v>
      </c>
      <c r="BC136" s="28"/>
      <c r="BD136" s="28"/>
      <c r="BE136" s="28"/>
      <c r="BF136" s="28"/>
    </row>
    <row r="137" spans="1:58" ht="35.25" hidden="1" customHeight="1" x14ac:dyDescent="0.2">
      <c r="A137" s="29"/>
      <c r="B137" s="394"/>
      <c r="C137" s="395"/>
      <c r="D137" s="395"/>
      <c r="E137" s="396"/>
      <c r="F137" s="397"/>
      <c r="G137" s="397"/>
      <c r="H137" s="391"/>
      <c r="I137" s="391"/>
      <c r="J137" s="377"/>
      <c r="K137" s="377"/>
      <c r="L137" s="391"/>
      <c r="M137" s="391"/>
      <c r="N137" s="377"/>
      <c r="O137" s="378"/>
      <c r="P137" s="380"/>
      <c r="Q137" s="378"/>
      <c r="R137" s="387"/>
      <c r="S137" s="387"/>
      <c r="T137" s="390"/>
      <c r="U137" s="391"/>
      <c r="V137" s="377"/>
      <c r="W137" s="377"/>
      <c r="X137" s="391"/>
      <c r="Y137" s="391"/>
      <c r="Z137" s="377"/>
      <c r="AA137" s="378"/>
      <c r="AB137" s="28"/>
      <c r="AC137" s="28"/>
      <c r="AD137" s="28"/>
      <c r="AE137" s="380"/>
      <c r="AF137" s="377"/>
      <c r="AG137" s="377"/>
      <c r="AH137" s="377"/>
      <c r="AI137" s="378"/>
      <c r="AJ137" s="383"/>
      <c r="AK137" s="384"/>
      <c r="AL137" s="377"/>
      <c r="AM137" s="377"/>
      <c r="AN137" s="384"/>
      <c r="AO137" s="384"/>
      <c r="AP137" s="377"/>
      <c r="AQ137" s="378"/>
      <c r="AR137" s="34"/>
      <c r="AS137" s="48"/>
      <c r="AT137" s="28"/>
      <c r="AU137" s="350"/>
      <c r="AV137" s="351"/>
      <c r="AW137" s="171"/>
      <c r="AX137" s="350"/>
      <c r="AY137" s="351"/>
      <c r="AZ137" s="171"/>
      <c r="BA137" s="350"/>
      <c r="BB137" s="351"/>
      <c r="BC137" s="28"/>
      <c r="BD137" s="28"/>
      <c r="BE137" s="28"/>
      <c r="BF137" s="28"/>
    </row>
    <row r="138" spans="1:58" ht="17.25" hidden="1" customHeight="1" x14ac:dyDescent="0.2">
      <c r="A138" s="49"/>
      <c r="B138" s="35"/>
      <c r="C138" s="35"/>
      <c r="D138" s="35"/>
      <c r="E138" s="35"/>
      <c r="F138" s="28"/>
      <c r="G138" s="35"/>
      <c r="H138" s="155"/>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32</v>
      </c>
      <c r="AK138" s="46"/>
      <c r="AL138" s="46"/>
      <c r="AM138" s="46"/>
      <c r="AN138" s="46"/>
      <c r="AO138" s="46"/>
      <c r="AP138" s="46"/>
      <c r="AQ138" s="46"/>
      <c r="AR138" s="28"/>
      <c r="AS138" s="28"/>
      <c r="AT138" s="28"/>
      <c r="AU138" s="28"/>
      <c r="AV138" s="28"/>
      <c r="AW138" s="28"/>
      <c r="AX138" s="28"/>
      <c r="AY138" s="61" t="s">
        <v>43</v>
      </c>
      <c r="AZ138" s="28"/>
      <c r="BA138" s="28"/>
      <c r="BB138" s="28"/>
      <c r="BC138" s="28"/>
      <c r="BD138" s="28"/>
      <c r="BE138" s="28"/>
      <c r="BF138" s="28"/>
    </row>
    <row r="139" spans="1:58" ht="25.5" hidden="1" customHeight="1" x14ac:dyDescent="0.3">
      <c r="A139" s="49"/>
      <c r="B139" s="28"/>
      <c r="C139" s="352" t="s">
        <v>109</v>
      </c>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4"/>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47" t="s">
        <v>99</v>
      </c>
      <c r="AZ139" s="28"/>
      <c r="BA139" s="28"/>
      <c r="BB139" s="28"/>
      <c r="BC139" s="28"/>
      <c r="BD139" s="28"/>
      <c r="BE139" s="28"/>
      <c r="BF139" s="28"/>
    </row>
    <row r="140" spans="1:58" ht="25.5" hidden="1" customHeight="1" x14ac:dyDescent="0.2">
      <c r="A140" s="49"/>
      <c r="B140" s="28"/>
      <c r="C140" s="355"/>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c r="AA140" s="356"/>
      <c r="AB140" s="357"/>
      <c r="AC140" s="28"/>
      <c r="AD140" s="28"/>
      <c r="AE140" s="43" t="s">
        <v>44</v>
      </c>
      <c r="AF140" s="46"/>
      <c r="AG140" s="46"/>
      <c r="AH140" s="46"/>
      <c r="AI140" s="46"/>
      <c r="AJ140" s="46"/>
      <c r="AK140" s="46"/>
      <c r="AL140" s="46"/>
      <c r="AM140" s="46"/>
      <c r="AN140" s="46"/>
      <c r="AO140" s="46"/>
      <c r="AP140" s="46"/>
      <c r="AQ140" s="46"/>
      <c r="AR140" s="28"/>
      <c r="AS140" s="28"/>
      <c r="AT140" s="28"/>
      <c r="AU140" s="28"/>
      <c r="AV140" s="28" t="s">
        <v>45</v>
      </c>
      <c r="AW140" s="28"/>
      <c r="AX140" s="28"/>
      <c r="AY140" s="28" t="s">
        <v>46</v>
      </c>
      <c r="AZ140" s="148"/>
      <c r="BA140" s="28"/>
      <c r="BB140" s="28"/>
      <c r="BC140" s="28"/>
      <c r="BD140" s="28"/>
      <c r="BE140" s="28"/>
      <c r="BF140" s="28"/>
    </row>
    <row r="141" spans="1:58" s="47" customFormat="1" ht="25.5" hidden="1" customHeight="1" x14ac:dyDescent="0.2">
      <c r="A141" s="49"/>
      <c r="B141" s="28"/>
      <c r="C141" s="355"/>
      <c r="D141" s="356"/>
      <c r="E141" s="356"/>
      <c r="F141" s="356"/>
      <c r="G141" s="356"/>
      <c r="H141" s="356"/>
      <c r="I141" s="356"/>
      <c r="J141" s="356"/>
      <c r="K141" s="356"/>
      <c r="L141" s="356"/>
      <c r="M141" s="356"/>
      <c r="N141" s="356"/>
      <c r="O141" s="356"/>
      <c r="P141" s="356"/>
      <c r="Q141" s="356"/>
      <c r="R141" s="356"/>
      <c r="S141" s="356"/>
      <c r="T141" s="356"/>
      <c r="U141" s="356"/>
      <c r="V141" s="356"/>
      <c r="W141" s="356"/>
      <c r="X141" s="356"/>
      <c r="Y141" s="356"/>
      <c r="Z141" s="356"/>
      <c r="AA141" s="356"/>
      <c r="AB141" s="357"/>
      <c r="AD141" s="34"/>
      <c r="AE141" s="361" t="s">
        <v>56</v>
      </c>
      <c r="AF141" s="362"/>
      <c r="AG141" s="362"/>
      <c r="AH141" s="362"/>
      <c r="AI141" s="362"/>
      <c r="AJ141" s="362"/>
      <c r="AK141" s="363"/>
      <c r="AL141" s="367">
        <f>IF(AY131=0,0,ROUNDUP(AV141/AY131,3))</f>
        <v>0</v>
      </c>
      <c r="AM141" s="368"/>
      <c r="AN141" s="368"/>
      <c r="AO141" s="368"/>
      <c r="AP141" s="368"/>
      <c r="AQ141" s="369"/>
      <c r="AR141" s="28"/>
      <c r="AS141" s="28"/>
      <c r="AT141" s="42"/>
      <c r="AU141" s="350" t="s">
        <v>48</v>
      </c>
      <c r="AV141" s="373">
        <f>IF(AV131-AV136&gt;0,IF(AV131-AV136&gt;AY131,AY131,AV131-AV136),0)</f>
        <v>0</v>
      </c>
      <c r="AW141" s="374" t="s">
        <v>49</v>
      </c>
      <c r="AX141" s="374"/>
      <c r="AY141" s="148"/>
      <c r="AZ141" s="148"/>
      <c r="BA141" s="42"/>
      <c r="BB141" s="42"/>
      <c r="BC141" s="42"/>
      <c r="BD141" s="42"/>
      <c r="BE141" s="42"/>
      <c r="BF141" s="42"/>
    </row>
    <row r="142" spans="1:58" ht="35.25" hidden="1" customHeight="1" x14ac:dyDescent="0.2">
      <c r="A142" s="64"/>
      <c r="B142" s="28"/>
      <c r="C142" s="355"/>
      <c r="D142" s="356"/>
      <c r="E142" s="356"/>
      <c r="F142" s="356"/>
      <c r="G142" s="356"/>
      <c r="H142" s="356"/>
      <c r="I142" s="356"/>
      <c r="J142" s="356"/>
      <c r="K142" s="356"/>
      <c r="L142" s="356"/>
      <c r="M142" s="356"/>
      <c r="N142" s="356"/>
      <c r="O142" s="356"/>
      <c r="P142" s="356"/>
      <c r="Q142" s="356"/>
      <c r="R142" s="356"/>
      <c r="S142" s="356"/>
      <c r="T142" s="356"/>
      <c r="U142" s="356"/>
      <c r="V142" s="356"/>
      <c r="W142" s="356"/>
      <c r="X142" s="356"/>
      <c r="Y142" s="356"/>
      <c r="Z142" s="356"/>
      <c r="AA142" s="356"/>
      <c r="AB142" s="357"/>
      <c r="AC142" s="34"/>
      <c r="AD142" s="28"/>
      <c r="AE142" s="364"/>
      <c r="AF142" s="365"/>
      <c r="AG142" s="365"/>
      <c r="AH142" s="365"/>
      <c r="AI142" s="365"/>
      <c r="AJ142" s="365"/>
      <c r="AK142" s="366"/>
      <c r="AL142" s="370"/>
      <c r="AM142" s="371"/>
      <c r="AN142" s="371"/>
      <c r="AO142" s="371"/>
      <c r="AP142" s="371"/>
      <c r="AQ142" s="372"/>
      <c r="AR142" s="28"/>
      <c r="AS142" s="28"/>
      <c r="AT142" s="350"/>
      <c r="AU142" s="350"/>
      <c r="AV142" s="373"/>
      <c r="AW142" s="374"/>
      <c r="AX142" s="374"/>
      <c r="AY142" s="28"/>
      <c r="AZ142" s="28"/>
      <c r="BA142" s="28"/>
      <c r="BB142" s="28"/>
      <c r="BC142" s="28"/>
      <c r="BD142" s="28"/>
      <c r="BE142" s="28"/>
      <c r="BF142" s="28"/>
    </row>
    <row r="143" spans="1:58" ht="25.5" hidden="1" customHeight="1" x14ac:dyDescent="0.2">
      <c r="A143" s="64"/>
      <c r="B143" s="28"/>
      <c r="C143" s="358"/>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60"/>
      <c r="AC143" s="28"/>
      <c r="AD143" s="28"/>
      <c r="AE143" s="28"/>
      <c r="AF143" s="28"/>
      <c r="AG143" s="28"/>
      <c r="AH143" s="28"/>
      <c r="AI143" s="28"/>
      <c r="AJ143" s="28"/>
      <c r="AK143" s="52" t="s">
        <v>32</v>
      </c>
      <c r="AL143" s="28"/>
      <c r="AM143" s="34"/>
      <c r="AN143" s="34"/>
      <c r="AO143" s="34"/>
      <c r="AP143" s="28"/>
      <c r="AQ143" s="28"/>
      <c r="AR143" s="28"/>
      <c r="AS143" s="28"/>
      <c r="AT143" s="350"/>
      <c r="AU143" s="28"/>
      <c r="AV143" s="28"/>
      <c r="AW143" s="28"/>
      <c r="AX143" s="28"/>
      <c r="AY143" s="28"/>
      <c r="AZ143" s="28"/>
      <c r="BA143" s="28"/>
      <c r="BB143" s="28"/>
      <c r="BC143" s="28"/>
      <c r="BD143" s="28"/>
      <c r="BE143" s="28"/>
      <c r="BF143" s="28"/>
    </row>
    <row r="144" spans="1:58" ht="25.5" hidden="1" customHeight="1" x14ac:dyDescent="0.2">
      <c r="A144" s="49"/>
      <c r="B144" s="156"/>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50</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2">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2">
      <c r="A146" s="403" t="s">
        <v>63</v>
      </c>
      <c r="B146" s="404"/>
      <c r="C146" s="404"/>
      <c r="D146" s="404"/>
      <c r="E146" s="404"/>
      <c r="F146" s="404"/>
      <c r="G146" s="404"/>
      <c r="H146" s="404"/>
      <c r="I146" s="405"/>
      <c r="J146" s="23"/>
      <c r="K146" s="63" t="s">
        <v>58</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17</v>
      </c>
      <c r="AV146" s="34"/>
      <c r="AW146" s="34"/>
      <c r="AX146" s="34"/>
      <c r="AY146" s="34"/>
      <c r="AZ146" s="28"/>
      <c r="BA146" s="34"/>
      <c r="BB146" s="34"/>
      <c r="BC146" s="34"/>
      <c r="BD146" s="34"/>
      <c r="BE146" s="34"/>
      <c r="BF146" s="9"/>
    </row>
    <row r="147" spans="1:58" ht="17.25" hidden="1" customHeight="1" x14ac:dyDescent="0.2">
      <c r="A147" s="406"/>
      <c r="B147" s="407"/>
      <c r="C147" s="407"/>
      <c r="D147" s="407"/>
      <c r="E147" s="407"/>
      <c r="F147" s="407"/>
      <c r="G147" s="407"/>
      <c r="H147" s="407"/>
      <c r="I147" s="408"/>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2">
      <c r="A148" s="29"/>
      <c r="B148" s="30" t="s">
        <v>18</v>
      </c>
      <c r="C148" s="156"/>
      <c r="D148" s="156"/>
      <c r="E148" s="156"/>
      <c r="F148" s="28"/>
      <c r="G148" s="32"/>
      <c r="H148" s="28"/>
      <c r="I148" s="32"/>
      <c r="J148" s="32"/>
      <c r="K148" s="32"/>
      <c r="L148" s="32"/>
      <c r="M148" s="32"/>
      <c r="N148" s="32"/>
      <c r="O148" s="32"/>
      <c r="P148" s="32"/>
      <c r="Q148" s="32"/>
      <c r="R148" s="32"/>
      <c r="S148" s="32"/>
      <c r="T148" s="32"/>
      <c r="U148" s="32"/>
      <c r="V148" s="32"/>
      <c r="W148" s="32"/>
      <c r="X148" s="32"/>
      <c r="Y148" s="32"/>
      <c r="Z148" s="32"/>
      <c r="AA148" s="157"/>
      <c r="AB148" s="34"/>
      <c r="AC148" s="34"/>
      <c r="AD148" s="34"/>
      <c r="AE148" s="30" t="s">
        <v>19</v>
      </c>
      <c r="AF148" s="34"/>
      <c r="AG148" s="34"/>
      <c r="AH148" s="34"/>
      <c r="AI148" s="34"/>
      <c r="AJ148" s="34"/>
      <c r="AK148" s="34"/>
      <c r="AL148" s="34"/>
      <c r="AM148" s="34"/>
      <c r="AN148" s="34"/>
      <c r="AO148" s="34"/>
      <c r="AP148" s="34"/>
      <c r="AQ148" s="34"/>
      <c r="AR148" s="34"/>
      <c r="AS148" s="34"/>
      <c r="AT148" s="28"/>
      <c r="AU148" s="28"/>
      <c r="AV148" s="28" t="s">
        <v>20</v>
      </c>
      <c r="AW148" s="28"/>
      <c r="AX148" s="28"/>
      <c r="AY148" s="28" t="s">
        <v>21</v>
      </c>
      <c r="AZ148" s="28"/>
      <c r="BA148" s="28"/>
      <c r="BB148" s="28"/>
      <c r="BC148" s="28"/>
      <c r="BD148" s="28"/>
      <c r="BE148" s="28"/>
      <c r="BF148" s="28"/>
    </row>
    <row r="149" spans="1:58" ht="25.5" hidden="1" customHeight="1" x14ac:dyDescent="0.2">
      <c r="A149" s="29"/>
      <c r="B149" s="258" t="s">
        <v>22</v>
      </c>
      <c r="C149" s="392"/>
      <c r="D149" s="392"/>
      <c r="E149" s="393"/>
      <c r="F149" s="397" t="s">
        <v>23</v>
      </c>
      <c r="G149" s="397"/>
      <c r="H149" s="389"/>
      <c r="I149" s="389"/>
      <c r="J149" s="375" t="s">
        <v>24</v>
      </c>
      <c r="K149" s="375"/>
      <c r="L149" s="389"/>
      <c r="M149" s="389"/>
      <c r="N149" s="375" t="s">
        <v>25</v>
      </c>
      <c r="O149" s="376"/>
      <c r="P149" s="385" t="s">
        <v>26</v>
      </c>
      <c r="Q149" s="376"/>
      <c r="R149" s="386" t="s">
        <v>27</v>
      </c>
      <c r="S149" s="386"/>
      <c r="T149" s="389"/>
      <c r="U149" s="389"/>
      <c r="V149" s="375" t="s">
        <v>24</v>
      </c>
      <c r="W149" s="375"/>
      <c r="X149" s="389"/>
      <c r="Y149" s="389"/>
      <c r="Z149" s="375" t="s">
        <v>25</v>
      </c>
      <c r="AA149" s="376"/>
      <c r="AB149" s="28"/>
      <c r="AC149" s="28"/>
      <c r="AD149" s="28"/>
      <c r="AE149" s="361" t="s">
        <v>53</v>
      </c>
      <c r="AF149" s="398"/>
      <c r="AG149" s="398"/>
      <c r="AH149" s="398"/>
      <c r="AI149" s="399"/>
      <c r="AJ149" s="382">
        <f>ROUNDDOWN(AY149/60,0)</f>
        <v>0</v>
      </c>
      <c r="AK149" s="382"/>
      <c r="AL149" s="398" t="s">
        <v>29</v>
      </c>
      <c r="AM149" s="398"/>
      <c r="AN149" s="382">
        <f>AY149-AJ149*60</f>
        <v>0</v>
      </c>
      <c r="AO149" s="382"/>
      <c r="AP149" s="375" t="s">
        <v>25</v>
      </c>
      <c r="AQ149" s="376"/>
      <c r="AR149" s="34"/>
      <c r="AS149" s="28"/>
      <c r="AT149" s="350"/>
      <c r="AU149" s="350" t="s">
        <v>30</v>
      </c>
      <c r="AV149" s="351">
        <f>T149*60+X149</f>
        <v>0</v>
      </c>
      <c r="AW149" s="28"/>
      <c r="AX149" s="350" t="s">
        <v>31</v>
      </c>
      <c r="AY149" s="351">
        <f>(T149*60+X149)-(H149*60+L149)</f>
        <v>0</v>
      </c>
      <c r="AZ149" s="28"/>
      <c r="BA149" s="28"/>
      <c r="BB149" s="28"/>
      <c r="BC149" s="28"/>
      <c r="BD149" s="28"/>
      <c r="BE149" s="28"/>
      <c r="BF149" s="28"/>
    </row>
    <row r="150" spans="1:58" ht="35.25" hidden="1" customHeight="1" x14ac:dyDescent="0.2">
      <c r="A150" s="29"/>
      <c r="B150" s="394"/>
      <c r="C150" s="395"/>
      <c r="D150" s="395"/>
      <c r="E150" s="396"/>
      <c r="F150" s="397"/>
      <c r="G150" s="397"/>
      <c r="H150" s="391"/>
      <c r="I150" s="391"/>
      <c r="J150" s="377"/>
      <c r="K150" s="377"/>
      <c r="L150" s="391"/>
      <c r="M150" s="391"/>
      <c r="N150" s="377"/>
      <c r="O150" s="378"/>
      <c r="P150" s="380"/>
      <c r="Q150" s="378"/>
      <c r="R150" s="387"/>
      <c r="S150" s="387"/>
      <c r="T150" s="391"/>
      <c r="U150" s="391"/>
      <c r="V150" s="377"/>
      <c r="W150" s="377"/>
      <c r="X150" s="391"/>
      <c r="Y150" s="391"/>
      <c r="Z150" s="377"/>
      <c r="AA150" s="378"/>
      <c r="AB150" s="28"/>
      <c r="AC150" s="28"/>
      <c r="AD150" s="28"/>
      <c r="AE150" s="400"/>
      <c r="AF150" s="401"/>
      <c r="AG150" s="401"/>
      <c r="AH150" s="401"/>
      <c r="AI150" s="402"/>
      <c r="AJ150" s="384"/>
      <c r="AK150" s="384"/>
      <c r="AL150" s="401"/>
      <c r="AM150" s="401"/>
      <c r="AN150" s="384"/>
      <c r="AO150" s="384"/>
      <c r="AP150" s="377"/>
      <c r="AQ150" s="378"/>
      <c r="AR150" s="34"/>
      <c r="AS150" s="28"/>
      <c r="AT150" s="350"/>
      <c r="AU150" s="350"/>
      <c r="AV150" s="351"/>
      <c r="AW150" s="28"/>
      <c r="AX150" s="350"/>
      <c r="AY150" s="351"/>
      <c r="AZ150" s="28"/>
      <c r="BA150" s="28"/>
      <c r="BB150" s="28"/>
      <c r="BC150" s="28"/>
      <c r="BD150" s="28"/>
      <c r="BE150" s="28"/>
      <c r="BF150" s="28"/>
    </row>
    <row r="151" spans="1:58" ht="17.25" hidden="1" customHeight="1" x14ac:dyDescent="0.2">
      <c r="A151" s="29"/>
      <c r="B151" s="35"/>
      <c r="C151" s="35"/>
      <c r="D151" s="35"/>
      <c r="E151" s="35"/>
      <c r="F151" s="36"/>
      <c r="G151" s="36"/>
      <c r="H151" s="155"/>
      <c r="I151" s="36"/>
      <c r="J151" s="36"/>
      <c r="K151" s="36"/>
      <c r="L151" s="36"/>
      <c r="M151" s="36"/>
      <c r="N151" s="36"/>
      <c r="O151" s="36"/>
      <c r="P151" s="36"/>
      <c r="Q151" s="36"/>
      <c r="R151" s="36"/>
      <c r="S151" s="36"/>
      <c r="T151" s="36"/>
      <c r="U151" s="36"/>
      <c r="V151" s="36"/>
      <c r="W151" s="36"/>
      <c r="X151" s="34"/>
      <c r="Y151" s="34"/>
      <c r="Z151" s="32"/>
      <c r="AA151" s="157"/>
      <c r="AB151" s="34"/>
      <c r="AC151" s="34"/>
      <c r="AD151" s="34"/>
      <c r="AE151" s="38"/>
      <c r="AF151" s="38"/>
      <c r="AG151" s="38"/>
      <c r="AH151" s="38"/>
      <c r="AI151" s="38"/>
      <c r="AJ151" s="39" t="s">
        <v>32</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2">
      <c r="A152" s="29"/>
      <c r="B152" s="30"/>
      <c r="C152" s="156"/>
      <c r="D152" s="156"/>
      <c r="E152" s="156"/>
      <c r="F152" s="32"/>
      <c r="G152" s="32"/>
      <c r="H152" s="32"/>
      <c r="I152" s="32"/>
      <c r="J152" s="32"/>
      <c r="K152" s="32"/>
      <c r="L152" s="32"/>
      <c r="M152" s="32"/>
      <c r="N152" s="32"/>
      <c r="O152" s="32"/>
      <c r="P152" s="32"/>
      <c r="Q152" s="32"/>
      <c r="R152" s="32"/>
      <c r="S152" s="32"/>
      <c r="T152" s="32"/>
      <c r="U152" s="32"/>
      <c r="V152" s="32"/>
      <c r="W152" s="157"/>
      <c r="X152" s="34"/>
      <c r="Y152" s="34"/>
      <c r="Z152" s="32"/>
      <c r="AA152" s="157"/>
      <c r="AB152" s="34"/>
      <c r="AC152" s="34"/>
      <c r="AD152" s="34"/>
      <c r="AE152" s="38"/>
      <c r="AF152" s="38"/>
      <c r="AG152" s="38"/>
      <c r="AH152" s="38"/>
      <c r="AI152" s="38"/>
      <c r="AJ152" s="38"/>
      <c r="AK152" s="38"/>
      <c r="AL152" s="38"/>
      <c r="AM152" s="38"/>
      <c r="AN152" s="38"/>
      <c r="AO152" s="38"/>
      <c r="AP152" s="38"/>
      <c r="AQ152" s="38"/>
      <c r="AR152" s="34"/>
      <c r="AV152" s="42" t="s">
        <v>33</v>
      </c>
      <c r="AY152" s="28" t="s">
        <v>34</v>
      </c>
      <c r="BB152" s="28" t="s">
        <v>35</v>
      </c>
    </row>
    <row r="153" spans="1:58" s="47" customFormat="1" ht="25.5" hidden="1" customHeight="1" x14ac:dyDescent="0.2">
      <c r="A153" s="40"/>
      <c r="B153" s="41" t="s">
        <v>110</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157"/>
      <c r="AB153" s="34"/>
      <c r="AC153" s="34"/>
      <c r="AD153" s="34"/>
      <c r="AE153" s="43" t="s">
        <v>36</v>
      </c>
      <c r="AF153" s="44"/>
      <c r="AG153" s="45"/>
      <c r="AH153" s="45"/>
      <c r="AI153" s="45"/>
      <c r="AJ153" s="45"/>
      <c r="AK153" s="45"/>
      <c r="AL153" s="45"/>
      <c r="AM153" s="45"/>
      <c r="AN153" s="38"/>
      <c r="AO153" s="38"/>
      <c r="AP153" s="38"/>
      <c r="AQ153" s="46"/>
      <c r="AR153" s="34"/>
      <c r="AS153" s="28"/>
      <c r="AT153" s="42"/>
      <c r="AU153" s="42"/>
      <c r="AV153" s="42" t="s">
        <v>37</v>
      </c>
      <c r="AW153" s="42"/>
      <c r="AX153" s="42"/>
      <c r="AY153" s="28" t="s">
        <v>38</v>
      </c>
      <c r="AZ153" s="42"/>
      <c r="BA153" s="28"/>
      <c r="BB153" s="28"/>
      <c r="BC153" s="42"/>
      <c r="BD153" s="28"/>
      <c r="BE153" s="42"/>
      <c r="BF153" s="42"/>
    </row>
    <row r="154" spans="1:58" ht="25.5" hidden="1" customHeight="1" x14ac:dyDescent="0.2">
      <c r="A154" s="29"/>
      <c r="B154" s="258" t="s">
        <v>54</v>
      </c>
      <c r="C154" s="392"/>
      <c r="D154" s="392"/>
      <c r="E154" s="393"/>
      <c r="F154" s="397" t="s">
        <v>23</v>
      </c>
      <c r="G154" s="397"/>
      <c r="H154" s="389"/>
      <c r="I154" s="389"/>
      <c r="J154" s="375" t="s">
        <v>24</v>
      </c>
      <c r="K154" s="375"/>
      <c r="L154" s="389"/>
      <c r="M154" s="389"/>
      <c r="N154" s="375" t="s">
        <v>25</v>
      </c>
      <c r="O154" s="376"/>
      <c r="P154" s="385" t="s">
        <v>26</v>
      </c>
      <c r="Q154" s="376"/>
      <c r="R154" s="386" t="s">
        <v>27</v>
      </c>
      <c r="S154" s="386"/>
      <c r="T154" s="388"/>
      <c r="U154" s="389"/>
      <c r="V154" s="375" t="s">
        <v>24</v>
      </c>
      <c r="W154" s="375"/>
      <c r="X154" s="389"/>
      <c r="Y154" s="389"/>
      <c r="Z154" s="375" t="s">
        <v>25</v>
      </c>
      <c r="AA154" s="376"/>
      <c r="AB154" s="34"/>
      <c r="AC154" s="34"/>
      <c r="AD154" s="34"/>
      <c r="AE154" s="379" t="s">
        <v>55</v>
      </c>
      <c r="AF154" s="375"/>
      <c r="AG154" s="375"/>
      <c r="AH154" s="375"/>
      <c r="AI154" s="376"/>
      <c r="AJ154" s="381">
        <f>ROUNDDOWN(AV159/60,0)</f>
        <v>0</v>
      </c>
      <c r="AK154" s="382"/>
      <c r="AL154" s="375" t="s">
        <v>24</v>
      </c>
      <c r="AM154" s="375"/>
      <c r="AN154" s="382">
        <f>AV159-AJ154*60</f>
        <v>0</v>
      </c>
      <c r="AO154" s="382"/>
      <c r="AP154" s="375" t="s">
        <v>25</v>
      </c>
      <c r="AQ154" s="376"/>
      <c r="AR154" s="34"/>
      <c r="AS154" s="48"/>
      <c r="AT154" s="28"/>
      <c r="AU154" s="350" t="s">
        <v>40</v>
      </c>
      <c r="AV154" s="351">
        <f>IF(AY154&lt;=BB154,BB154,AV149)</f>
        <v>1260</v>
      </c>
      <c r="AW154" s="171"/>
      <c r="AX154" s="350" t="s">
        <v>41</v>
      </c>
      <c r="AY154" s="351">
        <f>T154*60+X154</f>
        <v>0</v>
      </c>
      <c r="AZ154" s="171"/>
      <c r="BA154" s="350" t="s">
        <v>42</v>
      </c>
      <c r="BB154" s="351">
        <f>21*60</f>
        <v>1260</v>
      </c>
      <c r="BC154" s="28"/>
      <c r="BD154" s="28"/>
      <c r="BE154" s="28"/>
      <c r="BF154" s="28"/>
    </row>
    <row r="155" spans="1:58" ht="35.25" hidden="1" customHeight="1" x14ac:dyDescent="0.2">
      <c r="A155" s="29"/>
      <c r="B155" s="394"/>
      <c r="C155" s="395"/>
      <c r="D155" s="395"/>
      <c r="E155" s="396"/>
      <c r="F155" s="397"/>
      <c r="G155" s="397"/>
      <c r="H155" s="391"/>
      <c r="I155" s="391"/>
      <c r="J155" s="377"/>
      <c r="K155" s="377"/>
      <c r="L155" s="391"/>
      <c r="M155" s="391"/>
      <c r="N155" s="377"/>
      <c r="O155" s="378"/>
      <c r="P155" s="380"/>
      <c r="Q155" s="378"/>
      <c r="R155" s="387"/>
      <c r="S155" s="387"/>
      <c r="T155" s="390"/>
      <c r="U155" s="391"/>
      <c r="V155" s="377"/>
      <c r="W155" s="377"/>
      <c r="X155" s="391"/>
      <c r="Y155" s="391"/>
      <c r="Z155" s="377"/>
      <c r="AA155" s="378"/>
      <c r="AB155" s="28"/>
      <c r="AC155" s="28"/>
      <c r="AD155" s="28"/>
      <c r="AE155" s="380"/>
      <c r="AF155" s="377"/>
      <c r="AG155" s="377"/>
      <c r="AH155" s="377"/>
      <c r="AI155" s="378"/>
      <c r="AJ155" s="383"/>
      <c r="AK155" s="384"/>
      <c r="AL155" s="377"/>
      <c r="AM155" s="377"/>
      <c r="AN155" s="384"/>
      <c r="AO155" s="384"/>
      <c r="AP155" s="377"/>
      <c r="AQ155" s="378"/>
      <c r="AR155" s="34"/>
      <c r="AS155" s="48"/>
      <c r="AT155" s="28"/>
      <c r="AU155" s="350"/>
      <c r="AV155" s="351"/>
      <c r="AW155" s="171"/>
      <c r="AX155" s="350"/>
      <c r="AY155" s="351"/>
      <c r="AZ155" s="171"/>
      <c r="BA155" s="350"/>
      <c r="BB155" s="351"/>
      <c r="BC155" s="28"/>
      <c r="BD155" s="28"/>
      <c r="BE155" s="28"/>
      <c r="BF155" s="28"/>
    </row>
    <row r="156" spans="1:58" ht="17.25" hidden="1" customHeight="1" x14ac:dyDescent="0.2">
      <c r="A156" s="49"/>
      <c r="B156" s="35"/>
      <c r="C156" s="35"/>
      <c r="D156" s="35"/>
      <c r="E156" s="35"/>
      <c r="F156" s="28"/>
      <c r="G156" s="35"/>
      <c r="H156" s="155"/>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32</v>
      </c>
      <c r="AK156" s="46"/>
      <c r="AL156" s="46"/>
      <c r="AM156" s="46"/>
      <c r="AN156" s="46"/>
      <c r="AO156" s="46"/>
      <c r="AP156" s="46"/>
      <c r="AQ156" s="46"/>
      <c r="AR156" s="28"/>
      <c r="AS156" s="28"/>
      <c r="AT156" s="28"/>
      <c r="AU156" s="28"/>
      <c r="AV156" s="28"/>
      <c r="AW156" s="28"/>
      <c r="AX156" s="28"/>
      <c r="AY156" s="61" t="s">
        <v>43</v>
      </c>
      <c r="AZ156" s="28"/>
      <c r="BA156" s="28"/>
      <c r="BB156" s="28"/>
      <c r="BC156" s="28"/>
      <c r="BD156" s="28"/>
      <c r="BE156" s="28"/>
      <c r="BF156" s="28"/>
    </row>
    <row r="157" spans="1:58" ht="25.5" hidden="1" customHeight="1" x14ac:dyDescent="0.3">
      <c r="A157" s="49"/>
      <c r="B157" s="28"/>
      <c r="C157" s="352" t="s">
        <v>109</v>
      </c>
      <c r="D157" s="353"/>
      <c r="E157" s="353"/>
      <c r="F157" s="353"/>
      <c r="G157" s="353"/>
      <c r="H157" s="353"/>
      <c r="I157" s="353"/>
      <c r="J157" s="353"/>
      <c r="K157" s="353"/>
      <c r="L157" s="353"/>
      <c r="M157" s="353"/>
      <c r="N157" s="353"/>
      <c r="O157" s="353"/>
      <c r="P157" s="353"/>
      <c r="Q157" s="353"/>
      <c r="R157" s="353"/>
      <c r="S157" s="353"/>
      <c r="T157" s="353"/>
      <c r="U157" s="353"/>
      <c r="V157" s="353"/>
      <c r="W157" s="353"/>
      <c r="X157" s="353"/>
      <c r="Y157" s="353"/>
      <c r="Z157" s="353"/>
      <c r="AA157" s="353"/>
      <c r="AB157" s="354"/>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47" t="s">
        <v>99</v>
      </c>
      <c r="AZ157" s="28"/>
      <c r="BA157" s="28"/>
      <c r="BB157" s="28"/>
      <c r="BC157" s="28"/>
      <c r="BD157" s="28"/>
      <c r="BE157" s="28"/>
      <c r="BF157" s="28"/>
    </row>
    <row r="158" spans="1:58" ht="25.5" hidden="1" customHeight="1" x14ac:dyDescent="0.2">
      <c r="A158" s="49"/>
      <c r="B158" s="28"/>
      <c r="C158" s="355"/>
      <c r="D158" s="356"/>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6"/>
      <c r="AA158" s="356"/>
      <c r="AB158" s="357"/>
      <c r="AC158" s="28"/>
      <c r="AD158" s="28"/>
      <c r="AE158" s="43" t="s">
        <v>44</v>
      </c>
      <c r="AF158" s="46"/>
      <c r="AG158" s="46"/>
      <c r="AH158" s="46"/>
      <c r="AI158" s="46"/>
      <c r="AJ158" s="46"/>
      <c r="AK158" s="46"/>
      <c r="AL158" s="46"/>
      <c r="AM158" s="46"/>
      <c r="AN158" s="46"/>
      <c r="AO158" s="46"/>
      <c r="AP158" s="46"/>
      <c r="AQ158" s="46"/>
      <c r="AR158" s="28"/>
      <c r="AS158" s="28"/>
      <c r="AT158" s="28"/>
      <c r="AU158" s="28"/>
      <c r="AV158" s="28" t="s">
        <v>45</v>
      </c>
      <c r="AW158" s="28"/>
      <c r="AX158" s="28"/>
      <c r="AY158" s="28" t="s">
        <v>46</v>
      </c>
      <c r="AZ158" s="148"/>
      <c r="BA158" s="28"/>
      <c r="BB158" s="28"/>
      <c r="BC158" s="28"/>
      <c r="BD158" s="28"/>
      <c r="BE158" s="28"/>
      <c r="BF158" s="28"/>
    </row>
    <row r="159" spans="1:58" s="47" customFormat="1" ht="25.5" hidden="1" customHeight="1" x14ac:dyDescent="0.2">
      <c r="A159" s="49"/>
      <c r="B159" s="28"/>
      <c r="C159" s="355"/>
      <c r="D159" s="356"/>
      <c r="E159" s="356"/>
      <c r="F159" s="356"/>
      <c r="G159" s="356"/>
      <c r="H159" s="356"/>
      <c r="I159" s="356"/>
      <c r="J159" s="356"/>
      <c r="K159" s="356"/>
      <c r="L159" s="356"/>
      <c r="M159" s="356"/>
      <c r="N159" s="356"/>
      <c r="O159" s="356"/>
      <c r="P159" s="356"/>
      <c r="Q159" s="356"/>
      <c r="R159" s="356"/>
      <c r="S159" s="356"/>
      <c r="T159" s="356"/>
      <c r="U159" s="356"/>
      <c r="V159" s="356"/>
      <c r="W159" s="356"/>
      <c r="X159" s="356"/>
      <c r="Y159" s="356"/>
      <c r="Z159" s="356"/>
      <c r="AA159" s="356"/>
      <c r="AB159" s="357"/>
      <c r="AD159" s="34"/>
      <c r="AE159" s="361" t="s">
        <v>56</v>
      </c>
      <c r="AF159" s="362"/>
      <c r="AG159" s="362"/>
      <c r="AH159" s="362"/>
      <c r="AI159" s="362"/>
      <c r="AJ159" s="362"/>
      <c r="AK159" s="363"/>
      <c r="AL159" s="367">
        <f>IF(AY149=0,0,ROUNDUP(AV159/AY149,3))</f>
        <v>0</v>
      </c>
      <c r="AM159" s="368"/>
      <c r="AN159" s="368"/>
      <c r="AO159" s="368"/>
      <c r="AP159" s="368"/>
      <c r="AQ159" s="369"/>
      <c r="AR159" s="28"/>
      <c r="AS159" s="28"/>
      <c r="AT159" s="42"/>
      <c r="AU159" s="350" t="s">
        <v>48</v>
      </c>
      <c r="AV159" s="373">
        <f>IF(AV149-AV154&gt;0,IF(AV149-AV154&gt;AY149,AY149,AV149-AV154),0)</f>
        <v>0</v>
      </c>
      <c r="AW159" s="374" t="s">
        <v>49</v>
      </c>
      <c r="AX159" s="374"/>
      <c r="AY159" s="148"/>
      <c r="AZ159" s="148"/>
      <c r="BA159" s="42"/>
      <c r="BB159" s="42"/>
      <c r="BC159" s="42"/>
      <c r="BD159" s="42"/>
      <c r="BE159" s="42"/>
      <c r="BF159" s="42"/>
    </row>
    <row r="160" spans="1:58" ht="35.25" hidden="1" customHeight="1" x14ac:dyDescent="0.2">
      <c r="A160" s="64"/>
      <c r="B160" s="28"/>
      <c r="C160" s="355"/>
      <c r="D160" s="356"/>
      <c r="E160" s="356"/>
      <c r="F160" s="356"/>
      <c r="G160" s="356"/>
      <c r="H160" s="356"/>
      <c r="I160" s="356"/>
      <c r="J160" s="356"/>
      <c r="K160" s="356"/>
      <c r="L160" s="356"/>
      <c r="M160" s="356"/>
      <c r="N160" s="356"/>
      <c r="O160" s="356"/>
      <c r="P160" s="356"/>
      <c r="Q160" s="356"/>
      <c r="R160" s="356"/>
      <c r="S160" s="356"/>
      <c r="T160" s="356"/>
      <c r="U160" s="356"/>
      <c r="V160" s="356"/>
      <c r="W160" s="356"/>
      <c r="X160" s="356"/>
      <c r="Y160" s="356"/>
      <c r="Z160" s="356"/>
      <c r="AA160" s="356"/>
      <c r="AB160" s="357"/>
      <c r="AC160" s="34"/>
      <c r="AD160" s="28"/>
      <c r="AE160" s="364"/>
      <c r="AF160" s="365"/>
      <c r="AG160" s="365"/>
      <c r="AH160" s="365"/>
      <c r="AI160" s="365"/>
      <c r="AJ160" s="365"/>
      <c r="AK160" s="366"/>
      <c r="AL160" s="370"/>
      <c r="AM160" s="371"/>
      <c r="AN160" s="371"/>
      <c r="AO160" s="371"/>
      <c r="AP160" s="371"/>
      <c r="AQ160" s="372"/>
      <c r="AR160" s="28"/>
      <c r="AS160" s="28"/>
      <c r="AT160" s="350"/>
      <c r="AU160" s="350"/>
      <c r="AV160" s="373"/>
      <c r="AW160" s="374"/>
      <c r="AX160" s="374"/>
      <c r="AY160" s="28"/>
      <c r="AZ160" s="28"/>
      <c r="BA160" s="28"/>
      <c r="BB160" s="28"/>
      <c r="BC160" s="28"/>
      <c r="BD160" s="28"/>
      <c r="BE160" s="28"/>
      <c r="BF160" s="28"/>
    </row>
    <row r="161" spans="1:58" ht="25.5" hidden="1" customHeight="1" x14ac:dyDescent="0.2">
      <c r="A161" s="64"/>
      <c r="B161" s="28"/>
      <c r="C161" s="358"/>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28"/>
      <c r="AD161" s="28"/>
      <c r="AE161" s="28"/>
      <c r="AF161" s="28"/>
      <c r="AG161" s="28"/>
      <c r="AH161" s="28"/>
      <c r="AI161" s="28"/>
      <c r="AJ161" s="28"/>
      <c r="AK161" s="52" t="s">
        <v>32</v>
      </c>
      <c r="AL161" s="28"/>
      <c r="AM161" s="34"/>
      <c r="AN161" s="34"/>
      <c r="AO161" s="34"/>
      <c r="AP161" s="28"/>
      <c r="AQ161" s="28"/>
      <c r="AR161" s="28"/>
      <c r="AS161" s="28"/>
      <c r="AT161" s="350"/>
      <c r="AU161" s="28"/>
      <c r="AV161" s="28"/>
      <c r="AW161" s="28"/>
      <c r="AX161" s="28"/>
      <c r="AY161" s="28"/>
      <c r="AZ161" s="28"/>
      <c r="BA161" s="28"/>
      <c r="BB161" s="28"/>
      <c r="BC161" s="28"/>
      <c r="BD161" s="28"/>
      <c r="BE161" s="28"/>
      <c r="BF161" s="28"/>
    </row>
    <row r="162" spans="1:58" ht="25.5" hidden="1" customHeight="1" x14ac:dyDescent="0.2">
      <c r="A162" s="49"/>
      <c r="B162" s="156"/>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50</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2">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2">
      <c r="A164" s="403" t="s">
        <v>64</v>
      </c>
      <c r="B164" s="404"/>
      <c r="C164" s="404"/>
      <c r="D164" s="404"/>
      <c r="E164" s="404"/>
      <c r="F164" s="404"/>
      <c r="G164" s="404"/>
      <c r="H164" s="404"/>
      <c r="I164" s="405"/>
      <c r="J164" s="23"/>
      <c r="K164" s="63" t="s">
        <v>58</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17</v>
      </c>
      <c r="AV164" s="34"/>
      <c r="AW164" s="34"/>
      <c r="AX164" s="34"/>
      <c r="AY164" s="34"/>
      <c r="AZ164" s="28"/>
      <c r="BA164" s="34"/>
      <c r="BB164" s="34"/>
      <c r="BC164" s="34"/>
      <c r="BD164" s="34"/>
      <c r="BE164" s="34"/>
      <c r="BF164" s="9"/>
    </row>
    <row r="165" spans="1:58" ht="17.25" hidden="1" customHeight="1" x14ac:dyDescent="0.2">
      <c r="A165" s="406"/>
      <c r="B165" s="407"/>
      <c r="C165" s="407"/>
      <c r="D165" s="407"/>
      <c r="E165" s="407"/>
      <c r="F165" s="407"/>
      <c r="G165" s="407"/>
      <c r="H165" s="407"/>
      <c r="I165" s="408"/>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2">
      <c r="A166" s="29"/>
      <c r="B166" s="30" t="s">
        <v>18</v>
      </c>
      <c r="C166" s="156"/>
      <c r="D166" s="156"/>
      <c r="E166" s="156"/>
      <c r="F166" s="28"/>
      <c r="G166" s="32"/>
      <c r="H166" s="28"/>
      <c r="I166" s="32"/>
      <c r="J166" s="32"/>
      <c r="K166" s="32"/>
      <c r="L166" s="32"/>
      <c r="M166" s="32"/>
      <c r="N166" s="32"/>
      <c r="O166" s="32"/>
      <c r="P166" s="32"/>
      <c r="Q166" s="32"/>
      <c r="R166" s="32"/>
      <c r="S166" s="32"/>
      <c r="T166" s="32"/>
      <c r="U166" s="32"/>
      <c r="V166" s="32"/>
      <c r="W166" s="32"/>
      <c r="X166" s="32"/>
      <c r="Y166" s="32"/>
      <c r="Z166" s="32"/>
      <c r="AA166" s="157"/>
      <c r="AB166" s="34"/>
      <c r="AC166" s="34"/>
      <c r="AD166" s="34"/>
      <c r="AE166" s="30" t="s">
        <v>19</v>
      </c>
      <c r="AF166" s="34"/>
      <c r="AG166" s="34"/>
      <c r="AH166" s="34"/>
      <c r="AI166" s="34"/>
      <c r="AJ166" s="34"/>
      <c r="AK166" s="34"/>
      <c r="AL166" s="34"/>
      <c r="AM166" s="34"/>
      <c r="AN166" s="34"/>
      <c r="AO166" s="34"/>
      <c r="AP166" s="34"/>
      <c r="AQ166" s="34"/>
      <c r="AR166" s="34"/>
      <c r="AS166" s="34"/>
      <c r="AT166" s="28"/>
      <c r="AU166" s="28"/>
      <c r="AV166" s="28" t="s">
        <v>20</v>
      </c>
      <c r="AW166" s="28"/>
      <c r="AX166" s="28"/>
      <c r="AY166" s="28" t="s">
        <v>21</v>
      </c>
      <c r="AZ166" s="28"/>
      <c r="BA166" s="28"/>
      <c r="BB166" s="28"/>
      <c r="BC166" s="28"/>
      <c r="BD166" s="28"/>
      <c r="BE166" s="28"/>
      <c r="BF166" s="28"/>
    </row>
    <row r="167" spans="1:58" ht="25.5" hidden="1" customHeight="1" x14ac:dyDescent="0.2">
      <c r="A167" s="29"/>
      <c r="B167" s="258" t="s">
        <v>22</v>
      </c>
      <c r="C167" s="392"/>
      <c r="D167" s="392"/>
      <c r="E167" s="393"/>
      <c r="F167" s="397" t="s">
        <v>23</v>
      </c>
      <c r="G167" s="397"/>
      <c r="H167" s="389"/>
      <c r="I167" s="389"/>
      <c r="J167" s="375" t="s">
        <v>24</v>
      </c>
      <c r="K167" s="375"/>
      <c r="L167" s="389"/>
      <c r="M167" s="389"/>
      <c r="N167" s="375" t="s">
        <v>25</v>
      </c>
      <c r="O167" s="376"/>
      <c r="P167" s="385" t="s">
        <v>26</v>
      </c>
      <c r="Q167" s="376"/>
      <c r="R167" s="386" t="s">
        <v>27</v>
      </c>
      <c r="S167" s="386"/>
      <c r="T167" s="389"/>
      <c r="U167" s="389"/>
      <c r="V167" s="375" t="s">
        <v>24</v>
      </c>
      <c r="W167" s="375"/>
      <c r="X167" s="389"/>
      <c r="Y167" s="389"/>
      <c r="Z167" s="375" t="s">
        <v>25</v>
      </c>
      <c r="AA167" s="376"/>
      <c r="AB167" s="28"/>
      <c r="AC167" s="28"/>
      <c r="AD167" s="28"/>
      <c r="AE167" s="361" t="s">
        <v>28</v>
      </c>
      <c r="AF167" s="398"/>
      <c r="AG167" s="398"/>
      <c r="AH167" s="398"/>
      <c r="AI167" s="399"/>
      <c r="AJ167" s="382">
        <f>ROUNDDOWN(AY167/60,0)</f>
        <v>0</v>
      </c>
      <c r="AK167" s="382"/>
      <c r="AL167" s="398" t="s">
        <v>29</v>
      </c>
      <c r="AM167" s="398"/>
      <c r="AN167" s="382">
        <f>AY167-AJ167*60</f>
        <v>0</v>
      </c>
      <c r="AO167" s="382"/>
      <c r="AP167" s="375" t="s">
        <v>25</v>
      </c>
      <c r="AQ167" s="376"/>
      <c r="AR167" s="34"/>
      <c r="AS167" s="28"/>
      <c r="AT167" s="350"/>
      <c r="AU167" s="350" t="s">
        <v>30</v>
      </c>
      <c r="AV167" s="351">
        <f>T167*60+X167</f>
        <v>0</v>
      </c>
      <c r="AW167" s="28"/>
      <c r="AX167" s="350" t="s">
        <v>31</v>
      </c>
      <c r="AY167" s="351">
        <f>(T167*60+X167)-(H167*60+L167)</f>
        <v>0</v>
      </c>
      <c r="AZ167" s="28"/>
      <c r="BA167" s="28"/>
      <c r="BB167" s="28"/>
      <c r="BC167" s="28"/>
      <c r="BD167" s="28"/>
      <c r="BE167" s="28"/>
      <c r="BF167" s="28"/>
    </row>
    <row r="168" spans="1:58" ht="35.25" hidden="1" customHeight="1" x14ac:dyDescent="0.2">
      <c r="A168" s="29"/>
      <c r="B168" s="394"/>
      <c r="C168" s="395"/>
      <c r="D168" s="395"/>
      <c r="E168" s="396"/>
      <c r="F168" s="397"/>
      <c r="G168" s="397"/>
      <c r="H168" s="391"/>
      <c r="I168" s="391"/>
      <c r="J168" s="377"/>
      <c r="K168" s="377"/>
      <c r="L168" s="391"/>
      <c r="M168" s="391"/>
      <c r="N168" s="377"/>
      <c r="O168" s="378"/>
      <c r="P168" s="380"/>
      <c r="Q168" s="378"/>
      <c r="R168" s="387"/>
      <c r="S168" s="387"/>
      <c r="T168" s="391"/>
      <c r="U168" s="391"/>
      <c r="V168" s="377"/>
      <c r="W168" s="377"/>
      <c r="X168" s="391"/>
      <c r="Y168" s="391"/>
      <c r="Z168" s="377"/>
      <c r="AA168" s="378"/>
      <c r="AB168" s="28"/>
      <c r="AC168" s="28"/>
      <c r="AD168" s="28"/>
      <c r="AE168" s="400"/>
      <c r="AF168" s="401"/>
      <c r="AG168" s="401"/>
      <c r="AH168" s="401"/>
      <c r="AI168" s="402"/>
      <c r="AJ168" s="384"/>
      <c r="AK168" s="384"/>
      <c r="AL168" s="401"/>
      <c r="AM168" s="401"/>
      <c r="AN168" s="384"/>
      <c r="AO168" s="384"/>
      <c r="AP168" s="377"/>
      <c r="AQ168" s="378"/>
      <c r="AR168" s="34"/>
      <c r="AS168" s="28"/>
      <c r="AT168" s="350"/>
      <c r="AU168" s="350"/>
      <c r="AV168" s="351"/>
      <c r="AW168" s="28"/>
      <c r="AX168" s="350"/>
      <c r="AY168" s="351"/>
      <c r="AZ168" s="28"/>
      <c r="BA168" s="28"/>
      <c r="BB168" s="28"/>
      <c r="BC168" s="28"/>
      <c r="BD168" s="28"/>
      <c r="BE168" s="28"/>
      <c r="BF168" s="28"/>
    </row>
    <row r="169" spans="1:58" ht="17.25" hidden="1" customHeight="1" x14ac:dyDescent="0.2">
      <c r="A169" s="29"/>
      <c r="B169" s="35"/>
      <c r="C169" s="35"/>
      <c r="D169" s="35"/>
      <c r="E169" s="35"/>
      <c r="F169" s="36"/>
      <c r="G169" s="36"/>
      <c r="H169" s="155"/>
      <c r="I169" s="36"/>
      <c r="J169" s="36"/>
      <c r="K169" s="36"/>
      <c r="L169" s="36"/>
      <c r="M169" s="36"/>
      <c r="N169" s="36"/>
      <c r="O169" s="36"/>
      <c r="P169" s="36"/>
      <c r="Q169" s="36"/>
      <c r="R169" s="36"/>
      <c r="S169" s="36"/>
      <c r="T169" s="36"/>
      <c r="U169" s="36"/>
      <c r="V169" s="36"/>
      <c r="W169" s="36"/>
      <c r="X169" s="34"/>
      <c r="Y169" s="34"/>
      <c r="Z169" s="32"/>
      <c r="AA169" s="157"/>
      <c r="AB169" s="34"/>
      <c r="AC169" s="34"/>
      <c r="AD169" s="34"/>
      <c r="AE169" s="38"/>
      <c r="AF169" s="38"/>
      <c r="AG169" s="38"/>
      <c r="AH169" s="38"/>
      <c r="AI169" s="38"/>
      <c r="AJ169" s="39" t="s">
        <v>32</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2">
      <c r="A170" s="29"/>
      <c r="B170" s="30"/>
      <c r="C170" s="156"/>
      <c r="D170" s="156"/>
      <c r="E170" s="156"/>
      <c r="F170" s="32"/>
      <c r="G170" s="32"/>
      <c r="H170" s="32"/>
      <c r="I170" s="32"/>
      <c r="J170" s="32"/>
      <c r="K170" s="32"/>
      <c r="L170" s="32"/>
      <c r="M170" s="32"/>
      <c r="N170" s="32"/>
      <c r="O170" s="32"/>
      <c r="P170" s="32"/>
      <c r="Q170" s="32"/>
      <c r="R170" s="32"/>
      <c r="S170" s="32"/>
      <c r="T170" s="32"/>
      <c r="U170" s="32"/>
      <c r="V170" s="32"/>
      <c r="W170" s="157"/>
      <c r="X170" s="34"/>
      <c r="Y170" s="34"/>
      <c r="Z170" s="32"/>
      <c r="AA170" s="157"/>
      <c r="AB170" s="34"/>
      <c r="AC170" s="34"/>
      <c r="AD170" s="34"/>
      <c r="AE170" s="38"/>
      <c r="AF170" s="38"/>
      <c r="AG170" s="38"/>
      <c r="AH170" s="38"/>
      <c r="AI170" s="38"/>
      <c r="AJ170" s="38"/>
      <c r="AK170" s="38"/>
      <c r="AL170" s="38"/>
      <c r="AM170" s="38"/>
      <c r="AN170" s="38"/>
      <c r="AO170" s="38"/>
      <c r="AP170" s="38"/>
      <c r="AQ170" s="38"/>
      <c r="AR170" s="34"/>
      <c r="AV170" s="42" t="s">
        <v>33</v>
      </c>
      <c r="AY170" s="28" t="s">
        <v>34</v>
      </c>
      <c r="BB170" s="28" t="s">
        <v>35</v>
      </c>
    </row>
    <row r="171" spans="1:58" s="47" customFormat="1" ht="25.5" hidden="1" customHeight="1" x14ac:dyDescent="0.2">
      <c r="A171" s="40"/>
      <c r="B171" s="41" t="s">
        <v>110</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157"/>
      <c r="AB171" s="34"/>
      <c r="AC171" s="34"/>
      <c r="AD171" s="34"/>
      <c r="AE171" s="43" t="s">
        <v>36</v>
      </c>
      <c r="AF171" s="44"/>
      <c r="AG171" s="45"/>
      <c r="AH171" s="45"/>
      <c r="AI171" s="45"/>
      <c r="AJ171" s="45"/>
      <c r="AK171" s="45"/>
      <c r="AL171" s="45"/>
      <c r="AM171" s="45"/>
      <c r="AN171" s="38"/>
      <c r="AO171" s="38"/>
      <c r="AP171" s="38"/>
      <c r="AQ171" s="46"/>
      <c r="AR171" s="34"/>
      <c r="AS171" s="28"/>
      <c r="AT171" s="42"/>
      <c r="AU171" s="42"/>
      <c r="AV171" s="42" t="s">
        <v>37</v>
      </c>
      <c r="AW171" s="42"/>
      <c r="AX171" s="42"/>
      <c r="AY171" s="28" t="s">
        <v>38</v>
      </c>
      <c r="AZ171" s="42"/>
      <c r="BA171" s="28"/>
      <c r="BB171" s="28"/>
      <c r="BC171" s="42"/>
      <c r="BD171" s="28"/>
      <c r="BE171" s="42"/>
      <c r="BF171" s="42"/>
    </row>
    <row r="172" spans="1:58" ht="25.5" hidden="1" customHeight="1" x14ac:dyDescent="0.2">
      <c r="A172" s="29"/>
      <c r="B172" s="258" t="s">
        <v>22</v>
      </c>
      <c r="C172" s="392"/>
      <c r="D172" s="392"/>
      <c r="E172" s="393"/>
      <c r="F172" s="397" t="s">
        <v>23</v>
      </c>
      <c r="G172" s="397"/>
      <c r="H172" s="389"/>
      <c r="I172" s="389"/>
      <c r="J172" s="375" t="s">
        <v>24</v>
      </c>
      <c r="K172" s="375"/>
      <c r="L172" s="389"/>
      <c r="M172" s="389"/>
      <c r="N172" s="375" t="s">
        <v>25</v>
      </c>
      <c r="O172" s="376"/>
      <c r="P172" s="385" t="s">
        <v>26</v>
      </c>
      <c r="Q172" s="376"/>
      <c r="R172" s="386" t="s">
        <v>27</v>
      </c>
      <c r="S172" s="386"/>
      <c r="T172" s="388"/>
      <c r="U172" s="389"/>
      <c r="V172" s="375" t="s">
        <v>24</v>
      </c>
      <c r="W172" s="375"/>
      <c r="X172" s="389"/>
      <c r="Y172" s="389"/>
      <c r="Z172" s="375" t="s">
        <v>25</v>
      </c>
      <c r="AA172" s="376"/>
      <c r="AB172" s="34"/>
      <c r="AC172" s="34"/>
      <c r="AD172" s="34"/>
      <c r="AE172" s="379" t="s">
        <v>39</v>
      </c>
      <c r="AF172" s="375"/>
      <c r="AG172" s="375"/>
      <c r="AH172" s="375"/>
      <c r="AI172" s="376"/>
      <c r="AJ172" s="381">
        <f>ROUNDDOWN(AV177/60,0)</f>
        <v>0</v>
      </c>
      <c r="AK172" s="382"/>
      <c r="AL172" s="375" t="s">
        <v>24</v>
      </c>
      <c r="AM172" s="375"/>
      <c r="AN172" s="382">
        <f>AV177-AJ172*60</f>
        <v>0</v>
      </c>
      <c r="AO172" s="382"/>
      <c r="AP172" s="375" t="s">
        <v>25</v>
      </c>
      <c r="AQ172" s="376"/>
      <c r="AR172" s="34"/>
      <c r="AS172" s="48"/>
      <c r="AT172" s="28"/>
      <c r="AU172" s="350" t="s">
        <v>40</v>
      </c>
      <c r="AV172" s="351">
        <f>IF(AY172&lt;=BB172,BB172,AV167)</f>
        <v>1260</v>
      </c>
      <c r="AW172" s="171"/>
      <c r="AX172" s="350" t="s">
        <v>41</v>
      </c>
      <c r="AY172" s="351">
        <f>T172*60+X172</f>
        <v>0</v>
      </c>
      <c r="AZ172" s="171"/>
      <c r="BA172" s="350" t="s">
        <v>42</v>
      </c>
      <c r="BB172" s="351">
        <f>21*60</f>
        <v>1260</v>
      </c>
      <c r="BC172" s="28"/>
      <c r="BD172" s="28"/>
      <c r="BE172" s="28"/>
      <c r="BF172" s="28"/>
    </row>
    <row r="173" spans="1:58" ht="35.25" hidden="1" customHeight="1" x14ac:dyDescent="0.2">
      <c r="A173" s="29"/>
      <c r="B173" s="394"/>
      <c r="C173" s="395"/>
      <c r="D173" s="395"/>
      <c r="E173" s="396"/>
      <c r="F173" s="397"/>
      <c r="G173" s="397"/>
      <c r="H173" s="391"/>
      <c r="I173" s="391"/>
      <c r="J173" s="377"/>
      <c r="K173" s="377"/>
      <c r="L173" s="391"/>
      <c r="M173" s="391"/>
      <c r="N173" s="377"/>
      <c r="O173" s="378"/>
      <c r="P173" s="380"/>
      <c r="Q173" s="378"/>
      <c r="R173" s="387"/>
      <c r="S173" s="387"/>
      <c r="T173" s="390"/>
      <c r="U173" s="391"/>
      <c r="V173" s="377"/>
      <c r="W173" s="377"/>
      <c r="X173" s="391"/>
      <c r="Y173" s="391"/>
      <c r="Z173" s="377"/>
      <c r="AA173" s="378"/>
      <c r="AB173" s="28"/>
      <c r="AC173" s="28"/>
      <c r="AD173" s="28"/>
      <c r="AE173" s="380"/>
      <c r="AF173" s="377"/>
      <c r="AG173" s="377"/>
      <c r="AH173" s="377"/>
      <c r="AI173" s="378"/>
      <c r="AJ173" s="383"/>
      <c r="AK173" s="384"/>
      <c r="AL173" s="377"/>
      <c r="AM173" s="377"/>
      <c r="AN173" s="384"/>
      <c r="AO173" s="384"/>
      <c r="AP173" s="377"/>
      <c r="AQ173" s="378"/>
      <c r="AR173" s="34"/>
      <c r="AS173" s="48"/>
      <c r="AT173" s="28"/>
      <c r="AU173" s="350"/>
      <c r="AV173" s="351"/>
      <c r="AW173" s="171"/>
      <c r="AX173" s="350"/>
      <c r="AY173" s="351"/>
      <c r="AZ173" s="171"/>
      <c r="BA173" s="350"/>
      <c r="BB173" s="351"/>
      <c r="BC173" s="28"/>
      <c r="BD173" s="28"/>
      <c r="BE173" s="28"/>
      <c r="BF173" s="28"/>
    </row>
    <row r="174" spans="1:58" ht="17.25" hidden="1" customHeight="1" x14ac:dyDescent="0.2">
      <c r="A174" s="49"/>
      <c r="B174" s="35"/>
      <c r="C174" s="35"/>
      <c r="D174" s="35"/>
      <c r="E174" s="35"/>
      <c r="F174" s="28"/>
      <c r="G174" s="35"/>
      <c r="H174" s="155"/>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32</v>
      </c>
      <c r="AK174" s="46"/>
      <c r="AL174" s="46"/>
      <c r="AM174" s="46"/>
      <c r="AN174" s="46"/>
      <c r="AO174" s="46"/>
      <c r="AP174" s="46"/>
      <c r="AQ174" s="46"/>
      <c r="AR174" s="28"/>
      <c r="AS174" s="28"/>
      <c r="AT174" s="28"/>
      <c r="AU174" s="28"/>
      <c r="AV174" s="28"/>
      <c r="AW174" s="28"/>
      <c r="AX174" s="28"/>
      <c r="AY174" s="61" t="s">
        <v>43</v>
      </c>
      <c r="AZ174" s="28"/>
      <c r="BA174" s="28"/>
      <c r="BB174" s="28"/>
      <c r="BC174" s="28"/>
      <c r="BD174" s="28"/>
      <c r="BE174" s="28"/>
      <c r="BF174" s="28"/>
    </row>
    <row r="175" spans="1:58" ht="25.5" hidden="1" customHeight="1" x14ac:dyDescent="0.3">
      <c r="A175" s="49"/>
      <c r="B175" s="28"/>
      <c r="C175" s="352" t="s">
        <v>109</v>
      </c>
      <c r="D175" s="353"/>
      <c r="E175" s="353"/>
      <c r="F175" s="353"/>
      <c r="G175" s="353"/>
      <c r="H175" s="353"/>
      <c r="I175" s="353"/>
      <c r="J175" s="353"/>
      <c r="K175" s="353"/>
      <c r="L175" s="353"/>
      <c r="M175" s="353"/>
      <c r="N175" s="353"/>
      <c r="O175" s="353"/>
      <c r="P175" s="353"/>
      <c r="Q175" s="353"/>
      <c r="R175" s="353"/>
      <c r="S175" s="353"/>
      <c r="T175" s="353"/>
      <c r="U175" s="353"/>
      <c r="V175" s="353"/>
      <c r="W175" s="353"/>
      <c r="X175" s="353"/>
      <c r="Y175" s="353"/>
      <c r="Z175" s="353"/>
      <c r="AA175" s="353"/>
      <c r="AB175" s="354"/>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47" t="s">
        <v>99</v>
      </c>
      <c r="AZ175" s="28"/>
      <c r="BA175" s="28"/>
      <c r="BB175" s="28"/>
      <c r="BC175" s="28"/>
      <c r="BD175" s="28"/>
      <c r="BE175" s="28"/>
      <c r="BF175" s="28"/>
    </row>
    <row r="176" spans="1:58" ht="25.5" hidden="1" customHeight="1" x14ac:dyDescent="0.2">
      <c r="A176" s="49"/>
      <c r="B176" s="28"/>
      <c r="C176" s="355"/>
      <c r="D176" s="356"/>
      <c r="E176" s="356"/>
      <c r="F176" s="356"/>
      <c r="G176" s="356"/>
      <c r="H176" s="356"/>
      <c r="I176" s="356"/>
      <c r="J176" s="356"/>
      <c r="K176" s="356"/>
      <c r="L176" s="356"/>
      <c r="M176" s="356"/>
      <c r="N176" s="356"/>
      <c r="O176" s="356"/>
      <c r="P176" s="356"/>
      <c r="Q176" s="356"/>
      <c r="R176" s="356"/>
      <c r="S176" s="356"/>
      <c r="T176" s="356"/>
      <c r="U176" s="356"/>
      <c r="V176" s="356"/>
      <c r="W176" s="356"/>
      <c r="X176" s="356"/>
      <c r="Y176" s="356"/>
      <c r="Z176" s="356"/>
      <c r="AA176" s="356"/>
      <c r="AB176" s="357"/>
      <c r="AD176" s="28"/>
      <c r="AE176" s="43" t="s">
        <v>44</v>
      </c>
      <c r="AF176" s="46"/>
      <c r="AG176" s="46"/>
      <c r="AH176" s="46"/>
      <c r="AI176" s="46"/>
      <c r="AJ176" s="46"/>
      <c r="AK176" s="46"/>
      <c r="AL176" s="46"/>
      <c r="AM176" s="46"/>
      <c r="AN176" s="46"/>
      <c r="AO176" s="46"/>
      <c r="AP176" s="46"/>
      <c r="AQ176" s="46"/>
      <c r="AR176" s="28"/>
      <c r="AS176" s="28"/>
      <c r="AT176" s="28"/>
      <c r="AU176" s="28"/>
      <c r="AV176" s="28" t="s">
        <v>45</v>
      </c>
      <c r="AW176" s="28"/>
      <c r="AX176" s="28"/>
      <c r="AY176" s="28" t="s">
        <v>46</v>
      </c>
      <c r="AZ176" s="148"/>
      <c r="BA176" s="28"/>
      <c r="BB176" s="28"/>
      <c r="BC176" s="28"/>
      <c r="BD176" s="28"/>
      <c r="BE176" s="28"/>
      <c r="BF176" s="28"/>
    </row>
    <row r="177" spans="1:58" s="47" customFormat="1" ht="25.5" hidden="1" customHeight="1" x14ac:dyDescent="0.2">
      <c r="A177" s="49"/>
      <c r="B177" s="28"/>
      <c r="C177" s="355"/>
      <c r="D177" s="356"/>
      <c r="E177" s="356"/>
      <c r="F177" s="356"/>
      <c r="G177" s="356"/>
      <c r="H177" s="356"/>
      <c r="I177" s="356"/>
      <c r="J177" s="356"/>
      <c r="K177" s="356"/>
      <c r="L177" s="356"/>
      <c r="M177" s="356"/>
      <c r="N177" s="356"/>
      <c r="O177" s="356"/>
      <c r="P177" s="356"/>
      <c r="Q177" s="356"/>
      <c r="R177" s="356"/>
      <c r="S177" s="356"/>
      <c r="T177" s="356"/>
      <c r="U177" s="356"/>
      <c r="V177" s="356"/>
      <c r="W177" s="356"/>
      <c r="X177" s="356"/>
      <c r="Y177" s="356"/>
      <c r="Z177" s="356"/>
      <c r="AA177" s="356"/>
      <c r="AB177" s="357"/>
      <c r="AC177" s="1"/>
      <c r="AD177" s="28"/>
      <c r="AE177" s="361" t="s">
        <v>47</v>
      </c>
      <c r="AF177" s="362"/>
      <c r="AG177" s="362"/>
      <c r="AH177" s="362"/>
      <c r="AI177" s="362"/>
      <c r="AJ177" s="362"/>
      <c r="AK177" s="363"/>
      <c r="AL177" s="367">
        <f>IF(AY167=0,0,ROUNDUP(AV177/AY167,3))</f>
        <v>0</v>
      </c>
      <c r="AM177" s="368"/>
      <c r="AN177" s="368"/>
      <c r="AO177" s="368"/>
      <c r="AP177" s="368"/>
      <c r="AQ177" s="369"/>
      <c r="AR177" s="28"/>
      <c r="AS177" s="28"/>
      <c r="AT177" s="42"/>
      <c r="AU177" s="350" t="s">
        <v>48</v>
      </c>
      <c r="AV177" s="373">
        <f>IF(AV167-AV172&gt;0,IF(AV167-AV172&gt;AY167,AY167,AV167-AV172),0)</f>
        <v>0</v>
      </c>
      <c r="AW177" s="374" t="s">
        <v>49</v>
      </c>
      <c r="AX177" s="374"/>
      <c r="AY177" s="148"/>
      <c r="AZ177" s="148"/>
      <c r="BA177" s="42"/>
      <c r="BB177" s="42"/>
      <c r="BC177" s="42"/>
      <c r="BD177" s="42"/>
      <c r="BE177" s="42"/>
      <c r="BF177" s="42"/>
    </row>
    <row r="178" spans="1:58" ht="35.25" hidden="1" customHeight="1" x14ac:dyDescent="0.2">
      <c r="A178" s="49"/>
      <c r="B178" s="28"/>
      <c r="C178" s="355"/>
      <c r="D178" s="356"/>
      <c r="E178" s="356"/>
      <c r="F178" s="356"/>
      <c r="G178" s="356"/>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D178" s="28"/>
      <c r="AE178" s="364"/>
      <c r="AF178" s="365"/>
      <c r="AG178" s="365"/>
      <c r="AH178" s="365"/>
      <c r="AI178" s="365"/>
      <c r="AJ178" s="365"/>
      <c r="AK178" s="366"/>
      <c r="AL178" s="370"/>
      <c r="AM178" s="371"/>
      <c r="AN178" s="371"/>
      <c r="AO178" s="371"/>
      <c r="AP178" s="371"/>
      <c r="AQ178" s="372"/>
      <c r="AR178" s="28"/>
      <c r="AS178" s="28"/>
      <c r="AT178" s="350"/>
      <c r="AU178" s="350"/>
      <c r="AV178" s="373"/>
      <c r="AW178" s="374"/>
      <c r="AX178" s="374"/>
      <c r="AY178" s="28"/>
      <c r="AZ178" s="28"/>
      <c r="BA178" s="28"/>
      <c r="BB178" s="28"/>
      <c r="BC178" s="28"/>
      <c r="BD178" s="28"/>
      <c r="BE178" s="28"/>
      <c r="BF178" s="28"/>
    </row>
    <row r="179" spans="1:58" ht="25.5" hidden="1" customHeight="1" x14ac:dyDescent="0.2">
      <c r="A179" s="49"/>
      <c r="B179" s="28"/>
      <c r="C179" s="358"/>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60"/>
      <c r="AD179" s="28"/>
      <c r="AE179" s="28"/>
      <c r="AF179" s="28"/>
      <c r="AG179" s="28"/>
      <c r="AH179" s="28"/>
      <c r="AI179" s="28"/>
      <c r="AJ179" s="28"/>
      <c r="AK179" s="52" t="s">
        <v>32</v>
      </c>
      <c r="AL179" s="28"/>
      <c r="AM179" s="34"/>
      <c r="AN179" s="34"/>
      <c r="AO179" s="34"/>
      <c r="AP179" s="28"/>
      <c r="AQ179" s="28"/>
      <c r="AR179" s="28"/>
      <c r="AS179" s="28"/>
      <c r="AT179" s="350"/>
      <c r="AU179" s="28"/>
      <c r="AV179" s="28"/>
      <c r="AW179" s="28"/>
      <c r="AX179" s="28"/>
      <c r="AY179" s="28"/>
      <c r="AZ179" s="28"/>
      <c r="BA179" s="28"/>
      <c r="BB179" s="28"/>
      <c r="BC179" s="28"/>
      <c r="BD179" s="28"/>
      <c r="BE179" s="28"/>
      <c r="BF179" s="28"/>
    </row>
    <row r="180" spans="1:58" ht="25.5" hidden="1" customHeight="1" x14ac:dyDescent="0.2">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50</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2">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2">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2">
      <c r="A183" s="403" t="s">
        <v>65</v>
      </c>
      <c r="B183" s="404"/>
      <c r="C183" s="404"/>
      <c r="D183" s="404"/>
      <c r="E183" s="404"/>
      <c r="F183" s="404"/>
      <c r="G183" s="404"/>
      <c r="H183" s="404"/>
      <c r="I183" s="405"/>
      <c r="J183" s="23"/>
      <c r="K183" s="63" t="s">
        <v>58</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17</v>
      </c>
      <c r="AV183" s="34"/>
      <c r="AW183" s="34"/>
      <c r="AX183" s="34"/>
      <c r="AY183" s="34"/>
      <c r="AZ183" s="28"/>
      <c r="BA183" s="34"/>
      <c r="BB183" s="34"/>
      <c r="BC183" s="34"/>
      <c r="BD183" s="34"/>
      <c r="BE183" s="34"/>
      <c r="BF183" s="9"/>
    </row>
    <row r="184" spans="1:58" ht="17.25" hidden="1" customHeight="1" x14ac:dyDescent="0.2">
      <c r="A184" s="406"/>
      <c r="B184" s="407"/>
      <c r="C184" s="407"/>
      <c r="D184" s="407"/>
      <c r="E184" s="407"/>
      <c r="F184" s="407"/>
      <c r="G184" s="407"/>
      <c r="H184" s="407"/>
      <c r="I184" s="408"/>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2">
      <c r="A185" s="29"/>
      <c r="B185" s="30" t="s">
        <v>18</v>
      </c>
      <c r="C185" s="156"/>
      <c r="D185" s="156"/>
      <c r="E185" s="156"/>
      <c r="F185" s="28"/>
      <c r="G185" s="32"/>
      <c r="H185" s="28"/>
      <c r="I185" s="32"/>
      <c r="J185" s="32"/>
      <c r="K185" s="32"/>
      <c r="L185" s="32"/>
      <c r="M185" s="32"/>
      <c r="N185" s="32"/>
      <c r="O185" s="32"/>
      <c r="P185" s="32"/>
      <c r="Q185" s="32"/>
      <c r="R185" s="32"/>
      <c r="S185" s="32"/>
      <c r="T185" s="32"/>
      <c r="U185" s="32"/>
      <c r="V185" s="32"/>
      <c r="W185" s="32"/>
      <c r="X185" s="32"/>
      <c r="Y185" s="32"/>
      <c r="Z185" s="32"/>
      <c r="AA185" s="157"/>
      <c r="AB185" s="34"/>
      <c r="AC185" s="34"/>
      <c r="AD185" s="34"/>
      <c r="AE185" s="30" t="s">
        <v>19</v>
      </c>
      <c r="AF185" s="34"/>
      <c r="AG185" s="34"/>
      <c r="AH185" s="34"/>
      <c r="AI185" s="34"/>
      <c r="AJ185" s="34"/>
      <c r="AK185" s="34"/>
      <c r="AL185" s="34"/>
      <c r="AM185" s="34"/>
      <c r="AN185" s="34"/>
      <c r="AO185" s="34"/>
      <c r="AP185" s="34"/>
      <c r="AQ185" s="34"/>
      <c r="AR185" s="34"/>
      <c r="AS185" s="34"/>
      <c r="AT185" s="28"/>
      <c r="AU185" s="28"/>
      <c r="AV185" s="28" t="s">
        <v>20</v>
      </c>
      <c r="AW185" s="28"/>
      <c r="AX185" s="28"/>
      <c r="AY185" s="28" t="s">
        <v>21</v>
      </c>
      <c r="AZ185" s="28"/>
      <c r="BA185" s="28"/>
      <c r="BB185" s="28"/>
      <c r="BC185" s="28"/>
      <c r="BD185" s="28"/>
      <c r="BE185" s="28"/>
      <c r="BF185" s="28"/>
    </row>
    <row r="186" spans="1:58" ht="25.5" hidden="1" customHeight="1" x14ac:dyDescent="0.2">
      <c r="A186" s="29"/>
      <c r="B186" s="258" t="s">
        <v>22</v>
      </c>
      <c r="C186" s="392"/>
      <c r="D186" s="392"/>
      <c r="E186" s="393"/>
      <c r="F186" s="397" t="s">
        <v>23</v>
      </c>
      <c r="G186" s="397"/>
      <c r="H186" s="389"/>
      <c r="I186" s="389"/>
      <c r="J186" s="375" t="s">
        <v>24</v>
      </c>
      <c r="K186" s="375"/>
      <c r="L186" s="389"/>
      <c r="M186" s="389"/>
      <c r="N186" s="375" t="s">
        <v>25</v>
      </c>
      <c r="O186" s="376"/>
      <c r="P186" s="385" t="s">
        <v>26</v>
      </c>
      <c r="Q186" s="376"/>
      <c r="R186" s="386" t="s">
        <v>27</v>
      </c>
      <c r="S186" s="386"/>
      <c r="T186" s="389"/>
      <c r="U186" s="389"/>
      <c r="V186" s="375" t="s">
        <v>24</v>
      </c>
      <c r="W186" s="375"/>
      <c r="X186" s="389"/>
      <c r="Y186" s="389"/>
      <c r="Z186" s="375" t="s">
        <v>25</v>
      </c>
      <c r="AA186" s="376"/>
      <c r="AB186" s="28"/>
      <c r="AC186" s="28"/>
      <c r="AD186" s="28"/>
      <c r="AE186" s="361" t="s">
        <v>53</v>
      </c>
      <c r="AF186" s="398"/>
      <c r="AG186" s="398"/>
      <c r="AH186" s="398"/>
      <c r="AI186" s="399"/>
      <c r="AJ186" s="382">
        <f>ROUNDDOWN(AY186/60,0)</f>
        <v>0</v>
      </c>
      <c r="AK186" s="382"/>
      <c r="AL186" s="398" t="s">
        <v>29</v>
      </c>
      <c r="AM186" s="398"/>
      <c r="AN186" s="382">
        <f>AY186-AJ186*60</f>
        <v>0</v>
      </c>
      <c r="AO186" s="382"/>
      <c r="AP186" s="375" t="s">
        <v>25</v>
      </c>
      <c r="AQ186" s="376"/>
      <c r="AR186" s="34"/>
      <c r="AS186" s="28"/>
      <c r="AT186" s="350"/>
      <c r="AU186" s="350" t="s">
        <v>30</v>
      </c>
      <c r="AV186" s="351">
        <f>T186*60+X186</f>
        <v>0</v>
      </c>
      <c r="AW186" s="28"/>
      <c r="AX186" s="350" t="s">
        <v>31</v>
      </c>
      <c r="AY186" s="351">
        <f>(T186*60+X186)-(H186*60+L186)</f>
        <v>0</v>
      </c>
      <c r="AZ186" s="28"/>
      <c r="BA186" s="28"/>
      <c r="BB186" s="28"/>
      <c r="BC186" s="28"/>
      <c r="BD186" s="28"/>
      <c r="BE186" s="28"/>
      <c r="BF186" s="28"/>
    </row>
    <row r="187" spans="1:58" ht="35.25" hidden="1" customHeight="1" x14ac:dyDescent="0.2">
      <c r="A187" s="29"/>
      <c r="B187" s="394"/>
      <c r="C187" s="395"/>
      <c r="D187" s="395"/>
      <c r="E187" s="396"/>
      <c r="F187" s="397"/>
      <c r="G187" s="397"/>
      <c r="H187" s="391"/>
      <c r="I187" s="391"/>
      <c r="J187" s="377"/>
      <c r="K187" s="377"/>
      <c r="L187" s="391"/>
      <c r="M187" s="391"/>
      <c r="N187" s="377"/>
      <c r="O187" s="378"/>
      <c r="P187" s="380"/>
      <c r="Q187" s="378"/>
      <c r="R187" s="387"/>
      <c r="S187" s="387"/>
      <c r="T187" s="391"/>
      <c r="U187" s="391"/>
      <c r="V187" s="377"/>
      <c r="W187" s="377"/>
      <c r="X187" s="391"/>
      <c r="Y187" s="391"/>
      <c r="Z187" s="377"/>
      <c r="AA187" s="378"/>
      <c r="AB187" s="28"/>
      <c r="AC187" s="28"/>
      <c r="AD187" s="28"/>
      <c r="AE187" s="400"/>
      <c r="AF187" s="401"/>
      <c r="AG187" s="401"/>
      <c r="AH187" s="401"/>
      <c r="AI187" s="402"/>
      <c r="AJ187" s="384"/>
      <c r="AK187" s="384"/>
      <c r="AL187" s="401"/>
      <c r="AM187" s="401"/>
      <c r="AN187" s="384"/>
      <c r="AO187" s="384"/>
      <c r="AP187" s="377"/>
      <c r="AQ187" s="378"/>
      <c r="AR187" s="34"/>
      <c r="AS187" s="28"/>
      <c r="AT187" s="350"/>
      <c r="AU187" s="350"/>
      <c r="AV187" s="351"/>
      <c r="AW187" s="28"/>
      <c r="AX187" s="350"/>
      <c r="AY187" s="351"/>
      <c r="AZ187" s="28"/>
      <c r="BA187" s="28"/>
      <c r="BB187" s="28"/>
      <c r="BC187" s="28"/>
      <c r="BD187" s="28"/>
      <c r="BE187" s="28"/>
      <c r="BF187" s="28"/>
    </row>
    <row r="188" spans="1:58" ht="17.25" hidden="1" customHeight="1" x14ac:dyDescent="0.2">
      <c r="A188" s="29"/>
      <c r="B188" s="35"/>
      <c r="C188" s="35"/>
      <c r="D188" s="35"/>
      <c r="E188" s="35"/>
      <c r="F188" s="36"/>
      <c r="G188" s="36"/>
      <c r="H188" s="155"/>
      <c r="I188" s="36"/>
      <c r="J188" s="36"/>
      <c r="K188" s="36"/>
      <c r="L188" s="36"/>
      <c r="M188" s="36"/>
      <c r="N188" s="36"/>
      <c r="O188" s="36"/>
      <c r="P188" s="36"/>
      <c r="Q188" s="36"/>
      <c r="R188" s="36"/>
      <c r="S188" s="36"/>
      <c r="T188" s="36"/>
      <c r="U188" s="36"/>
      <c r="V188" s="36"/>
      <c r="W188" s="36"/>
      <c r="X188" s="34"/>
      <c r="Y188" s="34"/>
      <c r="Z188" s="32"/>
      <c r="AA188" s="157"/>
      <c r="AB188" s="34"/>
      <c r="AC188" s="34"/>
      <c r="AD188" s="34"/>
      <c r="AE188" s="38"/>
      <c r="AF188" s="38"/>
      <c r="AG188" s="38"/>
      <c r="AH188" s="38"/>
      <c r="AI188" s="38"/>
      <c r="AJ188" s="39" t="s">
        <v>32</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2">
      <c r="A189" s="29"/>
      <c r="B189" s="30"/>
      <c r="C189" s="156"/>
      <c r="D189" s="156"/>
      <c r="E189" s="156"/>
      <c r="F189" s="32"/>
      <c r="G189" s="32"/>
      <c r="H189" s="32"/>
      <c r="I189" s="32"/>
      <c r="J189" s="32"/>
      <c r="K189" s="32"/>
      <c r="L189" s="32"/>
      <c r="M189" s="32"/>
      <c r="N189" s="32"/>
      <c r="O189" s="32"/>
      <c r="P189" s="32"/>
      <c r="Q189" s="32"/>
      <c r="R189" s="32"/>
      <c r="S189" s="32"/>
      <c r="T189" s="32"/>
      <c r="U189" s="32"/>
      <c r="V189" s="32"/>
      <c r="W189" s="157"/>
      <c r="X189" s="34"/>
      <c r="Y189" s="34"/>
      <c r="Z189" s="32"/>
      <c r="AA189" s="157"/>
      <c r="AB189" s="34"/>
      <c r="AC189" s="34"/>
      <c r="AD189" s="34"/>
      <c r="AE189" s="38"/>
      <c r="AF189" s="38"/>
      <c r="AG189" s="38"/>
      <c r="AH189" s="38"/>
      <c r="AI189" s="38"/>
      <c r="AJ189" s="38"/>
      <c r="AK189" s="38"/>
      <c r="AL189" s="38"/>
      <c r="AM189" s="38"/>
      <c r="AN189" s="38"/>
      <c r="AO189" s="38"/>
      <c r="AP189" s="38"/>
      <c r="AQ189" s="38"/>
      <c r="AR189" s="34"/>
      <c r="AV189" s="42" t="s">
        <v>33</v>
      </c>
      <c r="AY189" s="28" t="s">
        <v>34</v>
      </c>
      <c r="BB189" s="28" t="s">
        <v>35</v>
      </c>
    </row>
    <row r="190" spans="1:58" s="47" customFormat="1" ht="25.5" hidden="1" customHeight="1" x14ac:dyDescent="0.2">
      <c r="A190" s="40"/>
      <c r="B190" s="41" t="s">
        <v>110</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157"/>
      <c r="AB190" s="34"/>
      <c r="AC190" s="34"/>
      <c r="AD190" s="34"/>
      <c r="AE190" s="43" t="s">
        <v>36</v>
      </c>
      <c r="AF190" s="44"/>
      <c r="AG190" s="45"/>
      <c r="AH190" s="45"/>
      <c r="AI190" s="45"/>
      <c r="AJ190" s="45"/>
      <c r="AK190" s="45"/>
      <c r="AL190" s="45"/>
      <c r="AM190" s="45"/>
      <c r="AN190" s="38"/>
      <c r="AO190" s="38"/>
      <c r="AP190" s="38"/>
      <c r="AQ190" s="46"/>
      <c r="AR190" s="34"/>
      <c r="AS190" s="28"/>
      <c r="AT190" s="42"/>
      <c r="AU190" s="42"/>
      <c r="AV190" s="42" t="s">
        <v>37</v>
      </c>
      <c r="AW190" s="42"/>
      <c r="AX190" s="42"/>
      <c r="AY190" s="28" t="s">
        <v>38</v>
      </c>
      <c r="AZ190" s="42"/>
      <c r="BA190" s="28"/>
      <c r="BB190" s="28"/>
      <c r="BC190" s="42"/>
      <c r="BD190" s="28"/>
      <c r="BE190" s="42"/>
      <c r="BF190" s="42"/>
    </row>
    <row r="191" spans="1:58" ht="25.5" hidden="1" customHeight="1" x14ac:dyDescent="0.2">
      <c r="A191" s="29"/>
      <c r="B191" s="258" t="s">
        <v>54</v>
      </c>
      <c r="C191" s="392"/>
      <c r="D191" s="392"/>
      <c r="E191" s="393"/>
      <c r="F191" s="397" t="s">
        <v>23</v>
      </c>
      <c r="G191" s="397"/>
      <c r="H191" s="389"/>
      <c r="I191" s="389"/>
      <c r="J191" s="375" t="s">
        <v>24</v>
      </c>
      <c r="K191" s="375"/>
      <c r="L191" s="389"/>
      <c r="M191" s="389"/>
      <c r="N191" s="375" t="s">
        <v>25</v>
      </c>
      <c r="O191" s="376"/>
      <c r="P191" s="385" t="s">
        <v>26</v>
      </c>
      <c r="Q191" s="376"/>
      <c r="R191" s="386" t="s">
        <v>27</v>
      </c>
      <c r="S191" s="386"/>
      <c r="T191" s="388"/>
      <c r="U191" s="389"/>
      <c r="V191" s="375" t="s">
        <v>24</v>
      </c>
      <c r="W191" s="375"/>
      <c r="X191" s="389"/>
      <c r="Y191" s="389"/>
      <c r="Z191" s="375" t="s">
        <v>25</v>
      </c>
      <c r="AA191" s="376"/>
      <c r="AB191" s="34"/>
      <c r="AC191" s="34"/>
      <c r="AD191" s="34"/>
      <c r="AE191" s="379" t="s">
        <v>55</v>
      </c>
      <c r="AF191" s="375"/>
      <c r="AG191" s="375"/>
      <c r="AH191" s="375"/>
      <c r="AI191" s="376"/>
      <c r="AJ191" s="381">
        <f>ROUNDDOWN(AV196/60,0)</f>
        <v>0</v>
      </c>
      <c r="AK191" s="382"/>
      <c r="AL191" s="375" t="s">
        <v>24</v>
      </c>
      <c r="AM191" s="375"/>
      <c r="AN191" s="382">
        <f>AV196-AJ191*60</f>
        <v>0</v>
      </c>
      <c r="AO191" s="382"/>
      <c r="AP191" s="375" t="s">
        <v>25</v>
      </c>
      <c r="AQ191" s="376"/>
      <c r="AR191" s="34"/>
      <c r="AS191" s="48"/>
      <c r="AT191" s="28"/>
      <c r="AU191" s="350" t="s">
        <v>40</v>
      </c>
      <c r="AV191" s="351">
        <f>IF(AY191&lt;=BB191,BB191,AV186)</f>
        <v>1260</v>
      </c>
      <c r="AW191" s="171"/>
      <c r="AX191" s="350" t="s">
        <v>41</v>
      </c>
      <c r="AY191" s="351">
        <f>T191*60+X191</f>
        <v>0</v>
      </c>
      <c r="AZ191" s="171"/>
      <c r="BA191" s="350" t="s">
        <v>42</v>
      </c>
      <c r="BB191" s="351">
        <f>21*60</f>
        <v>1260</v>
      </c>
      <c r="BC191" s="28"/>
      <c r="BD191" s="28"/>
      <c r="BE191" s="28"/>
      <c r="BF191" s="28"/>
    </row>
    <row r="192" spans="1:58" ht="35.25" hidden="1" customHeight="1" x14ac:dyDescent="0.2">
      <c r="A192" s="29"/>
      <c r="B192" s="394"/>
      <c r="C192" s="395"/>
      <c r="D192" s="395"/>
      <c r="E192" s="396"/>
      <c r="F192" s="397"/>
      <c r="G192" s="397"/>
      <c r="H192" s="391"/>
      <c r="I192" s="391"/>
      <c r="J192" s="377"/>
      <c r="K192" s="377"/>
      <c r="L192" s="391"/>
      <c r="M192" s="391"/>
      <c r="N192" s="377"/>
      <c r="O192" s="378"/>
      <c r="P192" s="380"/>
      <c r="Q192" s="378"/>
      <c r="R192" s="387"/>
      <c r="S192" s="387"/>
      <c r="T192" s="390"/>
      <c r="U192" s="391"/>
      <c r="V192" s="377"/>
      <c r="W192" s="377"/>
      <c r="X192" s="391"/>
      <c r="Y192" s="391"/>
      <c r="Z192" s="377"/>
      <c r="AA192" s="378"/>
      <c r="AB192" s="28"/>
      <c r="AC192" s="28"/>
      <c r="AD192" s="28"/>
      <c r="AE192" s="380"/>
      <c r="AF192" s="377"/>
      <c r="AG192" s="377"/>
      <c r="AH192" s="377"/>
      <c r="AI192" s="378"/>
      <c r="AJ192" s="383"/>
      <c r="AK192" s="384"/>
      <c r="AL192" s="377"/>
      <c r="AM192" s="377"/>
      <c r="AN192" s="384"/>
      <c r="AO192" s="384"/>
      <c r="AP192" s="377"/>
      <c r="AQ192" s="378"/>
      <c r="AR192" s="34"/>
      <c r="AS192" s="48"/>
      <c r="AT192" s="28"/>
      <c r="AU192" s="350"/>
      <c r="AV192" s="351"/>
      <c r="AW192" s="171"/>
      <c r="AX192" s="350"/>
      <c r="AY192" s="351"/>
      <c r="AZ192" s="171"/>
      <c r="BA192" s="350"/>
      <c r="BB192" s="351"/>
      <c r="BC192" s="28"/>
      <c r="BD192" s="28"/>
      <c r="BE192" s="28"/>
      <c r="BF192" s="28"/>
    </row>
    <row r="193" spans="1:58" ht="17.25" hidden="1" customHeight="1" x14ac:dyDescent="0.2">
      <c r="A193" s="49"/>
      <c r="B193" s="35"/>
      <c r="C193" s="35"/>
      <c r="D193" s="35"/>
      <c r="E193" s="35"/>
      <c r="F193" s="28"/>
      <c r="G193" s="35"/>
      <c r="H193" s="155"/>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32</v>
      </c>
      <c r="AK193" s="46"/>
      <c r="AL193" s="46"/>
      <c r="AM193" s="46"/>
      <c r="AN193" s="46"/>
      <c r="AO193" s="46"/>
      <c r="AP193" s="46"/>
      <c r="AQ193" s="46"/>
      <c r="AR193" s="28"/>
      <c r="AS193" s="28"/>
      <c r="AT193" s="28"/>
      <c r="AU193" s="28"/>
      <c r="AV193" s="28"/>
      <c r="AW193" s="28"/>
      <c r="AX193" s="28"/>
      <c r="AY193" s="61" t="s">
        <v>43</v>
      </c>
      <c r="AZ193" s="28"/>
      <c r="BA193" s="28"/>
      <c r="BB193" s="28"/>
      <c r="BC193" s="28"/>
      <c r="BD193" s="28"/>
      <c r="BE193" s="28"/>
      <c r="BF193" s="28"/>
    </row>
    <row r="194" spans="1:58" ht="25.5" hidden="1" customHeight="1" x14ac:dyDescent="0.3">
      <c r="A194" s="49"/>
      <c r="B194" s="28"/>
      <c r="C194" s="352" t="s">
        <v>109</v>
      </c>
      <c r="D194" s="353"/>
      <c r="E194" s="353"/>
      <c r="F194" s="353"/>
      <c r="G194" s="353"/>
      <c r="H194" s="353"/>
      <c r="I194" s="353"/>
      <c r="J194" s="353"/>
      <c r="K194" s="353"/>
      <c r="L194" s="353"/>
      <c r="M194" s="353"/>
      <c r="N194" s="353"/>
      <c r="O194" s="353"/>
      <c r="P194" s="353"/>
      <c r="Q194" s="353"/>
      <c r="R194" s="353"/>
      <c r="S194" s="353"/>
      <c r="T194" s="353"/>
      <c r="U194" s="353"/>
      <c r="V194" s="353"/>
      <c r="W194" s="353"/>
      <c r="X194" s="353"/>
      <c r="Y194" s="353"/>
      <c r="Z194" s="353"/>
      <c r="AA194" s="353"/>
      <c r="AB194" s="354"/>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47" t="s">
        <v>99</v>
      </c>
      <c r="AZ194" s="28"/>
      <c r="BA194" s="28"/>
      <c r="BB194" s="28"/>
      <c r="BC194" s="28"/>
      <c r="BD194" s="28"/>
      <c r="BE194" s="28"/>
      <c r="BF194" s="28"/>
    </row>
    <row r="195" spans="1:58" ht="25.5" hidden="1" customHeight="1" x14ac:dyDescent="0.2">
      <c r="A195" s="49"/>
      <c r="B195" s="28"/>
      <c r="C195" s="355"/>
      <c r="D195" s="356"/>
      <c r="E195" s="356"/>
      <c r="F195" s="356"/>
      <c r="G195" s="356"/>
      <c r="H195" s="356"/>
      <c r="I195" s="356"/>
      <c r="J195" s="356"/>
      <c r="K195" s="356"/>
      <c r="L195" s="356"/>
      <c r="M195" s="356"/>
      <c r="N195" s="356"/>
      <c r="O195" s="356"/>
      <c r="P195" s="356"/>
      <c r="Q195" s="356"/>
      <c r="R195" s="356"/>
      <c r="S195" s="356"/>
      <c r="T195" s="356"/>
      <c r="U195" s="356"/>
      <c r="V195" s="356"/>
      <c r="W195" s="356"/>
      <c r="X195" s="356"/>
      <c r="Y195" s="356"/>
      <c r="Z195" s="356"/>
      <c r="AA195" s="356"/>
      <c r="AB195" s="357"/>
      <c r="AC195" s="28"/>
      <c r="AD195" s="28"/>
      <c r="AE195" s="43" t="s">
        <v>44</v>
      </c>
      <c r="AF195" s="46"/>
      <c r="AG195" s="46"/>
      <c r="AH195" s="46"/>
      <c r="AI195" s="46"/>
      <c r="AJ195" s="46"/>
      <c r="AK195" s="46"/>
      <c r="AL195" s="46"/>
      <c r="AM195" s="46"/>
      <c r="AN195" s="46"/>
      <c r="AO195" s="46"/>
      <c r="AP195" s="46"/>
      <c r="AQ195" s="46"/>
      <c r="AR195" s="28"/>
      <c r="AS195" s="28"/>
      <c r="AT195" s="28"/>
      <c r="AU195" s="28"/>
      <c r="AV195" s="28" t="s">
        <v>45</v>
      </c>
      <c r="AW195" s="28"/>
      <c r="AX195" s="28"/>
      <c r="AY195" s="28" t="s">
        <v>46</v>
      </c>
      <c r="AZ195" s="148"/>
      <c r="BA195" s="28"/>
      <c r="BB195" s="28"/>
      <c r="BC195" s="28"/>
      <c r="BD195" s="28"/>
      <c r="BE195" s="28"/>
      <c r="BF195" s="28"/>
    </row>
    <row r="196" spans="1:58" s="47" customFormat="1" ht="25.5" hidden="1" customHeight="1" x14ac:dyDescent="0.2">
      <c r="A196" s="49"/>
      <c r="B196" s="28"/>
      <c r="C196" s="355"/>
      <c r="D196" s="356"/>
      <c r="E196" s="356"/>
      <c r="F196" s="356"/>
      <c r="G196" s="356"/>
      <c r="H196" s="356"/>
      <c r="I196" s="356"/>
      <c r="J196" s="356"/>
      <c r="K196" s="356"/>
      <c r="L196" s="356"/>
      <c r="M196" s="356"/>
      <c r="N196" s="356"/>
      <c r="O196" s="356"/>
      <c r="P196" s="356"/>
      <c r="Q196" s="356"/>
      <c r="R196" s="356"/>
      <c r="S196" s="356"/>
      <c r="T196" s="356"/>
      <c r="U196" s="356"/>
      <c r="V196" s="356"/>
      <c r="W196" s="356"/>
      <c r="X196" s="356"/>
      <c r="Y196" s="356"/>
      <c r="Z196" s="356"/>
      <c r="AA196" s="356"/>
      <c r="AB196" s="357"/>
      <c r="AD196" s="34"/>
      <c r="AE196" s="361" t="s">
        <v>56</v>
      </c>
      <c r="AF196" s="362"/>
      <c r="AG196" s="362"/>
      <c r="AH196" s="362"/>
      <c r="AI196" s="362"/>
      <c r="AJ196" s="362"/>
      <c r="AK196" s="363"/>
      <c r="AL196" s="367">
        <f>IF(AY186=0,0,ROUNDUP(AV196/AY186,3))</f>
        <v>0</v>
      </c>
      <c r="AM196" s="368"/>
      <c r="AN196" s="368"/>
      <c r="AO196" s="368"/>
      <c r="AP196" s="368"/>
      <c r="AQ196" s="369"/>
      <c r="AR196" s="28"/>
      <c r="AS196" s="28"/>
      <c r="AT196" s="42"/>
      <c r="AU196" s="350" t="s">
        <v>48</v>
      </c>
      <c r="AV196" s="373">
        <f>IF(AV186-AV191&gt;0,IF(AV186-AV191&gt;AY186,AY186,AV186-AV191),0)</f>
        <v>0</v>
      </c>
      <c r="AW196" s="374" t="s">
        <v>49</v>
      </c>
      <c r="AX196" s="374"/>
      <c r="AY196" s="148"/>
      <c r="AZ196" s="148"/>
      <c r="BA196" s="42"/>
      <c r="BB196" s="42"/>
      <c r="BC196" s="42"/>
      <c r="BD196" s="42"/>
      <c r="BE196" s="42"/>
      <c r="BF196" s="42"/>
    </row>
    <row r="197" spans="1:58" ht="35.25" hidden="1" customHeight="1" x14ac:dyDescent="0.2">
      <c r="A197" s="64"/>
      <c r="B197" s="28"/>
      <c r="C197" s="355"/>
      <c r="D197" s="356"/>
      <c r="E197" s="356"/>
      <c r="F197" s="356"/>
      <c r="G197" s="356"/>
      <c r="H197" s="356"/>
      <c r="I197" s="356"/>
      <c r="J197" s="356"/>
      <c r="K197" s="356"/>
      <c r="L197" s="356"/>
      <c r="M197" s="356"/>
      <c r="N197" s="356"/>
      <c r="O197" s="356"/>
      <c r="P197" s="356"/>
      <c r="Q197" s="356"/>
      <c r="R197" s="356"/>
      <c r="S197" s="356"/>
      <c r="T197" s="356"/>
      <c r="U197" s="356"/>
      <c r="V197" s="356"/>
      <c r="W197" s="356"/>
      <c r="X197" s="356"/>
      <c r="Y197" s="356"/>
      <c r="Z197" s="356"/>
      <c r="AA197" s="356"/>
      <c r="AB197" s="357"/>
      <c r="AC197" s="34"/>
      <c r="AD197" s="28"/>
      <c r="AE197" s="364"/>
      <c r="AF197" s="365"/>
      <c r="AG197" s="365"/>
      <c r="AH197" s="365"/>
      <c r="AI197" s="365"/>
      <c r="AJ197" s="365"/>
      <c r="AK197" s="366"/>
      <c r="AL197" s="370"/>
      <c r="AM197" s="371"/>
      <c r="AN197" s="371"/>
      <c r="AO197" s="371"/>
      <c r="AP197" s="371"/>
      <c r="AQ197" s="372"/>
      <c r="AR197" s="28"/>
      <c r="AS197" s="28"/>
      <c r="AT197" s="350"/>
      <c r="AU197" s="350"/>
      <c r="AV197" s="373"/>
      <c r="AW197" s="374"/>
      <c r="AX197" s="374"/>
      <c r="AY197" s="28"/>
      <c r="AZ197" s="28"/>
      <c r="BA197" s="28"/>
      <c r="BB197" s="28"/>
      <c r="BC197" s="28"/>
      <c r="BD197" s="28"/>
      <c r="BE197" s="28"/>
      <c r="BF197" s="28"/>
    </row>
    <row r="198" spans="1:58" ht="25.5" hidden="1" customHeight="1" x14ac:dyDescent="0.2">
      <c r="A198" s="64"/>
      <c r="B198" s="28"/>
      <c r="C198" s="358"/>
      <c r="D198" s="359"/>
      <c r="E198" s="359"/>
      <c r="F198" s="359"/>
      <c r="G198" s="359"/>
      <c r="H198" s="359"/>
      <c r="I198" s="359"/>
      <c r="J198" s="359"/>
      <c r="K198" s="359"/>
      <c r="L198" s="359"/>
      <c r="M198" s="359"/>
      <c r="N198" s="359"/>
      <c r="O198" s="359"/>
      <c r="P198" s="359"/>
      <c r="Q198" s="359"/>
      <c r="R198" s="359"/>
      <c r="S198" s="359"/>
      <c r="T198" s="359"/>
      <c r="U198" s="359"/>
      <c r="V198" s="359"/>
      <c r="W198" s="359"/>
      <c r="X198" s="359"/>
      <c r="Y198" s="359"/>
      <c r="Z198" s="359"/>
      <c r="AA198" s="359"/>
      <c r="AB198" s="360"/>
      <c r="AC198" s="28"/>
      <c r="AD198" s="28"/>
      <c r="AE198" s="28"/>
      <c r="AF198" s="28"/>
      <c r="AG198" s="28"/>
      <c r="AH198" s="28"/>
      <c r="AI198" s="28"/>
      <c r="AJ198" s="28"/>
      <c r="AK198" s="52" t="s">
        <v>32</v>
      </c>
      <c r="AL198" s="28"/>
      <c r="AM198" s="34"/>
      <c r="AN198" s="34"/>
      <c r="AO198" s="34"/>
      <c r="AP198" s="28"/>
      <c r="AQ198" s="28"/>
      <c r="AR198" s="28"/>
      <c r="AS198" s="28"/>
      <c r="AT198" s="350"/>
      <c r="AU198" s="28"/>
      <c r="AV198" s="28"/>
      <c r="AW198" s="28"/>
      <c r="AX198" s="28"/>
      <c r="AY198" s="28"/>
      <c r="AZ198" s="28"/>
      <c r="BA198" s="28"/>
      <c r="BB198" s="28"/>
      <c r="BC198" s="28"/>
      <c r="BD198" s="28"/>
      <c r="BE198" s="28"/>
      <c r="BF198" s="28"/>
    </row>
    <row r="199" spans="1:58" ht="25.5" hidden="1" customHeight="1" x14ac:dyDescent="0.2">
      <c r="A199" s="49"/>
      <c r="B199" s="156"/>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50</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58" s="28" customFormat="1" ht="55.5" customHeight="1" x14ac:dyDescent="0.2">
      <c r="A200" s="56"/>
      <c r="B200" s="344" t="s">
        <v>66</v>
      </c>
      <c r="C200" s="344"/>
      <c r="D200" s="344"/>
      <c r="E200" s="344"/>
      <c r="F200" s="344"/>
      <c r="G200" s="344"/>
      <c r="H200" s="344"/>
      <c r="I200" s="344"/>
      <c r="J200" s="344"/>
      <c r="K200" s="344"/>
      <c r="L200" s="344"/>
      <c r="M200" s="344"/>
      <c r="N200" s="344"/>
      <c r="O200" s="344"/>
      <c r="P200" s="344"/>
      <c r="Q200" s="344"/>
      <c r="R200" s="344"/>
      <c r="S200" s="344"/>
      <c r="T200" s="344"/>
      <c r="U200" s="344"/>
      <c r="V200" s="344"/>
      <c r="W200" s="344"/>
      <c r="X200" s="344"/>
      <c r="Y200" s="344"/>
      <c r="Z200" s="344"/>
      <c r="AA200" s="344"/>
      <c r="AB200" s="344"/>
      <c r="AC200" s="344"/>
      <c r="AD200" s="344"/>
      <c r="AE200" s="344"/>
      <c r="AF200" s="344"/>
      <c r="AG200" s="344"/>
      <c r="AH200" s="344"/>
      <c r="AI200" s="344"/>
      <c r="AJ200" s="344"/>
      <c r="AK200" s="344"/>
      <c r="AL200" s="344"/>
      <c r="AM200" s="344"/>
      <c r="AN200" s="344"/>
      <c r="AO200" s="344"/>
      <c r="AP200" s="344"/>
      <c r="AQ200" s="58"/>
      <c r="AR200" s="58"/>
      <c r="AS200" s="58"/>
    </row>
    <row r="201" spans="1:58" s="9" customFormat="1" ht="28.5" customHeight="1" x14ac:dyDescent="0.2">
      <c r="A201" s="4" t="s">
        <v>94</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58" ht="33" customHeight="1" x14ac:dyDescent="0.2">
      <c r="A202" s="67"/>
      <c r="B202" s="67"/>
      <c r="C202" s="67" t="s">
        <v>67</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58" ht="18.75" customHeight="1" x14ac:dyDescent="0.2">
      <c r="C203" s="275" t="s">
        <v>68</v>
      </c>
      <c r="D203" s="276"/>
      <c r="E203" s="276"/>
      <c r="F203" s="276"/>
      <c r="G203" s="276"/>
      <c r="H203" s="276"/>
      <c r="I203" s="345"/>
      <c r="J203" s="275" t="s">
        <v>69</v>
      </c>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345"/>
      <c r="AG203" s="294" t="s">
        <v>120</v>
      </c>
      <c r="AH203" s="294"/>
      <c r="AI203" s="294"/>
      <c r="AJ203" s="294"/>
      <c r="AK203" s="294"/>
      <c r="AL203" s="294"/>
      <c r="AM203" s="294"/>
      <c r="AN203" s="294"/>
      <c r="AO203" s="294"/>
      <c r="AT203" s="28"/>
      <c r="AU203" s="28"/>
      <c r="AV203" s="28"/>
      <c r="AW203" s="28"/>
      <c r="AX203" s="28"/>
      <c r="AY203" s="28"/>
      <c r="AZ203" s="28"/>
      <c r="BA203" s="28"/>
      <c r="BB203" s="28"/>
      <c r="BC203" s="28"/>
      <c r="BD203" s="28"/>
      <c r="BE203" s="28"/>
    </row>
    <row r="204" spans="1:58" x14ac:dyDescent="0.2">
      <c r="C204" s="278"/>
      <c r="D204" s="279"/>
      <c r="E204" s="279"/>
      <c r="F204" s="279"/>
      <c r="G204" s="279"/>
      <c r="H204" s="279"/>
      <c r="I204" s="346"/>
      <c r="J204" s="278"/>
      <c r="K204" s="279"/>
      <c r="L204" s="279"/>
      <c r="M204" s="279"/>
      <c r="N204" s="279"/>
      <c r="O204" s="279"/>
      <c r="P204" s="279"/>
      <c r="Q204" s="279"/>
      <c r="R204" s="279"/>
      <c r="S204" s="279"/>
      <c r="T204" s="279"/>
      <c r="U204" s="279"/>
      <c r="V204" s="279"/>
      <c r="W204" s="279"/>
      <c r="X204" s="279"/>
      <c r="Y204" s="279"/>
      <c r="Z204" s="279"/>
      <c r="AA204" s="279"/>
      <c r="AB204" s="279"/>
      <c r="AC204" s="279"/>
      <c r="AD204" s="279"/>
      <c r="AE204" s="279"/>
      <c r="AF204" s="346"/>
      <c r="AG204" s="294"/>
      <c r="AH204" s="294"/>
      <c r="AI204" s="294"/>
      <c r="AJ204" s="294"/>
      <c r="AK204" s="294"/>
      <c r="AL204" s="294"/>
      <c r="AM204" s="294"/>
      <c r="AN204" s="294"/>
      <c r="AO204" s="294"/>
      <c r="AT204" s="28"/>
      <c r="AU204" s="28"/>
      <c r="AV204" s="28"/>
      <c r="AW204" s="28"/>
      <c r="AX204" s="28"/>
      <c r="AY204" s="28"/>
      <c r="AZ204" s="28"/>
      <c r="BA204" s="28"/>
      <c r="BB204" s="28"/>
      <c r="BC204" s="28"/>
      <c r="BD204" s="28"/>
      <c r="BE204" s="28"/>
    </row>
    <row r="205" spans="1:58" ht="18.75" customHeight="1" x14ac:dyDescent="0.2">
      <c r="C205" s="324" t="s">
        <v>70</v>
      </c>
      <c r="D205" s="325"/>
      <c r="E205" s="325"/>
      <c r="F205" s="325"/>
      <c r="G205" s="325"/>
      <c r="H205" s="325"/>
      <c r="I205" s="326"/>
      <c r="J205" s="68" t="s">
        <v>71</v>
      </c>
      <c r="K205" s="69" t="s">
        <v>119</v>
      </c>
      <c r="L205" s="69"/>
      <c r="M205" s="69"/>
      <c r="N205" s="3"/>
      <c r="O205" s="70" t="s">
        <v>12</v>
      </c>
      <c r="P205" s="347">
        <v>1000</v>
      </c>
      <c r="Q205" s="347"/>
      <c r="R205" s="347"/>
      <c r="S205" s="70" t="s">
        <v>72</v>
      </c>
      <c r="T205" s="71"/>
      <c r="U205" s="71" t="s">
        <v>73</v>
      </c>
      <c r="V205" s="347">
        <v>1000</v>
      </c>
      <c r="W205" s="347"/>
      <c r="X205" s="347"/>
      <c r="Y205" s="71" t="s">
        <v>74</v>
      </c>
      <c r="Z205" s="71"/>
      <c r="AA205" s="72" t="s">
        <v>75</v>
      </c>
      <c r="AB205" s="72"/>
      <c r="AC205" s="72"/>
      <c r="AD205" s="71"/>
      <c r="AE205" s="71"/>
      <c r="AF205" s="3"/>
      <c r="AG205" s="73"/>
      <c r="AH205" s="74"/>
      <c r="AI205" s="74"/>
      <c r="AJ205" s="74"/>
      <c r="AK205" s="74"/>
      <c r="AL205" s="74"/>
      <c r="AM205" s="74"/>
      <c r="AN205" s="74"/>
      <c r="AO205" s="75"/>
      <c r="AP205" s="21"/>
      <c r="AQ205" s="21"/>
      <c r="AR205" s="21"/>
      <c r="AS205" s="21"/>
      <c r="AT205" s="28"/>
      <c r="AU205" s="28"/>
      <c r="AV205" s="28"/>
      <c r="AW205" s="28"/>
      <c r="AX205" s="28"/>
      <c r="AY205" s="28"/>
      <c r="AZ205" s="28"/>
      <c r="BA205" s="28"/>
      <c r="BB205" s="28"/>
      <c r="BC205" s="28"/>
      <c r="BD205" s="28"/>
      <c r="BE205" s="28"/>
    </row>
    <row r="206" spans="1:58" ht="18.75" customHeight="1" x14ac:dyDescent="0.2">
      <c r="C206" s="327"/>
      <c r="D206" s="328"/>
      <c r="E206" s="328"/>
      <c r="F206" s="328"/>
      <c r="G206" s="328"/>
      <c r="H206" s="328"/>
      <c r="I206" s="329"/>
      <c r="J206" s="76"/>
      <c r="K206" s="77"/>
      <c r="L206" s="46"/>
      <c r="M206" s="46"/>
      <c r="N206" s="46"/>
      <c r="O206" s="46"/>
      <c r="P206" s="46"/>
      <c r="Q206" s="46"/>
      <c r="R206" s="46"/>
      <c r="S206" s="46"/>
      <c r="T206" s="46"/>
      <c r="U206" s="46"/>
      <c r="V206" s="46"/>
      <c r="W206" s="46"/>
      <c r="X206" s="46"/>
      <c r="Y206" s="78"/>
      <c r="Z206" s="46"/>
      <c r="AA206" s="46"/>
      <c r="AB206" s="46"/>
      <c r="AC206" s="46"/>
      <c r="AD206" s="46"/>
      <c r="AE206" s="46"/>
      <c r="AF206" s="79" t="s">
        <v>76</v>
      </c>
      <c r="AG206" s="80"/>
      <c r="AH206" s="28"/>
      <c r="AI206" s="28"/>
      <c r="AJ206" s="28"/>
      <c r="AK206" s="28"/>
      <c r="AL206" s="28"/>
      <c r="AM206" s="28"/>
      <c r="AN206" s="28"/>
      <c r="AO206" s="81"/>
      <c r="AP206" s="21"/>
      <c r="AT206" s="28"/>
      <c r="AU206" s="28"/>
      <c r="AV206" s="28"/>
      <c r="AW206" s="28"/>
      <c r="AX206" s="28"/>
      <c r="AY206" s="28"/>
      <c r="AZ206" s="28"/>
      <c r="BA206" s="28"/>
      <c r="BB206" s="28"/>
      <c r="BC206" s="28"/>
      <c r="BD206" s="28"/>
      <c r="BE206" s="28"/>
    </row>
    <row r="207" spans="1:58" x14ac:dyDescent="0.2">
      <c r="C207" s="327"/>
      <c r="D207" s="328"/>
      <c r="E207" s="328"/>
      <c r="F207" s="328"/>
      <c r="G207" s="328"/>
      <c r="H207" s="328"/>
      <c r="I207" s="329"/>
      <c r="J207" s="82"/>
      <c r="K207" s="348">
        <v>20</v>
      </c>
      <c r="L207" s="348"/>
      <c r="M207" s="83"/>
      <c r="N207" s="21"/>
      <c r="O207" s="84" t="s">
        <v>77</v>
      </c>
      <c r="P207" s="85" t="str">
        <f>AA205</f>
        <v>加算単位</v>
      </c>
      <c r="Q207" s="85"/>
      <c r="R207" s="85"/>
      <c r="S207" s="3"/>
      <c r="T207" s="46" t="s">
        <v>13</v>
      </c>
      <c r="U207" s="348">
        <v>20</v>
      </c>
      <c r="V207" s="348"/>
      <c r="W207" s="83"/>
      <c r="X207" s="21"/>
      <c r="Y207" s="84" t="s">
        <v>78</v>
      </c>
      <c r="Z207" s="349" t="s">
        <v>31</v>
      </c>
      <c r="AA207" s="349"/>
      <c r="AB207" s="349"/>
      <c r="AC207" s="21" t="s">
        <v>79</v>
      </c>
      <c r="AD207" s="46"/>
      <c r="AE207" s="46"/>
      <c r="AF207" s="86"/>
      <c r="AG207" s="320" t="s">
        <v>80</v>
      </c>
      <c r="AH207" s="321"/>
      <c r="AI207" s="321"/>
      <c r="AJ207" s="321"/>
      <c r="AK207" s="321"/>
      <c r="AL207" s="322" t="s">
        <v>81</v>
      </c>
      <c r="AM207" s="322"/>
      <c r="AN207" s="322"/>
      <c r="AO207" s="323"/>
      <c r="AP207" s="28"/>
      <c r="AQ207" s="28"/>
      <c r="AR207" s="28"/>
      <c r="AS207" s="28"/>
      <c r="AT207" s="28"/>
      <c r="AU207" s="28"/>
      <c r="AV207" s="28"/>
      <c r="AW207" s="28"/>
      <c r="AX207" s="28"/>
      <c r="AY207" s="28"/>
      <c r="AZ207" s="28"/>
      <c r="BA207" s="28"/>
      <c r="BB207" s="28"/>
      <c r="BC207" s="28"/>
      <c r="BD207" s="28"/>
      <c r="BE207" s="28"/>
    </row>
    <row r="208" spans="1:58" x14ac:dyDescent="0.2">
      <c r="C208" s="327"/>
      <c r="D208" s="328"/>
      <c r="E208" s="328"/>
      <c r="F208" s="328"/>
      <c r="G208" s="328"/>
      <c r="H208" s="328"/>
      <c r="I208" s="329"/>
      <c r="J208" s="82"/>
      <c r="K208" s="87" t="s">
        <v>82</v>
      </c>
      <c r="L208" s="157"/>
      <c r="M208" s="83"/>
      <c r="N208" s="21"/>
      <c r="O208" s="84"/>
      <c r="P208" s="85"/>
      <c r="Q208" s="85"/>
      <c r="R208" s="85"/>
      <c r="S208" s="3"/>
      <c r="T208" s="46"/>
      <c r="U208" s="157"/>
      <c r="V208" s="157"/>
      <c r="W208" s="83"/>
      <c r="X208" s="21"/>
      <c r="Y208" s="84"/>
      <c r="Z208" s="154"/>
      <c r="AA208" s="154"/>
      <c r="AB208" s="154"/>
      <c r="AC208" s="21"/>
      <c r="AD208" s="46"/>
      <c r="AE208" s="46"/>
      <c r="AF208" s="86"/>
      <c r="AG208" s="320"/>
      <c r="AH208" s="321"/>
      <c r="AI208" s="321"/>
      <c r="AJ208" s="321"/>
      <c r="AK208" s="321"/>
      <c r="AL208" s="322"/>
      <c r="AM208" s="322"/>
      <c r="AN208" s="322"/>
      <c r="AO208" s="323"/>
      <c r="AP208" s="28"/>
      <c r="AQ208" s="28"/>
      <c r="AR208" s="28"/>
      <c r="AS208" s="28"/>
      <c r="AT208" s="28"/>
      <c r="AU208" s="28"/>
      <c r="AV208" s="28"/>
      <c r="AW208" s="28"/>
      <c r="AX208" s="28"/>
      <c r="AY208" s="28"/>
      <c r="AZ208" s="28"/>
      <c r="BA208" s="28"/>
      <c r="BB208" s="28"/>
      <c r="BC208" s="28"/>
      <c r="BD208" s="28"/>
      <c r="BE208" s="28"/>
    </row>
    <row r="209" spans="2:67" x14ac:dyDescent="0.2">
      <c r="C209" s="330"/>
      <c r="D209" s="331"/>
      <c r="E209" s="331"/>
      <c r="F209" s="331"/>
      <c r="G209" s="331"/>
      <c r="H209" s="331"/>
      <c r="I209" s="332"/>
      <c r="J209" s="89"/>
      <c r="K209" s="90"/>
      <c r="L209" s="91"/>
      <c r="M209" s="91"/>
      <c r="N209" s="91"/>
      <c r="O209" s="91"/>
      <c r="P209" s="92"/>
      <c r="Q209" s="93"/>
      <c r="R209" s="93"/>
      <c r="S209" s="3"/>
      <c r="T209" s="93"/>
      <c r="U209" s="93"/>
      <c r="V209" s="93"/>
      <c r="W209" s="93"/>
      <c r="X209" s="93"/>
      <c r="Y209" s="93"/>
      <c r="Z209" s="92"/>
      <c r="AA209" s="94"/>
      <c r="AB209" s="94"/>
      <c r="AC209" s="91"/>
      <c r="AD209" s="91"/>
      <c r="AE209" s="91"/>
      <c r="AF209" s="95"/>
      <c r="AG209" s="320"/>
      <c r="AH209" s="321"/>
      <c r="AI209" s="321"/>
      <c r="AJ209" s="321"/>
      <c r="AK209" s="321"/>
      <c r="AL209" s="322"/>
      <c r="AM209" s="322"/>
      <c r="AN209" s="322"/>
      <c r="AO209" s="323"/>
      <c r="AP209" s="28"/>
      <c r="AQ209" s="28"/>
      <c r="AR209" s="28"/>
      <c r="AS209" s="28"/>
      <c r="AT209" s="28"/>
      <c r="AU209" s="28"/>
      <c r="AV209" s="28"/>
      <c r="AW209" s="28"/>
      <c r="AX209" s="28"/>
      <c r="AY209" s="28"/>
      <c r="AZ209" s="28"/>
      <c r="BA209" s="28"/>
      <c r="BB209" s="28"/>
      <c r="BC209" s="28"/>
      <c r="BD209" s="28"/>
      <c r="BE209" s="28"/>
    </row>
    <row r="210" spans="2:67" ht="18.75" customHeight="1" x14ac:dyDescent="0.2">
      <c r="C210" s="324" t="s">
        <v>83</v>
      </c>
      <c r="D210" s="325"/>
      <c r="E210" s="325"/>
      <c r="F210" s="325"/>
      <c r="G210" s="325"/>
      <c r="H210" s="325"/>
      <c r="I210" s="326"/>
      <c r="K210" s="74"/>
      <c r="L210" s="74"/>
      <c r="R210" s="50"/>
      <c r="S210" s="50"/>
      <c r="T210" s="50"/>
      <c r="U210" s="50"/>
      <c r="V210" s="50"/>
      <c r="W210" s="50"/>
      <c r="X210" s="50"/>
      <c r="Y210" s="50"/>
      <c r="Z210" s="50"/>
      <c r="AA210" s="50"/>
      <c r="AB210" s="50"/>
      <c r="AC210" s="50"/>
      <c r="AD210" s="50"/>
      <c r="AE210" s="50"/>
      <c r="AF210" s="75"/>
      <c r="AG210" s="320"/>
      <c r="AH210" s="321"/>
      <c r="AI210" s="321"/>
      <c r="AJ210" s="321"/>
      <c r="AK210" s="321"/>
      <c r="AL210" s="322"/>
      <c r="AM210" s="322"/>
      <c r="AN210" s="322"/>
      <c r="AO210" s="323"/>
      <c r="AT210" s="28"/>
      <c r="AU210" s="28"/>
      <c r="AV210" s="28"/>
      <c r="AW210" s="28"/>
      <c r="AX210" s="28"/>
      <c r="AY210" s="28"/>
      <c r="AZ210" s="28"/>
      <c r="BA210" s="28"/>
      <c r="BB210" s="28"/>
      <c r="BC210" s="28"/>
      <c r="BD210" s="28"/>
      <c r="BE210" s="28"/>
    </row>
    <row r="211" spans="2:67" ht="18.75" customHeight="1" x14ac:dyDescent="0.2">
      <c r="C211" s="327"/>
      <c r="D211" s="328"/>
      <c r="E211" s="328"/>
      <c r="F211" s="328"/>
      <c r="G211" s="328"/>
      <c r="H211" s="328"/>
      <c r="I211" s="329"/>
      <c r="J211" s="80"/>
      <c r="K211" s="96" t="s">
        <v>84</v>
      </c>
      <c r="L211" s="97"/>
      <c r="N211" s="61"/>
      <c r="O211" s="61"/>
      <c r="P211" s="61"/>
      <c r="Q211" s="61"/>
      <c r="R211" s="61"/>
      <c r="S211" s="171">
        <v>2</v>
      </c>
      <c r="T211" s="171"/>
      <c r="U211" s="61"/>
      <c r="V211" s="21"/>
      <c r="W211" s="84" t="s">
        <v>78</v>
      </c>
      <c r="X211" s="333" t="s">
        <v>48</v>
      </c>
      <c r="Y211" s="333"/>
      <c r="Z211" s="333"/>
      <c r="AA211" s="1" t="s">
        <v>79</v>
      </c>
      <c r="AB211" s="28"/>
      <c r="AC211" s="28"/>
      <c r="AD211" s="28"/>
      <c r="AE211" s="98"/>
      <c r="AF211" s="81"/>
      <c r="AG211" s="320"/>
      <c r="AH211" s="321"/>
      <c r="AI211" s="321"/>
      <c r="AJ211" s="321"/>
      <c r="AK211" s="321"/>
      <c r="AL211" s="322"/>
      <c r="AM211" s="322"/>
      <c r="AN211" s="322"/>
      <c r="AO211" s="323"/>
      <c r="AT211" s="28"/>
      <c r="AU211" s="28"/>
      <c r="AV211" s="28"/>
      <c r="AW211" s="28"/>
      <c r="AX211" s="28"/>
      <c r="AY211" s="28"/>
      <c r="AZ211" s="28"/>
      <c r="BA211" s="28"/>
      <c r="BB211" s="28"/>
      <c r="BC211" s="28"/>
      <c r="BD211" s="28"/>
      <c r="BE211" s="28"/>
    </row>
    <row r="212" spans="2:67" ht="18.75" customHeight="1" x14ac:dyDescent="0.2">
      <c r="C212" s="327"/>
      <c r="D212" s="328"/>
      <c r="E212" s="328"/>
      <c r="F212" s="328"/>
      <c r="G212" s="328"/>
      <c r="H212" s="328"/>
      <c r="I212" s="329"/>
      <c r="J212" s="99"/>
      <c r="K212" s="77"/>
      <c r="L212" s="61"/>
      <c r="M212" s="96"/>
      <c r="N212" s="61"/>
      <c r="O212" s="61"/>
      <c r="P212" s="61"/>
      <c r="Q212" s="61"/>
      <c r="R212" s="61"/>
      <c r="S212" s="61"/>
      <c r="T212" s="61"/>
      <c r="U212" s="61"/>
      <c r="V212" s="61"/>
      <c r="W212" s="21"/>
      <c r="X212" s="100"/>
      <c r="Y212" s="21"/>
      <c r="AA212" s="21"/>
      <c r="AB212" s="21"/>
      <c r="AC212" s="21"/>
      <c r="AD212" s="21"/>
      <c r="AE212" s="21"/>
      <c r="AF212" s="101"/>
      <c r="AG212" s="102"/>
      <c r="AH212" s="103"/>
      <c r="AI212" s="103"/>
      <c r="AJ212" s="103"/>
      <c r="AK212" s="103"/>
      <c r="AL212" s="28"/>
      <c r="AM212" s="28"/>
      <c r="AN212" s="28"/>
      <c r="AO212" s="81"/>
      <c r="AT212" s="28"/>
      <c r="AU212" s="28"/>
      <c r="AV212" s="28"/>
      <c r="AW212" s="28"/>
      <c r="AX212" s="28"/>
      <c r="AY212" s="28"/>
      <c r="AZ212" s="28"/>
      <c r="BA212" s="28"/>
      <c r="BB212" s="28"/>
      <c r="BC212" s="28"/>
      <c r="BD212" s="28"/>
      <c r="BE212" s="28"/>
    </row>
    <row r="213" spans="2:67" ht="18.75" customHeight="1" x14ac:dyDescent="0.2">
      <c r="C213" s="330"/>
      <c r="D213" s="331"/>
      <c r="E213" s="331"/>
      <c r="F213" s="331"/>
      <c r="G213" s="331"/>
      <c r="H213" s="331"/>
      <c r="I213" s="332"/>
      <c r="J213" s="104"/>
      <c r="K213" s="105"/>
      <c r="L213" s="105"/>
      <c r="M213" s="105"/>
      <c r="N213" s="105"/>
      <c r="O213" s="105"/>
      <c r="P213" s="105"/>
      <c r="Q213" s="105"/>
      <c r="R213" s="105"/>
      <c r="S213" s="105"/>
      <c r="T213" s="105"/>
      <c r="U213" s="105"/>
      <c r="V213" s="106"/>
      <c r="W213" s="107"/>
      <c r="X213" s="107"/>
      <c r="Y213" s="107"/>
      <c r="Z213" s="107"/>
      <c r="AA213" s="107"/>
      <c r="AB213" s="107"/>
      <c r="AC213" s="107"/>
      <c r="AD213" s="107"/>
      <c r="AE213" s="107"/>
      <c r="AF213" s="108"/>
      <c r="AG213" s="109"/>
      <c r="AH213" s="110"/>
      <c r="AI213" s="110"/>
      <c r="AJ213" s="110"/>
      <c r="AK213" s="110"/>
      <c r="AL213" s="106"/>
      <c r="AM213" s="106"/>
      <c r="AN213" s="106"/>
      <c r="AO213" s="111"/>
      <c r="AT213" s="28"/>
      <c r="AU213" s="28"/>
      <c r="AV213" s="28"/>
      <c r="AW213" s="28"/>
      <c r="AX213" s="28"/>
      <c r="AY213" s="28"/>
      <c r="AZ213" s="28"/>
      <c r="BA213" s="28"/>
      <c r="BB213" s="28"/>
      <c r="BC213" s="28"/>
      <c r="BD213" s="28"/>
      <c r="BE213" s="28"/>
    </row>
    <row r="214" spans="2:67" x14ac:dyDescent="0.2">
      <c r="AH214" s="61"/>
      <c r="AI214" s="61"/>
      <c r="AJ214" s="61"/>
      <c r="AK214" s="61"/>
      <c r="AL214" s="61"/>
      <c r="AM214" s="61"/>
      <c r="AN214" s="61"/>
      <c r="AO214" s="61"/>
      <c r="AR214" s="153" t="s">
        <v>96</v>
      </c>
      <c r="AT214" s="28"/>
      <c r="AU214" s="28"/>
      <c r="AV214" s="28"/>
      <c r="AW214" s="28"/>
      <c r="AX214" s="28"/>
      <c r="AY214" s="28"/>
      <c r="AZ214" s="28"/>
      <c r="BA214" s="28"/>
      <c r="BB214" s="28"/>
      <c r="BC214" s="28"/>
      <c r="BD214" s="28"/>
      <c r="BE214" s="28"/>
    </row>
    <row r="215" spans="2:67" x14ac:dyDescent="0.2">
      <c r="C215" s="1" t="s">
        <v>85</v>
      </c>
      <c r="AG215" s="61"/>
      <c r="AH215" s="61"/>
      <c r="AI215" s="61"/>
      <c r="AJ215" s="61"/>
      <c r="AK215" s="61"/>
      <c r="AL215" s="61"/>
      <c r="AM215" s="61"/>
      <c r="AN215" s="61"/>
      <c r="AO215" s="61"/>
      <c r="AT215" s="28"/>
      <c r="AU215" s="28"/>
      <c r="AV215" s="28"/>
      <c r="AW215" s="28"/>
      <c r="AX215" s="28"/>
      <c r="AY215" s="28"/>
      <c r="AZ215" s="28"/>
      <c r="BA215" s="28"/>
      <c r="BB215" s="28"/>
      <c r="BC215" s="28"/>
      <c r="BD215" s="28"/>
      <c r="BE215" s="28"/>
    </row>
    <row r="216" spans="2:67" ht="39" customHeight="1" x14ac:dyDescent="0.2">
      <c r="C216" s="299" t="s">
        <v>116</v>
      </c>
      <c r="D216" s="300"/>
      <c r="E216" s="300"/>
      <c r="F216" s="300"/>
      <c r="G216" s="300"/>
      <c r="H216" s="300"/>
      <c r="I216" s="300"/>
      <c r="J216" s="301"/>
      <c r="K216" s="334">
        <v>2400</v>
      </c>
      <c r="L216" s="335"/>
      <c r="M216" s="335"/>
      <c r="N216" s="335"/>
      <c r="O216" s="335"/>
      <c r="P216" s="335"/>
      <c r="Q216" s="335"/>
      <c r="R216" s="335"/>
      <c r="S216" s="309" t="s">
        <v>86</v>
      </c>
      <c r="T216" s="309"/>
      <c r="U216" s="309"/>
      <c r="V216" s="310"/>
      <c r="W216" s="338" t="s">
        <v>117</v>
      </c>
      <c r="X216" s="339"/>
      <c r="Y216" s="339"/>
      <c r="Z216" s="339"/>
      <c r="AA216" s="339"/>
      <c r="AB216" s="339"/>
      <c r="AC216" s="339"/>
      <c r="AD216" s="339"/>
      <c r="AE216" s="339"/>
      <c r="AF216" s="339"/>
      <c r="AG216" s="339"/>
      <c r="AH216" s="339"/>
      <c r="AI216" s="339"/>
      <c r="AJ216" s="339"/>
      <c r="AK216" s="339"/>
      <c r="AL216" s="339"/>
      <c r="AM216" s="339"/>
      <c r="AN216" s="339"/>
      <c r="AO216" s="339"/>
      <c r="AP216" s="339"/>
      <c r="AQ216" s="339"/>
      <c r="AR216" s="340"/>
      <c r="AT216" s="28"/>
      <c r="AU216" s="28"/>
      <c r="AV216" s="28"/>
      <c r="AW216" s="28"/>
      <c r="AX216" s="28"/>
      <c r="AY216" s="28"/>
      <c r="AZ216" s="28"/>
      <c r="BA216" s="28"/>
      <c r="BB216" s="28"/>
      <c r="BC216" s="28"/>
      <c r="BD216" s="28"/>
      <c r="BE216" s="28"/>
    </row>
    <row r="217" spans="2:67" ht="39" customHeight="1" x14ac:dyDescent="0.2">
      <c r="C217" s="302"/>
      <c r="D217" s="303"/>
      <c r="E217" s="303"/>
      <c r="F217" s="303"/>
      <c r="G217" s="303"/>
      <c r="H217" s="303"/>
      <c r="I217" s="303"/>
      <c r="J217" s="304"/>
      <c r="K217" s="336"/>
      <c r="L217" s="337"/>
      <c r="M217" s="337"/>
      <c r="N217" s="337"/>
      <c r="O217" s="337"/>
      <c r="P217" s="337"/>
      <c r="Q217" s="337"/>
      <c r="R217" s="337"/>
      <c r="S217" s="311"/>
      <c r="T217" s="311"/>
      <c r="U217" s="311"/>
      <c r="V217" s="312"/>
      <c r="W217" s="341"/>
      <c r="X217" s="342"/>
      <c r="Y217" s="342"/>
      <c r="Z217" s="342"/>
      <c r="AA217" s="342"/>
      <c r="AB217" s="342"/>
      <c r="AC217" s="342"/>
      <c r="AD217" s="342"/>
      <c r="AE217" s="342"/>
      <c r="AF217" s="342"/>
      <c r="AG217" s="342"/>
      <c r="AH217" s="342"/>
      <c r="AI217" s="342"/>
      <c r="AJ217" s="342"/>
      <c r="AK217" s="342"/>
      <c r="AL217" s="342"/>
      <c r="AM217" s="342"/>
      <c r="AN217" s="342"/>
      <c r="AO217" s="342"/>
      <c r="AP217" s="342"/>
      <c r="AQ217" s="342"/>
      <c r="AR217" s="343"/>
      <c r="AT217" s="28"/>
      <c r="AU217" s="28"/>
      <c r="AV217" s="28"/>
      <c r="AW217" s="28"/>
      <c r="AX217" s="28"/>
      <c r="AY217" s="28"/>
      <c r="AZ217" s="28"/>
      <c r="BA217" s="28"/>
      <c r="BB217" s="28"/>
      <c r="BC217" s="28"/>
      <c r="BD217" s="28"/>
      <c r="BE217" s="28"/>
    </row>
    <row r="218" spans="2:67" ht="27" customHeight="1" x14ac:dyDescent="0.2">
      <c r="C218" s="299" t="s">
        <v>83</v>
      </c>
      <c r="D218" s="300"/>
      <c r="E218" s="300"/>
      <c r="F218" s="300"/>
      <c r="G218" s="300"/>
      <c r="H218" s="300"/>
      <c r="I218" s="300"/>
      <c r="J218" s="301"/>
      <c r="K218" s="305">
        <v>10</v>
      </c>
      <c r="L218" s="306"/>
      <c r="M218" s="306"/>
      <c r="N218" s="306"/>
      <c r="O218" s="306"/>
      <c r="P218" s="306"/>
      <c r="Q218" s="306"/>
      <c r="R218" s="306"/>
      <c r="S218" s="309"/>
      <c r="T218" s="309"/>
      <c r="U218" s="309"/>
      <c r="V218" s="310"/>
      <c r="W218" s="313" t="s">
        <v>87</v>
      </c>
      <c r="X218" s="314"/>
      <c r="Y218" s="314"/>
      <c r="Z218" s="314"/>
      <c r="AA218" s="314"/>
      <c r="AB218" s="314"/>
      <c r="AC218" s="314"/>
      <c r="AD218" s="314"/>
      <c r="AE218" s="314"/>
      <c r="AF218" s="314"/>
      <c r="AG218" s="314"/>
      <c r="AH218" s="314"/>
      <c r="AI218" s="314"/>
      <c r="AJ218" s="314"/>
      <c r="AK218" s="314"/>
      <c r="AL218" s="314"/>
      <c r="AM218" s="314"/>
      <c r="AN218" s="314"/>
      <c r="AO218" s="314"/>
      <c r="AP218" s="314"/>
      <c r="AQ218" s="314"/>
      <c r="AR218" s="315"/>
      <c r="AT218" s="28"/>
      <c r="AU218" s="28"/>
      <c r="AV218" s="28"/>
      <c r="AW218" s="28"/>
      <c r="AX218" s="28"/>
      <c r="AY218" s="28"/>
      <c r="AZ218" s="28"/>
      <c r="BA218" s="28"/>
      <c r="BB218" s="28"/>
      <c r="BC218" s="28"/>
      <c r="BD218" s="28"/>
      <c r="BE218" s="28"/>
    </row>
    <row r="219" spans="2:67" ht="27" customHeight="1" x14ac:dyDescent="0.2">
      <c r="C219" s="302"/>
      <c r="D219" s="303"/>
      <c r="E219" s="303"/>
      <c r="F219" s="303"/>
      <c r="G219" s="303"/>
      <c r="H219" s="303"/>
      <c r="I219" s="303"/>
      <c r="J219" s="304"/>
      <c r="K219" s="307"/>
      <c r="L219" s="308"/>
      <c r="M219" s="308"/>
      <c r="N219" s="308"/>
      <c r="O219" s="308"/>
      <c r="P219" s="308"/>
      <c r="Q219" s="308"/>
      <c r="R219" s="308"/>
      <c r="S219" s="311"/>
      <c r="T219" s="311"/>
      <c r="U219" s="311"/>
      <c r="V219" s="312"/>
      <c r="W219" s="316"/>
      <c r="X219" s="317"/>
      <c r="Y219" s="317"/>
      <c r="Z219" s="317"/>
      <c r="AA219" s="317"/>
      <c r="AB219" s="317"/>
      <c r="AC219" s="317"/>
      <c r="AD219" s="317"/>
      <c r="AE219" s="317"/>
      <c r="AF219" s="317"/>
      <c r="AG219" s="317"/>
      <c r="AH219" s="317"/>
      <c r="AI219" s="317"/>
      <c r="AJ219" s="317"/>
      <c r="AK219" s="317"/>
      <c r="AL219" s="317"/>
      <c r="AM219" s="317"/>
      <c r="AN219" s="317"/>
      <c r="AO219" s="317"/>
      <c r="AP219" s="317"/>
      <c r="AQ219" s="317"/>
      <c r="AR219" s="318"/>
      <c r="AT219" s="28"/>
      <c r="AU219" s="28"/>
      <c r="AV219" s="28"/>
      <c r="AW219" s="28"/>
      <c r="AX219" s="28"/>
      <c r="AY219" s="28"/>
      <c r="AZ219" s="28"/>
      <c r="BA219" s="28"/>
      <c r="BB219" s="28"/>
      <c r="BC219" s="28"/>
      <c r="BD219" s="28"/>
      <c r="BE219" s="28"/>
    </row>
    <row r="220" spans="2:67" s="3" customFormat="1" ht="18.75" customHeight="1" x14ac:dyDescent="0.2">
      <c r="C220" s="114"/>
      <c r="D220" s="114"/>
      <c r="E220" s="114"/>
      <c r="F220" s="114"/>
      <c r="G220" s="114"/>
      <c r="H220" s="114"/>
      <c r="I220" s="114"/>
      <c r="J220" s="115"/>
      <c r="K220" s="115"/>
      <c r="L220" s="115"/>
      <c r="M220" s="115"/>
      <c r="N220" s="115"/>
      <c r="O220" s="115"/>
      <c r="P220" s="115"/>
      <c r="Q220" s="115"/>
      <c r="R220" s="115"/>
      <c r="S220" s="116"/>
      <c r="T220" s="116"/>
      <c r="U220" s="116"/>
      <c r="V220" s="116"/>
      <c r="AS220" s="117"/>
      <c r="AT220" s="117"/>
      <c r="AU220" s="46"/>
      <c r="AV220" s="46"/>
      <c r="AW220" s="46"/>
      <c r="AX220" s="46"/>
      <c r="AY220" s="46"/>
      <c r="AZ220" s="46"/>
      <c r="BA220" s="46"/>
      <c r="BB220" s="46"/>
      <c r="BC220" s="46"/>
      <c r="BD220" s="46"/>
      <c r="BE220" s="46"/>
      <c r="BK220" s="1"/>
      <c r="BL220" s="1"/>
      <c r="BM220" s="1"/>
      <c r="BN220" s="1"/>
      <c r="BO220" s="1"/>
    </row>
    <row r="221" spans="2:67" ht="33" customHeight="1" x14ac:dyDescent="0.2">
      <c r="C221" s="67" t="s">
        <v>11</v>
      </c>
      <c r="D221" s="67"/>
      <c r="E221" s="67"/>
      <c r="F221" s="67"/>
      <c r="G221" s="67"/>
      <c r="H221" s="67"/>
      <c r="I221" s="67"/>
      <c r="J221" s="67"/>
      <c r="K221" s="67"/>
      <c r="L221" s="67"/>
      <c r="M221" s="67"/>
      <c r="N221" s="67"/>
      <c r="O221" s="67"/>
      <c r="P221" s="67"/>
      <c r="Q221" s="67"/>
      <c r="R221" s="67"/>
      <c r="S221" s="67"/>
      <c r="T221" s="67"/>
      <c r="U221" s="67"/>
      <c r="V221" s="67"/>
      <c r="W221" s="67"/>
      <c r="X221" s="67"/>
      <c r="Y221" s="67"/>
      <c r="AS221" s="67"/>
      <c r="AT221" s="28"/>
      <c r="AU221" s="28"/>
      <c r="AV221" s="28"/>
      <c r="AW221" s="28"/>
      <c r="AX221" s="28"/>
      <c r="AY221" s="28"/>
      <c r="AZ221" s="28"/>
      <c r="BA221" s="28"/>
      <c r="BB221" s="28"/>
      <c r="BC221" s="28"/>
      <c r="BD221" s="28"/>
      <c r="BE221" s="28"/>
    </row>
    <row r="222" spans="2:67" ht="25" customHeight="1" x14ac:dyDescent="0.2">
      <c r="C222" s="1" t="s">
        <v>9</v>
      </c>
      <c r="D222" s="119" t="s">
        <v>10</v>
      </c>
      <c r="AT222" s="28"/>
      <c r="AU222" s="11"/>
      <c r="AV222" s="11"/>
      <c r="AW222" s="11"/>
      <c r="AX222" s="11"/>
      <c r="AY222" s="11"/>
      <c r="AZ222" s="11"/>
      <c r="BA222" s="28"/>
      <c r="BB222" s="28"/>
      <c r="BC222" s="28"/>
      <c r="BD222" s="28"/>
      <c r="BE222" s="28"/>
    </row>
    <row r="223" spans="2:67" s="10" customFormat="1" ht="25.5" customHeight="1" x14ac:dyDescent="0.2">
      <c r="B223" s="120"/>
      <c r="C223" s="142" t="s">
        <v>9</v>
      </c>
      <c r="D223" s="319" t="s">
        <v>127</v>
      </c>
      <c r="E223" s="319"/>
      <c r="F223" s="319"/>
      <c r="G223" s="319"/>
      <c r="H223" s="319"/>
      <c r="I223" s="319"/>
      <c r="J223" s="319"/>
      <c r="K223" s="319"/>
      <c r="L223" s="319"/>
      <c r="M223" s="319"/>
      <c r="N223" s="319"/>
      <c r="O223" s="319"/>
      <c r="P223" s="319"/>
      <c r="Q223" s="319"/>
      <c r="R223" s="319"/>
      <c r="S223" s="319"/>
      <c r="T223" s="319"/>
      <c r="U223" s="319"/>
      <c r="V223" s="319"/>
      <c r="W223" s="319"/>
      <c r="X223" s="319"/>
      <c r="Y223" s="319"/>
      <c r="Z223" s="319"/>
      <c r="AA223" s="319"/>
      <c r="AB223" s="319"/>
      <c r="AC223" s="319"/>
      <c r="AD223" s="319"/>
      <c r="AE223" s="319"/>
      <c r="AF223" s="319"/>
      <c r="AG223" s="319"/>
      <c r="AH223" s="319"/>
      <c r="AI223" s="319"/>
      <c r="AJ223" s="319"/>
      <c r="AK223" s="319"/>
      <c r="AL223" s="319"/>
      <c r="AM223" s="319"/>
      <c r="AN223" s="319"/>
      <c r="AO223" s="319"/>
      <c r="AP223" s="319"/>
      <c r="AQ223" s="319"/>
      <c r="AR223" s="319"/>
      <c r="AS223" s="120"/>
      <c r="AT223" s="11"/>
      <c r="AU223" s="28"/>
      <c r="AV223" s="28"/>
      <c r="AW223" s="28"/>
      <c r="AX223" s="28"/>
      <c r="AY223" s="28"/>
      <c r="AZ223" s="28"/>
      <c r="BA223" s="11"/>
      <c r="BB223" s="11"/>
      <c r="BC223" s="11"/>
      <c r="BD223" s="11"/>
      <c r="BE223" s="11"/>
    </row>
    <row r="224" spans="2:67" ht="23.25" customHeight="1" x14ac:dyDescent="0.2">
      <c r="B224" s="120"/>
      <c r="C224" s="142"/>
      <c r="D224" s="151" t="s">
        <v>103</v>
      </c>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51"/>
      <c r="AT224" s="28"/>
      <c r="AU224" s="149"/>
      <c r="AV224" s="11"/>
      <c r="AW224" s="52"/>
      <c r="AX224" s="11"/>
      <c r="AY224" s="28"/>
      <c r="AZ224" s="30"/>
      <c r="BA224" s="28"/>
      <c r="BB224" s="28"/>
      <c r="BC224" s="28"/>
      <c r="BD224" s="28"/>
      <c r="BE224" s="28"/>
    </row>
    <row r="225" spans="1:60" ht="23.25" customHeight="1" x14ac:dyDescent="0.2">
      <c r="B225" s="120"/>
      <c r="C225" s="142" t="s">
        <v>9</v>
      </c>
      <c r="D225" s="319" t="s">
        <v>108</v>
      </c>
      <c r="E225" s="319"/>
      <c r="F225" s="319"/>
      <c r="G225" s="319"/>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19"/>
      <c r="AE225" s="319"/>
      <c r="AF225" s="319"/>
      <c r="AG225" s="319"/>
      <c r="AH225" s="319"/>
      <c r="AI225" s="319"/>
      <c r="AJ225" s="319"/>
      <c r="AK225" s="319"/>
      <c r="AL225" s="319"/>
      <c r="AM225" s="319"/>
      <c r="AN225" s="319"/>
      <c r="AO225" s="319"/>
      <c r="AP225" s="319"/>
      <c r="AQ225" s="319"/>
      <c r="AR225" s="319"/>
      <c r="AS225" s="120"/>
      <c r="AT225" s="28"/>
      <c r="AU225" s="172"/>
      <c r="AV225" s="172"/>
      <c r="AW225" s="172"/>
      <c r="AX225" s="274"/>
      <c r="AY225" s="274"/>
      <c r="AZ225" s="30"/>
      <c r="BA225" s="30"/>
      <c r="BB225" s="30"/>
      <c r="BC225" s="30"/>
      <c r="BD225" s="30"/>
      <c r="BE225" s="30"/>
    </row>
    <row r="226" spans="1:60" ht="23.25" customHeight="1" x14ac:dyDescent="0.2">
      <c r="B226" s="120"/>
      <c r="C226" s="142"/>
      <c r="D226" s="151" t="s">
        <v>104</v>
      </c>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28"/>
      <c r="AU226" s="172"/>
      <c r="AV226" s="172"/>
      <c r="AW226" s="172"/>
      <c r="AX226" s="274"/>
      <c r="AY226" s="274"/>
      <c r="AZ226" s="30"/>
      <c r="BA226" s="30"/>
      <c r="BB226" s="30"/>
      <c r="BC226" s="30"/>
      <c r="BD226" s="30"/>
      <c r="BE226" s="30"/>
    </row>
    <row r="227" spans="1:60" s="121" customFormat="1" ht="28.5" customHeight="1" x14ac:dyDescent="0.2">
      <c r="C227" s="118" t="s">
        <v>9</v>
      </c>
      <c r="D227" s="125" t="s">
        <v>88</v>
      </c>
      <c r="E227" s="122"/>
      <c r="F227" s="19"/>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4"/>
      <c r="AR227" s="124"/>
      <c r="AS227" s="1"/>
      <c r="AT227" s="28"/>
      <c r="AU227" s="172"/>
      <c r="AV227" s="172"/>
      <c r="AW227" s="172"/>
      <c r="AX227" s="274"/>
      <c r="AY227" s="274"/>
      <c r="AZ227" s="30"/>
      <c r="BA227" s="30"/>
      <c r="BB227" s="30"/>
      <c r="BC227" s="30"/>
      <c r="BD227" s="30"/>
      <c r="BE227" s="30"/>
    </row>
    <row r="228" spans="1:60" s="121" customFormat="1" ht="28.5" customHeight="1" thickBot="1" x14ac:dyDescent="0.25">
      <c r="D228" s="19"/>
      <c r="E228" s="126"/>
      <c r="L228" s="127"/>
      <c r="M228" s="127"/>
      <c r="N228" s="127"/>
      <c r="O228" s="127"/>
      <c r="P228" s="127"/>
      <c r="Q228" s="127"/>
      <c r="R228" s="127"/>
      <c r="S228" s="127"/>
      <c r="T228" s="127"/>
      <c r="U228" s="127"/>
      <c r="V228" s="127"/>
      <c r="W228" s="127"/>
      <c r="X228" s="127"/>
      <c r="Y228" s="127"/>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52"/>
      <c r="AV228" s="30"/>
      <c r="AW228" s="30"/>
      <c r="AX228" s="52"/>
      <c r="AY228" s="30"/>
      <c r="AZ228" s="30"/>
      <c r="BA228" s="28"/>
      <c r="BB228" s="28"/>
      <c r="BC228" s="28"/>
      <c r="BD228" s="28"/>
      <c r="BE228" s="28"/>
    </row>
    <row r="229" spans="1:60" s="121" customFormat="1" ht="28.5" customHeight="1" x14ac:dyDescent="0.2">
      <c r="A229" s="1"/>
      <c r="B229" s="1"/>
      <c r="C229" s="275" t="s">
        <v>7</v>
      </c>
      <c r="D229" s="276"/>
      <c r="E229" s="276"/>
      <c r="F229" s="276"/>
      <c r="G229" s="276"/>
      <c r="H229" s="276"/>
      <c r="I229" s="280" t="s">
        <v>102</v>
      </c>
      <c r="J229" s="281"/>
      <c r="K229" s="282"/>
      <c r="L229" s="287" t="s">
        <v>89</v>
      </c>
      <c r="M229" s="288"/>
      <c r="N229" s="288"/>
      <c r="O229" s="288"/>
      <c r="P229" s="288"/>
      <c r="Q229" s="289"/>
      <c r="R229" s="293" t="s">
        <v>121</v>
      </c>
      <c r="S229" s="276"/>
      <c r="T229" s="276"/>
      <c r="U229" s="276"/>
      <c r="V229" s="276"/>
      <c r="W229" s="276"/>
      <c r="X229" s="294" t="s">
        <v>121</v>
      </c>
      <c r="Y229" s="294"/>
      <c r="Z229" s="294"/>
      <c r="AA229" s="294"/>
      <c r="AB229" s="294"/>
      <c r="AC229" s="294"/>
      <c r="AD229" s="295" t="s">
        <v>122</v>
      </c>
      <c r="AE229" s="296"/>
      <c r="AF229" s="296"/>
      <c r="AG229" s="296"/>
      <c r="AH229" s="296"/>
      <c r="AI229" s="297"/>
      <c r="AJ229" s="128"/>
      <c r="AK229" s="128"/>
      <c r="AL229" s="128"/>
      <c r="AM229" s="128"/>
      <c r="AN229" s="128"/>
      <c r="AO229" s="1"/>
      <c r="AP229" s="1"/>
      <c r="AQ229" s="1"/>
      <c r="AR229" s="1"/>
      <c r="AS229" s="1"/>
      <c r="AT229" s="28"/>
      <c r="AU229" s="298" t="s">
        <v>91</v>
      </c>
      <c r="AV229" s="298" t="s">
        <v>92</v>
      </c>
      <c r="AW229" s="28"/>
      <c r="AX229" s="247" t="s">
        <v>93</v>
      </c>
      <c r="AY229" s="248"/>
      <c r="AZ229" s="28"/>
      <c r="BA229" s="28"/>
      <c r="BB229" s="28"/>
      <c r="BC229" s="28"/>
      <c r="BD229" s="28"/>
      <c r="BE229" s="28"/>
      <c r="BF229" s="1"/>
    </row>
    <row r="230" spans="1:60" s="121" customFormat="1" ht="28.5" customHeight="1" x14ac:dyDescent="0.2">
      <c r="A230" s="1"/>
      <c r="B230" s="1"/>
      <c r="C230" s="277"/>
      <c r="D230" s="171"/>
      <c r="E230" s="171"/>
      <c r="F230" s="171"/>
      <c r="G230" s="171"/>
      <c r="H230" s="171"/>
      <c r="I230" s="283"/>
      <c r="J230" s="171"/>
      <c r="K230" s="284"/>
      <c r="L230" s="290"/>
      <c r="M230" s="291"/>
      <c r="N230" s="291"/>
      <c r="O230" s="291"/>
      <c r="P230" s="291"/>
      <c r="Q230" s="292"/>
      <c r="R230" s="285"/>
      <c r="S230" s="279"/>
      <c r="T230" s="279"/>
      <c r="U230" s="279"/>
      <c r="V230" s="279"/>
      <c r="W230" s="279"/>
      <c r="X230" s="294"/>
      <c r="Y230" s="294"/>
      <c r="Z230" s="294"/>
      <c r="AA230" s="294"/>
      <c r="AB230" s="294"/>
      <c r="AC230" s="294"/>
      <c r="AD230" s="295"/>
      <c r="AE230" s="296"/>
      <c r="AF230" s="296"/>
      <c r="AG230" s="296"/>
      <c r="AH230" s="296"/>
      <c r="AI230" s="297"/>
      <c r="AJ230" s="128"/>
      <c r="AK230" s="128"/>
      <c r="AL230" s="128"/>
      <c r="AM230" s="128"/>
      <c r="AN230" s="128"/>
      <c r="AO230" s="1"/>
      <c r="AP230" s="1"/>
      <c r="AQ230" s="1"/>
      <c r="AR230" s="1"/>
      <c r="AS230" s="1"/>
      <c r="AT230" s="28"/>
      <c r="AU230" s="298"/>
      <c r="AV230" s="298"/>
      <c r="AW230" s="28"/>
      <c r="AX230" s="248"/>
      <c r="AY230" s="248"/>
      <c r="AZ230" s="28"/>
      <c r="BA230" s="28"/>
      <c r="BB230" s="28"/>
      <c r="BC230" s="28"/>
      <c r="BD230" s="28"/>
      <c r="BE230" s="28"/>
      <c r="BF230" s="1"/>
      <c r="BG230" s="1"/>
      <c r="BH230" s="1"/>
    </row>
    <row r="231" spans="1:60" s="121" customFormat="1" ht="18.75" customHeight="1" x14ac:dyDescent="0.2">
      <c r="A231" s="1"/>
      <c r="B231" s="1"/>
      <c r="C231" s="277"/>
      <c r="D231" s="171"/>
      <c r="E231" s="171"/>
      <c r="F231" s="171"/>
      <c r="G231" s="171"/>
      <c r="H231" s="171"/>
      <c r="I231" s="283"/>
      <c r="J231" s="171"/>
      <c r="K231" s="284"/>
      <c r="L231" s="249" t="s">
        <v>90</v>
      </c>
      <c r="M231" s="250"/>
      <c r="N231" s="251"/>
      <c r="O231" s="258" t="s">
        <v>105</v>
      </c>
      <c r="P231" s="250"/>
      <c r="Q231" s="259"/>
      <c r="R231" s="264" t="s">
        <v>118</v>
      </c>
      <c r="S231" s="265"/>
      <c r="T231" s="265"/>
      <c r="U231" s="265"/>
      <c r="V231" s="265"/>
      <c r="W231" s="266"/>
      <c r="X231" s="273" t="s">
        <v>106</v>
      </c>
      <c r="Y231" s="273"/>
      <c r="Z231" s="273"/>
      <c r="AA231" s="273"/>
      <c r="AB231" s="273"/>
      <c r="AC231" s="273"/>
      <c r="AD231" s="295"/>
      <c r="AE231" s="296"/>
      <c r="AF231" s="296"/>
      <c r="AG231" s="296"/>
      <c r="AH231" s="296"/>
      <c r="AI231" s="297"/>
      <c r="AJ231" s="128"/>
      <c r="AK231" s="128"/>
      <c r="AL231" s="128"/>
      <c r="AM231" s="128"/>
      <c r="AN231" s="128"/>
      <c r="AO231" s="1"/>
      <c r="AP231" s="1"/>
      <c r="AQ231" s="1"/>
      <c r="AR231" s="1"/>
      <c r="AS231" s="1"/>
      <c r="AT231" s="28"/>
      <c r="AU231" s="171"/>
      <c r="AV231" s="172"/>
      <c r="AW231" s="28"/>
      <c r="AX231" s="248"/>
      <c r="AY231" s="248"/>
      <c r="AZ231" s="28"/>
      <c r="BA231" s="28"/>
      <c r="BB231" s="28"/>
      <c r="BC231" s="28"/>
      <c r="BD231" s="28"/>
      <c r="BE231" s="28"/>
      <c r="BF231" s="1"/>
      <c r="BG231" s="1"/>
      <c r="BH231" s="1"/>
    </row>
    <row r="232" spans="1:60" ht="25" customHeight="1" x14ac:dyDescent="0.2">
      <c r="C232" s="277"/>
      <c r="D232" s="171"/>
      <c r="E232" s="171"/>
      <c r="F232" s="171"/>
      <c r="G232" s="171"/>
      <c r="H232" s="171"/>
      <c r="I232" s="283"/>
      <c r="J232" s="171"/>
      <c r="K232" s="284"/>
      <c r="L232" s="252"/>
      <c r="M232" s="253"/>
      <c r="N232" s="254"/>
      <c r="O232" s="260"/>
      <c r="P232" s="253"/>
      <c r="Q232" s="261"/>
      <c r="R232" s="267"/>
      <c r="S232" s="268"/>
      <c r="T232" s="268"/>
      <c r="U232" s="268"/>
      <c r="V232" s="268"/>
      <c r="W232" s="269"/>
      <c r="X232" s="273"/>
      <c r="Y232" s="273"/>
      <c r="Z232" s="273"/>
      <c r="AA232" s="273"/>
      <c r="AB232" s="273"/>
      <c r="AC232" s="273"/>
      <c r="AD232" s="295"/>
      <c r="AE232" s="296"/>
      <c r="AF232" s="296"/>
      <c r="AG232" s="296"/>
      <c r="AH232" s="296"/>
      <c r="AI232" s="297"/>
      <c r="AJ232" s="128"/>
      <c r="AK232" s="128"/>
      <c r="AL232" s="128"/>
      <c r="AM232" s="128"/>
      <c r="AN232" s="128"/>
      <c r="AT232" s="28"/>
      <c r="AU232" s="171"/>
      <c r="AV232" s="172"/>
      <c r="AW232" s="28"/>
      <c r="AX232" s="248"/>
      <c r="AY232" s="248"/>
      <c r="AZ232" s="28"/>
      <c r="BA232" s="28"/>
      <c r="BB232" s="28"/>
      <c r="BC232" s="28"/>
      <c r="BD232" s="28"/>
      <c r="BE232" s="28"/>
    </row>
    <row r="233" spans="1:60" ht="25" customHeight="1" x14ac:dyDescent="0.2">
      <c r="C233" s="278"/>
      <c r="D233" s="279"/>
      <c r="E233" s="279"/>
      <c r="F233" s="279"/>
      <c r="G233" s="279"/>
      <c r="H233" s="279"/>
      <c r="I233" s="285"/>
      <c r="J233" s="279"/>
      <c r="K233" s="286"/>
      <c r="L233" s="255"/>
      <c r="M233" s="256"/>
      <c r="N233" s="257"/>
      <c r="O233" s="262"/>
      <c r="P233" s="256"/>
      <c r="Q233" s="263"/>
      <c r="R233" s="270"/>
      <c r="S233" s="271"/>
      <c r="T233" s="271"/>
      <c r="U233" s="271"/>
      <c r="V233" s="271"/>
      <c r="W233" s="272"/>
      <c r="X233" s="273"/>
      <c r="Y233" s="273"/>
      <c r="Z233" s="273"/>
      <c r="AA233" s="273"/>
      <c r="AB233" s="273"/>
      <c r="AC233" s="273"/>
      <c r="AD233" s="295"/>
      <c r="AE233" s="296"/>
      <c r="AF233" s="296"/>
      <c r="AG233" s="296"/>
      <c r="AH233" s="296"/>
      <c r="AI233" s="297"/>
      <c r="AJ233" s="128"/>
      <c r="AK233" s="128"/>
      <c r="AL233" s="128"/>
      <c r="AM233" s="128"/>
      <c r="AN233" s="128"/>
      <c r="AT233" s="28"/>
      <c r="AU233" s="171"/>
      <c r="AV233" s="172"/>
      <c r="AW233" s="28"/>
      <c r="AX233" s="248"/>
      <c r="AY233" s="248"/>
      <c r="AZ233" s="28"/>
      <c r="BA233" s="28"/>
      <c r="BB233" s="28"/>
      <c r="BC233" s="28"/>
      <c r="BD233" s="28"/>
      <c r="BE233" s="28"/>
    </row>
    <row r="234" spans="1:60" ht="11.25" customHeight="1" x14ac:dyDescent="0.2">
      <c r="C234" s="210">
        <v>8</v>
      </c>
      <c r="D234" s="212" t="s">
        <v>1</v>
      </c>
      <c r="E234" s="214">
        <v>27</v>
      </c>
      <c r="F234" s="214" t="s">
        <v>0</v>
      </c>
      <c r="G234" s="210" t="s">
        <v>132</v>
      </c>
      <c r="H234" s="240"/>
      <c r="I234" s="217" t="s">
        <v>112</v>
      </c>
      <c r="J234" s="218"/>
      <c r="K234" s="219"/>
      <c r="L234" s="199">
        <v>1</v>
      </c>
      <c r="M234" s="200"/>
      <c r="N234" s="201"/>
      <c r="O234" s="205">
        <f t="shared" ref="O234" si="0">IF(L234=1,$AL$30,IF(L234=2,$AL$49,IF(L234=3,$AL$67,IF(L234=4,$AL$86,IF(L234=5,$AL$104,IF(L234=6,$AL$122,IF(L234=7,$AL$141,IF(L234=8,$AL$159,IF(L234=9,$AL$177,IF(L234=10,$AL$196,0))))))))))</f>
        <v>0.14299999999999999</v>
      </c>
      <c r="P234" s="206"/>
      <c r="Q234" s="207"/>
      <c r="R234" s="174">
        <f>IF(AND(I234="○",AU234="●"),AX234*O234,0)</f>
        <v>5.72</v>
      </c>
      <c r="S234" s="175"/>
      <c r="T234" s="175"/>
      <c r="U234" s="175"/>
      <c r="V234" s="175"/>
      <c r="W234" s="175"/>
      <c r="X234" s="180">
        <f>IF(AND(I234="○",AU234="●"),'記載例(ｽｸﾘｰﾝ)'!AD11,0)</f>
        <v>0.66666666666666663</v>
      </c>
      <c r="Y234" s="180"/>
      <c r="Z234" s="180"/>
      <c r="AA234" s="180"/>
      <c r="AB234" s="180"/>
      <c r="AC234" s="180"/>
      <c r="AD234" s="165">
        <f>IF(I234="○",ROUNDUP(R234+X234,1),0)</f>
        <v>6.3999999999999995</v>
      </c>
      <c r="AE234" s="165"/>
      <c r="AF234" s="165"/>
      <c r="AG234" s="165"/>
      <c r="AH234" s="165"/>
      <c r="AI234" s="166"/>
      <c r="AJ234" s="158"/>
      <c r="AK234" s="158"/>
      <c r="AL234" s="158"/>
      <c r="AM234" s="158"/>
      <c r="AN234" s="158"/>
      <c r="AT234" s="28"/>
      <c r="AU234" s="171" t="str">
        <f>IF(OR(I234="×",AU238="×"),"×","●")</f>
        <v>●</v>
      </c>
      <c r="AV234" s="172" t="str">
        <f>IF(AU234="●",IF(I234="定","-",I234),"-")</f>
        <v>○</v>
      </c>
      <c r="AW234" s="28"/>
      <c r="AX234" s="173">
        <f>20+ROUNDDOWN(($K$216-1000)/1000,0)*20</f>
        <v>40</v>
      </c>
      <c r="AY234" s="173"/>
      <c r="AZ234" s="28"/>
      <c r="BA234" s="28"/>
      <c r="BB234" s="28"/>
      <c r="BC234" s="28"/>
      <c r="BD234" s="28"/>
      <c r="BE234" s="28"/>
    </row>
    <row r="235" spans="1:60" ht="11.25" customHeight="1" x14ac:dyDescent="0.2">
      <c r="C235" s="211"/>
      <c r="D235" s="213"/>
      <c r="E235" s="215"/>
      <c r="F235" s="215"/>
      <c r="G235" s="241"/>
      <c r="H235" s="242"/>
      <c r="I235" s="220"/>
      <c r="J235" s="221"/>
      <c r="K235" s="222"/>
      <c r="L235" s="199"/>
      <c r="M235" s="200"/>
      <c r="N235" s="201"/>
      <c r="O235" s="208"/>
      <c r="P235" s="208"/>
      <c r="Q235" s="209"/>
      <c r="R235" s="176"/>
      <c r="S235" s="177"/>
      <c r="T235" s="177"/>
      <c r="U235" s="177"/>
      <c r="V235" s="177"/>
      <c r="W235" s="177"/>
      <c r="X235" s="180"/>
      <c r="Y235" s="180"/>
      <c r="Z235" s="180"/>
      <c r="AA235" s="180"/>
      <c r="AB235" s="180"/>
      <c r="AC235" s="180"/>
      <c r="AD235" s="167"/>
      <c r="AE235" s="167"/>
      <c r="AF235" s="167"/>
      <c r="AG235" s="167"/>
      <c r="AH235" s="167"/>
      <c r="AI235" s="168"/>
      <c r="AJ235" s="158"/>
      <c r="AK235" s="158"/>
      <c r="AL235" s="158"/>
      <c r="AM235" s="158"/>
      <c r="AN235" s="158"/>
      <c r="AT235" s="28"/>
      <c r="AU235" s="171"/>
      <c r="AV235" s="172"/>
      <c r="AW235" s="28"/>
      <c r="AX235" s="173"/>
      <c r="AY235" s="173"/>
      <c r="AZ235" s="28"/>
      <c r="BA235" s="28"/>
      <c r="BB235" s="28"/>
      <c r="BC235" s="28"/>
      <c r="BD235" s="28"/>
      <c r="BE235" s="28"/>
    </row>
    <row r="236" spans="1:60" ht="11.25" customHeight="1" x14ac:dyDescent="0.2">
      <c r="C236" s="211"/>
      <c r="D236" s="213"/>
      <c r="E236" s="215"/>
      <c r="F236" s="215"/>
      <c r="G236" s="241"/>
      <c r="H236" s="242"/>
      <c r="I236" s="220"/>
      <c r="J236" s="221"/>
      <c r="K236" s="222"/>
      <c r="L236" s="199"/>
      <c r="M236" s="200"/>
      <c r="N236" s="201"/>
      <c r="O236" s="208"/>
      <c r="P236" s="208"/>
      <c r="Q236" s="209"/>
      <c r="R236" s="176"/>
      <c r="S236" s="177"/>
      <c r="T236" s="177"/>
      <c r="U236" s="177"/>
      <c r="V236" s="177"/>
      <c r="W236" s="177"/>
      <c r="X236" s="180"/>
      <c r="Y236" s="180"/>
      <c r="Z236" s="180"/>
      <c r="AA236" s="180"/>
      <c r="AB236" s="180"/>
      <c r="AC236" s="180"/>
      <c r="AD236" s="167"/>
      <c r="AE236" s="167"/>
      <c r="AF236" s="167"/>
      <c r="AG236" s="167"/>
      <c r="AH236" s="167"/>
      <c r="AI236" s="168"/>
      <c r="AJ236" s="158"/>
      <c r="AK236" s="158"/>
      <c r="AL236" s="158"/>
      <c r="AM236" s="158"/>
      <c r="AN236" s="158"/>
      <c r="AT236" s="28"/>
      <c r="AU236" s="171"/>
      <c r="AV236" s="172"/>
      <c r="AW236" s="28"/>
      <c r="AX236" s="173"/>
      <c r="AY236" s="173"/>
      <c r="AZ236" s="28"/>
      <c r="BA236" s="28"/>
      <c r="BB236" s="28"/>
      <c r="BC236" s="28"/>
      <c r="BD236" s="28"/>
      <c r="BE236" s="28"/>
    </row>
    <row r="237" spans="1:60" ht="11.25" customHeight="1" x14ac:dyDescent="0.2">
      <c r="C237" s="238"/>
      <c r="D237" s="239"/>
      <c r="E237" s="216"/>
      <c r="F237" s="216"/>
      <c r="G237" s="243"/>
      <c r="H237" s="244"/>
      <c r="I237" s="223"/>
      <c r="J237" s="224"/>
      <c r="K237" s="225"/>
      <c r="L237" s="202"/>
      <c r="M237" s="203"/>
      <c r="N237" s="204"/>
      <c r="O237" s="208"/>
      <c r="P237" s="208"/>
      <c r="Q237" s="209"/>
      <c r="R237" s="178"/>
      <c r="S237" s="179"/>
      <c r="T237" s="179"/>
      <c r="U237" s="179"/>
      <c r="V237" s="179"/>
      <c r="W237" s="179"/>
      <c r="X237" s="180"/>
      <c r="Y237" s="180"/>
      <c r="Z237" s="180"/>
      <c r="AA237" s="180"/>
      <c r="AB237" s="180"/>
      <c r="AC237" s="180"/>
      <c r="AD237" s="169"/>
      <c r="AE237" s="169"/>
      <c r="AF237" s="169"/>
      <c r="AG237" s="169"/>
      <c r="AH237" s="169"/>
      <c r="AI237" s="170"/>
      <c r="AJ237" s="158"/>
      <c r="AK237" s="158"/>
      <c r="AL237" s="158"/>
      <c r="AM237" s="158"/>
      <c r="AN237" s="158"/>
      <c r="AT237" s="28"/>
      <c r="AU237" s="171"/>
      <c r="AV237" s="172"/>
      <c r="AW237" s="28"/>
      <c r="AX237" s="173"/>
      <c r="AY237" s="173"/>
      <c r="AZ237" s="28"/>
      <c r="BA237" s="28"/>
      <c r="BB237" s="28"/>
      <c r="BC237" s="28"/>
      <c r="BD237" s="28"/>
      <c r="BE237" s="28"/>
    </row>
    <row r="238" spans="1:60" ht="10.9" customHeight="1" x14ac:dyDescent="0.2">
      <c r="C238" s="210">
        <v>8</v>
      </c>
      <c r="D238" s="212" t="s">
        <v>1</v>
      </c>
      <c r="E238" s="214">
        <v>28</v>
      </c>
      <c r="F238" s="214" t="s">
        <v>0</v>
      </c>
      <c r="G238" s="210" t="s">
        <v>133</v>
      </c>
      <c r="H238" s="240"/>
      <c r="I238" s="217" t="s">
        <v>112</v>
      </c>
      <c r="J238" s="218"/>
      <c r="K238" s="219"/>
      <c r="L238" s="199">
        <v>1</v>
      </c>
      <c r="M238" s="200"/>
      <c r="N238" s="201"/>
      <c r="O238" s="205">
        <f t="shared" ref="O238" si="1">IF(L238=1,$AL$30,IF(L238=2,$AL$49,IF(L238=3,$AL$67,IF(L238=4,$AL$86,IF(L238=5,$AL$104,IF(L238=6,$AL$122,IF(L238=7,$AL$141,IF(L238=8,$AL$159,IF(L238=9,$AL$177,IF(L238=10,$AL$196,0))))))))))</f>
        <v>0.14299999999999999</v>
      </c>
      <c r="P238" s="206"/>
      <c r="Q238" s="207"/>
      <c r="R238" s="174">
        <f>IF(AND(I238="○",AU238="●"),AX238*O238,0)</f>
        <v>5.72</v>
      </c>
      <c r="S238" s="175"/>
      <c r="T238" s="175"/>
      <c r="U238" s="175"/>
      <c r="V238" s="175"/>
      <c r="W238" s="175"/>
      <c r="X238" s="180">
        <f>IF(AND(I238="○",AU238="●"),'記載例(ｽｸﾘｰﾝ)'!AD15,0)</f>
        <v>0.66666666666666663</v>
      </c>
      <c r="Y238" s="180"/>
      <c r="Z238" s="180"/>
      <c r="AA238" s="180"/>
      <c r="AB238" s="180"/>
      <c r="AC238" s="180"/>
      <c r="AD238" s="165">
        <f>IF(I238="○",ROUNDUP(R238+X238,1),0)</f>
        <v>6.3999999999999995</v>
      </c>
      <c r="AE238" s="165"/>
      <c r="AF238" s="165"/>
      <c r="AG238" s="165"/>
      <c r="AH238" s="165"/>
      <c r="AI238" s="166"/>
      <c r="AJ238" s="158"/>
      <c r="AK238" s="158"/>
      <c r="AL238" s="158"/>
      <c r="AM238" s="158"/>
      <c r="AN238" s="158"/>
      <c r="AT238" s="28"/>
      <c r="AU238" s="171" t="str">
        <f>IF(OR(I238="×",AU242="×"),"×","●")</f>
        <v>●</v>
      </c>
      <c r="AV238" s="172" t="str">
        <f>IF(AU238="●",IF(I238="定","-",I238),"-")</f>
        <v>○</v>
      </c>
      <c r="AW238" s="28"/>
      <c r="AX238" s="173">
        <f t="shared" ref="AX238" si="2">20+ROUNDDOWN(($K$216-1000)/1000,0)*20</f>
        <v>40</v>
      </c>
      <c r="AY238" s="173"/>
      <c r="AZ238" s="28"/>
      <c r="BA238" s="28"/>
      <c r="BB238" s="28"/>
      <c r="BC238" s="28"/>
      <c r="BD238" s="28"/>
      <c r="BE238" s="28"/>
    </row>
    <row r="239" spans="1:60" ht="10.9" customHeight="1" x14ac:dyDescent="0.2">
      <c r="C239" s="211"/>
      <c r="D239" s="213"/>
      <c r="E239" s="215"/>
      <c r="F239" s="215"/>
      <c r="G239" s="241"/>
      <c r="H239" s="242"/>
      <c r="I239" s="220"/>
      <c r="J239" s="221"/>
      <c r="K239" s="222"/>
      <c r="L239" s="199"/>
      <c r="M239" s="200"/>
      <c r="N239" s="201"/>
      <c r="O239" s="208"/>
      <c r="P239" s="208"/>
      <c r="Q239" s="209"/>
      <c r="R239" s="176"/>
      <c r="S239" s="177"/>
      <c r="T239" s="177"/>
      <c r="U239" s="177"/>
      <c r="V239" s="177"/>
      <c r="W239" s="177"/>
      <c r="X239" s="180"/>
      <c r="Y239" s="180"/>
      <c r="Z239" s="180"/>
      <c r="AA239" s="180"/>
      <c r="AB239" s="180"/>
      <c r="AC239" s="180"/>
      <c r="AD239" s="167"/>
      <c r="AE239" s="167"/>
      <c r="AF239" s="167"/>
      <c r="AG239" s="167"/>
      <c r="AH239" s="167"/>
      <c r="AI239" s="168"/>
      <c r="AJ239" s="158"/>
      <c r="AK239" s="158"/>
      <c r="AL239" s="158"/>
      <c r="AM239" s="158"/>
      <c r="AN239" s="158"/>
      <c r="AT239" s="28"/>
      <c r="AU239" s="171"/>
      <c r="AV239" s="172"/>
      <c r="AW239" s="28"/>
      <c r="AX239" s="173"/>
      <c r="AY239" s="173"/>
      <c r="AZ239" s="28"/>
      <c r="BA239" s="28"/>
      <c r="BB239" s="28"/>
      <c r="BC239" s="28"/>
      <c r="BD239" s="28"/>
      <c r="BE239" s="28"/>
    </row>
    <row r="240" spans="1:60" ht="10.9" customHeight="1" x14ac:dyDescent="0.2">
      <c r="C240" s="211"/>
      <c r="D240" s="213"/>
      <c r="E240" s="215"/>
      <c r="F240" s="215"/>
      <c r="G240" s="241"/>
      <c r="H240" s="242"/>
      <c r="I240" s="220"/>
      <c r="J240" s="221"/>
      <c r="K240" s="222"/>
      <c r="L240" s="199"/>
      <c r="M240" s="200"/>
      <c r="N240" s="201"/>
      <c r="O240" s="208"/>
      <c r="P240" s="208"/>
      <c r="Q240" s="209"/>
      <c r="R240" s="176"/>
      <c r="S240" s="177"/>
      <c r="T240" s="177"/>
      <c r="U240" s="177"/>
      <c r="V240" s="177"/>
      <c r="W240" s="177"/>
      <c r="X240" s="180"/>
      <c r="Y240" s="180"/>
      <c r="Z240" s="180"/>
      <c r="AA240" s="180"/>
      <c r="AB240" s="180"/>
      <c r="AC240" s="180"/>
      <c r="AD240" s="167"/>
      <c r="AE240" s="167"/>
      <c r="AF240" s="167"/>
      <c r="AG240" s="167"/>
      <c r="AH240" s="167"/>
      <c r="AI240" s="168"/>
      <c r="AJ240" s="158"/>
      <c r="AK240" s="158"/>
      <c r="AL240" s="158"/>
      <c r="AM240" s="158"/>
      <c r="AN240" s="158"/>
      <c r="AT240" s="28"/>
      <c r="AU240" s="171"/>
      <c r="AV240" s="172"/>
      <c r="AW240" s="28"/>
      <c r="AX240" s="173"/>
      <c r="AY240" s="173"/>
      <c r="AZ240" s="28"/>
      <c r="BA240" s="28"/>
      <c r="BB240" s="28"/>
      <c r="BC240" s="28"/>
      <c r="BD240" s="28"/>
      <c r="BE240" s="28"/>
    </row>
    <row r="241" spans="3:57" ht="10.9" customHeight="1" x14ac:dyDescent="0.2">
      <c r="C241" s="238"/>
      <c r="D241" s="239"/>
      <c r="E241" s="216"/>
      <c r="F241" s="216"/>
      <c r="G241" s="243"/>
      <c r="H241" s="244"/>
      <c r="I241" s="223"/>
      <c r="J241" s="224"/>
      <c r="K241" s="225"/>
      <c r="L241" s="202"/>
      <c r="M241" s="203"/>
      <c r="N241" s="204"/>
      <c r="O241" s="208"/>
      <c r="P241" s="208"/>
      <c r="Q241" s="209"/>
      <c r="R241" s="178"/>
      <c r="S241" s="179"/>
      <c r="T241" s="179"/>
      <c r="U241" s="179"/>
      <c r="V241" s="179"/>
      <c r="W241" s="179"/>
      <c r="X241" s="180"/>
      <c r="Y241" s="180"/>
      <c r="Z241" s="180"/>
      <c r="AA241" s="180"/>
      <c r="AB241" s="180"/>
      <c r="AC241" s="180"/>
      <c r="AD241" s="169"/>
      <c r="AE241" s="169"/>
      <c r="AF241" s="169"/>
      <c r="AG241" s="169"/>
      <c r="AH241" s="169"/>
      <c r="AI241" s="170"/>
      <c r="AJ241" s="158"/>
      <c r="AK241" s="158"/>
      <c r="AL241" s="158"/>
      <c r="AM241" s="158"/>
      <c r="AN241" s="158"/>
      <c r="AT241" s="28"/>
      <c r="AU241" s="171"/>
      <c r="AV241" s="172"/>
      <c r="AW241" s="28"/>
      <c r="AX241" s="173"/>
      <c r="AY241" s="173"/>
      <c r="AZ241" s="28"/>
      <c r="BA241" s="28"/>
      <c r="BB241" s="28"/>
      <c r="BC241" s="28"/>
      <c r="BD241" s="28"/>
      <c r="BE241" s="28"/>
    </row>
    <row r="242" spans="3:57" ht="10.9" customHeight="1" x14ac:dyDescent="0.2">
      <c r="C242" s="210">
        <v>8</v>
      </c>
      <c r="D242" s="212" t="s">
        <v>1</v>
      </c>
      <c r="E242" s="214">
        <v>29</v>
      </c>
      <c r="F242" s="214" t="s">
        <v>0</v>
      </c>
      <c r="G242" s="210" t="s">
        <v>134</v>
      </c>
      <c r="H242" s="240"/>
      <c r="I242" s="217" t="s">
        <v>112</v>
      </c>
      <c r="J242" s="218"/>
      <c r="K242" s="219"/>
      <c r="L242" s="199">
        <v>1</v>
      </c>
      <c r="M242" s="200"/>
      <c r="N242" s="201"/>
      <c r="O242" s="205">
        <f t="shared" ref="O242" si="3">IF(L242=1,$AL$30,IF(L242=2,$AL$49,IF(L242=3,$AL$67,IF(L242=4,$AL$86,IF(L242=5,$AL$104,IF(L242=6,$AL$122,IF(L242=7,$AL$141,IF(L242=8,$AL$159,IF(L242=9,$AL$177,IF(L242=10,$AL$196,0))))))))))</f>
        <v>0.14299999999999999</v>
      </c>
      <c r="P242" s="206"/>
      <c r="Q242" s="207"/>
      <c r="R242" s="174">
        <f>IF(AND(I242="○",AU242="●"),AX242*O242,0)</f>
        <v>5.72</v>
      </c>
      <c r="S242" s="175"/>
      <c r="T242" s="175"/>
      <c r="U242" s="175"/>
      <c r="V242" s="175"/>
      <c r="W242" s="175"/>
      <c r="X242" s="180">
        <f>IF(AND(I242="○",AU242="●"),'記載例(ｽｸﾘｰﾝ)'!AD19,0)</f>
        <v>0.5714285714285714</v>
      </c>
      <c r="Y242" s="180"/>
      <c r="Z242" s="180"/>
      <c r="AA242" s="180"/>
      <c r="AB242" s="180"/>
      <c r="AC242" s="180"/>
      <c r="AD242" s="165">
        <f>IF(I242="○",ROUNDUP(R242+X242,1),0)</f>
        <v>6.3</v>
      </c>
      <c r="AE242" s="165"/>
      <c r="AF242" s="165"/>
      <c r="AG242" s="165"/>
      <c r="AH242" s="165"/>
      <c r="AI242" s="166"/>
      <c r="AJ242" s="158"/>
      <c r="AK242" s="158"/>
      <c r="AL242" s="158"/>
      <c r="AM242" s="158"/>
      <c r="AN242" s="158"/>
      <c r="AT242" s="28"/>
      <c r="AU242" s="171" t="str">
        <f>IF(OR(I242="×",AU246="×"),"×","●")</f>
        <v>●</v>
      </c>
      <c r="AV242" s="172" t="str">
        <f>IF(AU242="●",IF(I242="定","-",I242),"-")</f>
        <v>○</v>
      </c>
      <c r="AW242" s="28"/>
      <c r="AX242" s="173">
        <f t="shared" ref="AX242" si="4">20+ROUNDDOWN(($K$216-1000)/1000,0)*20</f>
        <v>40</v>
      </c>
      <c r="AY242" s="173"/>
      <c r="AZ242" s="28"/>
      <c r="BA242" s="28"/>
      <c r="BB242" s="28"/>
      <c r="BC242" s="28"/>
      <c r="BD242" s="28"/>
      <c r="BE242" s="28"/>
    </row>
    <row r="243" spans="3:57" ht="10.9" customHeight="1" x14ac:dyDescent="0.2">
      <c r="C243" s="211"/>
      <c r="D243" s="213"/>
      <c r="E243" s="215"/>
      <c r="F243" s="215"/>
      <c r="G243" s="241"/>
      <c r="H243" s="242"/>
      <c r="I243" s="220"/>
      <c r="J243" s="221"/>
      <c r="K243" s="222"/>
      <c r="L243" s="199"/>
      <c r="M243" s="200"/>
      <c r="N243" s="201"/>
      <c r="O243" s="208"/>
      <c r="P243" s="208"/>
      <c r="Q243" s="209"/>
      <c r="R243" s="176"/>
      <c r="S243" s="177"/>
      <c r="T243" s="177"/>
      <c r="U243" s="177"/>
      <c r="V243" s="177"/>
      <c r="W243" s="177"/>
      <c r="X243" s="180"/>
      <c r="Y243" s="180"/>
      <c r="Z243" s="180"/>
      <c r="AA243" s="180"/>
      <c r="AB243" s="180"/>
      <c r="AC243" s="180"/>
      <c r="AD243" s="167"/>
      <c r="AE243" s="167"/>
      <c r="AF243" s="167"/>
      <c r="AG243" s="167"/>
      <c r="AH243" s="167"/>
      <c r="AI243" s="168"/>
      <c r="AJ243" s="158"/>
      <c r="AK243" s="158"/>
      <c r="AL243" s="158"/>
      <c r="AM243" s="158"/>
      <c r="AN243" s="158"/>
      <c r="AT243" s="28"/>
      <c r="AU243" s="171"/>
      <c r="AV243" s="172"/>
      <c r="AW243" s="28"/>
      <c r="AX243" s="173"/>
      <c r="AY243" s="173"/>
      <c r="AZ243" s="28"/>
      <c r="BA243" s="28"/>
      <c r="BB243" s="28"/>
      <c r="BC243" s="28"/>
      <c r="BD243" s="28"/>
      <c r="BE243" s="28"/>
    </row>
    <row r="244" spans="3:57" ht="10.9" customHeight="1" x14ac:dyDescent="0.2">
      <c r="C244" s="211"/>
      <c r="D244" s="213"/>
      <c r="E244" s="215"/>
      <c r="F244" s="215"/>
      <c r="G244" s="241"/>
      <c r="H244" s="242"/>
      <c r="I244" s="220"/>
      <c r="J244" s="221"/>
      <c r="K244" s="222"/>
      <c r="L244" s="199"/>
      <c r="M244" s="200"/>
      <c r="N244" s="201"/>
      <c r="O244" s="208"/>
      <c r="P244" s="208"/>
      <c r="Q244" s="209"/>
      <c r="R244" s="176"/>
      <c r="S244" s="177"/>
      <c r="T244" s="177"/>
      <c r="U244" s="177"/>
      <c r="V244" s="177"/>
      <c r="W244" s="177"/>
      <c r="X244" s="180"/>
      <c r="Y244" s="180"/>
      <c r="Z244" s="180"/>
      <c r="AA244" s="180"/>
      <c r="AB244" s="180"/>
      <c r="AC244" s="180"/>
      <c r="AD244" s="167"/>
      <c r="AE244" s="167"/>
      <c r="AF244" s="167"/>
      <c r="AG244" s="167"/>
      <c r="AH244" s="167"/>
      <c r="AI244" s="168"/>
      <c r="AJ244" s="158"/>
      <c r="AK244" s="158"/>
      <c r="AL244" s="158"/>
      <c r="AM244" s="158"/>
      <c r="AN244" s="158"/>
      <c r="AT244" s="28"/>
      <c r="AU244" s="171"/>
      <c r="AV244" s="172"/>
      <c r="AW244" s="28"/>
      <c r="AX244" s="173"/>
      <c r="AY244" s="173"/>
      <c r="AZ244" s="28"/>
      <c r="BA244" s="28"/>
      <c r="BB244" s="28"/>
      <c r="BC244" s="28"/>
      <c r="BD244" s="28"/>
      <c r="BE244" s="28"/>
    </row>
    <row r="245" spans="3:57" ht="10.9" customHeight="1" x14ac:dyDescent="0.2">
      <c r="C245" s="238"/>
      <c r="D245" s="239"/>
      <c r="E245" s="216"/>
      <c r="F245" s="216"/>
      <c r="G245" s="243"/>
      <c r="H245" s="244"/>
      <c r="I245" s="223"/>
      <c r="J245" s="224"/>
      <c r="K245" s="225"/>
      <c r="L245" s="202"/>
      <c r="M245" s="203"/>
      <c r="N245" s="204"/>
      <c r="O245" s="208"/>
      <c r="P245" s="208"/>
      <c r="Q245" s="209"/>
      <c r="R245" s="178"/>
      <c r="S245" s="179"/>
      <c r="T245" s="179"/>
      <c r="U245" s="179"/>
      <c r="V245" s="179"/>
      <c r="W245" s="179"/>
      <c r="X245" s="180"/>
      <c r="Y245" s="180"/>
      <c r="Z245" s="180"/>
      <c r="AA245" s="180"/>
      <c r="AB245" s="180"/>
      <c r="AC245" s="180"/>
      <c r="AD245" s="169"/>
      <c r="AE245" s="169"/>
      <c r="AF245" s="169"/>
      <c r="AG245" s="169"/>
      <c r="AH245" s="169"/>
      <c r="AI245" s="170"/>
      <c r="AJ245" s="158"/>
      <c r="AK245" s="158"/>
      <c r="AL245" s="158"/>
      <c r="AM245" s="158"/>
      <c r="AN245" s="158"/>
      <c r="AT245" s="28"/>
      <c r="AU245" s="171"/>
      <c r="AV245" s="172"/>
      <c r="AW245" s="28"/>
      <c r="AX245" s="173"/>
      <c r="AY245" s="173"/>
      <c r="AZ245" s="28"/>
      <c r="BA245" s="28"/>
      <c r="BB245" s="28"/>
      <c r="BC245" s="28"/>
      <c r="BD245" s="28"/>
      <c r="BE245" s="28"/>
    </row>
    <row r="246" spans="3:57" ht="10.9" customHeight="1" x14ac:dyDescent="0.2">
      <c r="C246" s="210">
        <v>8</v>
      </c>
      <c r="D246" s="212" t="s">
        <v>1</v>
      </c>
      <c r="E246" s="214">
        <v>30</v>
      </c>
      <c r="F246" s="214" t="s">
        <v>0</v>
      </c>
      <c r="G246" s="210" t="s">
        <v>129</v>
      </c>
      <c r="H246" s="240"/>
      <c r="I246" s="217" t="s">
        <v>112</v>
      </c>
      <c r="J246" s="218"/>
      <c r="K246" s="219"/>
      <c r="L246" s="199">
        <v>1</v>
      </c>
      <c r="M246" s="200"/>
      <c r="N246" s="201"/>
      <c r="O246" s="205">
        <f t="shared" ref="O246" si="5">IF(L246=1,$AL$30,IF(L246=2,$AL$49,IF(L246=3,$AL$67,IF(L246=4,$AL$86,IF(L246=5,$AL$104,IF(L246=6,$AL$122,IF(L246=7,$AL$141,IF(L246=8,$AL$159,IF(L246=9,$AL$177,IF(L246=10,$AL$196,0))))))))))</f>
        <v>0.14299999999999999</v>
      </c>
      <c r="P246" s="206"/>
      <c r="Q246" s="207"/>
      <c r="R246" s="174">
        <f>IF(AND(I246="○",AU246="●"),AX246*O246,0)</f>
        <v>5.72</v>
      </c>
      <c r="S246" s="175"/>
      <c r="T246" s="175"/>
      <c r="U246" s="175"/>
      <c r="V246" s="175"/>
      <c r="W246" s="175"/>
      <c r="X246" s="180">
        <f>IF(AND(I246="○",AU246="●"),'記載例(ｽｸﾘｰﾝ)'!AD23,0)</f>
        <v>0.5714285714285714</v>
      </c>
      <c r="Y246" s="180"/>
      <c r="Z246" s="180"/>
      <c r="AA246" s="180"/>
      <c r="AB246" s="180"/>
      <c r="AC246" s="180"/>
      <c r="AD246" s="165">
        <f>IF(I246="○",ROUNDUP(R246+X246,1),0)</f>
        <v>6.3</v>
      </c>
      <c r="AE246" s="165"/>
      <c r="AF246" s="165"/>
      <c r="AG246" s="165"/>
      <c r="AH246" s="165"/>
      <c r="AI246" s="166"/>
      <c r="AJ246" s="158"/>
      <c r="AK246" s="158"/>
      <c r="AL246" s="158"/>
      <c r="AM246" s="158"/>
      <c r="AN246" s="158"/>
      <c r="AT246" s="28"/>
      <c r="AU246" s="171" t="str">
        <f>IF(OR(I246="×",AU250="×"),"×","●")</f>
        <v>●</v>
      </c>
      <c r="AV246" s="172" t="str">
        <f>IF(AU246="●",IF(I246="定","-",I246),"-")</f>
        <v>○</v>
      </c>
      <c r="AW246" s="28"/>
      <c r="AX246" s="173">
        <f t="shared" ref="AX246" si="6">20+ROUNDDOWN(($K$216-1000)/1000,0)*20</f>
        <v>40</v>
      </c>
      <c r="AY246" s="173"/>
      <c r="AZ246" s="28"/>
      <c r="BA246" s="28"/>
      <c r="BB246" s="28"/>
      <c r="BC246" s="28"/>
      <c r="BD246" s="28"/>
      <c r="BE246" s="28"/>
    </row>
    <row r="247" spans="3:57" ht="10.9" customHeight="1" x14ac:dyDescent="0.2">
      <c r="C247" s="211"/>
      <c r="D247" s="213"/>
      <c r="E247" s="215"/>
      <c r="F247" s="215"/>
      <c r="G247" s="241"/>
      <c r="H247" s="242"/>
      <c r="I247" s="220"/>
      <c r="J247" s="221"/>
      <c r="K247" s="222"/>
      <c r="L247" s="199"/>
      <c r="M247" s="200"/>
      <c r="N247" s="201"/>
      <c r="O247" s="208"/>
      <c r="P247" s="208"/>
      <c r="Q247" s="209"/>
      <c r="R247" s="176"/>
      <c r="S247" s="177"/>
      <c r="T247" s="177"/>
      <c r="U247" s="177"/>
      <c r="V247" s="177"/>
      <c r="W247" s="177"/>
      <c r="X247" s="180"/>
      <c r="Y247" s="180"/>
      <c r="Z247" s="180"/>
      <c r="AA247" s="180"/>
      <c r="AB247" s="180"/>
      <c r="AC247" s="180"/>
      <c r="AD247" s="167"/>
      <c r="AE247" s="167"/>
      <c r="AF247" s="167"/>
      <c r="AG247" s="167"/>
      <c r="AH247" s="167"/>
      <c r="AI247" s="168"/>
      <c r="AJ247" s="158"/>
      <c r="AK247" s="158"/>
      <c r="AL247" s="158"/>
      <c r="AM247" s="158"/>
      <c r="AN247" s="158"/>
      <c r="AT247" s="28"/>
      <c r="AU247" s="171"/>
      <c r="AV247" s="172"/>
      <c r="AW247" s="28"/>
      <c r="AX247" s="173"/>
      <c r="AY247" s="173"/>
      <c r="AZ247" s="28"/>
      <c r="BA247" s="28"/>
      <c r="BB247" s="28"/>
      <c r="BC247" s="28"/>
      <c r="BD247" s="28"/>
      <c r="BE247" s="28"/>
    </row>
    <row r="248" spans="3:57" ht="10.9" customHeight="1" x14ac:dyDescent="0.2">
      <c r="C248" s="211"/>
      <c r="D248" s="213"/>
      <c r="E248" s="215"/>
      <c r="F248" s="215"/>
      <c r="G248" s="241"/>
      <c r="H248" s="242"/>
      <c r="I248" s="220"/>
      <c r="J248" s="221"/>
      <c r="K248" s="222"/>
      <c r="L248" s="199"/>
      <c r="M248" s="200"/>
      <c r="N248" s="201"/>
      <c r="O248" s="208"/>
      <c r="P248" s="208"/>
      <c r="Q248" s="209"/>
      <c r="R248" s="176"/>
      <c r="S248" s="177"/>
      <c r="T248" s="177"/>
      <c r="U248" s="177"/>
      <c r="V248" s="177"/>
      <c r="W248" s="177"/>
      <c r="X248" s="180"/>
      <c r="Y248" s="180"/>
      <c r="Z248" s="180"/>
      <c r="AA248" s="180"/>
      <c r="AB248" s="180"/>
      <c r="AC248" s="180"/>
      <c r="AD248" s="167"/>
      <c r="AE248" s="167"/>
      <c r="AF248" s="167"/>
      <c r="AG248" s="167"/>
      <c r="AH248" s="167"/>
      <c r="AI248" s="168"/>
      <c r="AJ248" s="158"/>
      <c r="AK248" s="158"/>
      <c r="AL248" s="158"/>
      <c r="AM248" s="158"/>
      <c r="AN248" s="158"/>
      <c r="AT248" s="28"/>
      <c r="AU248" s="171"/>
      <c r="AV248" s="172"/>
      <c r="AW248" s="28"/>
      <c r="AX248" s="173"/>
      <c r="AY248" s="173"/>
      <c r="AZ248" s="28"/>
      <c r="BA248" s="28"/>
      <c r="BB248" s="28"/>
      <c r="BC248" s="28"/>
      <c r="BD248" s="28"/>
      <c r="BE248" s="28"/>
    </row>
    <row r="249" spans="3:57" ht="10.9" customHeight="1" x14ac:dyDescent="0.2">
      <c r="C249" s="238"/>
      <c r="D249" s="239"/>
      <c r="E249" s="216"/>
      <c r="F249" s="216"/>
      <c r="G249" s="243"/>
      <c r="H249" s="244"/>
      <c r="I249" s="223"/>
      <c r="J249" s="224"/>
      <c r="K249" s="225"/>
      <c r="L249" s="202"/>
      <c r="M249" s="203"/>
      <c r="N249" s="204"/>
      <c r="O249" s="208"/>
      <c r="P249" s="208"/>
      <c r="Q249" s="209"/>
      <c r="R249" s="178"/>
      <c r="S249" s="179"/>
      <c r="T249" s="179"/>
      <c r="U249" s="179"/>
      <c r="V249" s="179"/>
      <c r="W249" s="179"/>
      <c r="X249" s="180"/>
      <c r="Y249" s="180"/>
      <c r="Z249" s="180"/>
      <c r="AA249" s="180"/>
      <c r="AB249" s="180"/>
      <c r="AC249" s="180"/>
      <c r="AD249" s="169"/>
      <c r="AE249" s="169"/>
      <c r="AF249" s="169"/>
      <c r="AG249" s="169"/>
      <c r="AH249" s="169"/>
      <c r="AI249" s="170"/>
      <c r="AJ249" s="158"/>
      <c r="AK249" s="158"/>
      <c r="AL249" s="158"/>
      <c r="AM249" s="158"/>
      <c r="AN249" s="158"/>
      <c r="AT249" s="28"/>
      <c r="AU249" s="171"/>
      <c r="AV249" s="172"/>
      <c r="AW249" s="28"/>
      <c r="AX249" s="173"/>
      <c r="AY249" s="173"/>
      <c r="AZ249" s="28"/>
      <c r="BA249" s="28"/>
      <c r="BB249" s="28"/>
      <c r="BC249" s="28"/>
      <c r="BD249" s="28"/>
      <c r="BE249" s="28"/>
    </row>
    <row r="250" spans="3:57" ht="10.9" customHeight="1" x14ac:dyDescent="0.2">
      <c r="C250" s="210">
        <v>8</v>
      </c>
      <c r="D250" s="212" t="s">
        <v>1</v>
      </c>
      <c r="E250" s="214">
        <v>31</v>
      </c>
      <c r="F250" s="214" t="s">
        <v>0</v>
      </c>
      <c r="G250" s="210" t="s">
        <v>135</v>
      </c>
      <c r="H250" s="240"/>
      <c r="I250" s="217" t="s">
        <v>112</v>
      </c>
      <c r="J250" s="218"/>
      <c r="K250" s="219"/>
      <c r="L250" s="220">
        <v>2</v>
      </c>
      <c r="M250" s="221"/>
      <c r="N250" s="245"/>
      <c r="O250" s="205">
        <f t="shared" ref="O250" si="7">IF(L250=1,$AL$30,IF(L250=2,$AL$49,IF(L250=3,$AL$67,IF(L250=4,$AL$86,IF(L250=5,$AL$104,IF(L250=6,$AL$122,IF(L250=7,$AL$141,IF(L250=8,$AL$159,IF(L250=9,$AL$177,IF(L250=10,$AL$196,0))))))))))</f>
        <v>0.2</v>
      </c>
      <c r="P250" s="206"/>
      <c r="Q250" s="207"/>
      <c r="R250" s="174">
        <f>IF(AND(I250="○",AU250="●"),AX250*O250,0)</f>
        <v>8</v>
      </c>
      <c r="S250" s="175"/>
      <c r="T250" s="175"/>
      <c r="U250" s="175"/>
      <c r="V250" s="175"/>
      <c r="W250" s="175"/>
      <c r="X250" s="180">
        <f>IF(AND(I250="○",AU250="●"),'記載例(ｽｸﾘｰﾝ)'!AD27,0)</f>
        <v>0.66666666666666663</v>
      </c>
      <c r="Y250" s="180"/>
      <c r="Z250" s="180"/>
      <c r="AA250" s="180"/>
      <c r="AB250" s="180"/>
      <c r="AC250" s="180"/>
      <c r="AD250" s="165">
        <f>IF(I250="○",ROUNDUP(R250+X250,1),0)</f>
        <v>8.6999999999999993</v>
      </c>
      <c r="AE250" s="165"/>
      <c r="AF250" s="165"/>
      <c r="AG250" s="165"/>
      <c r="AH250" s="165"/>
      <c r="AI250" s="166"/>
      <c r="AJ250" s="158"/>
      <c r="AK250" s="158"/>
      <c r="AL250" s="158"/>
      <c r="AM250" s="158"/>
      <c r="AN250" s="158"/>
      <c r="AT250" s="28"/>
      <c r="AU250" s="171" t="str">
        <f>IF(OR(I250="×",AU254="×"),"×","●")</f>
        <v>●</v>
      </c>
      <c r="AV250" s="172" t="str">
        <f>IF(AU250="●",IF(I250="定","-",I250),"-")</f>
        <v>○</v>
      </c>
      <c r="AW250" s="28"/>
      <c r="AX250" s="173">
        <f t="shared" ref="AX250" si="8">20+ROUNDDOWN(($K$216-1000)/1000,0)*20</f>
        <v>40</v>
      </c>
      <c r="AY250" s="173"/>
      <c r="AZ250" s="28"/>
      <c r="BA250" s="28"/>
      <c r="BB250" s="28"/>
      <c r="BC250" s="28"/>
      <c r="BD250" s="28"/>
      <c r="BE250" s="28"/>
    </row>
    <row r="251" spans="3:57" ht="10.9" customHeight="1" x14ac:dyDescent="0.2">
      <c r="C251" s="211"/>
      <c r="D251" s="213"/>
      <c r="E251" s="215"/>
      <c r="F251" s="215"/>
      <c r="G251" s="241"/>
      <c r="H251" s="242"/>
      <c r="I251" s="220"/>
      <c r="J251" s="221"/>
      <c r="K251" s="222"/>
      <c r="L251" s="220"/>
      <c r="M251" s="221"/>
      <c r="N251" s="245"/>
      <c r="O251" s="208"/>
      <c r="P251" s="208"/>
      <c r="Q251" s="209"/>
      <c r="R251" s="176"/>
      <c r="S251" s="177"/>
      <c r="T251" s="177"/>
      <c r="U251" s="177"/>
      <c r="V251" s="177"/>
      <c r="W251" s="177"/>
      <c r="X251" s="180"/>
      <c r="Y251" s="180"/>
      <c r="Z251" s="180"/>
      <c r="AA251" s="180"/>
      <c r="AB251" s="180"/>
      <c r="AC251" s="180"/>
      <c r="AD251" s="167"/>
      <c r="AE251" s="167"/>
      <c r="AF251" s="167"/>
      <c r="AG251" s="167"/>
      <c r="AH251" s="167"/>
      <c r="AI251" s="168"/>
      <c r="AJ251" s="158"/>
      <c r="AK251" s="158"/>
      <c r="AL251" s="158"/>
      <c r="AM251" s="158"/>
      <c r="AN251" s="158"/>
      <c r="AT251" s="28"/>
      <c r="AU251" s="171"/>
      <c r="AV251" s="172"/>
      <c r="AW251" s="28"/>
      <c r="AX251" s="173"/>
      <c r="AY251" s="173"/>
      <c r="AZ251" s="28"/>
      <c r="BA251" s="28"/>
      <c r="BB251" s="28"/>
      <c r="BC251" s="28"/>
      <c r="BD251" s="28"/>
      <c r="BE251" s="28"/>
    </row>
    <row r="252" spans="3:57" ht="10.9" customHeight="1" x14ac:dyDescent="0.2">
      <c r="C252" s="211"/>
      <c r="D252" s="213"/>
      <c r="E252" s="215"/>
      <c r="F252" s="215"/>
      <c r="G252" s="241"/>
      <c r="H252" s="242"/>
      <c r="I252" s="220"/>
      <c r="J252" s="221"/>
      <c r="K252" s="222"/>
      <c r="L252" s="220"/>
      <c r="M252" s="221"/>
      <c r="N252" s="245"/>
      <c r="O252" s="208"/>
      <c r="P252" s="208"/>
      <c r="Q252" s="209"/>
      <c r="R252" s="176"/>
      <c r="S252" s="177"/>
      <c r="T252" s="177"/>
      <c r="U252" s="177"/>
      <c r="V252" s="177"/>
      <c r="W252" s="177"/>
      <c r="X252" s="180"/>
      <c r="Y252" s="180"/>
      <c r="Z252" s="180"/>
      <c r="AA252" s="180"/>
      <c r="AB252" s="180"/>
      <c r="AC252" s="180"/>
      <c r="AD252" s="167"/>
      <c r="AE252" s="167"/>
      <c r="AF252" s="167"/>
      <c r="AG252" s="167"/>
      <c r="AH252" s="167"/>
      <c r="AI252" s="168"/>
      <c r="AJ252" s="158"/>
      <c r="AK252" s="158"/>
      <c r="AL252" s="158"/>
      <c r="AM252" s="158"/>
      <c r="AN252" s="158"/>
      <c r="AT252" s="28"/>
      <c r="AU252" s="171"/>
      <c r="AV252" s="172"/>
      <c r="AW252" s="28"/>
      <c r="AX252" s="173"/>
      <c r="AY252" s="173"/>
      <c r="AZ252" s="28"/>
      <c r="BA252" s="28"/>
      <c r="BB252" s="28"/>
      <c r="BC252" s="28"/>
      <c r="BD252" s="28"/>
      <c r="BE252" s="28"/>
    </row>
    <row r="253" spans="3:57" ht="10.9" customHeight="1" x14ac:dyDescent="0.2">
      <c r="C253" s="238"/>
      <c r="D253" s="239"/>
      <c r="E253" s="216"/>
      <c r="F253" s="216"/>
      <c r="G253" s="243"/>
      <c r="H253" s="244"/>
      <c r="I253" s="223"/>
      <c r="J253" s="224"/>
      <c r="K253" s="225"/>
      <c r="L253" s="223"/>
      <c r="M253" s="224"/>
      <c r="N253" s="246"/>
      <c r="O253" s="208"/>
      <c r="P253" s="208"/>
      <c r="Q253" s="209"/>
      <c r="R253" s="178"/>
      <c r="S253" s="179"/>
      <c r="T253" s="179"/>
      <c r="U253" s="179"/>
      <c r="V253" s="179"/>
      <c r="W253" s="179"/>
      <c r="X253" s="180"/>
      <c r="Y253" s="180"/>
      <c r="Z253" s="180"/>
      <c r="AA253" s="180"/>
      <c r="AB253" s="180"/>
      <c r="AC253" s="180"/>
      <c r="AD253" s="169"/>
      <c r="AE253" s="169"/>
      <c r="AF253" s="169"/>
      <c r="AG253" s="169"/>
      <c r="AH253" s="169"/>
      <c r="AI253" s="170"/>
      <c r="AJ253" s="158"/>
      <c r="AK253" s="158"/>
      <c r="AL253" s="158"/>
      <c r="AM253" s="158"/>
      <c r="AN253" s="158"/>
      <c r="AT253" s="28"/>
      <c r="AU253" s="171"/>
      <c r="AV253" s="172"/>
      <c r="AW253" s="28"/>
      <c r="AX253" s="173"/>
      <c r="AY253" s="173"/>
      <c r="AZ253" s="28"/>
      <c r="BA253" s="28"/>
      <c r="BB253" s="28"/>
      <c r="BC253" s="28"/>
      <c r="BD253" s="28"/>
      <c r="BE253" s="28"/>
    </row>
    <row r="254" spans="3:57" ht="10.9" customHeight="1" x14ac:dyDescent="0.2">
      <c r="C254" s="210">
        <v>9</v>
      </c>
      <c r="D254" s="212" t="s">
        <v>1</v>
      </c>
      <c r="E254" s="214">
        <v>1</v>
      </c>
      <c r="F254" s="214" t="s">
        <v>0</v>
      </c>
      <c r="G254" s="210" t="s">
        <v>136</v>
      </c>
      <c r="H254" s="240"/>
      <c r="I254" s="217" t="s">
        <v>112</v>
      </c>
      <c r="J254" s="218"/>
      <c r="K254" s="219"/>
      <c r="L254" s="220">
        <v>2</v>
      </c>
      <c r="M254" s="221"/>
      <c r="N254" s="245"/>
      <c r="O254" s="205">
        <f t="shared" ref="O254" si="9">IF(L254=1,$AL$30,IF(L254=2,$AL$49,IF(L254=3,$AL$67,IF(L254=4,$AL$86,IF(L254=5,$AL$104,IF(L254=6,$AL$122,IF(L254=7,$AL$141,IF(L254=8,$AL$159,IF(L254=9,$AL$177,IF(L254=10,$AL$196,0))))))))))</f>
        <v>0.2</v>
      </c>
      <c r="P254" s="206"/>
      <c r="Q254" s="207"/>
      <c r="R254" s="174">
        <f>IF(AND(I254="○",AU254="●"),AX254*O254,0)</f>
        <v>8</v>
      </c>
      <c r="S254" s="175"/>
      <c r="T254" s="175"/>
      <c r="U254" s="175"/>
      <c r="V254" s="175"/>
      <c r="W254" s="175"/>
      <c r="X254" s="180">
        <f>IF(AND(I254="○",AU254="●"),'記載例(ｽｸﾘｰﾝ)'!AD31,0)</f>
        <v>0.66666666666666663</v>
      </c>
      <c r="Y254" s="180"/>
      <c r="Z254" s="180"/>
      <c r="AA254" s="180"/>
      <c r="AB254" s="180"/>
      <c r="AC254" s="180"/>
      <c r="AD254" s="165">
        <f>IF(I254="○",ROUNDUP(R254+X254,1),0)</f>
        <v>8.6999999999999993</v>
      </c>
      <c r="AE254" s="165"/>
      <c r="AF254" s="165"/>
      <c r="AG254" s="165"/>
      <c r="AH254" s="165"/>
      <c r="AI254" s="166"/>
      <c r="AJ254" s="158"/>
      <c r="AK254" s="158"/>
      <c r="AL254" s="158"/>
      <c r="AM254" s="158"/>
      <c r="AN254" s="158"/>
      <c r="AT254" s="28"/>
      <c r="AU254" s="171" t="str">
        <f>IF(OR(I254="×",AU258="×"),"×","●")</f>
        <v>●</v>
      </c>
      <c r="AV254" s="172" t="str">
        <f>IF(AU254="●",IF(I254="定","-",I254),"-")</f>
        <v>○</v>
      </c>
      <c r="AW254" s="28"/>
      <c r="AX254" s="173">
        <f t="shared" ref="AX254" si="10">20+ROUNDDOWN(($K$216-1000)/1000,0)*20</f>
        <v>40</v>
      </c>
      <c r="AY254" s="173"/>
      <c r="AZ254" s="28"/>
      <c r="BA254" s="28"/>
      <c r="BB254" s="28"/>
      <c r="BC254" s="28"/>
      <c r="BD254" s="28"/>
      <c r="BE254" s="28"/>
    </row>
    <row r="255" spans="3:57" ht="10.9" customHeight="1" x14ac:dyDescent="0.2">
      <c r="C255" s="211"/>
      <c r="D255" s="213"/>
      <c r="E255" s="215"/>
      <c r="F255" s="215"/>
      <c r="G255" s="241"/>
      <c r="H255" s="242"/>
      <c r="I255" s="220"/>
      <c r="J255" s="221"/>
      <c r="K255" s="222"/>
      <c r="L255" s="220"/>
      <c r="M255" s="221"/>
      <c r="N255" s="245"/>
      <c r="O255" s="208"/>
      <c r="P255" s="208"/>
      <c r="Q255" s="209"/>
      <c r="R255" s="176"/>
      <c r="S255" s="177"/>
      <c r="T255" s="177"/>
      <c r="U255" s="177"/>
      <c r="V255" s="177"/>
      <c r="W255" s="177"/>
      <c r="X255" s="180"/>
      <c r="Y255" s="180"/>
      <c r="Z255" s="180"/>
      <c r="AA255" s="180"/>
      <c r="AB255" s="180"/>
      <c r="AC255" s="180"/>
      <c r="AD255" s="167"/>
      <c r="AE255" s="167"/>
      <c r="AF255" s="167"/>
      <c r="AG255" s="167"/>
      <c r="AH255" s="167"/>
      <c r="AI255" s="168"/>
      <c r="AJ255" s="158"/>
      <c r="AK255" s="158"/>
      <c r="AL255" s="158"/>
      <c r="AM255" s="158"/>
      <c r="AN255" s="158"/>
      <c r="AT255" s="28"/>
      <c r="AU255" s="171"/>
      <c r="AV255" s="172"/>
      <c r="AW255" s="28"/>
      <c r="AX255" s="173"/>
      <c r="AY255" s="173"/>
      <c r="AZ255" s="28"/>
      <c r="BA255" s="28"/>
      <c r="BB255" s="28"/>
      <c r="BC255" s="28"/>
      <c r="BD255" s="28"/>
      <c r="BE255" s="28"/>
    </row>
    <row r="256" spans="3:57" ht="10.9" customHeight="1" x14ac:dyDescent="0.2">
      <c r="C256" s="211"/>
      <c r="D256" s="213"/>
      <c r="E256" s="215"/>
      <c r="F256" s="215"/>
      <c r="G256" s="241"/>
      <c r="H256" s="242"/>
      <c r="I256" s="220"/>
      <c r="J256" s="221"/>
      <c r="K256" s="222"/>
      <c r="L256" s="220"/>
      <c r="M256" s="221"/>
      <c r="N256" s="245"/>
      <c r="O256" s="208"/>
      <c r="P256" s="208"/>
      <c r="Q256" s="209"/>
      <c r="R256" s="176"/>
      <c r="S256" s="177"/>
      <c r="T256" s="177"/>
      <c r="U256" s="177"/>
      <c r="V256" s="177"/>
      <c r="W256" s="177"/>
      <c r="X256" s="180"/>
      <c r="Y256" s="180"/>
      <c r="Z256" s="180"/>
      <c r="AA256" s="180"/>
      <c r="AB256" s="180"/>
      <c r="AC256" s="180"/>
      <c r="AD256" s="167"/>
      <c r="AE256" s="167"/>
      <c r="AF256" s="167"/>
      <c r="AG256" s="167"/>
      <c r="AH256" s="167"/>
      <c r="AI256" s="168"/>
      <c r="AJ256" s="158"/>
      <c r="AK256" s="158"/>
      <c r="AL256" s="158"/>
      <c r="AM256" s="158"/>
      <c r="AN256" s="158"/>
      <c r="AT256" s="28"/>
      <c r="AU256" s="171"/>
      <c r="AV256" s="172"/>
      <c r="AW256" s="28"/>
      <c r="AX256" s="173"/>
      <c r="AY256" s="173"/>
      <c r="AZ256" s="28"/>
      <c r="BA256" s="28"/>
      <c r="BB256" s="28"/>
      <c r="BC256" s="28"/>
      <c r="BD256" s="28"/>
      <c r="BE256" s="28"/>
    </row>
    <row r="257" spans="3:57" ht="10.9" customHeight="1" x14ac:dyDescent="0.2">
      <c r="C257" s="238"/>
      <c r="D257" s="239"/>
      <c r="E257" s="216"/>
      <c r="F257" s="216"/>
      <c r="G257" s="243"/>
      <c r="H257" s="244"/>
      <c r="I257" s="223"/>
      <c r="J257" s="224"/>
      <c r="K257" s="225"/>
      <c r="L257" s="223"/>
      <c r="M257" s="224"/>
      <c r="N257" s="246"/>
      <c r="O257" s="208"/>
      <c r="P257" s="208"/>
      <c r="Q257" s="209"/>
      <c r="R257" s="178"/>
      <c r="S257" s="179"/>
      <c r="T257" s="179"/>
      <c r="U257" s="179"/>
      <c r="V257" s="179"/>
      <c r="W257" s="179"/>
      <c r="X257" s="180"/>
      <c r="Y257" s="180"/>
      <c r="Z257" s="180"/>
      <c r="AA257" s="180"/>
      <c r="AB257" s="180"/>
      <c r="AC257" s="180"/>
      <c r="AD257" s="169"/>
      <c r="AE257" s="169"/>
      <c r="AF257" s="169"/>
      <c r="AG257" s="169"/>
      <c r="AH257" s="169"/>
      <c r="AI257" s="170"/>
      <c r="AJ257" s="158"/>
      <c r="AK257" s="158"/>
      <c r="AL257" s="158"/>
      <c r="AM257" s="158"/>
      <c r="AN257" s="158"/>
      <c r="AT257" s="28"/>
      <c r="AU257" s="171"/>
      <c r="AV257" s="172"/>
      <c r="AW257" s="28"/>
      <c r="AX257" s="173"/>
      <c r="AY257" s="173"/>
      <c r="AZ257" s="28"/>
      <c r="BA257" s="28"/>
      <c r="BB257" s="28"/>
      <c r="BC257" s="28"/>
      <c r="BD257" s="28"/>
      <c r="BE257" s="28"/>
    </row>
    <row r="258" spans="3:57" ht="10.9" customHeight="1" x14ac:dyDescent="0.2">
      <c r="C258" s="210">
        <v>9</v>
      </c>
      <c r="D258" s="212" t="s">
        <v>1</v>
      </c>
      <c r="E258" s="214">
        <v>2</v>
      </c>
      <c r="F258" s="214" t="s">
        <v>0</v>
      </c>
      <c r="G258" s="210" t="s">
        <v>137</v>
      </c>
      <c r="H258" s="240"/>
      <c r="I258" s="217" t="s">
        <v>112</v>
      </c>
      <c r="J258" s="218"/>
      <c r="K258" s="219"/>
      <c r="L258" s="199">
        <v>1</v>
      </c>
      <c r="M258" s="200"/>
      <c r="N258" s="201"/>
      <c r="O258" s="205">
        <f t="shared" ref="O258" si="11">IF(L258=1,$AL$30,IF(L258=2,$AL$49,IF(L258=3,$AL$67,IF(L258=4,$AL$86,IF(L258=5,$AL$104,IF(L258=6,$AL$122,IF(L258=7,$AL$141,IF(L258=8,$AL$159,IF(L258=9,$AL$177,IF(L258=10,$AL$196,0))))))))))</f>
        <v>0.14299999999999999</v>
      </c>
      <c r="P258" s="206"/>
      <c r="Q258" s="207"/>
      <c r="R258" s="174">
        <f>IF(AND(I258="○",AU258="●"),AX258*O258,0)</f>
        <v>5.72</v>
      </c>
      <c r="S258" s="175"/>
      <c r="T258" s="175"/>
      <c r="U258" s="175"/>
      <c r="V258" s="175"/>
      <c r="W258" s="175"/>
      <c r="X258" s="180">
        <f>IF(AND(I258="○",AU258="●"),'記載例(ｽｸﾘｰﾝ)'!AD35,0)</f>
        <v>0.66666666666666663</v>
      </c>
      <c r="Y258" s="180"/>
      <c r="Z258" s="180"/>
      <c r="AA258" s="180"/>
      <c r="AB258" s="180"/>
      <c r="AC258" s="180"/>
      <c r="AD258" s="165">
        <f>IF(I258="○",ROUNDUP(R258+X258,1),0)</f>
        <v>6.3999999999999995</v>
      </c>
      <c r="AE258" s="165"/>
      <c r="AF258" s="165"/>
      <c r="AG258" s="165"/>
      <c r="AH258" s="165"/>
      <c r="AI258" s="166"/>
      <c r="AJ258" s="158"/>
      <c r="AK258" s="158"/>
      <c r="AL258" s="158"/>
      <c r="AM258" s="158"/>
      <c r="AN258" s="158"/>
      <c r="AT258" s="28"/>
      <c r="AU258" s="171" t="str">
        <f>IF(OR(I258="×",AU262="×"),"×","●")</f>
        <v>●</v>
      </c>
      <c r="AV258" s="172" t="str">
        <f>IF(AU258="●",IF(I258="定","-",I258),"-")</f>
        <v>○</v>
      </c>
      <c r="AW258" s="28"/>
      <c r="AX258" s="173">
        <f t="shared" ref="AX258" si="12">20+ROUNDDOWN(($K$216-1000)/1000,0)*20</f>
        <v>40</v>
      </c>
      <c r="AY258" s="173"/>
      <c r="AZ258" s="28"/>
      <c r="BA258" s="28"/>
      <c r="BB258" s="28"/>
      <c r="BC258" s="28"/>
      <c r="BD258" s="28"/>
      <c r="BE258" s="28"/>
    </row>
    <row r="259" spans="3:57" ht="10.9" customHeight="1" x14ac:dyDescent="0.2">
      <c r="C259" s="211"/>
      <c r="D259" s="213"/>
      <c r="E259" s="215"/>
      <c r="F259" s="215"/>
      <c r="G259" s="241"/>
      <c r="H259" s="242"/>
      <c r="I259" s="220"/>
      <c r="J259" s="221"/>
      <c r="K259" s="222"/>
      <c r="L259" s="199"/>
      <c r="M259" s="200"/>
      <c r="N259" s="201"/>
      <c r="O259" s="208"/>
      <c r="P259" s="208"/>
      <c r="Q259" s="209"/>
      <c r="R259" s="176"/>
      <c r="S259" s="177"/>
      <c r="T259" s="177"/>
      <c r="U259" s="177"/>
      <c r="V259" s="177"/>
      <c r="W259" s="177"/>
      <c r="X259" s="180"/>
      <c r="Y259" s="180"/>
      <c r="Z259" s="180"/>
      <c r="AA259" s="180"/>
      <c r="AB259" s="180"/>
      <c r="AC259" s="180"/>
      <c r="AD259" s="167"/>
      <c r="AE259" s="167"/>
      <c r="AF259" s="167"/>
      <c r="AG259" s="167"/>
      <c r="AH259" s="167"/>
      <c r="AI259" s="168"/>
      <c r="AJ259" s="158"/>
      <c r="AK259" s="158"/>
      <c r="AL259" s="158"/>
      <c r="AM259" s="158"/>
      <c r="AN259" s="158"/>
      <c r="AT259" s="28"/>
      <c r="AU259" s="171"/>
      <c r="AV259" s="172"/>
      <c r="AW259" s="28"/>
      <c r="AX259" s="173"/>
      <c r="AY259" s="173"/>
      <c r="AZ259" s="28"/>
      <c r="BA259" s="28"/>
      <c r="BB259" s="28"/>
      <c r="BC259" s="28"/>
      <c r="BD259" s="28"/>
      <c r="BE259" s="28"/>
    </row>
    <row r="260" spans="3:57" ht="10.9" customHeight="1" x14ac:dyDescent="0.2">
      <c r="C260" s="211"/>
      <c r="D260" s="213"/>
      <c r="E260" s="215"/>
      <c r="F260" s="215"/>
      <c r="G260" s="241"/>
      <c r="H260" s="242"/>
      <c r="I260" s="220"/>
      <c r="J260" s="221"/>
      <c r="K260" s="222"/>
      <c r="L260" s="199"/>
      <c r="M260" s="200"/>
      <c r="N260" s="201"/>
      <c r="O260" s="208"/>
      <c r="P260" s="208"/>
      <c r="Q260" s="209"/>
      <c r="R260" s="176"/>
      <c r="S260" s="177"/>
      <c r="T260" s="177"/>
      <c r="U260" s="177"/>
      <c r="V260" s="177"/>
      <c r="W260" s="177"/>
      <c r="X260" s="180"/>
      <c r="Y260" s="180"/>
      <c r="Z260" s="180"/>
      <c r="AA260" s="180"/>
      <c r="AB260" s="180"/>
      <c r="AC260" s="180"/>
      <c r="AD260" s="167"/>
      <c r="AE260" s="167"/>
      <c r="AF260" s="167"/>
      <c r="AG260" s="167"/>
      <c r="AH260" s="167"/>
      <c r="AI260" s="168"/>
      <c r="AJ260" s="158"/>
      <c r="AK260" s="158"/>
      <c r="AL260" s="158"/>
      <c r="AM260" s="158"/>
      <c r="AN260" s="158"/>
      <c r="AT260" s="28"/>
      <c r="AU260" s="171"/>
      <c r="AV260" s="172"/>
      <c r="AW260" s="28"/>
      <c r="AX260" s="173"/>
      <c r="AY260" s="173"/>
      <c r="AZ260" s="28"/>
      <c r="BA260" s="28"/>
      <c r="BB260" s="28"/>
      <c r="BC260" s="28"/>
      <c r="BD260" s="28"/>
      <c r="BE260" s="28"/>
    </row>
    <row r="261" spans="3:57" ht="10.9" customHeight="1" x14ac:dyDescent="0.2">
      <c r="C261" s="238"/>
      <c r="D261" s="239"/>
      <c r="E261" s="216"/>
      <c r="F261" s="216"/>
      <c r="G261" s="243"/>
      <c r="H261" s="244"/>
      <c r="I261" s="223"/>
      <c r="J261" s="224"/>
      <c r="K261" s="225"/>
      <c r="L261" s="202"/>
      <c r="M261" s="203"/>
      <c r="N261" s="204"/>
      <c r="O261" s="208"/>
      <c r="P261" s="208"/>
      <c r="Q261" s="209"/>
      <c r="R261" s="178"/>
      <c r="S261" s="179"/>
      <c r="T261" s="179"/>
      <c r="U261" s="179"/>
      <c r="V261" s="179"/>
      <c r="W261" s="179"/>
      <c r="X261" s="180"/>
      <c r="Y261" s="180"/>
      <c r="Z261" s="180"/>
      <c r="AA261" s="180"/>
      <c r="AB261" s="180"/>
      <c r="AC261" s="180"/>
      <c r="AD261" s="169"/>
      <c r="AE261" s="169"/>
      <c r="AF261" s="169"/>
      <c r="AG261" s="169"/>
      <c r="AH261" s="169"/>
      <c r="AI261" s="170"/>
      <c r="AJ261" s="158"/>
      <c r="AK261" s="158"/>
      <c r="AL261" s="158"/>
      <c r="AM261" s="158"/>
      <c r="AN261" s="158"/>
      <c r="AT261" s="28"/>
      <c r="AU261" s="171"/>
      <c r="AV261" s="172"/>
      <c r="AW261" s="28"/>
      <c r="AX261" s="173"/>
      <c r="AY261" s="173"/>
      <c r="AZ261" s="28"/>
      <c r="BA261" s="28"/>
      <c r="BB261" s="28"/>
      <c r="BC261" s="28"/>
      <c r="BD261" s="28"/>
      <c r="BE261" s="28"/>
    </row>
    <row r="262" spans="3:57" ht="10.9" customHeight="1" x14ac:dyDescent="0.2">
      <c r="C262" s="210">
        <v>9</v>
      </c>
      <c r="D262" s="212" t="s">
        <v>1</v>
      </c>
      <c r="E262" s="214">
        <v>3</v>
      </c>
      <c r="F262" s="214" t="s">
        <v>0</v>
      </c>
      <c r="G262" s="210" t="s">
        <v>138</v>
      </c>
      <c r="H262" s="240"/>
      <c r="I262" s="217" t="s">
        <v>112</v>
      </c>
      <c r="J262" s="218"/>
      <c r="K262" s="219"/>
      <c r="L262" s="199">
        <v>1</v>
      </c>
      <c r="M262" s="200"/>
      <c r="N262" s="201"/>
      <c r="O262" s="205">
        <f t="shared" ref="O262" si="13">IF(L262=1,$AL$30,IF(L262=2,$AL$49,IF(L262=3,$AL$67,IF(L262=4,$AL$86,IF(L262=5,$AL$104,IF(L262=6,$AL$122,IF(L262=7,$AL$141,IF(L262=8,$AL$159,IF(L262=9,$AL$177,IF(L262=10,$AL$196,0))))))))))</f>
        <v>0.14299999999999999</v>
      </c>
      <c r="P262" s="206"/>
      <c r="Q262" s="207"/>
      <c r="R262" s="174">
        <f>IF(AND(I262="○",AU262="●"),AX262*O262,0)</f>
        <v>5.72</v>
      </c>
      <c r="S262" s="175"/>
      <c r="T262" s="175"/>
      <c r="U262" s="175"/>
      <c r="V262" s="175"/>
      <c r="W262" s="175"/>
      <c r="X262" s="180">
        <f>IF(AND(I262="○",AU262="●"),'記載例(ｽｸﾘｰﾝ)'!AD39,0)</f>
        <v>0.66666666666666663</v>
      </c>
      <c r="Y262" s="180"/>
      <c r="Z262" s="180"/>
      <c r="AA262" s="180"/>
      <c r="AB262" s="180"/>
      <c r="AC262" s="180"/>
      <c r="AD262" s="165">
        <f>IF(I262="○",ROUNDUP(R262+X262,1),0)</f>
        <v>6.3999999999999995</v>
      </c>
      <c r="AE262" s="165"/>
      <c r="AF262" s="165"/>
      <c r="AG262" s="165"/>
      <c r="AH262" s="165"/>
      <c r="AI262" s="166"/>
      <c r="AJ262" s="158"/>
      <c r="AK262" s="158"/>
      <c r="AL262" s="158"/>
      <c r="AM262" s="158"/>
      <c r="AN262" s="158"/>
      <c r="AT262" s="28"/>
      <c r="AU262" s="171" t="str">
        <f>IF(OR(I262="×",AU266="×"),"×","●")</f>
        <v>●</v>
      </c>
      <c r="AV262" s="172" t="str">
        <f>IF(AU262="●",IF(I262="定","-",I262),"-")</f>
        <v>○</v>
      </c>
      <c r="AW262" s="28"/>
      <c r="AX262" s="173">
        <f t="shared" ref="AX262" si="14">20+ROUNDDOWN(($K$216-1000)/1000,0)*20</f>
        <v>40</v>
      </c>
      <c r="AY262" s="173"/>
      <c r="AZ262" s="28"/>
      <c r="BA262" s="28"/>
      <c r="BB262" s="28"/>
      <c r="BC262" s="28"/>
      <c r="BD262" s="28"/>
      <c r="BE262" s="28"/>
    </row>
    <row r="263" spans="3:57" ht="10.9" customHeight="1" x14ac:dyDescent="0.2">
      <c r="C263" s="211"/>
      <c r="D263" s="213"/>
      <c r="E263" s="215"/>
      <c r="F263" s="215"/>
      <c r="G263" s="241"/>
      <c r="H263" s="242"/>
      <c r="I263" s="220"/>
      <c r="J263" s="221"/>
      <c r="K263" s="222"/>
      <c r="L263" s="199"/>
      <c r="M263" s="200"/>
      <c r="N263" s="201"/>
      <c r="O263" s="208"/>
      <c r="P263" s="208"/>
      <c r="Q263" s="209"/>
      <c r="R263" s="176"/>
      <c r="S263" s="177"/>
      <c r="T263" s="177"/>
      <c r="U263" s="177"/>
      <c r="V263" s="177"/>
      <c r="W263" s="177"/>
      <c r="X263" s="180"/>
      <c r="Y263" s="180"/>
      <c r="Z263" s="180"/>
      <c r="AA263" s="180"/>
      <c r="AB263" s="180"/>
      <c r="AC263" s="180"/>
      <c r="AD263" s="167"/>
      <c r="AE263" s="167"/>
      <c r="AF263" s="167"/>
      <c r="AG263" s="167"/>
      <c r="AH263" s="167"/>
      <c r="AI263" s="168"/>
      <c r="AJ263" s="158"/>
      <c r="AK263" s="158"/>
      <c r="AL263" s="158"/>
      <c r="AM263" s="158"/>
      <c r="AN263" s="158"/>
      <c r="AT263" s="28"/>
      <c r="AU263" s="171"/>
      <c r="AV263" s="172"/>
      <c r="AW263" s="28"/>
      <c r="AX263" s="173"/>
      <c r="AY263" s="173"/>
      <c r="AZ263" s="28"/>
      <c r="BA263" s="28"/>
      <c r="BB263" s="28"/>
      <c r="BC263" s="28"/>
      <c r="BD263" s="28"/>
      <c r="BE263" s="28"/>
    </row>
    <row r="264" spans="3:57" ht="10.9" customHeight="1" x14ac:dyDescent="0.2">
      <c r="C264" s="211"/>
      <c r="D264" s="213"/>
      <c r="E264" s="215"/>
      <c r="F264" s="215"/>
      <c r="G264" s="241"/>
      <c r="H264" s="242"/>
      <c r="I264" s="220"/>
      <c r="J264" s="221"/>
      <c r="K264" s="222"/>
      <c r="L264" s="199"/>
      <c r="M264" s="200"/>
      <c r="N264" s="201"/>
      <c r="O264" s="208"/>
      <c r="P264" s="208"/>
      <c r="Q264" s="209"/>
      <c r="R264" s="176"/>
      <c r="S264" s="177"/>
      <c r="T264" s="177"/>
      <c r="U264" s="177"/>
      <c r="V264" s="177"/>
      <c r="W264" s="177"/>
      <c r="X264" s="180"/>
      <c r="Y264" s="180"/>
      <c r="Z264" s="180"/>
      <c r="AA264" s="180"/>
      <c r="AB264" s="180"/>
      <c r="AC264" s="180"/>
      <c r="AD264" s="167"/>
      <c r="AE264" s="167"/>
      <c r="AF264" s="167"/>
      <c r="AG264" s="167"/>
      <c r="AH264" s="167"/>
      <c r="AI264" s="168"/>
      <c r="AJ264" s="158"/>
      <c r="AK264" s="158"/>
      <c r="AL264" s="158"/>
      <c r="AM264" s="158"/>
      <c r="AN264" s="158"/>
      <c r="AT264" s="28"/>
      <c r="AU264" s="171"/>
      <c r="AV264" s="172"/>
      <c r="AW264" s="28"/>
      <c r="AX264" s="173"/>
      <c r="AY264" s="173"/>
      <c r="AZ264" s="28"/>
      <c r="BA264" s="28"/>
      <c r="BB264" s="28"/>
      <c r="BC264" s="28"/>
      <c r="BD264" s="28"/>
      <c r="BE264" s="28"/>
    </row>
    <row r="265" spans="3:57" ht="10.9" customHeight="1" x14ac:dyDescent="0.2">
      <c r="C265" s="238"/>
      <c r="D265" s="239"/>
      <c r="E265" s="216"/>
      <c r="F265" s="216"/>
      <c r="G265" s="243"/>
      <c r="H265" s="244"/>
      <c r="I265" s="223"/>
      <c r="J265" s="224"/>
      <c r="K265" s="225"/>
      <c r="L265" s="202"/>
      <c r="M265" s="203"/>
      <c r="N265" s="204"/>
      <c r="O265" s="208"/>
      <c r="P265" s="208"/>
      <c r="Q265" s="209"/>
      <c r="R265" s="178"/>
      <c r="S265" s="179"/>
      <c r="T265" s="179"/>
      <c r="U265" s="179"/>
      <c r="V265" s="179"/>
      <c r="W265" s="179"/>
      <c r="X265" s="180"/>
      <c r="Y265" s="180"/>
      <c r="Z265" s="180"/>
      <c r="AA265" s="180"/>
      <c r="AB265" s="180"/>
      <c r="AC265" s="180"/>
      <c r="AD265" s="169"/>
      <c r="AE265" s="169"/>
      <c r="AF265" s="169"/>
      <c r="AG265" s="169"/>
      <c r="AH265" s="169"/>
      <c r="AI265" s="170"/>
      <c r="AJ265" s="158"/>
      <c r="AK265" s="158"/>
      <c r="AL265" s="158"/>
      <c r="AM265" s="158"/>
      <c r="AN265" s="158"/>
      <c r="AT265" s="28"/>
      <c r="AU265" s="171"/>
      <c r="AV265" s="172"/>
      <c r="AW265" s="28"/>
      <c r="AX265" s="173"/>
      <c r="AY265" s="173"/>
      <c r="AZ265" s="28"/>
      <c r="BA265" s="28"/>
      <c r="BB265" s="28"/>
      <c r="BC265" s="28"/>
      <c r="BD265" s="28"/>
      <c r="BE265" s="28"/>
    </row>
    <row r="266" spans="3:57" ht="10.9" customHeight="1" x14ac:dyDescent="0.2">
      <c r="C266" s="210">
        <v>9</v>
      </c>
      <c r="D266" s="212" t="s">
        <v>1</v>
      </c>
      <c r="E266" s="214">
        <v>4</v>
      </c>
      <c r="F266" s="214" t="s">
        <v>0</v>
      </c>
      <c r="G266" s="210" t="s">
        <v>139</v>
      </c>
      <c r="H266" s="240"/>
      <c r="I266" s="217" t="s">
        <v>112</v>
      </c>
      <c r="J266" s="218"/>
      <c r="K266" s="219"/>
      <c r="L266" s="199">
        <v>1</v>
      </c>
      <c r="M266" s="200"/>
      <c r="N266" s="201"/>
      <c r="O266" s="205">
        <f t="shared" ref="O266" si="15">IF(L266=1,$AL$30,IF(L266=2,$AL$49,IF(L266=3,$AL$67,IF(L266=4,$AL$86,IF(L266=5,$AL$104,IF(L266=6,$AL$122,IF(L266=7,$AL$141,IF(L266=8,$AL$159,IF(L266=9,$AL$177,IF(L266=10,$AL$196,0))))))))))</f>
        <v>0.14299999999999999</v>
      </c>
      <c r="P266" s="206"/>
      <c r="Q266" s="207"/>
      <c r="R266" s="174">
        <f>IF(AND(I266="○",AU266="●"),AX266*O266,0)</f>
        <v>5.72</v>
      </c>
      <c r="S266" s="175"/>
      <c r="T266" s="175"/>
      <c r="U266" s="175"/>
      <c r="V266" s="175"/>
      <c r="W266" s="175"/>
      <c r="X266" s="180">
        <f>IF(AND(I266="○",AU266="●"),'記載例(ｽｸﾘｰﾝ)'!AD43,0)</f>
        <v>0.66666666666666663</v>
      </c>
      <c r="Y266" s="180"/>
      <c r="Z266" s="180"/>
      <c r="AA266" s="180"/>
      <c r="AB266" s="180"/>
      <c r="AC266" s="180"/>
      <c r="AD266" s="165">
        <f>IF(I266="○",ROUNDUP(R266+X266,1),0)</f>
        <v>6.3999999999999995</v>
      </c>
      <c r="AE266" s="165"/>
      <c r="AF266" s="165"/>
      <c r="AG266" s="165"/>
      <c r="AH266" s="165"/>
      <c r="AI266" s="166"/>
      <c r="AJ266" s="158"/>
      <c r="AK266" s="158"/>
      <c r="AL266" s="158"/>
      <c r="AM266" s="158"/>
      <c r="AN266" s="158"/>
      <c r="AT266" s="28"/>
      <c r="AU266" s="171" t="str">
        <f t="shared" ref="AU266" si="16">IF(OR(I266="×",AU270="×"),"×","●")</f>
        <v>●</v>
      </c>
      <c r="AV266" s="172" t="str">
        <f>IF(AU266="●",IF(I266="定","-",I266),"-")</f>
        <v>○</v>
      </c>
      <c r="AW266" s="28"/>
      <c r="AX266" s="173">
        <f t="shared" ref="AX266" si="17">20+ROUNDDOWN(($K$216-1000)/1000,0)*20</f>
        <v>40</v>
      </c>
      <c r="AY266" s="173"/>
      <c r="AZ266" s="28"/>
      <c r="BA266" s="28"/>
      <c r="BB266" s="28"/>
      <c r="BC266" s="28"/>
      <c r="BD266" s="28"/>
      <c r="BE266" s="28"/>
    </row>
    <row r="267" spans="3:57" ht="10.9" customHeight="1" x14ac:dyDescent="0.2">
      <c r="C267" s="211"/>
      <c r="D267" s="213"/>
      <c r="E267" s="215"/>
      <c r="F267" s="215"/>
      <c r="G267" s="241"/>
      <c r="H267" s="242"/>
      <c r="I267" s="220"/>
      <c r="J267" s="221"/>
      <c r="K267" s="222"/>
      <c r="L267" s="199"/>
      <c r="M267" s="200"/>
      <c r="N267" s="201"/>
      <c r="O267" s="208"/>
      <c r="P267" s="208"/>
      <c r="Q267" s="209"/>
      <c r="R267" s="176"/>
      <c r="S267" s="177"/>
      <c r="T267" s="177"/>
      <c r="U267" s="177"/>
      <c r="V267" s="177"/>
      <c r="W267" s="177"/>
      <c r="X267" s="180"/>
      <c r="Y267" s="180"/>
      <c r="Z267" s="180"/>
      <c r="AA267" s="180"/>
      <c r="AB267" s="180"/>
      <c r="AC267" s="180"/>
      <c r="AD267" s="167"/>
      <c r="AE267" s="167"/>
      <c r="AF267" s="167"/>
      <c r="AG267" s="167"/>
      <c r="AH267" s="167"/>
      <c r="AI267" s="168"/>
      <c r="AJ267" s="158"/>
      <c r="AK267" s="158"/>
      <c r="AL267" s="158"/>
      <c r="AM267" s="158"/>
      <c r="AN267" s="158"/>
      <c r="AT267" s="28"/>
      <c r="AU267" s="171"/>
      <c r="AV267" s="172"/>
      <c r="AW267" s="28"/>
      <c r="AX267" s="173"/>
      <c r="AY267" s="173"/>
      <c r="AZ267" s="28"/>
      <c r="BA267" s="28"/>
      <c r="BB267" s="28"/>
      <c r="BC267" s="28"/>
      <c r="BD267" s="28"/>
      <c r="BE267" s="28"/>
    </row>
    <row r="268" spans="3:57" ht="10.9" customHeight="1" x14ac:dyDescent="0.2">
      <c r="C268" s="211"/>
      <c r="D268" s="213"/>
      <c r="E268" s="215"/>
      <c r="F268" s="215"/>
      <c r="G268" s="241"/>
      <c r="H268" s="242"/>
      <c r="I268" s="220"/>
      <c r="J268" s="221"/>
      <c r="K268" s="222"/>
      <c r="L268" s="199"/>
      <c r="M268" s="200"/>
      <c r="N268" s="201"/>
      <c r="O268" s="208"/>
      <c r="P268" s="208"/>
      <c r="Q268" s="209"/>
      <c r="R268" s="176"/>
      <c r="S268" s="177"/>
      <c r="T268" s="177"/>
      <c r="U268" s="177"/>
      <c r="V268" s="177"/>
      <c r="W268" s="177"/>
      <c r="X268" s="180"/>
      <c r="Y268" s="180"/>
      <c r="Z268" s="180"/>
      <c r="AA268" s="180"/>
      <c r="AB268" s="180"/>
      <c r="AC268" s="180"/>
      <c r="AD268" s="167"/>
      <c r="AE268" s="167"/>
      <c r="AF268" s="167"/>
      <c r="AG268" s="167"/>
      <c r="AH268" s="167"/>
      <c r="AI268" s="168"/>
      <c r="AJ268" s="158"/>
      <c r="AK268" s="158"/>
      <c r="AL268" s="158"/>
      <c r="AM268" s="158"/>
      <c r="AN268" s="158"/>
      <c r="AT268" s="28"/>
      <c r="AU268" s="171"/>
      <c r="AV268" s="172"/>
      <c r="AW268" s="28"/>
      <c r="AX268" s="173"/>
      <c r="AY268" s="173"/>
      <c r="AZ268" s="28"/>
      <c r="BA268" s="28"/>
      <c r="BB268" s="28"/>
      <c r="BC268" s="28"/>
      <c r="BD268" s="28"/>
      <c r="BE268" s="28"/>
    </row>
    <row r="269" spans="3:57" ht="10.9" customHeight="1" x14ac:dyDescent="0.2">
      <c r="C269" s="238"/>
      <c r="D269" s="239"/>
      <c r="E269" s="216"/>
      <c r="F269" s="216"/>
      <c r="G269" s="243"/>
      <c r="H269" s="244"/>
      <c r="I269" s="223"/>
      <c r="J269" s="224"/>
      <c r="K269" s="225"/>
      <c r="L269" s="202"/>
      <c r="M269" s="203"/>
      <c r="N269" s="204"/>
      <c r="O269" s="208"/>
      <c r="P269" s="208"/>
      <c r="Q269" s="209"/>
      <c r="R269" s="178"/>
      <c r="S269" s="179"/>
      <c r="T269" s="179"/>
      <c r="U269" s="179"/>
      <c r="V269" s="179"/>
      <c r="W269" s="179"/>
      <c r="X269" s="180"/>
      <c r="Y269" s="180"/>
      <c r="Z269" s="180"/>
      <c r="AA269" s="180"/>
      <c r="AB269" s="180"/>
      <c r="AC269" s="180"/>
      <c r="AD269" s="169"/>
      <c r="AE269" s="169"/>
      <c r="AF269" s="169"/>
      <c r="AG269" s="169"/>
      <c r="AH269" s="169"/>
      <c r="AI269" s="170"/>
      <c r="AJ269" s="158"/>
      <c r="AK269" s="158"/>
      <c r="AL269" s="158"/>
      <c r="AM269" s="158"/>
      <c r="AN269" s="158"/>
      <c r="AT269" s="28"/>
      <c r="AU269" s="171"/>
      <c r="AV269" s="172"/>
      <c r="AW269" s="28"/>
      <c r="AX269" s="173"/>
      <c r="AY269" s="173"/>
      <c r="AZ269" s="28"/>
      <c r="BA269" s="28"/>
      <c r="BB269" s="28"/>
      <c r="BC269" s="28"/>
      <c r="BD269" s="28"/>
      <c r="BE269" s="28"/>
    </row>
    <row r="270" spans="3:57" ht="10.9" customHeight="1" x14ac:dyDescent="0.2">
      <c r="C270" s="210">
        <v>9</v>
      </c>
      <c r="D270" s="212" t="s">
        <v>1</v>
      </c>
      <c r="E270" s="214">
        <v>5</v>
      </c>
      <c r="F270" s="214" t="s">
        <v>0</v>
      </c>
      <c r="G270" s="210" t="s">
        <v>140</v>
      </c>
      <c r="H270" s="240"/>
      <c r="I270" s="217" t="s">
        <v>112</v>
      </c>
      <c r="J270" s="218"/>
      <c r="K270" s="219"/>
      <c r="L270" s="199">
        <v>1</v>
      </c>
      <c r="M270" s="200"/>
      <c r="N270" s="201"/>
      <c r="O270" s="205">
        <f t="shared" ref="O270" si="18">IF(L270=1,$AL$30,IF(L270=2,$AL$49,IF(L270=3,$AL$67,IF(L270=4,$AL$86,IF(L270=5,$AL$104,IF(L270=6,$AL$122,IF(L270=7,$AL$141,IF(L270=8,$AL$159,IF(L270=9,$AL$177,IF(L270=10,$AL$196,0))))))))))</f>
        <v>0.14299999999999999</v>
      </c>
      <c r="P270" s="206"/>
      <c r="Q270" s="207"/>
      <c r="R270" s="174">
        <f>IF(AND(I270="○",AU270="●"),AX270*O270,0)</f>
        <v>5.72</v>
      </c>
      <c r="S270" s="175"/>
      <c r="T270" s="175"/>
      <c r="U270" s="175"/>
      <c r="V270" s="175"/>
      <c r="W270" s="175"/>
      <c r="X270" s="180">
        <f>IF(AND(I270="○",AU270="●"),'記載例(ｽｸﾘｰﾝ)'!AD47,0)</f>
        <v>0.66666666666666663</v>
      </c>
      <c r="Y270" s="180"/>
      <c r="Z270" s="180"/>
      <c r="AA270" s="180"/>
      <c r="AB270" s="180"/>
      <c r="AC270" s="180"/>
      <c r="AD270" s="165">
        <f>IF(I270="○",ROUNDUP(R270+X270,1),0)</f>
        <v>6.3999999999999995</v>
      </c>
      <c r="AE270" s="165"/>
      <c r="AF270" s="165"/>
      <c r="AG270" s="165"/>
      <c r="AH270" s="165"/>
      <c r="AI270" s="166"/>
      <c r="AJ270" s="158"/>
      <c r="AK270" s="158"/>
      <c r="AL270" s="158"/>
      <c r="AM270" s="158"/>
      <c r="AN270" s="158"/>
      <c r="AT270" s="28"/>
      <c r="AU270" s="171" t="str">
        <f t="shared" ref="AU270" si="19">IF(OR(I270="×",AU274="×"),"×","●")</f>
        <v>●</v>
      </c>
      <c r="AV270" s="172" t="str">
        <f>IF(AU270="●",IF(I270="定","-",I270),"-")</f>
        <v>○</v>
      </c>
      <c r="AW270" s="28"/>
      <c r="AX270" s="173">
        <f t="shared" ref="AX270" si="20">20+ROUNDDOWN(($K$216-1000)/1000,0)*20</f>
        <v>40</v>
      </c>
      <c r="AY270" s="173"/>
      <c r="AZ270" s="28"/>
      <c r="BA270" s="28"/>
      <c r="BB270" s="28"/>
      <c r="BC270" s="28"/>
      <c r="BD270" s="28"/>
      <c r="BE270" s="28"/>
    </row>
    <row r="271" spans="3:57" ht="10.9" customHeight="1" x14ac:dyDescent="0.2">
      <c r="C271" s="211"/>
      <c r="D271" s="213"/>
      <c r="E271" s="215"/>
      <c r="F271" s="215"/>
      <c r="G271" s="241"/>
      <c r="H271" s="242"/>
      <c r="I271" s="220"/>
      <c r="J271" s="221"/>
      <c r="K271" s="222"/>
      <c r="L271" s="199"/>
      <c r="M271" s="200"/>
      <c r="N271" s="201"/>
      <c r="O271" s="208"/>
      <c r="P271" s="208"/>
      <c r="Q271" s="209"/>
      <c r="R271" s="176"/>
      <c r="S271" s="177"/>
      <c r="T271" s="177"/>
      <c r="U271" s="177"/>
      <c r="V271" s="177"/>
      <c r="W271" s="177"/>
      <c r="X271" s="180"/>
      <c r="Y271" s="180"/>
      <c r="Z271" s="180"/>
      <c r="AA271" s="180"/>
      <c r="AB271" s="180"/>
      <c r="AC271" s="180"/>
      <c r="AD271" s="167"/>
      <c r="AE271" s="167"/>
      <c r="AF271" s="167"/>
      <c r="AG271" s="167"/>
      <c r="AH271" s="167"/>
      <c r="AI271" s="168"/>
      <c r="AJ271" s="158"/>
      <c r="AK271" s="158"/>
      <c r="AL271" s="158"/>
      <c r="AM271" s="158"/>
      <c r="AN271" s="158"/>
      <c r="AT271" s="28"/>
      <c r="AU271" s="171"/>
      <c r="AV271" s="172"/>
      <c r="AW271" s="28"/>
      <c r="AX271" s="173"/>
      <c r="AY271" s="173"/>
      <c r="AZ271" s="28"/>
      <c r="BA271" s="28"/>
      <c r="BB271" s="28"/>
      <c r="BC271" s="28"/>
      <c r="BD271" s="28"/>
      <c r="BE271" s="28"/>
    </row>
    <row r="272" spans="3:57" ht="10.9" customHeight="1" x14ac:dyDescent="0.2">
      <c r="C272" s="211"/>
      <c r="D272" s="213"/>
      <c r="E272" s="215"/>
      <c r="F272" s="215"/>
      <c r="G272" s="241"/>
      <c r="H272" s="242"/>
      <c r="I272" s="220"/>
      <c r="J272" s="221"/>
      <c r="K272" s="222"/>
      <c r="L272" s="199"/>
      <c r="M272" s="200"/>
      <c r="N272" s="201"/>
      <c r="O272" s="208"/>
      <c r="P272" s="208"/>
      <c r="Q272" s="209"/>
      <c r="R272" s="176"/>
      <c r="S272" s="177"/>
      <c r="T272" s="177"/>
      <c r="U272" s="177"/>
      <c r="V272" s="177"/>
      <c r="W272" s="177"/>
      <c r="X272" s="180"/>
      <c r="Y272" s="180"/>
      <c r="Z272" s="180"/>
      <c r="AA272" s="180"/>
      <c r="AB272" s="180"/>
      <c r="AC272" s="180"/>
      <c r="AD272" s="167"/>
      <c r="AE272" s="167"/>
      <c r="AF272" s="167"/>
      <c r="AG272" s="167"/>
      <c r="AH272" s="167"/>
      <c r="AI272" s="168"/>
      <c r="AJ272" s="158"/>
      <c r="AK272" s="158"/>
      <c r="AL272" s="158"/>
      <c r="AM272" s="158"/>
      <c r="AN272" s="158"/>
      <c r="AT272" s="28"/>
      <c r="AU272" s="171"/>
      <c r="AV272" s="172"/>
      <c r="AW272" s="28"/>
      <c r="AX272" s="173"/>
      <c r="AY272" s="173"/>
      <c r="AZ272" s="28"/>
      <c r="BA272" s="28"/>
      <c r="BB272" s="28"/>
      <c r="BC272" s="28"/>
      <c r="BD272" s="28"/>
      <c r="BE272" s="28"/>
    </row>
    <row r="273" spans="3:57" ht="10.9" customHeight="1" x14ac:dyDescent="0.2">
      <c r="C273" s="238"/>
      <c r="D273" s="239"/>
      <c r="E273" s="216"/>
      <c r="F273" s="216"/>
      <c r="G273" s="243"/>
      <c r="H273" s="244"/>
      <c r="I273" s="223"/>
      <c r="J273" s="224"/>
      <c r="K273" s="225"/>
      <c r="L273" s="202"/>
      <c r="M273" s="203"/>
      <c r="N273" s="204"/>
      <c r="O273" s="208"/>
      <c r="P273" s="208"/>
      <c r="Q273" s="209"/>
      <c r="R273" s="178"/>
      <c r="S273" s="179"/>
      <c r="T273" s="179"/>
      <c r="U273" s="179"/>
      <c r="V273" s="179"/>
      <c r="W273" s="179"/>
      <c r="X273" s="180"/>
      <c r="Y273" s="180"/>
      <c r="Z273" s="180"/>
      <c r="AA273" s="180"/>
      <c r="AB273" s="180"/>
      <c r="AC273" s="180"/>
      <c r="AD273" s="169"/>
      <c r="AE273" s="169"/>
      <c r="AF273" s="169"/>
      <c r="AG273" s="169"/>
      <c r="AH273" s="169"/>
      <c r="AI273" s="170"/>
      <c r="AJ273" s="158"/>
      <c r="AK273" s="158"/>
      <c r="AL273" s="158"/>
      <c r="AM273" s="158"/>
      <c r="AN273" s="158"/>
      <c r="AT273" s="28"/>
      <c r="AU273" s="171"/>
      <c r="AV273" s="172"/>
      <c r="AW273" s="28"/>
      <c r="AX273" s="173"/>
      <c r="AY273" s="173"/>
      <c r="AZ273" s="28"/>
      <c r="BA273" s="28"/>
      <c r="BB273" s="28"/>
      <c r="BC273" s="28"/>
      <c r="BD273" s="28"/>
      <c r="BE273" s="28"/>
    </row>
    <row r="274" spans="3:57" ht="10.9" customHeight="1" x14ac:dyDescent="0.2">
      <c r="C274" s="210">
        <v>9</v>
      </c>
      <c r="D274" s="212" t="s">
        <v>1</v>
      </c>
      <c r="E274" s="214">
        <v>6</v>
      </c>
      <c r="F274" s="214" t="s">
        <v>0</v>
      </c>
      <c r="G274" s="210" t="s">
        <v>129</v>
      </c>
      <c r="H274" s="240"/>
      <c r="I274" s="217" t="s">
        <v>112</v>
      </c>
      <c r="J274" s="218"/>
      <c r="K274" s="219"/>
      <c r="L274" s="199">
        <v>1</v>
      </c>
      <c r="M274" s="200"/>
      <c r="N274" s="201"/>
      <c r="O274" s="205">
        <f t="shared" ref="O274" si="21">IF(L274=1,$AL$30,IF(L274=2,$AL$49,IF(L274=3,$AL$67,IF(L274=4,$AL$86,IF(L274=5,$AL$104,IF(L274=6,$AL$122,IF(L274=7,$AL$141,IF(L274=8,$AL$159,IF(L274=9,$AL$177,IF(L274=10,$AL$196,0))))))))))</f>
        <v>0.14299999999999999</v>
      </c>
      <c r="P274" s="206"/>
      <c r="Q274" s="207"/>
      <c r="R274" s="174">
        <f>IF(AND(I274="○",AU274="●"),AX274*O274,0)</f>
        <v>5.72</v>
      </c>
      <c r="S274" s="175"/>
      <c r="T274" s="175"/>
      <c r="U274" s="175"/>
      <c r="V274" s="175"/>
      <c r="W274" s="175"/>
      <c r="X274" s="180">
        <f>IF(AND(I274="○",AU274="●"),'記載例(ｽｸﾘｰﾝ)'!AD51,0)</f>
        <v>0.5714285714285714</v>
      </c>
      <c r="Y274" s="180"/>
      <c r="Z274" s="180"/>
      <c r="AA274" s="180"/>
      <c r="AB274" s="180"/>
      <c r="AC274" s="180"/>
      <c r="AD274" s="165">
        <f>IF(I274="○",ROUNDUP(R274+X274,1),0)</f>
        <v>6.3</v>
      </c>
      <c r="AE274" s="165"/>
      <c r="AF274" s="165"/>
      <c r="AG274" s="165"/>
      <c r="AH274" s="165"/>
      <c r="AI274" s="166"/>
      <c r="AJ274" s="158"/>
      <c r="AK274" s="158"/>
      <c r="AL274" s="158"/>
      <c r="AM274" s="158"/>
      <c r="AN274" s="158"/>
      <c r="AT274" s="28"/>
      <c r="AU274" s="171" t="str">
        <f t="shared" ref="AU274" si="22">IF(OR(I274="×",AU278="×"),"×","●")</f>
        <v>●</v>
      </c>
      <c r="AV274" s="172" t="str">
        <f>IF(AU274="●",IF(I274="定","-",I274),"-")</f>
        <v>○</v>
      </c>
      <c r="AW274" s="28"/>
      <c r="AX274" s="173">
        <f t="shared" ref="AX274" si="23">20+ROUNDDOWN(($K$216-1000)/1000,0)*20</f>
        <v>40</v>
      </c>
      <c r="AY274" s="173"/>
      <c r="AZ274" s="28"/>
      <c r="BA274" s="28"/>
      <c r="BB274" s="28"/>
      <c r="BC274" s="28"/>
      <c r="BD274" s="28"/>
      <c r="BE274" s="28"/>
    </row>
    <row r="275" spans="3:57" ht="10.9" customHeight="1" x14ac:dyDescent="0.2">
      <c r="C275" s="211"/>
      <c r="D275" s="213"/>
      <c r="E275" s="215"/>
      <c r="F275" s="215"/>
      <c r="G275" s="241"/>
      <c r="H275" s="242"/>
      <c r="I275" s="220"/>
      <c r="J275" s="221"/>
      <c r="K275" s="222"/>
      <c r="L275" s="199"/>
      <c r="M275" s="200"/>
      <c r="N275" s="201"/>
      <c r="O275" s="208"/>
      <c r="P275" s="208"/>
      <c r="Q275" s="209"/>
      <c r="R275" s="176"/>
      <c r="S275" s="177"/>
      <c r="T275" s="177"/>
      <c r="U275" s="177"/>
      <c r="V275" s="177"/>
      <c r="W275" s="177"/>
      <c r="X275" s="180"/>
      <c r="Y275" s="180"/>
      <c r="Z275" s="180"/>
      <c r="AA275" s="180"/>
      <c r="AB275" s="180"/>
      <c r="AC275" s="180"/>
      <c r="AD275" s="167"/>
      <c r="AE275" s="167"/>
      <c r="AF275" s="167"/>
      <c r="AG275" s="167"/>
      <c r="AH275" s="167"/>
      <c r="AI275" s="168"/>
      <c r="AJ275" s="158"/>
      <c r="AK275" s="158"/>
      <c r="AL275" s="158"/>
      <c r="AM275" s="158"/>
      <c r="AN275" s="158"/>
      <c r="AT275" s="28"/>
      <c r="AU275" s="171"/>
      <c r="AV275" s="172"/>
      <c r="AW275" s="28"/>
      <c r="AX275" s="173"/>
      <c r="AY275" s="173"/>
      <c r="AZ275" s="28"/>
      <c r="BA275" s="28"/>
      <c r="BB275" s="28"/>
      <c r="BC275" s="28"/>
      <c r="BD275" s="28"/>
      <c r="BE275" s="28"/>
    </row>
    <row r="276" spans="3:57" ht="10.9" customHeight="1" x14ac:dyDescent="0.2">
      <c r="C276" s="211"/>
      <c r="D276" s="213"/>
      <c r="E276" s="215"/>
      <c r="F276" s="215"/>
      <c r="G276" s="241"/>
      <c r="H276" s="242"/>
      <c r="I276" s="220"/>
      <c r="J276" s="221"/>
      <c r="K276" s="222"/>
      <c r="L276" s="199"/>
      <c r="M276" s="200"/>
      <c r="N276" s="201"/>
      <c r="O276" s="208"/>
      <c r="P276" s="208"/>
      <c r="Q276" s="209"/>
      <c r="R276" s="176"/>
      <c r="S276" s="177"/>
      <c r="T276" s="177"/>
      <c r="U276" s="177"/>
      <c r="V276" s="177"/>
      <c r="W276" s="177"/>
      <c r="X276" s="180"/>
      <c r="Y276" s="180"/>
      <c r="Z276" s="180"/>
      <c r="AA276" s="180"/>
      <c r="AB276" s="180"/>
      <c r="AC276" s="180"/>
      <c r="AD276" s="167"/>
      <c r="AE276" s="167"/>
      <c r="AF276" s="167"/>
      <c r="AG276" s="167"/>
      <c r="AH276" s="167"/>
      <c r="AI276" s="168"/>
      <c r="AJ276" s="158"/>
      <c r="AK276" s="158"/>
      <c r="AL276" s="158"/>
      <c r="AM276" s="158"/>
      <c r="AN276" s="158"/>
      <c r="AT276" s="28"/>
      <c r="AU276" s="171"/>
      <c r="AV276" s="172"/>
      <c r="AW276" s="28"/>
      <c r="AX276" s="173"/>
      <c r="AY276" s="173"/>
      <c r="AZ276" s="28"/>
      <c r="BA276" s="28"/>
      <c r="BB276" s="28"/>
      <c r="BC276" s="28"/>
      <c r="BD276" s="28"/>
      <c r="BE276" s="28"/>
    </row>
    <row r="277" spans="3:57" ht="10.9" customHeight="1" x14ac:dyDescent="0.2">
      <c r="C277" s="238"/>
      <c r="D277" s="239"/>
      <c r="E277" s="216"/>
      <c r="F277" s="216"/>
      <c r="G277" s="243"/>
      <c r="H277" s="244"/>
      <c r="I277" s="223"/>
      <c r="J277" s="224"/>
      <c r="K277" s="225"/>
      <c r="L277" s="202"/>
      <c r="M277" s="203"/>
      <c r="N277" s="204"/>
      <c r="O277" s="208"/>
      <c r="P277" s="208"/>
      <c r="Q277" s="209"/>
      <c r="R277" s="178"/>
      <c r="S277" s="179"/>
      <c r="T277" s="179"/>
      <c r="U277" s="179"/>
      <c r="V277" s="179"/>
      <c r="W277" s="179"/>
      <c r="X277" s="180"/>
      <c r="Y277" s="180"/>
      <c r="Z277" s="180"/>
      <c r="AA277" s="180"/>
      <c r="AB277" s="180"/>
      <c r="AC277" s="180"/>
      <c r="AD277" s="169"/>
      <c r="AE277" s="169"/>
      <c r="AF277" s="169"/>
      <c r="AG277" s="169"/>
      <c r="AH277" s="169"/>
      <c r="AI277" s="170"/>
      <c r="AJ277" s="158"/>
      <c r="AK277" s="158"/>
      <c r="AL277" s="158"/>
      <c r="AM277" s="158"/>
      <c r="AN277" s="158"/>
      <c r="AT277" s="28"/>
      <c r="AU277" s="171"/>
      <c r="AV277" s="172"/>
      <c r="AW277" s="28"/>
      <c r="AX277" s="173"/>
      <c r="AY277" s="173"/>
      <c r="AZ277" s="28"/>
      <c r="BA277" s="28"/>
      <c r="BB277" s="28"/>
      <c r="BC277" s="28"/>
      <c r="BD277" s="28"/>
      <c r="BE277" s="28"/>
    </row>
    <row r="278" spans="3:57" ht="10.9" customHeight="1" x14ac:dyDescent="0.2">
      <c r="C278" s="210">
        <v>9</v>
      </c>
      <c r="D278" s="212" t="s">
        <v>1</v>
      </c>
      <c r="E278" s="214">
        <v>7</v>
      </c>
      <c r="F278" s="214" t="s">
        <v>0</v>
      </c>
      <c r="G278" s="210" t="s">
        <v>135</v>
      </c>
      <c r="H278" s="240"/>
      <c r="I278" s="217" t="s">
        <v>112</v>
      </c>
      <c r="J278" s="218"/>
      <c r="K278" s="219"/>
      <c r="L278" s="220">
        <v>2</v>
      </c>
      <c r="M278" s="221"/>
      <c r="N278" s="245"/>
      <c r="O278" s="205">
        <f t="shared" ref="O278" si="24">IF(L278=1,$AL$30,IF(L278=2,$AL$49,IF(L278=3,$AL$67,IF(L278=4,$AL$86,IF(L278=5,$AL$104,IF(L278=6,$AL$122,IF(L278=7,$AL$141,IF(L278=8,$AL$159,IF(L278=9,$AL$177,IF(L278=10,$AL$196,0))))))))))</f>
        <v>0.2</v>
      </c>
      <c r="P278" s="206"/>
      <c r="Q278" s="207"/>
      <c r="R278" s="174">
        <f>IF(AND(I278="○",AU278="●"),AX278*O278,0)</f>
        <v>8</v>
      </c>
      <c r="S278" s="175"/>
      <c r="T278" s="175"/>
      <c r="U278" s="175"/>
      <c r="V278" s="175"/>
      <c r="W278" s="175"/>
      <c r="X278" s="180">
        <f>IF(AND(I278="○",AU278="●"),'記載例(ｽｸﾘｰﾝ)'!AD55,0)</f>
        <v>0.5714285714285714</v>
      </c>
      <c r="Y278" s="180"/>
      <c r="Z278" s="180"/>
      <c r="AA278" s="180"/>
      <c r="AB278" s="180"/>
      <c r="AC278" s="180"/>
      <c r="AD278" s="165">
        <f>IF(I278="○",ROUNDUP(R278+X278,1),0)</f>
        <v>8.6</v>
      </c>
      <c r="AE278" s="165"/>
      <c r="AF278" s="165"/>
      <c r="AG278" s="165"/>
      <c r="AH278" s="165"/>
      <c r="AI278" s="166"/>
      <c r="AJ278" s="158"/>
      <c r="AK278" s="158"/>
      <c r="AL278" s="158"/>
      <c r="AM278" s="158"/>
      <c r="AN278" s="158"/>
      <c r="AT278" s="28"/>
      <c r="AU278" s="171" t="str">
        <f t="shared" ref="AU278" si="25">IF(OR(I278="×",AU282="×"),"×","●")</f>
        <v>●</v>
      </c>
      <c r="AV278" s="172" t="str">
        <f>IF(AU278="●",IF(I278="定","-",I278),"-")</f>
        <v>○</v>
      </c>
      <c r="AW278" s="28"/>
      <c r="AX278" s="173">
        <f t="shared" ref="AX278" si="26">20+ROUNDDOWN(($K$216-1000)/1000,0)*20</f>
        <v>40</v>
      </c>
      <c r="AY278" s="173"/>
      <c r="AZ278" s="28"/>
      <c r="BA278" s="28"/>
      <c r="BB278" s="28"/>
      <c r="BC278" s="28"/>
      <c r="BD278" s="28"/>
      <c r="BE278" s="28"/>
    </row>
    <row r="279" spans="3:57" ht="10.9" customHeight="1" x14ac:dyDescent="0.2">
      <c r="C279" s="211"/>
      <c r="D279" s="213"/>
      <c r="E279" s="215"/>
      <c r="F279" s="215"/>
      <c r="G279" s="241"/>
      <c r="H279" s="242"/>
      <c r="I279" s="220"/>
      <c r="J279" s="221"/>
      <c r="K279" s="222"/>
      <c r="L279" s="220"/>
      <c r="M279" s="221"/>
      <c r="N279" s="245"/>
      <c r="O279" s="208"/>
      <c r="P279" s="208"/>
      <c r="Q279" s="209"/>
      <c r="R279" s="176"/>
      <c r="S279" s="177"/>
      <c r="T279" s="177"/>
      <c r="U279" s="177"/>
      <c r="V279" s="177"/>
      <c r="W279" s="177"/>
      <c r="X279" s="180"/>
      <c r="Y279" s="180"/>
      <c r="Z279" s="180"/>
      <c r="AA279" s="180"/>
      <c r="AB279" s="180"/>
      <c r="AC279" s="180"/>
      <c r="AD279" s="167"/>
      <c r="AE279" s="167"/>
      <c r="AF279" s="167"/>
      <c r="AG279" s="167"/>
      <c r="AH279" s="167"/>
      <c r="AI279" s="168"/>
      <c r="AJ279" s="158"/>
      <c r="AK279" s="158"/>
      <c r="AL279" s="158"/>
      <c r="AM279" s="158"/>
      <c r="AN279" s="158"/>
      <c r="AT279" s="28"/>
      <c r="AU279" s="171"/>
      <c r="AV279" s="172"/>
      <c r="AW279" s="28"/>
      <c r="AX279" s="173"/>
      <c r="AY279" s="173"/>
      <c r="AZ279" s="28"/>
      <c r="BA279" s="28"/>
      <c r="BB279" s="28"/>
      <c r="BC279" s="28"/>
      <c r="BD279" s="28"/>
      <c r="BE279" s="28"/>
    </row>
    <row r="280" spans="3:57" ht="10.9" customHeight="1" x14ac:dyDescent="0.2">
      <c r="C280" s="211"/>
      <c r="D280" s="213"/>
      <c r="E280" s="215"/>
      <c r="F280" s="215"/>
      <c r="G280" s="241"/>
      <c r="H280" s="242"/>
      <c r="I280" s="220"/>
      <c r="J280" s="221"/>
      <c r="K280" s="222"/>
      <c r="L280" s="220"/>
      <c r="M280" s="221"/>
      <c r="N280" s="245"/>
      <c r="O280" s="208"/>
      <c r="P280" s="208"/>
      <c r="Q280" s="209"/>
      <c r="R280" s="176"/>
      <c r="S280" s="177"/>
      <c r="T280" s="177"/>
      <c r="U280" s="177"/>
      <c r="V280" s="177"/>
      <c r="W280" s="177"/>
      <c r="X280" s="180"/>
      <c r="Y280" s="180"/>
      <c r="Z280" s="180"/>
      <c r="AA280" s="180"/>
      <c r="AB280" s="180"/>
      <c r="AC280" s="180"/>
      <c r="AD280" s="167"/>
      <c r="AE280" s="167"/>
      <c r="AF280" s="167"/>
      <c r="AG280" s="167"/>
      <c r="AH280" s="167"/>
      <c r="AI280" s="168"/>
      <c r="AJ280" s="158"/>
      <c r="AK280" s="158"/>
      <c r="AL280" s="158"/>
      <c r="AM280" s="158"/>
      <c r="AN280" s="158"/>
      <c r="AT280" s="28"/>
      <c r="AU280" s="171"/>
      <c r="AV280" s="172"/>
      <c r="AW280" s="28"/>
      <c r="AX280" s="173"/>
      <c r="AY280" s="173"/>
      <c r="AZ280" s="28"/>
      <c r="BA280" s="28"/>
      <c r="BB280" s="28"/>
      <c r="BC280" s="28"/>
      <c r="BD280" s="28"/>
      <c r="BE280" s="28"/>
    </row>
    <row r="281" spans="3:57" ht="10.9" customHeight="1" x14ac:dyDescent="0.2">
      <c r="C281" s="238"/>
      <c r="D281" s="239"/>
      <c r="E281" s="216"/>
      <c r="F281" s="216"/>
      <c r="G281" s="243"/>
      <c r="H281" s="244"/>
      <c r="I281" s="223"/>
      <c r="J281" s="224"/>
      <c r="K281" s="225"/>
      <c r="L281" s="223"/>
      <c r="M281" s="224"/>
      <c r="N281" s="246"/>
      <c r="O281" s="208"/>
      <c r="P281" s="208"/>
      <c r="Q281" s="209"/>
      <c r="R281" s="178"/>
      <c r="S281" s="179"/>
      <c r="T281" s="179"/>
      <c r="U281" s="179"/>
      <c r="V281" s="179"/>
      <c r="W281" s="179"/>
      <c r="X281" s="180"/>
      <c r="Y281" s="180"/>
      <c r="Z281" s="180"/>
      <c r="AA281" s="180"/>
      <c r="AB281" s="180"/>
      <c r="AC281" s="180"/>
      <c r="AD281" s="169"/>
      <c r="AE281" s="169"/>
      <c r="AF281" s="169"/>
      <c r="AG281" s="169"/>
      <c r="AH281" s="169"/>
      <c r="AI281" s="170"/>
      <c r="AJ281" s="158"/>
      <c r="AK281" s="158"/>
      <c r="AL281" s="158"/>
      <c r="AM281" s="158"/>
      <c r="AN281" s="158"/>
      <c r="AT281" s="28"/>
      <c r="AU281" s="171"/>
      <c r="AV281" s="172"/>
      <c r="AW281" s="28"/>
      <c r="AX281" s="173"/>
      <c r="AY281" s="173"/>
      <c r="AZ281" s="28"/>
      <c r="BA281" s="28"/>
      <c r="BB281" s="28"/>
      <c r="BC281" s="28"/>
      <c r="BD281" s="28"/>
      <c r="BE281" s="28"/>
    </row>
    <row r="282" spans="3:57" ht="10.9" customHeight="1" x14ac:dyDescent="0.2">
      <c r="C282" s="210">
        <v>9</v>
      </c>
      <c r="D282" s="212" t="s">
        <v>1</v>
      </c>
      <c r="E282" s="214">
        <v>8</v>
      </c>
      <c r="F282" s="214" t="s">
        <v>0</v>
      </c>
      <c r="G282" s="210" t="s">
        <v>136</v>
      </c>
      <c r="H282" s="240"/>
      <c r="I282" s="217" t="s">
        <v>112</v>
      </c>
      <c r="J282" s="218"/>
      <c r="K282" s="219"/>
      <c r="L282" s="220">
        <v>2</v>
      </c>
      <c r="M282" s="221"/>
      <c r="N282" s="245"/>
      <c r="O282" s="205">
        <f t="shared" ref="O282" si="27">IF(L282=1,$AL$30,IF(L282=2,$AL$49,IF(L282=3,$AL$67,IF(L282=4,$AL$86,IF(L282=5,$AL$104,IF(L282=6,$AL$122,IF(L282=7,$AL$141,IF(L282=8,$AL$159,IF(L282=9,$AL$177,IF(L282=10,$AL$196,0))))))))))</f>
        <v>0.2</v>
      </c>
      <c r="P282" s="206"/>
      <c r="Q282" s="207"/>
      <c r="R282" s="174">
        <f>IF(AND(I282="○",AU282="●"),AX282*O282,0)</f>
        <v>8</v>
      </c>
      <c r="S282" s="175"/>
      <c r="T282" s="175"/>
      <c r="U282" s="175"/>
      <c r="V282" s="175"/>
      <c r="W282" s="175"/>
      <c r="X282" s="180">
        <f>IF(AND(I282="○",AU282="●"),'記載例(ｽｸﾘｰﾝ)'!AD59,0)</f>
        <v>0.66666666666666663</v>
      </c>
      <c r="Y282" s="180"/>
      <c r="Z282" s="180"/>
      <c r="AA282" s="180"/>
      <c r="AB282" s="180"/>
      <c r="AC282" s="180"/>
      <c r="AD282" s="165">
        <f>IF(I282="○",ROUNDUP(R282+X282,1),0)</f>
        <v>8.6999999999999993</v>
      </c>
      <c r="AE282" s="165"/>
      <c r="AF282" s="165"/>
      <c r="AG282" s="165"/>
      <c r="AH282" s="165"/>
      <c r="AI282" s="166"/>
      <c r="AJ282" s="158"/>
      <c r="AK282" s="158"/>
      <c r="AL282" s="158"/>
      <c r="AM282" s="158"/>
      <c r="AN282" s="158"/>
      <c r="AT282" s="28"/>
      <c r="AU282" s="171" t="str">
        <f t="shared" ref="AU282" si="28">IF(OR(I282="×",AU286="×"),"×","●")</f>
        <v>●</v>
      </c>
      <c r="AV282" s="172" t="str">
        <f>IF(AU282="●",IF(I282="定","-",I282),"-")</f>
        <v>○</v>
      </c>
      <c r="AW282" s="28"/>
      <c r="AX282" s="173">
        <f t="shared" ref="AX282" si="29">20+ROUNDDOWN(($K$216-1000)/1000,0)*20</f>
        <v>40</v>
      </c>
      <c r="AY282" s="173"/>
      <c r="AZ282" s="28"/>
      <c r="BA282" s="28"/>
      <c r="BB282" s="28"/>
      <c r="BC282" s="28"/>
      <c r="BD282" s="28"/>
      <c r="BE282" s="28"/>
    </row>
    <row r="283" spans="3:57" ht="10.9" customHeight="1" x14ac:dyDescent="0.2">
      <c r="C283" s="211"/>
      <c r="D283" s="213"/>
      <c r="E283" s="215"/>
      <c r="F283" s="215"/>
      <c r="G283" s="241"/>
      <c r="H283" s="242"/>
      <c r="I283" s="220"/>
      <c r="J283" s="221"/>
      <c r="K283" s="222"/>
      <c r="L283" s="220"/>
      <c r="M283" s="221"/>
      <c r="N283" s="245"/>
      <c r="O283" s="208"/>
      <c r="P283" s="208"/>
      <c r="Q283" s="209"/>
      <c r="R283" s="176"/>
      <c r="S283" s="177"/>
      <c r="T283" s="177"/>
      <c r="U283" s="177"/>
      <c r="V283" s="177"/>
      <c r="W283" s="177"/>
      <c r="X283" s="180"/>
      <c r="Y283" s="180"/>
      <c r="Z283" s="180"/>
      <c r="AA283" s="180"/>
      <c r="AB283" s="180"/>
      <c r="AC283" s="180"/>
      <c r="AD283" s="167"/>
      <c r="AE283" s="167"/>
      <c r="AF283" s="167"/>
      <c r="AG283" s="167"/>
      <c r="AH283" s="167"/>
      <c r="AI283" s="168"/>
      <c r="AJ283" s="158"/>
      <c r="AK283" s="158"/>
      <c r="AL283" s="158"/>
      <c r="AM283" s="158"/>
      <c r="AN283" s="158"/>
      <c r="AT283" s="28"/>
      <c r="AU283" s="171"/>
      <c r="AV283" s="172"/>
      <c r="AW283" s="28"/>
      <c r="AX283" s="173"/>
      <c r="AY283" s="173"/>
      <c r="AZ283" s="28"/>
      <c r="BA283" s="28"/>
      <c r="BB283" s="28"/>
      <c r="BC283" s="28"/>
      <c r="BD283" s="28"/>
      <c r="BE283" s="28"/>
    </row>
    <row r="284" spans="3:57" ht="10.9" customHeight="1" x14ac:dyDescent="0.2">
      <c r="C284" s="211"/>
      <c r="D284" s="213"/>
      <c r="E284" s="215"/>
      <c r="F284" s="215"/>
      <c r="G284" s="241"/>
      <c r="H284" s="242"/>
      <c r="I284" s="220"/>
      <c r="J284" s="221"/>
      <c r="K284" s="222"/>
      <c r="L284" s="220"/>
      <c r="M284" s="221"/>
      <c r="N284" s="245"/>
      <c r="O284" s="208"/>
      <c r="P284" s="208"/>
      <c r="Q284" s="209"/>
      <c r="R284" s="176"/>
      <c r="S284" s="177"/>
      <c r="T284" s="177"/>
      <c r="U284" s="177"/>
      <c r="V284" s="177"/>
      <c r="W284" s="177"/>
      <c r="X284" s="180"/>
      <c r="Y284" s="180"/>
      <c r="Z284" s="180"/>
      <c r="AA284" s="180"/>
      <c r="AB284" s="180"/>
      <c r="AC284" s="180"/>
      <c r="AD284" s="167"/>
      <c r="AE284" s="167"/>
      <c r="AF284" s="167"/>
      <c r="AG284" s="167"/>
      <c r="AH284" s="167"/>
      <c r="AI284" s="168"/>
      <c r="AJ284" s="158"/>
      <c r="AK284" s="158"/>
      <c r="AL284" s="158"/>
      <c r="AM284" s="158"/>
      <c r="AN284" s="158"/>
      <c r="AT284" s="28"/>
      <c r="AU284" s="171"/>
      <c r="AV284" s="172"/>
      <c r="AW284" s="28"/>
      <c r="AX284" s="173"/>
      <c r="AY284" s="173"/>
      <c r="AZ284" s="28"/>
      <c r="BA284" s="28"/>
      <c r="BB284" s="28"/>
      <c r="BC284" s="28"/>
      <c r="BD284" s="28"/>
      <c r="BE284" s="28"/>
    </row>
    <row r="285" spans="3:57" ht="10.9" customHeight="1" x14ac:dyDescent="0.2">
      <c r="C285" s="238"/>
      <c r="D285" s="239"/>
      <c r="E285" s="216"/>
      <c r="F285" s="216"/>
      <c r="G285" s="243"/>
      <c r="H285" s="244"/>
      <c r="I285" s="223"/>
      <c r="J285" s="224"/>
      <c r="K285" s="225"/>
      <c r="L285" s="223"/>
      <c r="M285" s="224"/>
      <c r="N285" s="246"/>
      <c r="O285" s="208"/>
      <c r="P285" s="208"/>
      <c r="Q285" s="209"/>
      <c r="R285" s="178"/>
      <c r="S285" s="179"/>
      <c r="T285" s="179"/>
      <c r="U285" s="179"/>
      <c r="V285" s="179"/>
      <c r="W285" s="179"/>
      <c r="X285" s="180"/>
      <c r="Y285" s="180"/>
      <c r="Z285" s="180"/>
      <c r="AA285" s="180"/>
      <c r="AB285" s="180"/>
      <c r="AC285" s="180"/>
      <c r="AD285" s="169"/>
      <c r="AE285" s="169"/>
      <c r="AF285" s="169"/>
      <c r="AG285" s="169"/>
      <c r="AH285" s="169"/>
      <c r="AI285" s="170"/>
      <c r="AJ285" s="158"/>
      <c r="AK285" s="158"/>
      <c r="AL285" s="158"/>
      <c r="AM285" s="158"/>
      <c r="AN285" s="158"/>
      <c r="AT285" s="28"/>
      <c r="AU285" s="171"/>
      <c r="AV285" s="172"/>
      <c r="AW285" s="28"/>
      <c r="AX285" s="173"/>
      <c r="AY285" s="173"/>
      <c r="AZ285" s="28"/>
      <c r="BA285" s="28"/>
      <c r="BB285" s="28"/>
      <c r="BC285" s="28"/>
      <c r="BD285" s="28"/>
      <c r="BE285" s="28"/>
    </row>
    <row r="286" spans="3:57" ht="10.9" customHeight="1" x14ac:dyDescent="0.2">
      <c r="C286" s="210">
        <v>9</v>
      </c>
      <c r="D286" s="212" t="s">
        <v>1</v>
      </c>
      <c r="E286" s="214">
        <v>9</v>
      </c>
      <c r="F286" s="214" t="s">
        <v>0</v>
      </c>
      <c r="G286" s="210" t="s">
        <v>137</v>
      </c>
      <c r="H286" s="240"/>
      <c r="I286" s="217" t="s">
        <v>112</v>
      </c>
      <c r="J286" s="218"/>
      <c r="K286" s="219"/>
      <c r="L286" s="199">
        <v>1</v>
      </c>
      <c r="M286" s="200"/>
      <c r="N286" s="201"/>
      <c r="O286" s="205">
        <f t="shared" ref="O286" si="30">IF(L286=1,$AL$30,IF(L286=2,$AL$49,IF(L286=3,$AL$67,IF(L286=4,$AL$86,IF(L286=5,$AL$104,IF(L286=6,$AL$122,IF(L286=7,$AL$141,IF(L286=8,$AL$159,IF(L286=9,$AL$177,IF(L286=10,$AL$196,0))))))))))</f>
        <v>0.14299999999999999</v>
      </c>
      <c r="P286" s="206"/>
      <c r="Q286" s="207"/>
      <c r="R286" s="174">
        <f>IF(AND(I286="○",AU286="●"),AX286*O286,0)</f>
        <v>5.72</v>
      </c>
      <c r="S286" s="175"/>
      <c r="T286" s="175"/>
      <c r="U286" s="175"/>
      <c r="V286" s="175"/>
      <c r="W286" s="175"/>
      <c r="X286" s="180">
        <f>IF(AND(I286="○",AU286="●"),'記載例(ｽｸﾘｰﾝ)'!AD63,0)</f>
        <v>0.66666666666666663</v>
      </c>
      <c r="Y286" s="180"/>
      <c r="Z286" s="180"/>
      <c r="AA286" s="180"/>
      <c r="AB286" s="180"/>
      <c r="AC286" s="180"/>
      <c r="AD286" s="165">
        <f>IF(I286="○",ROUNDUP(R286+X286,1),0)</f>
        <v>6.3999999999999995</v>
      </c>
      <c r="AE286" s="165"/>
      <c r="AF286" s="165"/>
      <c r="AG286" s="165"/>
      <c r="AH286" s="165"/>
      <c r="AI286" s="166"/>
      <c r="AJ286" s="158"/>
      <c r="AK286" s="158"/>
      <c r="AL286" s="158"/>
      <c r="AM286" s="158"/>
      <c r="AN286" s="158"/>
      <c r="AT286" s="28"/>
      <c r="AU286" s="171" t="str">
        <f t="shared" ref="AU286" si="31">IF(OR(I286="×",AU290="×"),"×","●")</f>
        <v>●</v>
      </c>
      <c r="AV286" s="172" t="str">
        <f>IF(AU286="●",IF(I286="定","-",I286),"-")</f>
        <v>○</v>
      </c>
      <c r="AW286" s="28"/>
      <c r="AX286" s="173">
        <f t="shared" ref="AX286" si="32">20+ROUNDDOWN(($K$216-1000)/1000,0)*20</f>
        <v>40</v>
      </c>
      <c r="AY286" s="173"/>
      <c r="AZ286" s="28"/>
      <c r="BA286" s="28"/>
      <c r="BB286" s="28"/>
      <c r="BC286" s="28"/>
      <c r="BD286" s="28"/>
      <c r="BE286" s="28"/>
    </row>
    <row r="287" spans="3:57" ht="10.9" customHeight="1" x14ac:dyDescent="0.2">
      <c r="C287" s="211"/>
      <c r="D287" s="213"/>
      <c r="E287" s="215"/>
      <c r="F287" s="215"/>
      <c r="G287" s="241"/>
      <c r="H287" s="242"/>
      <c r="I287" s="220"/>
      <c r="J287" s="221"/>
      <c r="K287" s="222"/>
      <c r="L287" s="199"/>
      <c r="M287" s="200"/>
      <c r="N287" s="201"/>
      <c r="O287" s="208"/>
      <c r="P287" s="208"/>
      <c r="Q287" s="209"/>
      <c r="R287" s="176"/>
      <c r="S287" s="177"/>
      <c r="T287" s="177"/>
      <c r="U287" s="177"/>
      <c r="V287" s="177"/>
      <c r="W287" s="177"/>
      <c r="X287" s="180"/>
      <c r="Y287" s="180"/>
      <c r="Z287" s="180"/>
      <c r="AA287" s="180"/>
      <c r="AB287" s="180"/>
      <c r="AC287" s="180"/>
      <c r="AD287" s="167"/>
      <c r="AE287" s="167"/>
      <c r="AF287" s="167"/>
      <c r="AG287" s="167"/>
      <c r="AH287" s="167"/>
      <c r="AI287" s="168"/>
      <c r="AJ287" s="158"/>
      <c r="AK287" s="158"/>
      <c r="AL287" s="158"/>
      <c r="AM287" s="158"/>
      <c r="AN287" s="158"/>
      <c r="AT287" s="28"/>
      <c r="AU287" s="171"/>
      <c r="AV287" s="172"/>
      <c r="AW287" s="28"/>
      <c r="AX287" s="173"/>
      <c r="AY287" s="173"/>
      <c r="AZ287" s="28"/>
      <c r="BA287" s="28"/>
      <c r="BB287" s="28"/>
      <c r="BC287" s="28"/>
      <c r="BD287" s="28"/>
      <c r="BE287" s="28"/>
    </row>
    <row r="288" spans="3:57" ht="10.9" customHeight="1" x14ac:dyDescent="0.2">
      <c r="C288" s="211"/>
      <c r="D288" s="213"/>
      <c r="E288" s="215"/>
      <c r="F288" s="215"/>
      <c r="G288" s="241"/>
      <c r="H288" s="242"/>
      <c r="I288" s="220"/>
      <c r="J288" s="221"/>
      <c r="K288" s="222"/>
      <c r="L288" s="199"/>
      <c r="M288" s="200"/>
      <c r="N288" s="201"/>
      <c r="O288" s="208"/>
      <c r="P288" s="208"/>
      <c r="Q288" s="209"/>
      <c r="R288" s="176"/>
      <c r="S288" s="177"/>
      <c r="T288" s="177"/>
      <c r="U288" s="177"/>
      <c r="V288" s="177"/>
      <c r="W288" s="177"/>
      <c r="X288" s="180"/>
      <c r="Y288" s="180"/>
      <c r="Z288" s="180"/>
      <c r="AA288" s="180"/>
      <c r="AB288" s="180"/>
      <c r="AC288" s="180"/>
      <c r="AD288" s="167"/>
      <c r="AE288" s="167"/>
      <c r="AF288" s="167"/>
      <c r="AG288" s="167"/>
      <c r="AH288" s="167"/>
      <c r="AI288" s="168"/>
      <c r="AJ288" s="158"/>
      <c r="AK288" s="158"/>
      <c r="AL288" s="158"/>
      <c r="AM288" s="158"/>
      <c r="AN288" s="158"/>
      <c r="AT288" s="28"/>
      <c r="AU288" s="171"/>
      <c r="AV288" s="172"/>
      <c r="AW288" s="28"/>
      <c r="AX288" s="173"/>
      <c r="AY288" s="173"/>
      <c r="AZ288" s="28"/>
      <c r="BA288" s="28"/>
      <c r="BB288" s="28"/>
      <c r="BC288" s="28"/>
      <c r="BD288" s="28"/>
      <c r="BE288" s="28"/>
    </row>
    <row r="289" spans="3:57" ht="10.9" customHeight="1" x14ac:dyDescent="0.2">
      <c r="C289" s="238"/>
      <c r="D289" s="239"/>
      <c r="E289" s="216"/>
      <c r="F289" s="216"/>
      <c r="G289" s="243"/>
      <c r="H289" s="244"/>
      <c r="I289" s="223"/>
      <c r="J289" s="224"/>
      <c r="K289" s="225"/>
      <c r="L289" s="202"/>
      <c r="M289" s="203"/>
      <c r="N289" s="204"/>
      <c r="O289" s="208"/>
      <c r="P289" s="208"/>
      <c r="Q289" s="209"/>
      <c r="R289" s="178"/>
      <c r="S289" s="179"/>
      <c r="T289" s="179"/>
      <c r="U289" s="179"/>
      <c r="V289" s="179"/>
      <c r="W289" s="179"/>
      <c r="X289" s="180"/>
      <c r="Y289" s="180"/>
      <c r="Z289" s="180"/>
      <c r="AA289" s="180"/>
      <c r="AB289" s="180"/>
      <c r="AC289" s="180"/>
      <c r="AD289" s="169"/>
      <c r="AE289" s="169"/>
      <c r="AF289" s="169"/>
      <c r="AG289" s="169"/>
      <c r="AH289" s="169"/>
      <c r="AI289" s="170"/>
      <c r="AJ289" s="158"/>
      <c r="AK289" s="158"/>
      <c r="AL289" s="158"/>
      <c r="AM289" s="158"/>
      <c r="AN289" s="158"/>
      <c r="AT289" s="28"/>
      <c r="AU289" s="171"/>
      <c r="AV289" s="172"/>
      <c r="AW289" s="28"/>
      <c r="AX289" s="173"/>
      <c r="AY289" s="173"/>
      <c r="AZ289" s="28"/>
      <c r="BA289" s="28"/>
      <c r="BB289" s="28"/>
      <c r="BC289" s="28"/>
      <c r="BD289" s="28"/>
      <c r="BE289" s="28"/>
    </row>
    <row r="290" spans="3:57" ht="10.9" customHeight="1" x14ac:dyDescent="0.2">
      <c r="C290" s="210">
        <v>9</v>
      </c>
      <c r="D290" s="212" t="s">
        <v>1</v>
      </c>
      <c r="E290" s="214">
        <v>10</v>
      </c>
      <c r="F290" s="214" t="s">
        <v>0</v>
      </c>
      <c r="G290" s="210" t="s">
        <v>138</v>
      </c>
      <c r="H290" s="240"/>
      <c r="I290" s="217" t="s">
        <v>112</v>
      </c>
      <c r="J290" s="218"/>
      <c r="K290" s="219"/>
      <c r="L290" s="199">
        <v>1</v>
      </c>
      <c r="M290" s="200"/>
      <c r="N290" s="201"/>
      <c r="O290" s="205">
        <f t="shared" ref="O290" si="33">IF(L290=1,$AL$30,IF(L290=2,$AL$49,IF(L290=3,$AL$67,IF(L290=4,$AL$86,IF(L290=5,$AL$104,IF(L290=6,$AL$122,IF(L290=7,$AL$141,IF(L290=8,$AL$159,IF(L290=9,$AL$177,IF(L290=10,$AL$196,0))))))))))</f>
        <v>0.14299999999999999</v>
      </c>
      <c r="P290" s="206"/>
      <c r="Q290" s="207"/>
      <c r="R290" s="174">
        <f>IF(AND(I290="○",AU290="●"),AX290*O290,0)</f>
        <v>5.72</v>
      </c>
      <c r="S290" s="175"/>
      <c r="T290" s="175"/>
      <c r="U290" s="175"/>
      <c r="V290" s="175"/>
      <c r="W290" s="175"/>
      <c r="X290" s="180">
        <f>IF(AND(I290="○",AU290="●"),'記載例(ｽｸﾘｰﾝ)'!AD67,0)</f>
        <v>0.66666666666666663</v>
      </c>
      <c r="Y290" s="180"/>
      <c r="Z290" s="180"/>
      <c r="AA290" s="180"/>
      <c r="AB290" s="180"/>
      <c r="AC290" s="180"/>
      <c r="AD290" s="165">
        <f>IF(I290="○",ROUNDUP(R290+X290,1),0)</f>
        <v>6.3999999999999995</v>
      </c>
      <c r="AE290" s="165"/>
      <c r="AF290" s="165"/>
      <c r="AG290" s="165"/>
      <c r="AH290" s="165"/>
      <c r="AI290" s="166"/>
      <c r="AJ290" s="158"/>
      <c r="AK290" s="158"/>
      <c r="AL290" s="158"/>
      <c r="AM290" s="158"/>
      <c r="AN290" s="158"/>
      <c r="AT290" s="28"/>
      <c r="AU290" s="171" t="str">
        <f t="shared" ref="AU290" si="34">IF(OR(I290="×",AU294="×"),"×","●")</f>
        <v>●</v>
      </c>
      <c r="AV290" s="172" t="str">
        <f>IF(AU290="●",IF(I290="定","-",I290),"-")</f>
        <v>○</v>
      </c>
      <c r="AW290" s="28"/>
      <c r="AX290" s="173">
        <f t="shared" ref="AX290" si="35">20+ROUNDDOWN(($K$216-1000)/1000,0)*20</f>
        <v>40</v>
      </c>
      <c r="AY290" s="173"/>
      <c r="AZ290" s="28"/>
      <c r="BA290" s="28"/>
      <c r="BB290" s="28"/>
      <c r="BC290" s="28"/>
      <c r="BD290" s="28"/>
      <c r="BE290" s="28"/>
    </row>
    <row r="291" spans="3:57" ht="10.9" customHeight="1" x14ac:dyDescent="0.2">
      <c r="C291" s="211"/>
      <c r="D291" s="213"/>
      <c r="E291" s="215"/>
      <c r="F291" s="215"/>
      <c r="G291" s="241"/>
      <c r="H291" s="242"/>
      <c r="I291" s="220"/>
      <c r="J291" s="221"/>
      <c r="K291" s="222"/>
      <c r="L291" s="199"/>
      <c r="M291" s="200"/>
      <c r="N291" s="201"/>
      <c r="O291" s="208"/>
      <c r="P291" s="208"/>
      <c r="Q291" s="209"/>
      <c r="R291" s="176"/>
      <c r="S291" s="177"/>
      <c r="T291" s="177"/>
      <c r="U291" s="177"/>
      <c r="V291" s="177"/>
      <c r="W291" s="177"/>
      <c r="X291" s="180"/>
      <c r="Y291" s="180"/>
      <c r="Z291" s="180"/>
      <c r="AA291" s="180"/>
      <c r="AB291" s="180"/>
      <c r="AC291" s="180"/>
      <c r="AD291" s="167"/>
      <c r="AE291" s="167"/>
      <c r="AF291" s="167"/>
      <c r="AG291" s="167"/>
      <c r="AH291" s="167"/>
      <c r="AI291" s="168"/>
      <c r="AJ291" s="158"/>
      <c r="AK291" s="158"/>
      <c r="AL291" s="158"/>
      <c r="AM291" s="158"/>
      <c r="AN291" s="158"/>
      <c r="AT291" s="28"/>
      <c r="AU291" s="171"/>
      <c r="AV291" s="172"/>
      <c r="AW291" s="28"/>
      <c r="AX291" s="173"/>
      <c r="AY291" s="173"/>
      <c r="AZ291" s="28"/>
      <c r="BA291" s="28"/>
      <c r="BB291" s="28"/>
      <c r="BC291" s="28"/>
      <c r="BD291" s="28"/>
      <c r="BE291" s="28"/>
    </row>
    <row r="292" spans="3:57" ht="10.9" customHeight="1" x14ac:dyDescent="0.2">
      <c r="C292" s="211"/>
      <c r="D292" s="213"/>
      <c r="E292" s="215"/>
      <c r="F292" s="215"/>
      <c r="G292" s="241"/>
      <c r="H292" s="242"/>
      <c r="I292" s="220"/>
      <c r="J292" s="221"/>
      <c r="K292" s="222"/>
      <c r="L292" s="199"/>
      <c r="M292" s="200"/>
      <c r="N292" s="201"/>
      <c r="O292" s="208"/>
      <c r="P292" s="208"/>
      <c r="Q292" s="209"/>
      <c r="R292" s="176"/>
      <c r="S292" s="177"/>
      <c r="T292" s="177"/>
      <c r="U292" s="177"/>
      <c r="V292" s="177"/>
      <c r="W292" s="177"/>
      <c r="X292" s="180"/>
      <c r="Y292" s="180"/>
      <c r="Z292" s="180"/>
      <c r="AA292" s="180"/>
      <c r="AB292" s="180"/>
      <c r="AC292" s="180"/>
      <c r="AD292" s="167"/>
      <c r="AE292" s="167"/>
      <c r="AF292" s="167"/>
      <c r="AG292" s="167"/>
      <c r="AH292" s="167"/>
      <c r="AI292" s="168"/>
      <c r="AJ292" s="158"/>
      <c r="AK292" s="158"/>
      <c r="AL292" s="158"/>
      <c r="AM292" s="158"/>
      <c r="AN292" s="158"/>
      <c r="AT292" s="28"/>
      <c r="AU292" s="171"/>
      <c r="AV292" s="172"/>
      <c r="AW292" s="28"/>
      <c r="AX292" s="173"/>
      <c r="AY292" s="173"/>
      <c r="AZ292" s="28"/>
      <c r="BA292" s="28"/>
      <c r="BB292" s="28"/>
      <c r="BC292" s="28"/>
      <c r="BD292" s="28"/>
      <c r="BE292" s="28"/>
    </row>
    <row r="293" spans="3:57" ht="10.9" customHeight="1" x14ac:dyDescent="0.2">
      <c r="C293" s="238"/>
      <c r="D293" s="239"/>
      <c r="E293" s="216"/>
      <c r="F293" s="216"/>
      <c r="G293" s="243"/>
      <c r="H293" s="244"/>
      <c r="I293" s="223"/>
      <c r="J293" s="224"/>
      <c r="K293" s="225"/>
      <c r="L293" s="202"/>
      <c r="M293" s="203"/>
      <c r="N293" s="204"/>
      <c r="O293" s="208"/>
      <c r="P293" s="208"/>
      <c r="Q293" s="209"/>
      <c r="R293" s="178"/>
      <c r="S293" s="179"/>
      <c r="T293" s="179"/>
      <c r="U293" s="179"/>
      <c r="V293" s="179"/>
      <c r="W293" s="179"/>
      <c r="X293" s="180"/>
      <c r="Y293" s="180"/>
      <c r="Z293" s="180"/>
      <c r="AA293" s="180"/>
      <c r="AB293" s="180"/>
      <c r="AC293" s="180"/>
      <c r="AD293" s="169"/>
      <c r="AE293" s="169"/>
      <c r="AF293" s="169"/>
      <c r="AG293" s="169"/>
      <c r="AH293" s="169"/>
      <c r="AI293" s="170"/>
      <c r="AJ293" s="158"/>
      <c r="AK293" s="158"/>
      <c r="AL293" s="158"/>
      <c r="AM293" s="158"/>
      <c r="AN293" s="158"/>
      <c r="AT293" s="28"/>
      <c r="AU293" s="171"/>
      <c r="AV293" s="172"/>
      <c r="AW293" s="28"/>
      <c r="AX293" s="173"/>
      <c r="AY293" s="173"/>
      <c r="AZ293" s="28"/>
      <c r="BA293" s="28"/>
      <c r="BB293" s="28"/>
      <c r="BC293" s="28"/>
      <c r="BD293" s="28"/>
      <c r="BE293" s="28"/>
    </row>
    <row r="294" spans="3:57" ht="10.9" customHeight="1" x14ac:dyDescent="0.2">
      <c r="C294" s="210">
        <v>9</v>
      </c>
      <c r="D294" s="212" t="s">
        <v>1</v>
      </c>
      <c r="E294" s="214">
        <v>11</v>
      </c>
      <c r="F294" s="214" t="s">
        <v>0</v>
      </c>
      <c r="G294" s="210" t="s">
        <v>139</v>
      </c>
      <c r="H294" s="240"/>
      <c r="I294" s="217" t="s">
        <v>112</v>
      </c>
      <c r="J294" s="218"/>
      <c r="K294" s="219"/>
      <c r="L294" s="199">
        <v>1</v>
      </c>
      <c r="M294" s="200"/>
      <c r="N294" s="201"/>
      <c r="O294" s="205">
        <f t="shared" ref="O294" si="36">IF(L294=1,$AL$30,IF(L294=2,$AL$49,IF(L294=3,$AL$67,IF(L294=4,$AL$86,IF(L294=5,$AL$104,IF(L294=6,$AL$122,IF(L294=7,$AL$141,IF(L294=8,$AL$159,IF(L294=9,$AL$177,IF(L294=10,$AL$196,0))))))))))</f>
        <v>0.14299999999999999</v>
      </c>
      <c r="P294" s="206"/>
      <c r="Q294" s="207"/>
      <c r="R294" s="174">
        <f>IF(AND(I294="○",AU294="●"),AX294*O294,0)</f>
        <v>5.72</v>
      </c>
      <c r="S294" s="175"/>
      <c r="T294" s="175"/>
      <c r="U294" s="175"/>
      <c r="V294" s="175"/>
      <c r="W294" s="175"/>
      <c r="X294" s="180">
        <f>IF(AND(I294="○",AU294="●"),'記載例(ｽｸﾘｰﾝ)'!AD71,0)</f>
        <v>0.66666666666666663</v>
      </c>
      <c r="Y294" s="180"/>
      <c r="Z294" s="180"/>
      <c r="AA294" s="180"/>
      <c r="AB294" s="180"/>
      <c r="AC294" s="180"/>
      <c r="AD294" s="165">
        <f>IF(I294="○",ROUNDUP(R294+X294,1),0)</f>
        <v>6.3999999999999995</v>
      </c>
      <c r="AE294" s="165"/>
      <c r="AF294" s="165"/>
      <c r="AG294" s="165"/>
      <c r="AH294" s="165"/>
      <c r="AI294" s="166"/>
      <c r="AJ294" s="158"/>
      <c r="AK294" s="158"/>
      <c r="AL294" s="158"/>
      <c r="AM294" s="158"/>
      <c r="AN294" s="158"/>
      <c r="AT294" s="28"/>
      <c r="AU294" s="171" t="str">
        <f t="shared" ref="AU294" si="37">IF(OR(I294="×",AU298="×"),"×","●")</f>
        <v>●</v>
      </c>
      <c r="AV294" s="172" t="str">
        <f>IF(AU294="●",IF(I294="定","-",I294),"-")</f>
        <v>○</v>
      </c>
      <c r="AW294" s="28"/>
      <c r="AX294" s="173">
        <f t="shared" ref="AX294" si="38">20+ROUNDDOWN(($K$216-1000)/1000,0)*20</f>
        <v>40</v>
      </c>
      <c r="AY294" s="173"/>
      <c r="AZ294" s="28"/>
      <c r="BA294" s="28"/>
      <c r="BB294" s="28"/>
      <c r="BC294" s="28"/>
      <c r="BD294" s="28"/>
      <c r="BE294" s="28"/>
    </row>
    <row r="295" spans="3:57" ht="10.9" customHeight="1" x14ac:dyDescent="0.2">
      <c r="C295" s="211"/>
      <c r="D295" s="213"/>
      <c r="E295" s="215"/>
      <c r="F295" s="215"/>
      <c r="G295" s="241"/>
      <c r="H295" s="242"/>
      <c r="I295" s="220"/>
      <c r="J295" s="221"/>
      <c r="K295" s="222"/>
      <c r="L295" s="199"/>
      <c r="M295" s="200"/>
      <c r="N295" s="201"/>
      <c r="O295" s="208"/>
      <c r="P295" s="208"/>
      <c r="Q295" s="209"/>
      <c r="R295" s="176"/>
      <c r="S295" s="177"/>
      <c r="T295" s="177"/>
      <c r="U295" s="177"/>
      <c r="V295" s="177"/>
      <c r="W295" s="177"/>
      <c r="X295" s="180"/>
      <c r="Y295" s="180"/>
      <c r="Z295" s="180"/>
      <c r="AA295" s="180"/>
      <c r="AB295" s="180"/>
      <c r="AC295" s="180"/>
      <c r="AD295" s="167"/>
      <c r="AE295" s="167"/>
      <c r="AF295" s="167"/>
      <c r="AG295" s="167"/>
      <c r="AH295" s="167"/>
      <c r="AI295" s="168"/>
      <c r="AJ295" s="158"/>
      <c r="AK295" s="158"/>
      <c r="AL295" s="158"/>
      <c r="AM295" s="158"/>
      <c r="AN295" s="158"/>
      <c r="AT295" s="28"/>
      <c r="AU295" s="171"/>
      <c r="AV295" s="172"/>
      <c r="AW295" s="28"/>
      <c r="AX295" s="173"/>
      <c r="AY295" s="173"/>
      <c r="AZ295" s="28"/>
      <c r="BA295" s="28"/>
      <c r="BB295" s="28"/>
      <c r="BC295" s="28"/>
      <c r="BD295" s="28"/>
      <c r="BE295" s="28"/>
    </row>
    <row r="296" spans="3:57" ht="10.9" customHeight="1" x14ac:dyDescent="0.2">
      <c r="C296" s="211"/>
      <c r="D296" s="213"/>
      <c r="E296" s="215"/>
      <c r="F296" s="215"/>
      <c r="G296" s="241"/>
      <c r="H296" s="242"/>
      <c r="I296" s="220"/>
      <c r="J296" s="221"/>
      <c r="K296" s="222"/>
      <c r="L296" s="199"/>
      <c r="M296" s="200"/>
      <c r="N296" s="201"/>
      <c r="O296" s="208"/>
      <c r="P296" s="208"/>
      <c r="Q296" s="209"/>
      <c r="R296" s="176"/>
      <c r="S296" s="177"/>
      <c r="T296" s="177"/>
      <c r="U296" s="177"/>
      <c r="V296" s="177"/>
      <c r="W296" s="177"/>
      <c r="X296" s="180"/>
      <c r="Y296" s="180"/>
      <c r="Z296" s="180"/>
      <c r="AA296" s="180"/>
      <c r="AB296" s="180"/>
      <c r="AC296" s="180"/>
      <c r="AD296" s="167"/>
      <c r="AE296" s="167"/>
      <c r="AF296" s="167"/>
      <c r="AG296" s="167"/>
      <c r="AH296" s="167"/>
      <c r="AI296" s="168"/>
      <c r="AJ296" s="158"/>
      <c r="AK296" s="158"/>
      <c r="AL296" s="158"/>
      <c r="AM296" s="158"/>
      <c r="AN296" s="158"/>
      <c r="AT296" s="28"/>
      <c r="AU296" s="171"/>
      <c r="AV296" s="172"/>
      <c r="AW296" s="28"/>
      <c r="AX296" s="173"/>
      <c r="AY296" s="173"/>
      <c r="AZ296" s="28"/>
      <c r="BA296" s="28"/>
      <c r="BB296" s="28"/>
      <c r="BC296" s="28"/>
      <c r="BD296" s="28"/>
      <c r="BE296" s="28"/>
    </row>
    <row r="297" spans="3:57" ht="10.9" customHeight="1" x14ac:dyDescent="0.2">
      <c r="C297" s="238"/>
      <c r="D297" s="239"/>
      <c r="E297" s="216"/>
      <c r="F297" s="216"/>
      <c r="G297" s="243"/>
      <c r="H297" s="244"/>
      <c r="I297" s="223"/>
      <c r="J297" s="224"/>
      <c r="K297" s="225"/>
      <c r="L297" s="202"/>
      <c r="M297" s="203"/>
      <c r="N297" s="204"/>
      <c r="O297" s="208"/>
      <c r="P297" s="208"/>
      <c r="Q297" s="209"/>
      <c r="R297" s="178"/>
      <c r="S297" s="179"/>
      <c r="T297" s="179"/>
      <c r="U297" s="179"/>
      <c r="V297" s="179"/>
      <c r="W297" s="179"/>
      <c r="X297" s="180"/>
      <c r="Y297" s="180"/>
      <c r="Z297" s="180"/>
      <c r="AA297" s="180"/>
      <c r="AB297" s="180"/>
      <c r="AC297" s="180"/>
      <c r="AD297" s="169"/>
      <c r="AE297" s="169"/>
      <c r="AF297" s="169"/>
      <c r="AG297" s="169"/>
      <c r="AH297" s="169"/>
      <c r="AI297" s="170"/>
      <c r="AJ297" s="158"/>
      <c r="AK297" s="158"/>
      <c r="AL297" s="158"/>
      <c r="AM297" s="158"/>
      <c r="AN297" s="158"/>
      <c r="AT297" s="28"/>
      <c r="AU297" s="171"/>
      <c r="AV297" s="172"/>
      <c r="AW297" s="28"/>
      <c r="AX297" s="173"/>
      <c r="AY297" s="173"/>
      <c r="AZ297" s="28"/>
      <c r="BA297" s="28"/>
      <c r="BB297" s="28"/>
      <c r="BC297" s="28"/>
      <c r="BD297" s="28"/>
      <c r="BE297" s="28"/>
    </row>
    <row r="298" spans="3:57" ht="10.9" customHeight="1" x14ac:dyDescent="0.2">
      <c r="C298" s="210">
        <v>9</v>
      </c>
      <c r="D298" s="212" t="s">
        <v>1</v>
      </c>
      <c r="E298" s="214">
        <v>12</v>
      </c>
      <c r="F298" s="214" t="s">
        <v>0</v>
      </c>
      <c r="G298" s="210" t="s">
        <v>140</v>
      </c>
      <c r="H298" s="240"/>
      <c r="I298" s="217" t="s">
        <v>112</v>
      </c>
      <c r="J298" s="218"/>
      <c r="K298" s="219"/>
      <c r="L298" s="199">
        <v>1</v>
      </c>
      <c r="M298" s="200"/>
      <c r="N298" s="201"/>
      <c r="O298" s="205">
        <f t="shared" ref="O298" si="39">IF(L298=1,$AL$30,IF(L298=2,$AL$49,IF(L298=3,$AL$67,IF(L298=4,$AL$86,IF(L298=5,$AL$104,IF(L298=6,$AL$122,IF(L298=7,$AL$141,IF(L298=8,$AL$159,IF(L298=9,$AL$177,IF(L298=10,$AL$196,0))))))))))</f>
        <v>0.14299999999999999</v>
      </c>
      <c r="P298" s="206"/>
      <c r="Q298" s="207"/>
      <c r="R298" s="174">
        <f>IF(AND(I298="○",AU298="●"),AX298*O298,0)</f>
        <v>5.72</v>
      </c>
      <c r="S298" s="175"/>
      <c r="T298" s="175"/>
      <c r="U298" s="175"/>
      <c r="V298" s="175"/>
      <c r="W298" s="175"/>
      <c r="X298" s="180">
        <f>IF(AND(I298="○",AU298="●"),'記載例(ｽｸﾘｰﾝ)'!AD75,0)</f>
        <v>0.66666666666666663</v>
      </c>
      <c r="Y298" s="180"/>
      <c r="Z298" s="180"/>
      <c r="AA298" s="180"/>
      <c r="AB298" s="180"/>
      <c r="AC298" s="180"/>
      <c r="AD298" s="165">
        <f>IF(I298="○",ROUNDUP(R298+X298,1),0)</f>
        <v>6.3999999999999995</v>
      </c>
      <c r="AE298" s="165"/>
      <c r="AF298" s="165"/>
      <c r="AG298" s="165"/>
      <c r="AH298" s="165"/>
      <c r="AI298" s="166"/>
      <c r="AJ298" s="158"/>
      <c r="AK298" s="158"/>
      <c r="AL298" s="158"/>
      <c r="AM298" s="158"/>
      <c r="AN298" s="158"/>
      <c r="AT298" s="28"/>
      <c r="AU298" s="171" t="str">
        <f t="shared" ref="AU298" si="40">IF(OR(I298="×",AU302="×"),"×","●")</f>
        <v>●</v>
      </c>
      <c r="AV298" s="172" t="str">
        <f>IF(AU298="●",IF(I298="定","-",I298),"-")</f>
        <v>○</v>
      </c>
      <c r="AW298" s="28"/>
      <c r="AX298" s="173">
        <f t="shared" ref="AX298" si="41">20+ROUNDDOWN(($K$216-1000)/1000,0)*20</f>
        <v>40</v>
      </c>
      <c r="AY298" s="173"/>
      <c r="AZ298" s="28"/>
      <c r="BA298" s="28"/>
      <c r="BB298" s="28"/>
      <c r="BC298" s="28"/>
      <c r="BD298" s="28"/>
      <c r="BE298" s="28"/>
    </row>
    <row r="299" spans="3:57" ht="10.9" customHeight="1" x14ac:dyDescent="0.2">
      <c r="C299" s="211"/>
      <c r="D299" s="213"/>
      <c r="E299" s="215"/>
      <c r="F299" s="215"/>
      <c r="G299" s="241"/>
      <c r="H299" s="242"/>
      <c r="I299" s="220"/>
      <c r="J299" s="221"/>
      <c r="K299" s="222"/>
      <c r="L299" s="199"/>
      <c r="M299" s="200"/>
      <c r="N299" s="201"/>
      <c r="O299" s="208"/>
      <c r="P299" s="208"/>
      <c r="Q299" s="209"/>
      <c r="R299" s="176"/>
      <c r="S299" s="177"/>
      <c r="T299" s="177"/>
      <c r="U299" s="177"/>
      <c r="V299" s="177"/>
      <c r="W299" s="177"/>
      <c r="X299" s="180"/>
      <c r="Y299" s="180"/>
      <c r="Z299" s="180"/>
      <c r="AA299" s="180"/>
      <c r="AB299" s="180"/>
      <c r="AC299" s="180"/>
      <c r="AD299" s="167"/>
      <c r="AE299" s="167"/>
      <c r="AF299" s="167"/>
      <c r="AG299" s="167"/>
      <c r="AH299" s="167"/>
      <c r="AI299" s="168"/>
      <c r="AJ299" s="158"/>
      <c r="AK299" s="158"/>
      <c r="AL299" s="158"/>
      <c r="AM299" s="158"/>
      <c r="AN299" s="158"/>
      <c r="AT299" s="28"/>
      <c r="AU299" s="171"/>
      <c r="AV299" s="172"/>
      <c r="AW299" s="28"/>
      <c r="AX299" s="173"/>
      <c r="AY299" s="173"/>
      <c r="AZ299" s="28"/>
      <c r="BA299" s="28"/>
      <c r="BB299" s="28"/>
      <c r="BC299" s="28"/>
      <c r="BD299" s="28"/>
      <c r="BE299" s="28"/>
    </row>
    <row r="300" spans="3:57" ht="10.9" customHeight="1" x14ac:dyDescent="0.2">
      <c r="C300" s="211"/>
      <c r="D300" s="213"/>
      <c r="E300" s="215"/>
      <c r="F300" s="215"/>
      <c r="G300" s="241"/>
      <c r="H300" s="242"/>
      <c r="I300" s="220"/>
      <c r="J300" s="221"/>
      <c r="K300" s="222"/>
      <c r="L300" s="199"/>
      <c r="M300" s="200"/>
      <c r="N300" s="201"/>
      <c r="O300" s="208"/>
      <c r="P300" s="208"/>
      <c r="Q300" s="209"/>
      <c r="R300" s="176"/>
      <c r="S300" s="177"/>
      <c r="T300" s="177"/>
      <c r="U300" s="177"/>
      <c r="V300" s="177"/>
      <c r="W300" s="177"/>
      <c r="X300" s="180"/>
      <c r="Y300" s="180"/>
      <c r="Z300" s="180"/>
      <c r="AA300" s="180"/>
      <c r="AB300" s="180"/>
      <c r="AC300" s="180"/>
      <c r="AD300" s="167"/>
      <c r="AE300" s="167"/>
      <c r="AF300" s="167"/>
      <c r="AG300" s="167"/>
      <c r="AH300" s="167"/>
      <c r="AI300" s="168"/>
      <c r="AJ300" s="158"/>
      <c r="AK300" s="158"/>
      <c r="AL300" s="158"/>
      <c r="AM300" s="158"/>
      <c r="AN300" s="158"/>
      <c r="AT300" s="28"/>
      <c r="AU300" s="171"/>
      <c r="AV300" s="172"/>
      <c r="AW300" s="28"/>
      <c r="AX300" s="173"/>
      <c r="AY300" s="173"/>
      <c r="AZ300" s="28"/>
      <c r="BA300" s="28"/>
      <c r="BB300" s="28"/>
      <c r="BC300" s="28"/>
      <c r="BD300" s="28"/>
      <c r="BE300" s="28"/>
    </row>
    <row r="301" spans="3:57" ht="10.5" customHeight="1" x14ac:dyDescent="0.2">
      <c r="C301" s="238"/>
      <c r="D301" s="239"/>
      <c r="E301" s="216"/>
      <c r="F301" s="216"/>
      <c r="G301" s="243"/>
      <c r="H301" s="244"/>
      <c r="I301" s="223"/>
      <c r="J301" s="224"/>
      <c r="K301" s="225"/>
      <c r="L301" s="202"/>
      <c r="M301" s="203"/>
      <c r="N301" s="204"/>
      <c r="O301" s="208"/>
      <c r="P301" s="208"/>
      <c r="Q301" s="209"/>
      <c r="R301" s="178"/>
      <c r="S301" s="179"/>
      <c r="T301" s="179"/>
      <c r="U301" s="179"/>
      <c r="V301" s="179"/>
      <c r="W301" s="179"/>
      <c r="X301" s="180"/>
      <c r="Y301" s="180"/>
      <c r="Z301" s="180"/>
      <c r="AA301" s="180"/>
      <c r="AB301" s="180"/>
      <c r="AC301" s="180"/>
      <c r="AD301" s="169"/>
      <c r="AE301" s="169"/>
      <c r="AF301" s="169"/>
      <c r="AG301" s="169"/>
      <c r="AH301" s="169"/>
      <c r="AI301" s="170"/>
      <c r="AJ301" s="158"/>
      <c r="AK301" s="158"/>
      <c r="AL301" s="158"/>
      <c r="AM301" s="158"/>
      <c r="AN301" s="158"/>
      <c r="AT301" s="28"/>
      <c r="AU301" s="171"/>
      <c r="AV301" s="172"/>
      <c r="AW301" s="28"/>
      <c r="AX301" s="173"/>
      <c r="AY301" s="173"/>
      <c r="AZ301" s="28"/>
      <c r="BA301" s="28"/>
      <c r="BB301" s="28"/>
      <c r="BC301" s="28"/>
      <c r="BD301" s="28"/>
      <c r="BE301" s="28"/>
    </row>
    <row r="302" spans="3:57" ht="10.9" hidden="1" customHeight="1" x14ac:dyDescent="0.2">
      <c r="C302" s="210"/>
      <c r="D302" s="212" t="s">
        <v>1</v>
      </c>
      <c r="E302" s="214"/>
      <c r="F302" s="214" t="s">
        <v>0</v>
      </c>
      <c r="G302" s="210"/>
      <c r="H302" s="240"/>
      <c r="I302" s="217"/>
      <c r="J302" s="218"/>
      <c r="K302" s="219"/>
      <c r="L302" s="199"/>
      <c r="M302" s="200"/>
      <c r="N302" s="201"/>
      <c r="O302" s="205">
        <f t="shared" ref="O302" si="42">IF(L302=1,$AL$30,IF(L302=2,$AL$49,IF(L302=3,$AL$67,IF(L302=4,$AL$86,IF(L302=5,$AL$104,IF(L302=6,$AL$122,IF(L302=7,$AL$141,IF(L302=8,$AL$159,IF(L302=9,$AL$177,IF(L302=10,$AL$196,0))))))))))</f>
        <v>0</v>
      </c>
      <c r="P302" s="206"/>
      <c r="Q302" s="207"/>
      <c r="R302" s="174">
        <f>IF(AND(I302="○",AU302="●"),AX302*O302,0)</f>
        <v>0</v>
      </c>
      <c r="S302" s="175"/>
      <c r="T302" s="175"/>
      <c r="U302" s="175"/>
      <c r="V302" s="175"/>
      <c r="W302" s="175"/>
      <c r="X302" s="180">
        <f>IF(AND(I302="○",AU302="●"),'記載例(ｽｸﾘｰﾝ)'!AD79,0)</f>
        <v>0</v>
      </c>
      <c r="Y302" s="180"/>
      <c r="Z302" s="180"/>
      <c r="AA302" s="180"/>
      <c r="AB302" s="180"/>
      <c r="AC302" s="180"/>
      <c r="AD302" s="165">
        <f>IF(I302="○",ROUNDUP(R302+X302,1),0)</f>
        <v>0</v>
      </c>
      <c r="AE302" s="165"/>
      <c r="AF302" s="165"/>
      <c r="AG302" s="165"/>
      <c r="AH302" s="165"/>
      <c r="AI302" s="166"/>
      <c r="AJ302" s="158"/>
      <c r="AK302" s="158"/>
      <c r="AL302" s="158"/>
      <c r="AM302" s="158"/>
      <c r="AN302" s="158"/>
      <c r="AT302" s="28"/>
      <c r="AU302" s="171" t="str">
        <f t="shared" ref="AU302" si="43">IF(OR(I302="×",AU306="×"),"×","●")</f>
        <v>●</v>
      </c>
      <c r="AV302" s="172">
        <f>IF(AU302="●",IF(I302="定","-",I302),"-")</f>
        <v>0</v>
      </c>
      <c r="AW302" s="28"/>
      <c r="AX302" s="173">
        <f t="shared" ref="AX302" si="44">20+ROUNDDOWN(($K$216-1000)/1000,0)*20</f>
        <v>40</v>
      </c>
      <c r="AY302" s="173"/>
      <c r="AZ302" s="28"/>
      <c r="BA302" s="28"/>
      <c r="BB302" s="28"/>
      <c r="BC302" s="28"/>
      <c r="BD302" s="28"/>
      <c r="BE302" s="28"/>
    </row>
    <row r="303" spans="3:57" ht="10.9" hidden="1" customHeight="1" x14ac:dyDescent="0.2">
      <c r="C303" s="211"/>
      <c r="D303" s="213"/>
      <c r="E303" s="215"/>
      <c r="F303" s="215"/>
      <c r="G303" s="241"/>
      <c r="H303" s="242"/>
      <c r="I303" s="220"/>
      <c r="J303" s="221"/>
      <c r="K303" s="222"/>
      <c r="L303" s="199"/>
      <c r="M303" s="200"/>
      <c r="N303" s="201"/>
      <c r="O303" s="208"/>
      <c r="P303" s="208"/>
      <c r="Q303" s="209"/>
      <c r="R303" s="176"/>
      <c r="S303" s="177"/>
      <c r="T303" s="177"/>
      <c r="U303" s="177"/>
      <c r="V303" s="177"/>
      <c r="W303" s="177"/>
      <c r="X303" s="180"/>
      <c r="Y303" s="180"/>
      <c r="Z303" s="180"/>
      <c r="AA303" s="180"/>
      <c r="AB303" s="180"/>
      <c r="AC303" s="180"/>
      <c r="AD303" s="167"/>
      <c r="AE303" s="167"/>
      <c r="AF303" s="167"/>
      <c r="AG303" s="167"/>
      <c r="AH303" s="167"/>
      <c r="AI303" s="168"/>
      <c r="AJ303" s="158"/>
      <c r="AK303" s="158"/>
      <c r="AL303" s="158"/>
      <c r="AM303" s="158"/>
      <c r="AN303" s="158"/>
      <c r="AT303" s="28"/>
      <c r="AU303" s="171"/>
      <c r="AV303" s="172"/>
      <c r="AW303" s="28"/>
      <c r="AX303" s="173"/>
      <c r="AY303" s="173"/>
      <c r="AZ303" s="28"/>
      <c r="BA303" s="28"/>
      <c r="BB303" s="28"/>
      <c r="BC303" s="28"/>
      <c r="BD303" s="28"/>
      <c r="BE303" s="28"/>
    </row>
    <row r="304" spans="3:57" ht="10.9" hidden="1" customHeight="1" x14ac:dyDescent="0.2">
      <c r="C304" s="211"/>
      <c r="D304" s="213"/>
      <c r="E304" s="215"/>
      <c r="F304" s="215"/>
      <c r="G304" s="241"/>
      <c r="H304" s="242"/>
      <c r="I304" s="220"/>
      <c r="J304" s="221"/>
      <c r="K304" s="222"/>
      <c r="L304" s="199"/>
      <c r="M304" s="200"/>
      <c r="N304" s="201"/>
      <c r="O304" s="208"/>
      <c r="P304" s="208"/>
      <c r="Q304" s="209"/>
      <c r="R304" s="176"/>
      <c r="S304" s="177"/>
      <c r="T304" s="177"/>
      <c r="U304" s="177"/>
      <c r="V304" s="177"/>
      <c r="W304" s="177"/>
      <c r="X304" s="180"/>
      <c r="Y304" s="180"/>
      <c r="Z304" s="180"/>
      <c r="AA304" s="180"/>
      <c r="AB304" s="180"/>
      <c r="AC304" s="180"/>
      <c r="AD304" s="167"/>
      <c r="AE304" s="167"/>
      <c r="AF304" s="167"/>
      <c r="AG304" s="167"/>
      <c r="AH304" s="167"/>
      <c r="AI304" s="168"/>
      <c r="AJ304" s="158"/>
      <c r="AK304" s="158"/>
      <c r="AL304" s="158"/>
      <c r="AM304" s="158"/>
      <c r="AN304" s="158"/>
      <c r="AT304" s="28"/>
      <c r="AU304" s="171"/>
      <c r="AV304" s="172"/>
      <c r="AW304" s="28"/>
      <c r="AX304" s="173"/>
      <c r="AY304" s="173"/>
      <c r="AZ304" s="28"/>
      <c r="BA304" s="28"/>
      <c r="BB304" s="28"/>
      <c r="BC304" s="28"/>
      <c r="BD304" s="28"/>
      <c r="BE304" s="28"/>
    </row>
    <row r="305" spans="3:57" ht="10.9" hidden="1" customHeight="1" x14ac:dyDescent="0.2">
      <c r="C305" s="238"/>
      <c r="D305" s="239"/>
      <c r="E305" s="216"/>
      <c r="F305" s="216"/>
      <c r="G305" s="243"/>
      <c r="H305" s="244"/>
      <c r="I305" s="223"/>
      <c r="J305" s="224"/>
      <c r="K305" s="225"/>
      <c r="L305" s="202"/>
      <c r="M305" s="203"/>
      <c r="N305" s="204"/>
      <c r="O305" s="208"/>
      <c r="P305" s="208"/>
      <c r="Q305" s="209"/>
      <c r="R305" s="178"/>
      <c r="S305" s="179"/>
      <c r="T305" s="179"/>
      <c r="U305" s="179"/>
      <c r="V305" s="179"/>
      <c r="W305" s="179"/>
      <c r="X305" s="180"/>
      <c r="Y305" s="180"/>
      <c r="Z305" s="180"/>
      <c r="AA305" s="180"/>
      <c r="AB305" s="180"/>
      <c r="AC305" s="180"/>
      <c r="AD305" s="169"/>
      <c r="AE305" s="169"/>
      <c r="AF305" s="169"/>
      <c r="AG305" s="169"/>
      <c r="AH305" s="169"/>
      <c r="AI305" s="170"/>
      <c r="AJ305" s="158"/>
      <c r="AK305" s="158"/>
      <c r="AL305" s="158"/>
      <c r="AM305" s="158"/>
      <c r="AN305" s="158"/>
      <c r="AT305" s="28"/>
      <c r="AU305" s="171"/>
      <c r="AV305" s="172"/>
      <c r="AW305" s="28"/>
      <c r="AX305" s="173"/>
      <c r="AY305" s="173"/>
      <c r="AZ305" s="28"/>
      <c r="BA305" s="28"/>
      <c r="BB305" s="28"/>
      <c r="BC305" s="28"/>
      <c r="BD305" s="28"/>
      <c r="BE305" s="28"/>
    </row>
    <row r="306" spans="3:57" ht="10.9" hidden="1" customHeight="1" x14ac:dyDescent="0.2">
      <c r="C306" s="210"/>
      <c r="D306" s="212" t="s">
        <v>1</v>
      </c>
      <c r="E306" s="214"/>
      <c r="F306" s="214" t="s">
        <v>0</v>
      </c>
      <c r="G306" s="210"/>
      <c r="H306" s="240"/>
      <c r="I306" s="217"/>
      <c r="J306" s="218"/>
      <c r="K306" s="219"/>
      <c r="L306" s="220"/>
      <c r="M306" s="221"/>
      <c r="N306" s="245"/>
      <c r="O306" s="205">
        <f t="shared" ref="O306" si="45">IF(L306=1,$AL$30,IF(L306=2,$AL$49,IF(L306=3,$AL$67,IF(L306=4,$AL$86,IF(L306=5,$AL$104,IF(L306=6,$AL$122,IF(L306=7,$AL$141,IF(L306=8,$AL$159,IF(L306=9,$AL$177,IF(L306=10,$AL$196,0))))))))))</f>
        <v>0</v>
      </c>
      <c r="P306" s="206"/>
      <c r="Q306" s="207"/>
      <c r="R306" s="174">
        <f>IF(AND(I306="○",AU306="●"),AX306*O306,0)</f>
        <v>0</v>
      </c>
      <c r="S306" s="175"/>
      <c r="T306" s="175"/>
      <c r="U306" s="175"/>
      <c r="V306" s="175"/>
      <c r="W306" s="175"/>
      <c r="X306" s="180">
        <f>IF(AND(I306="○",AU306="●"),'記載例(ｽｸﾘｰﾝ)'!AD83,0)</f>
        <v>0</v>
      </c>
      <c r="Y306" s="180"/>
      <c r="Z306" s="180"/>
      <c r="AA306" s="180"/>
      <c r="AB306" s="180"/>
      <c r="AC306" s="180"/>
      <c r="AD306" s="165">
        <f>IF(I306="○",ROUNDUP(R306+X306,1),0)</f>
        <v>0</v>
      </c>
      <c r="AE306" s="165"/>
      <c r="AF306" s="165"/>
      <c r="AG306" s="165"/>
      <c r="AH306" s="165"/>
      <c r="AI306" s="166"/>
      <c r="AJ306" s="158"/>
      <c r="AK306" s="158"/>
      <c r="AL306" s="158"/>
      <c r="AM306" s="158"/>
      <c r="AN306" s="158"/>
      <c r="AT306" s="28"/>
      <c r="AU306" s="171" t="str">
        <f t="shared" ref="AU306" si="46">IF(OR(I306="×",AU310="×"),"×","●")</f>
        <v>●</v>
      </c>
      <c r="AV306" s="172">
        <f>IF(AU306="●",IF(I306="定","-",I306),"-")</f>
        <v>0</v>
      </c>
      <c r="AW306" s="28"/>
      <c r="AX306" s="173">
        <f t="shared" ref="AX306" si="47">20+ROUNDDOWN(($K$216-1000)/1000,0)*20</f>
        <v>40</v>
      </c>
      <c r="AY306" s="173"/>
      <c r="AZ306" s="28"/>
      <c r="BA306" s="28"/>
      <c r="BB306" s="28"/>
      <c r="BC306" s="28"/>
      <c r="BD306" s="28"/>
      <c r="BE306" s="28"/>
    </row>
    <row r="307" spans="3:57" ht="10.9" hidden="1" customHeight="1" x14ac:dyDescent="0.2">
      <c r="C307" s="211"/>
      <c r="D307" s="213"/>
      <c r="E307" s="215"/>
      <c r="F307" s="215"/>
      <c r="G307" s="241"/>
      <c r="H307" s="242"/>
      <c r="I307" s="220"/>
      <c r="J307" s="221"/>
      <c r="K307" s="222"/>
      <c r="L307" s="220"/>
      <c r="M307" s="221"/>
      <c r="N307" s="245"/>
      <c r="O307" s="208"/>
      <c r="P307" s="208"/>
      <c r="Q307" s="209"/>
      <c r="R307" s="176"/>
      <c r="S307" s="177"/>
      <c r="T307" s="177"/>
      <c r="U307" s="177"/>
      <c r="V307" s="177"/>
      <c r="W307" s="177"/>
      <c r="X307" s="180"/>
      <c r="Y307" s="180"/>
      <c r="Z307" s="180"/>
      <c r="AA307" s="180"/>
      <c r="AB307" s="180"/>
      <c r="AC307" s="180"/>
      <c r="AD307" s="167"/>
      <c r="AE307" s="167"/>
      <c r="AF307" s="167"/>
      <c r="AG307" s="167"/>
      <c r="AH307" s="167"/>
      <c r="AI307" s="168"/>
      <c r="AJ307" s="158"/>
      <c r="AK307" s="158"/>
      <c r="AL307" s="158"/>
      <c r="AM307" s="158"/>
      <c r="AN307" s="158"/>
      <c r="AT307" s="28"/>
      <c r="AU307" s="171"/>
      <c r="AV307" s="172"/>
      <c r="AW307" s="28"/>
      <c r="AX307" s="173"/>
      <c r="AY307" s="173"/>
      <c r="AZ307" s="28"/>
      <c r="BA307" s="28"/>
      <c r="BB307" s="28"/>
      <c r="BC307" s="28"/>
      <c r="BD307" s="28"/>
      <c r="BE307" s="28"/>
    </row>
    <row r="308" spans="3:57" ht="10.9" hidden="1" customHeight="1" x14ac:dyDescent="0.2">
      <c r="C308" s="211"/>
      <c r="D308" s="213"/>
      <c r="E308" s="215"/>
      <c r="F308" s="215"/>
      <c r="G308" s="241"/>
      <c r="H308" s="242"/>
      <c r="I308" s="220"/>
      <c r="J308" s="221"/>
      <c r="K308" s="222"/>
      <c r="L308" s="220"/>
      <c r="M308" s="221"/>
      <c r="N308" s="245"/>
      <c r="O308" s="208"/>
      <c r="P308" s="208"/>
      <c r="Q308" s="209"/>
      <c r="R308" s="176"/>
      <c r="S308" s="177"/>
      <c r="T308" s="177"/>
      <c r="U308" s="177"/>
      <c r="V308" s="177"/>
      <c r="W308" s="177"/>
      <c r="X308" s="180"/>
      <c r="Y308" s="180"/>
      <c r="Z308" s="180"/>
      <c r="AA308" s="180"/>
      <c r="AB308" s="180"/>
      <c r="AC308" s="180"/>
      <c r="AD308" s="167"/>
      <c r="AE308" s="167"/>
      <c r="AF308" s="167"/>
      <c r="AG308" s="167"/>
      <c r="AH308" s="167"/>
      <c r="AI308" s="168"/>
      <c r="AJ308" s="158"/>
      <c r="AK308" s="158"/>
      <c r="AL308" s="158"/>
      <c r="AM308" s="158"/>
      <c r="AN308" s="158"/>
      <c r="AT308" s="28"/>
      <c r="AU308" s="171"/>
      <c r="AV308" s="172"/>
      <c r="AW308" s="28"/>
      <c r="AX308" s="173"/>
      <c r="AY308" s="173"/>
      <c r="AZ308" s="28"/>
      <c r="BA308" s="28"/>
      <c r="BB308" s="28"/>
      <c r="BC308" s="28"/>
      <c r="BD308" s="28"/>
      <c r="BE308" s="28"/>
    </row>
    <row r="309" spans="3:57" ht="10.9" hidden="1" customHeight="1" x14ac:dyDescent="0.2">
      <c r="C309" s="238"/>
      <c r="D309" s="239"/>
      <c r="E309" s="216"/>
      <c r="F309" s="216"/>
      <c r="G309" s="243"/>
      <c r="H309" s="244"/>
      <c r="I309" s="223"/>
      <c r="J309" s="224"/>
      <c r="K309" s="225"/>
      <c r="L309" s="223"/>
      <c r="M309" s="224"/>
      <c r="N309" s="246"/>
      <c r="O309" s="208"/>
      <c r="P309" s="208"/>
      <c r="Q309" s="209"/>
      <c r="R309" s="178"/>
      <c r="S309" s="179"/>
      <c r="T309" s="179"/>
      <c r="U309" s="179"/>
      <c r="V309" s="179"/>
      <c r="W309" s="179"/>
      <c r="X309" s="180"/>
      <c r="Y309" s="180"/>
      <c r="Z309" s="180"/>
      <c r="AA309" s="180"/>
      <c r="AB309" s="180"/>
      <c r="AC309" s="180"/>
      <c r="AD309" s="169"/>
      <c r="AE309" s="169"/>
      <c r="AF309" s="169"/>
      <c r="AG309" s="169"/>
      <c r="AH309" s="169"/>
      <c r="AI309" s="170"/>
      <c r="AJ309" s="158"/>
      <c r="AK309" s="158"/>
      <c r="AL309" s="158"/>
      <c r="AM309" s="158"/>
      <c r="AN309" s="158"/>
      <c r="AT309" s="28"/>
      <c r="AU309" s="171"/>
      <c r="AV309" s="172"/>
      <c r="AW309" s="28"/>
      <c r="AX309" s="173"/>
      <c r="AY309" s="173"/>
      <c r="AZ309" s="28"/>
      <c r="BA309" s="28"/>
      <c r="BB309" s="28"/>
      <c r="BC309" s="28"/>
      <c r="BD309" s="28"/>
      <c r="BE309" s="28"/>
    </row>
    <row r="310" spans="3:57" ht="10.9" hidden="1" customHeight="1" x14ac:dyDescent="0.2">
      <c r="C310" s="210"/>
      <c r="D310" s="212" t="s">
        <v>1</v>
      </c>
      <c r="E310" s="214"/>
      <c r="F310" s="214" t="s">
        <v>0</v>
      </c>
      <c r="G310" s="210"/>
      <c r="H310" s="214"/>
      <c r="I310" s="217"/>
      <c r="J310" s="218"/>
      <c r="K310" s="219"/>
      <c r="L310" s="220"/>
      <c r="M310" s="221"/>
      <c r="N310" s="245"/>
      <c r="O310" s="205">
        <f t="shared" ref="O310" si="48">IF(L310=1,$AL$30,IF(L310=2,$AL$49,IF(L310=3,$AL$67,IF(L310=4,$AL$86,IF(L310=5,$AL$104,IF(L310=6,$AL$122,IF(L310=7,$AL$141,IF(L310=8,$AL$159,IF(L310=9,$AL$177,IF(L310=10,$AL$196,0))))))))))</f>
        <v>0</v>
      </c>
      <c r="P310" s="206"/>
      <c r="Q310" s="207"/>
      <c r="R310" s="174">
        <f>IF(AND(I310="○",AU310="●"),AX310*O310,0)</f>
        <v>0</v>
      </c>
      <c r="S310" s="175"/>
      <c r="T310" s="175"/>
      <c r="U310" s="175"/>
      <c r="V310" s="175"/>
      <c r="W310" s="175"/>
      <c r="X310" s="180">
        <f>IF(AND(I310="○",AU310="●"),'記載例(ｽｸﾘｰﾝ)'!AD87,0)</f>
        <v>0</v>
      </c>
      <c r="Y310" s="180"/>
      <c r="Z310" s="180"/>
      <c r="AA310" s="180"/>
      <c r="AB310" s="180"/>
      <c r="AC310" s="180"/>
      <c r="AD310" s="165">
        <f>IF(I310="○",ROUNDUP(R310+X310,1),0)</f>
        <v>0</v>
      </c>
      <c r="AE310" s="165"/>
      <c r="AF310" s="165"/>
      <c r="AG310" s="165"/>
      <c r="AH310" s="165"/>
      <c r="AI310" s="166"/>
      <c r="AJ310" s="158"/>
      <c r="AK310" s="158"/>
      <c r="AL310" s="158"/>
      <c r="AM310" s="158"/>
      <c r="AN310" s="158"/>
      <c r="AT310" s="28"/>
      <c r="AU310" s="171" t="str">
        <f t="shared" ref="AU310" si="49">IF(OR(I310="×",AU314="×"),"×","●")</f>
        <v>●</v>
      </c>
      <c r="AV310" s="172">
        <f>IF(AU310="●",IF(I310="定","-",I310),"-")</f>
        <v>0</v>
      </c>
      <c r="AW310" s="28"/>
      <c r="AX310" s="173">
        <f t="shared" ref="AX310" si="50">20+ROUNDDOWN(($K$216-1000)/1000,0)*20</f>
        <v>40</v>
      </c>
      <c r="AY310" s="173"/>
      <c r="AZ310" s="28"/>
      <c r="BA310" s="28"/>
      <c r="BB310" s="28"/>
      <c r="BC310" s="28"/>
      <c r="BD310" s="28"/>
      <c r="BE310" s="28"/>
    </row>
    <row r="311" spans="3:57" ht="10.9" hidden="1" customHeight="1" x14ac:dyDescent="0.2">
      <c r="C311" s="211"/>
      <c r="D311" s="213"/>
      <c r="E311" s="215"/>
      <c r="F311" s="215"/>
      <c r="G311" s="211"/>
      <c r="H311" s="215"/>
      <c r="I311" s="220"/>
      <c r="J311" s="221"/>
      <c r="K311" s="222"/>
      <c r="L311" s="220"/>
      <c r="M311" s="221"/>
      <c r="N311" s="245"/>
      <c r="O311" s="208"/>
      <c r="P311" s="208"/>
      <c r="Q311" s="209"/>
      <c r="R311" s="176"/>
      <c r="S311" s="177"/>
      <c r="T311" s="177"/>
      <c r="U311" s="177"/>
      <c r="V311" s="177"/>
      <c r="W311" s="177"/>
      <c r="X311" s="180"/>
      <c r="Y311" s="180"/>
      <c r="Z311" s="180"/>
      <c r="AA311" s="180"/>
      <c r="AB311" s="180"/>
      <c r="AC311" s="180"/>
      <c r="AD311" s="167"/>
      <c r="AE311" s="167"/>
      <c r="AF311" s="167"/>
      <c r="AG311" s="167"/>
      <c r="AH311" s="167"/>
      <c r="AI311" s="168"/>
      <c r="AJ311" s="158"/>
      <c r="AK311" s="158"/>
      <c r="AL311" s="158"/>
      <c r="AM311" s="158"/>
      <c r="AN311" s="158"/>
      <c r="AT311" s="28"/>
      <c r="AU311" s="171"/>
      <c r="AV311" s="172"/>
      <c r="AW311" s="28"/>
      <c r="AX311" s="173"/>
      <c r="AY311" s="173"/>
      <c r="AZ311" s="28"/>
      <c r="BA311" s="28"/>
      <c r="BB311" s="28"/>
      <c r="BC311" s="28"/>
      <c r="BD311" s="28"/>
      <c r="BE311" s="28"/>
    </row>
    <row r="312" spans="3:57" ht="10.9" hidden="1" customHeight="1" x14ac:dyDescent="0.2">
      <c r="C312" s="211"/>
      <c r="D312" s="213"/>
      <c r="E312" s="215"/>
      <c r="F312" s="215"/>
      <c r="G312" s="211"/>
      <c r="H312" s="215"/>
      <c r="I312" s="220"/>
      <c r="J312" s="221"/>
      <c r="K312" s="222"/>
      <c r="L312" s="220"/>
      <c r="M312" s="221"/>
      <c r="N312" s="245"/>
      <c r="O312" s="208"/>
      <c r="P312" s="208"/>
      <c r="Q312" s="209"/>
      <c r="R312" s="176"/>
      <c r="S312" s="177"/>
      <c r="T312" s="177"/>
      <c r="U312" s="177"/>
      <c r="V312" s="177"/>
      <c r="W312" s="177"/>
      <c r="X312" s="180"/>
      <c r="Y312" s="180"/>
      <c r="Z312" s="180"/>
      <c r="AA312" s="180"/>
      <c r="AB312" s="180"/>
      <c r="AC312" s="180"/>
      <c r="AD312" s="167"/>
      <c r="AE312" s="167"/>
      <c r="AF312" s="167"/>
      <c r="AG312" s="167"/>
      <c r="AH312" s="167"/>
      <c r="AI312" s="168"/>
      <c r="AJ312" s="158"/>
      <c r="AK312" s="158"/>
      <c r="AL312" s="158"/>
      <c r="AM312" s="158"/>
      <c r="AN312" s="158"/>
      <c r="AT312" s="28"/>
      <c r="AU312" s="171"/>
      <c r="AV312" s="172"/>
      <c r="AW312" s="28"/>
      <c r="AX312" s="173"/>
      <c r="AY312" s="173"/>
      <c r="AZ312" s="28"/>
      <c r="BA312" s="28"/>
      <c r="BB312" s="28"/>
      <c r="BC312" s="28"/>
      <c r="BD312" s="28"/>
      <c r="BE312" s="28"/>
    </row>
    <row r="313" spans="3:57" ht="10.9" hidden="1" customHeight="1" x14ac:dyDescent="0.2">
      <c r="C313" s="238"/>
      <c r="D313" s="239"/>
      <c r="E313" s="216"/>
      <c r="F313" s="216"/>
      <c r="G313" s="238"/>
      <c r="H313" s="216"/>
      <c r="I313" s="223"/>
      <c r="J313" s="224"/>
      <c r="K313" s="225"/>
      <c r="L313" s="223"/>
      <c r="M313" s="224"/>
      <c r="N313" s="246"/>
      <c r="O313" s="208"/>
      <c r="P313" s="208"/>
      <c r="Q313" s="209"/>
      <c r="R313" s="178"/>
      <c r="S313" s="179"/>
      <c r="T313" s="179"/>
      <c r="U313" s="179"/>
      <c r="V313" s="179"/>
      <c r="W313" s="179"/>
      <c r="X313" s="180"/>
      <c r="Y313" s="180"/>
      <c r="Z313" s="180"/>
      <c r="AA313" s="180"/>
      <c r="AB313" s="180"/>
      <c r="AC313" s="180"/>
      <c r="AD313" s="169"/>
      <c r="AE313" s="169"/>
      <c r="AF313" s="169"/>
      <c r="AG313" s="169"/>
      <c r="AH313" s="169"/>
      <c r="AI313" s="170"/>
      <c r="AJ313" s="158"/>
      <c r="AK313" s="158"/>
      <c r="AL313" s="158"/>
      <c r="AM313" s="158"/>
      <c r="AN313" s="158"/>
      <c r="AT313" s="28"/>
      <c r="AU313" s="171"/>
      <c r="AV313" s="172"/>
      <c r="AW313" s="28"/>
      <c r="AX313" s="173"/>
      <c r="AY313" s="173"/>
      <c r="AZ313" s="28"/>
      <c r="BA313" s="28"/>
      <c r="BB313" s="28"/>
      <c r="BC313" s="28"/>
      <c r="BD313" s="28"/>
      <c r="BE313" s="28"/>
    </row>
    <row r="314" spans="3:57" ht="10.9" hidden="1" customHeight="1" x14ac:dyDescent="0.2">
      <c r="C314" s="210"/>
      <c r="D314" s="212" t="s">
        <v>1</v>
      </c>
      <c r="E314" s="214"/>
      <c r="F314" s="214" t="s">
        <v>0</v>
      </c>
      <c r="G314" s="210"/>
      <c r="H314" s="214"/>
      <c r="I314" s="217"/>
      <c r="J314" s="218"/>
      <c r="K314" s="219"/>
      <c r="L314" s="199"/>
      <c r="M314" s="200"/>
      <c r="N314" s="201"/>
      <c r="O314" s="205">
        <f t="shared" ref="O314" si="51">IF(L314=1,$AL$30,IF(L314=2,$AL$49,IF(L314=3,$AL$67,IF(L314=4,$AL$86,IF(L314=5,$AL$104,IF(L314=6,$AL$122,IF(L314=7,$AL$141,IF(L314=8,$AL$159,IF(L314=9,$AL$177,IF(L314=10,$AL$196,0))))))))))</f>
        <v>0</v>
      </c>
      <c r="P314" s="206"/>
      <c r="Q314" s="207"/>
      <c r="R314" s="174">
        <f>IF(AND(I314="○",AU314="●"),AX314*O314,0)</f>
        <v>0</v>
      </c>
      <c r="S314" s="175"/>
      <c r="T314" s="175"/>
      <c r="U314" s="175"/>
      <c r="V314" s="175"/>
      <c r="W314" s="175"/>
      <c r="X314" s="180">
        <f>IF(AND(I314="○",AU314="●"),'記載例(ｽｸﾘｰﾝ)'!AD91,0)</f>
        <v>0</v>
      </c>
      <c r="Y314" s="180"/>
      <c r="Z314" s="180"/>
      <c r="AA314" s="180"/>
      <c r="AB314" s="180"/>
      <c r="AC314" s="180"/>
      <c r="AD314" s="165">
        <f>IF(I314="○",ROUNDUP(R314+X314,1),0)</f>
        <v>0</v>
      </c>
      <c r="AE314" s="165"/>
      <c r="AF314" s="165"/>
      <c r="AG314" s="165"/>
      <c r="AH314" s="165"/>
      <c r="AI314" s="166"/>
      <c r="AJ314" s="158"/>
      <c r="AK314" s="158"/>
      <c r="AL314" s="158"/>
      <c r="AM314" s="158"/>
      <c r="AN314" s="158"/>
      <c r="AT314" s="28"/>
      <c r="AU314" s="171" t="str">
        <f t="shared" ref="AU314" si="52">IF(OR(I314="×",AU330="×"),"×","●")</f>
        <v>●</v>
      </c>
      <c r="AV314" s="172">
        <f>IF(AU314="●",IF(I314="定","-",I314),"-")</f>
        <v>0</v>
      </c>
      <c r="AW314" s="28"/>
      <c r="AX314" s="173">
        <f t="shared" ref="AX314" si="53">20+ROUNDDOWN(($K$216-1000)/1000,0)*20</f>
        <v>40</v>
      </c>
      <c r="AY314" s="173"/>
      <c r="AZ314" s="28"/>
      <c r="BA314" s="28"/>
      <c r="BB314" s="28"/>
      <c r="BC314" s="28"/>
      <c r="BD314" s="28"/>
      <c r="BE314" s="28"/>
    </row>
    <row r="315" spans="3:57" ht="10.9" hidden="1" customHeight="1" x14ac:dyDescent="0.2">
      <c r="C315" s="211"/>
      <c r="D315" s="213"/>
      <c r="E315" s="215"/>
      <c r="F315" s="215"/>
      <c r="G315" s="211"/>
      <c r="H315" s="215"/>
      <c r="I315" s="220"/>
      <c r="J315" s="221"/>
      <c r="K315" s="222"/>
      <c r="L315" s="199"/>
      <c r="M315" s="200"/>
      <c r="N315" s="201"/>
      <c r="O315" s="208"/>
      <c r="P315" s="208"/>
      <c r="Q315" s="209"/>
      <c r="R315" s="176"/>
      <c r="S315" s="177"/>
      <c r="T315" s="177"/>
      <c r="U315" s="177"/>
      <c r="V315" s="177"/>
      <c r="W315" s="177"/>
      <c r="X315" s="180"/>
      <c r="Y315" s="180"/>
      <c r="Z315" s="180"/>
      <c r="AA315" s="180"/>
      <c r="AB315" s="180"/>
      <c r="AC315" s="180"/>
      <c r="AD315" s="167"/>
      <c r="AE315" s="167"/>
      <c r="AF315" s="167"/>
      <c r="AG315" s="167"/>
      <c r="AH315" s="167"/>
      <c r="AI315" s="168"/>
      <c r="AJ315" s="158"/>
      <c r="AK315" s="158"/>
      <c r="AL315" s="158"/>
      <c r="AM315" s="158"/>
      <c r="AN315" s="158"/>
      <c r="AT315" s="28"/>
      <c r="AU315" s="171"/>
      <c r="AV315" s="172"/>
      <c r="AW315" s="28"/>
      <c r="AX315" s="173"/>
      <c r="AY315" s="173"/>
      <c r="AZ315" s="28"/>
      <c r="BA315" s="28"/>
      <c r="BB315" s="28"/>
      <c r="BC315" s="28"/>
      <c r="BD315" s="28"/>
      <c r="BE315" s="28"/>
    </row>
    <row r="316" spans="3:57" ht="10.9" hidden="1" customHeight="1" x14ac:dyDescent="0.2">
      <c r="C316" s="211"/>
      <c r="D316" s="213"/>
      <c r="E316" s="215"/>
      <c r="F316" s="215"/>
      <c r="G316" s="211"/>
      <c r="H316" s="215"/>
      <c r="I316" s="220"/>
      <c r="J316" s="221"/>
      <c r="K316" s="222"/>
      <c r="L316" s="199"/>
      <c r="M316" s="200"/>
      <c r="N316" s="201"/>
      <c r="O316" s="208"/>
      <c r="P316" s="208"/>
      <c r="Q316" s="209"/>
      <c r="R316" s="176"/>
      <c r="S316" s="177"/>
      <c r="T316" s="177"/>
      <c r="U316" s="177"/>
      <c r="V316" s="177"/>
      <c r="W316" s="177"/>
      <c r="X316" s="180"/>
      <c r="Y316" s="180"/>
      <c r="Z316" s="180"/>
      <c r="AA316" s="180"/>
      <c r="AB316" s="180"/>
      <c r="AC316" s="180"/>
      <c r="AD316" s="167"/>
      <c r="AE316" s="167"/>
      <c r="AF316" s="167"/>
      <c r="AG316" s="167"/>
      <c r="AH316" s="167"/>
      <c r="AI316" s="168"/>
      <c r="AJ316" s="158"/>
      <c r="AK316" s="158"/>
      <c r="AL316" s="158"/>
      <c r="AM316" s="158"/>
      <c r="AN316" s="158"/>
      <c r="AT316" s="28"/>
      <c r="AU316" s="171"/>
      <c r="AV316" s="172"/>
      <c r="AW316" s="28"/>
      <c r="AX316" s="173"/>
      <c r="AY316" s="173"/>
      <c r="AZ316" s="28"/>
      <c r="BA316" s="28"/>
      <c r="BB316" s="28"/>
      <c r="BC316" s="28"/>
      <c r="BD316" s="28"/>
      <c r="BE316" s="28"/>
    </row>
    <row r="317" spans="3:57" ht="10.9" hidden="1" customHeight="1" x14ac:dyDescent="0.2">
      <c r="C317" s="211"/>
      <c r="D317" s="213"/>
      <c r="E317" s="216"/>
      <c r="F317" s="215"/>
      <c r="G317" s="211"/>
      <c r="H317" s="215"/>
      <c r="I317" s="223"/>
      <c r="J317" s="224"/>
      <c r="K317" s="225"/>
      <c r="L317" s="202"/>
      <c r="M317" s="203"/>
      <c r="N317" s="204"/>
      <c r="O317" s="208"/>
      <c r="P317" s="208"/>
      <c r="Q317" s="209"/>
      <c r="R317" s="178"/>
      <c r="S317" s="179"/>
      <c r="T317" s="179"/>
      <c r="U317" s="179"/>
      <c r="V317" s="179"/>
      <c r="W317" s="179"/>
      <c r="X317" s="180"/>
      <c r="Y317" s="180"/>
      <c r="Z317" s="180"/>
      <c r="AA317" s="180"/>
      <c r="AB317" s="180"/>
      <c r="AC317" s="180"/>
      <c r="AD317" s="167"/>
      <c r="AE317" s="167"/>
      <c r="AF317" s="167"/>
      <c r="AG317" s="167"/>
      <c r="AH317" s="167"/>
      <c r="AI317" s="168"/>
      <c r="AJ317" s="158"/>
      <c r="AK317" s="158"/>
      <c r="AL317" s="158"/>
      <c r="AM317" s="158"/>
      <c r="AN317" s="158"/>
      <c r="AT317" s="28"/>
      <c r="AU317" s="171"/>
      <c r="AV317" s="172"/>
      <c r="AW317" s="28"/>
      <c r="AX317" s="173"/>
      <c r="AY317" s="173"/>
      <c r="AZ317" s="28"/>
      <c r="BA317" s="28"/>
      <c r="BB317" s="28"/>
      <c r="BC317" s="28"/>
      <c r="BD317" s="28"/>
      <c r="BE317" s="28"/>
    </row>
    <row r="318" spans="3:57" ht="10.9" customHeight="1" x14ac:dyDescent="0.2">
      <c r="C318" s="226" t="s">
        <v>143</v>
      </c>
      <c r="D318" s="227"/>
      <c r="E318" s="227"/>
      <c r="F318" s="227"/>
      <c r="G318" s="227"/>
      <c r="H318" s="227"/>
      <c r="I318" s="227"/>
      <c r="J318" s="227"/>
      <c r="K318" s="227"/>
      <c r="L318" s="227"/>
      <c r="M318" s="227"/>
      <c r="N318" s="227"/>
      <c r="O318" s="227"/>
      <c r="P318" s="227"/>
      <c r="Q318" s="227"/>
      <c r="R318" s="227"/>
      <c r="S318" s="227"/>
      <c r="T318" s="227"/>
      <c r="U318" s="227"/>
      <c r="V318" s="227"/>
      <c r="W318" s="228"/>
      <c r="X318" s="235">
        <f>ROUNDDOWN(SUM(AD234:AI310)-SUM(X234:AC310),1)</f>
        <v>106.6</v>
      </c>
      <c r="Y318" s="235"/>
      <c r="Z318" s="235"/>
      <c r="AA318" s="235"/>
      <c r="AB318" s="235"/>
      <c r="AC318" s="235"/>
      <c r="AD318" s="235"/>
      <c r="AE318" s="235"/>
      <c r="AF318" s="413" t="s">
        <v>79</v>
      </c>
      <c r="AG318" s="413"/>
      <c r="AH318" s="413"/>
      <c r="AI318" s="414"/>
      <c r="AJ318" s="158"/>
      <c r="AK318" s="158"/>
      <c r="AL318" s="158"/>
      <c r="AM318" s="158"/>
      <c r="AN318" s="158"/>
      <c r="AT318" s="28"/>
      <c r="AU318" s="162"/>
      <c r="AV318" s="163"/>
      <c r="AW318" s="28"/>
      <c r="AX318" s="164"/>
      <c r="AY318" s="164"/>
      <c r="AZ318" s="28"/>
      <c r="BA318" s="28"/>
      <c r="BB318" s="28"/>
      <c r="BC318" s="28"/>
      <c r="BD318" s="28"/>
      <c r="BE318" s="28"/>
    </row>
    <row r="319" spans="3:57" ht="10.9" customHeight="1" x14ac:dyDescent="0.2">
      <c r="C319" s="229"/>
      <c r="D319" s="230"/>
      <c r="E319" s="230"/>
      <c r="F319" s="230"/>
      <c r="G319" s="230"/>
      <c r="H319" s="230"/>
      <c r="I319" s="230"/>
      <c r="J319" s="230"/>
      <c r="K319" s="230"/>
      <c r="L319" s="230"/>
      <c r="M319" s="230"/>
      <c r="N319" s="230"/>
      <c r="O319" s="230"/>
      <c r="P319" s="230"/>
      <c r="Q319" s="230"/>
      <c r="R319" s="230"/>
      <c r="S319" s="230"/>
      <c r="T319" s="230"/>
      <c r="U319" s="230"/>
      <c r="V319" s="230"/>
      <c r="W319" s="231"/>
      <c r="X319" s="236"/>
      <c r="Y319" s="236"/>
      <c r="Z319" s="236"/>
      <c r="AA319" s="236"/>
      <c r="AB319" s="236"/>
      <c r="AC319" s="236"/>
      <c r="AD319" s="236"/>
      <c r="AE319" s="236"/>
      <c r="AF319" s="415"/>
      <c r="AG319" s="415"/>
      <c r="AH319" s="415"/>
      <c r="AI319" s="416"/>
      <c r="AJ319" s="158"/>
      <c r="AK319" s="158"/>
      <c r="AL319" s="158"/>
      <c r="AM319" s="158"/>
      <c r="AN319" s="158"/>
      <c r="AT319" s="28"/>
      <c r="AU319" s="162"/>
      <c r="AV319" s="163"/>
      <c r="AW319" s="28"/>
      <c r="AX319" s="164"/>
      <c r="AY319" s="164"/>
      <c r="AZ319" s="28"/>
      <c r="BA319" s="28"/>
      <c r="BB319" s="28"/>
      <c r="BC319" s="28"/>
      <c r="BD319" s="28"/>
      <c r="BE319" s="28"/>
    </row>
    <row r="320" spans="3:57" ht="10.9" customHeight="1" x14ac:dyDescent="0.2">
      <c r="C320" s="229"/>
      <c r="D320" s="230"/>
      <c r="E320" s="230"/>
      <c r="F320" s="230"/>
      <c r="G320" s="230"/>
      <c r="H320" s="230"/>
      <c r="I320" s="230"/>
      <c r="J320" s="230"/>
      <c r="K320" s="230"/>
      <c r="L320" s="230"/>
      <c r="M320" s="230"/>
      <c r="N320" s="230"/>
      <c r="O320" s="230"/>
      <c r="P320" s="230"/>
      <c r="Q320" s="230"/>
      <c r="R320" s="230"/>
      <c r="S320" s="230"/>
      <c r="T320" s="230"/>
      <c r="U320" s="230"/>
      <c r="V320" s="230"/>
      <c r="W320" s="231"/>
      <c r="X320" s="236"/>
      <c r="Y320" s="236"/>
      <c r="Z320" s="236"/>
      <c r="AA320" s="236"/>
      <c r="AB320" s="236"/>
      <c r="AC320" s="236"/>
      <c r="AD320" s="236"/>
      <c r="AE320" s="236"/>
      <c r="AF320" s="415"/>
      <c r="AG320" s="415"/>
      <c r="AH320" s="415"/>
      <c r="AI320" s="416"/>
      <c r="AJ320" s="158"/>
      <c r="AK320" s="158"/>
      <c r="AL320" s="158"/>
      <c r="AM320" s="158"/>
      <c r="AN320" s="158"/>
      <c r="AT320" s="28"/>
      <c r="AU320" s="162"/>
      <c r="AV320" s="163"/>
      <c r="AW320" s="28"/>
      <c r="AX320" s="164"/>
      <c r="AY320" s="164"/>
      <c r="AZ320" s="28"/>
      <c r="BA320" s="28"/>
      <c r="BB320" s="28"/>
      <c r="BC320" s="28"/>
      <c r="BD320" s="28"/>
      <c r="BE320" s="28"/>
    </row>
    <row r="321" spans="3:57" ht="10.9" customHeight="1" x14ac:dyDescent="0.2">
      <c r="C321" s="232"/>
      <c r="D321" s="233"/>
      <c r="E321" s="233"/>
      <c r="F321" s="233"/>
      <c r="G321" s="233"/>
      <c r="H321" s="233"/>
      <c r="I321" s="233"/>
      <c r="J321" s="233"/>
      <c r="K321" s="233"/>
      <c r="L321" s="233"/>
      <c r="M321" s="233"/>
      <c r="N321" s="233"/>
      <c r="O321" s="233"/>
      <c r="P321" s="233"/>
      <c r="Q321" s="233"/>
      <c r="R321" s="233"/>
      <c r="S321" s="233"/>
      <c r="T321" s="233"/>
      <c r="U321" s="233"/>
      <c r="V321" s="233"/>
      <c r="W321" s="234"/>
      <c r="X321" s="237"/>
      <c r="Y321" s="237"/>
      <c r="Z321" s="237"/>
      <c r="AA321" s="237"/>
      <c r="AB321" s="237"/>
      <c r="AC321" s="237"/>
      <c r="AD321" s="237"/>
      <c r="AE321" s="237"/>
      <c r="AF321" s="417"/>
      <c r="AG321" s="417"/>
      <c r="AH321" s="417"/>
      <c r="AI321" s="418"/>
      <c r="AJ321" s="158"/>
      <c r="AK321" s="158"/>
      <c r="AL321" s="158"/>
      <c r="AM321" s="158"/>
      <c r="AN321" s="158"/>
      <c r="AT321" s="28"/>
      <c r="AU321" s="162"/>
      <c r="AV321" s="163"/>
      <c r="AW321" s="28"/>
      <c r="AX321" s="164"/>
      <c r="AY321" s="164"/>
      <c r="AZ321" s="28"/>
      <c r="BA321" s="28"/>
      <c r="BB321" s="28"/>
      <c r="BC321" s="28"/>
      <c r="BD321" s="28"/>
      <c r="BE321" s="28"/>
    </row>
    <row r="322" spans="3:57" ht="10.9" customHeight="1" x14ac:dyDescent="0.2">
      <c r="C322" s="226" t="s">
        <v>144</v>
      </c>
      <c r="D322" s="227"/>
      <c r="E322" s="227"/>
      <c r="F322" s="227"/>
      <c r="G322" s="227"/>
      <c r="H322" s="227"/>
      <c r="I322" s="227"/>
      <c r="J322" s="227"/>
      <c r="K322" s="227"/>
      <c r="L322" s="227"/>
      <c r="M322" s="227"/>
      <c r="N322" s="227"/>
      <c r="O322" s="227"/>
      <c r="P322" s="227"/>
      <c r="Q322" s="227"/>
      <c r="R322" s="227"/>
      <c r="S322" s="227"/>
      <c r="T322" s="227"/>
      <c r="U322" s="227"/>
      <c r="V322" s="227"/>
      <c r="W322" s="228"/>
      <c r="X322" s="235">
        <f>ROUNDUP(SUM(X230:AC313),1)</f>
        <v>11</v>
      </c>
      <c r="Y322" s="235"/>
      <c r="Z322" s="235"/>
      <c r="AA322" s="235"/>
      <c r="AB322" s="235"/>
      <c r="AC322" s="235"/>
      <c r="AD322" s="235"/>
      <c r="AE322" s="235"/>
      <c r="AF322" s="413" t="s">
        <v>79</v>
      </c>
      <c r="AG322" s="413"/>
      <c r="AH322" s="413"/>
      <c r="AI322" s="414"/>
      <c r="AJ322" s="158"/>
      <c r="AK322" s="158"/>
      <c r="AL322" s="158"/>
      <c r="AM322" s="158"/>
      <c r="AN322" s="158"/>
      <c r="AT322" s="28"/>
      <c r="AU322" s="162"/>
      <c r="AV322" s="163"/>
      <c r="AW322" s="28"/>
      <c r="AX322" s="164"/>
      <c r="AY322" s="164"/>
      <c r="AZ322" s="28"/>
      <c r="BA322" s="28"/>
      <c r="BB322" s="28"/>
      <c r="BC322" s="28"/>
      <c r="BD322" s="28"/>
      <c r="BE322" s="28"/>
    </row>
    <row r="323" spans="3:57" ht="10.9" customHeight="1" x14ac:dyDescent="0.2">
      <c r="C323" s="229"/>
      <c r="D323" s="230"/>
      <c r="E323" s="230"/>
      <c r="F323" s="230"/>
      <c r="G323" s="230"/>
      <c r="H323" s="230"/>
      <c r="I323" s="230"/>
      <c r="J323" s="230"/>
      <c r="K323" s="230"/>
      <c r="L323" s="230"/>
      <c r="M323" s="230"/>
      <c r="N323" s="230"/>
      <c r="O323" s="230"/>
      <c r="P323" s="230"/>
      <c r="Q323" s="230"/>
      <c r="R323" s="230"/>
      <c r="S323" s="230"/>
      <c r="T323" s="230"/>
      <c r="U323" s="230"/>
      <c r="V323" s="230"/>
      <c r="W323" s="231"/>
      <c r="X323" s="236"/>
      <c r="Y323" s="236"/>
      <c r="Z323" s="236"/>
      <c r="AA323" s="236"/>
      <c r="AB323" s="236"/>
      <c r="AC323" s="236"/>
      <c r="AD323" s="236"/>
      <c r="AE323" s="236"/>
      <c r="AF323" s="415"/>
      <c r="AG323" s="415"/>
      <c r="AH323" s="415"/>
      <c r="AI323" s="416"/>
      <c r="AJ323" s="158"/>
      <c r="AK323" s="158"/>
      <c r="AL323" s="158"/>
      <c r="AM323" s="158"/>
      <c r="AN323" s="158"/>
      <c r="AT323" s="28"/>
      <c r="AU323" s="162"/>
      <c r="AV323" s="163"/>
      <c r="AW323" s="28"/>
      <c r="AX323" s="164"/>
      <c r="AY323" s="164"/>
      <c r="AZ323" s="28"/>
      <c r="BA323" s="28"/>
      <c r="BB323" s="28"/>
      <c r="BC323" s="28"/>
      <c r="BD323" s="28"/>
      <c r="BE323" s="28"/>
    </row>
    <row r="324" spans="3:57" ht="10.9" customHeight="1" x14ac:dyDescent="0.2">
      <c r="C324" s="229"/>
      <c r="D324" s="230"/>
      <c r="E324" s="230"/>
      <c r="F324" s="230"/>
      <c r="G324" s="230"/>
      <c r="H324" s="230"/>
      <c r="I324" s="230"/>
      <c r="J324" s="230"/>
      <c r="K324" s="230"/>
      <c r="L324" s="230"/>
      <c r="M324" s="230"/>
      <c r="N324" s="230"/>
      <c r="O324" s="230"/>
      <c r="P324" s="230"/>
      <c r="Q324" s="230"/>
      <c r="R324" s="230"/>
      <c r="S324" s="230"/>
      <c r="T324" s="230"/>
      <c r="U324" s="230"/>
      <c r="V324" s="230"/>
      <c r="W324" s="231"/>
      <c r="X324" s="236"/>
      <c r="Y324" s="236"/>
      <c r="Z324" s="236"/>
      <c r="AA324" s="236"/>
      <c r="AB324" s="236"/>
      <c r="AC324" s="236"/>
      <c r="AD324" s="236"/>
      <c r="AE324" s="236"/>
      <c r="AF324" s="415"/>
      <c r="AG324" s="415"/>
      <c r="AH324" s="415"/>
      <c r="AI324" s="416"/>
      <c r="AJ324" s="158"/>
      <c r="AK324" s="158"/>
      <c r="AL324" s="158"/>
      <c r="AM324" s="158"/>
      <c r="AN324" s="158"/>
      <c r="AT324" s="28"/>
      <c r="AU324" s="162"/>
      <c r="AV324" s="163"/>
      <c r="AW324" s="28"/>
      <c r="AX324" s="164"/>
      <c r="AY324" s="164"/>
      <c r="AZ324" s="28"/>
      <c r="BA324" s="28"/>
      <c r="BB324" s="28"/>
      <c r="BC324" s="28"/>
      <c r="BD324" s="28"/>
      <c r="BE324" s="28"/>
    </row>
    <row r="325" spans="3:57" ht="10.9" customHeight="1" x14ac:dyDescent="0.2">
      <c r="C325" s="232"/>
      <c r="D325" s="233"/>
      <c r="E325" s="233"/>
      <c r="F325" s="233"/>
      <c r="G325" s="233"/>
      <c r="H325" s="233"/>
      <c r="I325" s="233"/>
      <c r="J325" s="233"/>
      <c r="K325" s="233"/>
      <c r="L325" s="233"/>
      <c r="M325" s="233"/>
      <c r="N325" s="233"/>
      <c r="O325" s="233"/>
      <c r="P325" s="233"/>
      <c r="Q325" s="233"/>
      <c r="R325" s="233"/>
      <c r="S325" s="233"/>
      <c r="T325" s="233"/>
      <c r="U325" s="233"/>
      <c r="V325" s="233"/>
      <c r="W325" s="234"/>
      <c r="X325" s="237"/>
      <c r="Y325" s="237"/>
      <c r="Z325" s="237"/>
      <c r="AA325" s="237"/>
      <c r="AB325" s="237"/>
      <c r="AC325" s="237"/>
      <c r="AD325" s="237"/>
      <c r="AE325" s="237"/>
      <c r="AF325" s="417"/>
      <c r="AG325" s="417"/>
      <c r="AH325" s="417"/>
      <c r="AI325" s="418"/>
      <c r="AJ325" s="158"/>
      <c r="AK325" s="158"/>
      <c r="AL325" s="158"/>
      <c r="AM325" s="158"/>
      <c r="AN325" s="158"/>
      <c r="AT325" s="28"/>
      <c r="AU325" s="162"/>
      <c r="AV325" s="163"/>
      <c r="AW325" s="28"/>
      <c r="AX325" s="164"/>
      <c r="AY325" s="164"/>
      <c r="AZ325" s="28"/>
      <c r="BA325" s="28"/>
      <c r="BB325" s="28"/>
      <c r="BC325" s="28"/>
      <c r="BD325" s="28"/>
      <c r="BE325" s="28"/>
    </row>
    <row r="326" spans="3:57" ht="10.9" customHeight="1" x14ac:dyDescent="0.2">
      <c r="C326" s="226" t="s">
        <v>114</v>
      </c>
      <c r="D326" s="227"/>
      <c r="E326" s="227"/>
      <c r="F326" s="227"/>
      <c r="G326" s="227"/>
      <c r="H326" s="227"/>
      <c r="I326" s="227"/>
      <c r="J326" s="227"/>
      <c r="K326" s="227"/>
      <c r="L326" s="227"/>
      <c r="M326" s="227"/>
      <c r="N326" s="227"/>
      <c r="O326" s="227"/>
      <c r="P326" s="227"/>
      <c r="Q326" s="227"/>
      <c r="R326" s="227"/>
      <c r="S326" s="227"/>
      <c r="T326" s="227"/>
      <c r="U326" s="227"/>
      <c r="V326" s="227"/>
      <c r="W326" s="228"/>
      <c r="X326" s="235">
        <f>ROUNDUP(SUM(X234:AC317),1)</f>
        <v>11</v>
      </c>
      <c r="Y326" s="235"/>
      <c r="Z326" s="235"/>
      <c r="AA326" s="235"/>
      <c r="AB326" s="235"/>
      <c r="AC326" s="235"/>
      <c r="AD326" s="235"/>
      <c r="AE326" s="235"/>
      <c r="AF326" s="413" t="s">
        <v>79</v>
      </c>
      <c r="AG326" s="413"/>
      <c r="AH326" s="413"/>
      <c r="AI326" s="414"/>
      <c r="AJ326" s="158"/>
      <c r="AK326" s="158"/>
      <c r="AL326" s="158"/>
      <c r="AM326" s="158"/>
      <c r="AN326" s="158"/>
      <c r="AT326" s="28"/>
      <c r="AU326" s="159"/>
      <c r="AV326" s="160"/>
      <c r="AW326" s="28"/>
      <c r="AX326" s="161"/>
      <c r="AY326" s="161"/>
      <c r="AZ326" s="28"/>
      <c r="BA326" s="28"/>
      <c r="BB326" s="28"/>
      <c r="BC326" s="28"/>
      <c r="BD326" s="28"/>
      <c r="BE326" s="28"/>
    </row>
    <row r="327" spans="3:57" ht="10.9" customHeight="1" x14ac:dyDescent="0.2">
      <c r="C327" s="229"/>
      <c r="D327" s="230"/>
      <c r="E327" s="230"/>
      <c r="F327" s="230"/>
      <c r="G327" s="230"/>
      <c r="H327" s="230"/>
      <c r="I327" s="230"/>
      <c r="J327" s="230"/>
      <c r="K327" s="230"/>
      <c r="L327" s="230"/>
      <c r="M327" s="230"/>
      <c r="N327" s="230"/>
      <c r="O327" s="230"/>
      <c r="P327" s="230"/>
      <c r="Q327" s="230"/>
      <c r="R327" s="230"/>
      <c r="S327" s="230"/>
      <c r="T327" s="230"/>
      <c r="U327" s="230"/>
      <c r="V327" s="230"/>
      <c r="W327" s="231"/>
      <c r="X327" s="236"/>
      <c r="Y327" s="236"/>
      <c r="Z327" s="236"/>
      <c r="AA327" s="236"/>
      <c r="AB327" s="236"/>
      <c r="AC327" s="236"/>
      <c r="AD327" s="236"/>
      <c r="AE327" s="236"/>
      <c r="AF327" s="415"/>
      <c r="AG327" s="415"/>
      <c r="AH327" s="415"/>
      <c r="AI327" s="416"/>
      <c r="AJ327" s="158"/>
      <c r="AK327" s="158"/>
      <c r="AL327" s="158"/>
      <c r="AM327" s="158"/>
      <c r="AN327" s="158"/>
      <c r="AT327" s="28"/>
      <c r="AU327" s="159"/>
      <c r="AV327" s="160"/>
      <c r="AW327" s="28"/>
      <c r="AX327" s="161"/>
      <c r="AY327" s="161"/>
      <c r="AZ327" s="28"/>
      <c r="BA327" s="28"/>
      <c r="BB327" s="28"/>
      <c r="BC327" s="28"/>
      <c r="BD327" s="28"/>
      <c r="BE327" s="28"/>
    </row>
    <row r="328" spans="3:57" ht="10.9" customHeight="1" x14ac:dyDescent="0.2">
      <c r="C328" s="229"/>
      <c r="D328" s="230"/>
      <c r="E328" s="230"/>
      <c r="F328" s="230"/>
      <c r="G328" s="230"/>
      <c r="H328" s="230"/>
      <c r="I328" s="230"/>
      <c r="J328" s="230"/>
      <c r="K328" s="230"/>
      <c r="L328" s="230"/>
      <c r="M328" s="230"/>
      <c r="N328" s="230"/>
      <c r="O328" s="230"/>
      <c r="P328" s="230"/>
      <c r="Q328" s="230"/>
      <c r="R328" s="230"/>
      <c r="S328" s="230"/>
      <c r="T328" s="230"/>
      <c r="U328" s="230"/>
      <c r="V328" s="230"/>
      <c r="W328" s="231"/>
      <c r="X328" s="236"/>
      <c r="Y328" s="236"/>
      <c r="Z328" s="236"/>
      <c r="AA328" s="236"/>
      <c r="AB328" s="236"/>
      <c r="AC328" s="236"/>
      <c r="AD328" s="236"/>
      <c r="AE328" s="236"/>
      <c r="AF328" s="415"/>
      <c r="AG328" s="415"/>
      <c r="AH328" s="415"/>
      <c r="AI328" s="416"/>
      <c r="AJ328" s="158"/>
      <c r="AK328" s="158"/>
      <c r="AL328" s="158"/>
      <c r="AM328" s="158"/>
      <c r="AN328" s="158"/>
      <c r="AT328" s="28"/>
      <c r="AU328" s="159"/>
      <c r="AV328" s="160"/>
      <c r="AW328" s="28"/>
      <c r="AX328" s="161"/>
      <c r="AY328" s="161"/>
      <c r="AZ328" s="28"/>
      <c r="BA328" s="28"/>
      <c r="BB328" s="28"/>
      <c r="BC328" s="28"/>
      <c r="BD328" s="28"/>
      <c r="BE328" s="28"/>
    </row>
    <row r="329" spans="3:57" ht="10.9" customHeight="1" thickBot="1" x14ac:dyDescent="0.25">
      <c r="C329" s="232"/>
      <c r="D329" s="233"/>
      <c r="E329" s="233"/>
      <c r="F329" s="233"/>
      <c r="G329" s="233"/>
      <c r="H329" s="233"/>
      <c r="I329" s="233"/>
      <c r="J329" s="233"/>
      <c r="K329" s="233"/>
      <c r="L329" s="233"/>
      <c r="M329" s="233"/>
      <c r="N329" s="233"/>
      <c r="O329" s="233"/>
      <c r="P329" s="233"/>
      <c r="Q329" s="233"/>
      <c r="R329" s="233"/>
      <c r="S329" s="233"/>
      <c r="T329" s="233"/>
      <c r="U329" s="233"/>
      <c r="V329" s="233"/>
      <c r="W329" s="234"/>
      <c r="X329" s="237"/>
      <c r="Y329" s="237"/>
      <c r="Z329" s="237"/>
      <c r="AA329" s="237"/>
      <c r="AB329" s="237"/>
      <c r="AC329" s="237"/>
      <c r="AD329" s="237"/>
      <c r="AE329" s="237"/>
      <c r="AF329" s="417"/>
      <c r="AG329" s="417"/>
      <c r="AH329" s="417"/>
      <c r="AI329" s="418"/>
      <c r="AJ329" s="158"/>
      <c r="AK329" s="158"/>
      <c r="AL329" s="158"/>
      <c r="AM329" s="158"/>
      <c r="AN329" s="158"/>
      <c r="AT329" s="28"/>
      <c r="AU329" s="159"/>
      <c r="AV329" s="160"/>
      <c r="AW329" s="28"/>
      <c r="AX329" s="161"/>
      <c r="AY329" s="161"/>
      <c r="AZ329" s="28"/>
      <c r="BA329" s="28"/>
      <c r="BB329" s="28"/>
      <c r="BC329" s="28"/>
      <c r="BD329" s="28"/>
      <c r="BE329" s="28"/>
    </row>
    <row r="330" spans="3:57" ht="10.9" customHeight="1" x14ac:dyDescent="0.2">
      <c r="C330" s="181" t="s">
        <v>107</v>
      </c>
      <c r="D330" s="182"/>
      <c r="E330" s="182"/>
      <c r="F330" s="182"/>
      <c r="G330" s="182"/>
      <c r="H330" s="182"/>
      <c r="I330" s="182"/>
      <c r="J330" s="182"/>
      <c r="K330" s="182"/>
      <c r="L330" s="182"/>
      <c r="M330" s="182"/>
      <c r="N330" s="182"/>
      <c r="O330" s="182"/>
      <c r="P330" s="182"/>
      <c r="Q330" s="182"/>
      <c r="R330" s="182"/>
      <c r="S330" s="182"/>
      <c r="T330" s="182"/>
      <c r="U330" s="182"/>
      <c r="V330" s="182"/>
      <c r="W330" s="182"/>
      <c r="X330" s="187">
        <f>SUM($AD234:$AI317,X326)</f>
        <v>128.60000000000002</v>
      </c>
      <c r="Y330" s="188"/>
      <c r="Z330" s="188"/>
      <c r="AA330" s="188"/>
      <c r="AB330" s="188"/>
      <c r="AC330" s="188"/>
      <c r="AD330" s="188"/>
      <c r="AE330" s="188"/>
      <c r="AF330" s="193" t="s">
        <v>79</v>
      </c>
      <c r="AG330" s="193"/>
      <c r="AH330" s="193"/>
      <c r="AI330" s="194"/>
      <c r="AJ330" s="130"/>
      <c r="AK330" s="130"/>
      <c r="AL330" s="130"/>
      <c r="AM330" s="130"/>
      <c r="AN330" s="130"/>
      <c r="AT330" s="28"/>
      <c r="AU330" s="172"/>
      <c r="AV330" s="172"/>
      <c r="AW330" s="28"/>
      <c r="AX330" s="173">
        <f t="shared" ref="AX330" si="54">20+ROUNDDOWN(($K$216-1000)/1000,0)*20</f>
        <v>40</v>
      </c>
      <c r="AY330" s="172">
        <f>COUNTIF(AX71:AX317,"○")+COUNTIF(AX71:AX317,"△")</f>
        <v>0</v>
      </c>
      <c r="AZ330" s="28"/>
      <c r="BA330" s="28"/>
      <c r="BB330" s="28"/>
      <c r="BC330" s="28"/>
      <c r="BD330" s="28"/>
      <c r="BE330" s="28"/>
    </row>
    <row r="331" spans="3:57" ht="10.9" customHeight="1" x14ac:dyDescent="0.2">
      <c r="C331" s="183"/>
      <c r="D331" s="184"/>
      <c r="E331" s="184"/>
      <c r="F331" s="184"/>
      <c r="G331" s="184"/>
      <c r="H331" s="184"/>
      <c r="I331" s="184"/>
      <c r="J331" s="184"/>
      <c r="K331" s="184"/>
      <c r="L331" s="184"/>
      <c r="M331" s="184"/>
      <c r="N331" s="184"/>
      <c r="O331" s="184"/>
      <c r="P331" s="184"/>
      <c r="Q331" s="184"/>
      <c r="R331" s="184"/>
      <c r="S331" s="184"/>
      <c r="T331" s="184"/>
      <c r="U331" s="184"/>
      <c r="V331" s="184"/>
      <c r="W331" s="184"/>
      <c r="X331" s="189"/>
      <c r="Y331" s="190"/>
      <c r="Z331" s="190"/>
      <c r="AA331" s="190"/>
      <c r="AB331" s="190"/>
      <c r="AC331" s="190"/>
      <c r="AD331" s="190"/>
      <c r="AE331" s="190"/>
      <c r="AF331" s="195"/>
      <c r="AG331" s="195"/>
      <c r="AH331" s="195"/>
      <c r="AI331" s="196"/>
      <c r="AJ331" s="130"/>
      <c r="AK331" s="130"/>
      <c r="AL331" s="130"/>
      <c r="AM331" s="130"/>
      <c r="AN331" s="130"/>
      <c r="AT331" s="28"/>
      <c r="AU331" s="172"/>
      <c r="AV331" s="172"/>
      <c r="AW331" s="28"/>
      <c r="AX331" s="173"/>
      <c r="AY331" s="172"/>
      <c r="AZ331" s="28"/>
      <c r="BA331" s="28"/>
      <c r="BB331" s="28"/>
      <c r="BC331" s="28"/>
      <c r="BD331" s="28"/>
      <c r="BE331" s="28"/>
    </row>
    <row r="332" spans="3:57" ht="10.9" customHeight="1" x14ac:dyDescent="0.2">
      <c r="C332" s="183"/>
      <c r="D332" s="184"/>
      <c r="E332" s="184"/>
      <c r="F332" s="184"/>
      <c r="G332" s="184"/>
      <c r="H332" s="184"/>
      <c r="I332" s="184"/>
      <c r="J332" s="184"/>
      <c r="K332" s="184"/>
      <c r="L332" s="184"/>
      <c r="M332" s="184"/>
      <c r="N332" s="184"/>
      <c r="O332" s="184"/>
      <c r="P332" s="184"/>
      <c r="Q332" s="184"/>
      <c r="R332" s="184"/>
      <c r="S332" s="184"/>
      <c r="T332" s="184"/>
      <c r="U332" s="184"/>
      <c r="V332" s="184"/>
      <c r="W332" s="184"/>
      <c r="X332" s="189"/>
      <c r="Y332" s="190"/>
      <c r="Z332" s="190"/>
      <c r="AA332" s="190"/>
      <c r="AB332" s="190"/>
      <c r="AC332" s="190"/>
      <c r="AD332" s="190"/>
      <c r="AE332" s="190"/>
      <c r="AF332" s="195"/>
      <c r="AG332" s="195"/>
      <c r="AH332" s="195"/>
      <c r="AI332" s="196"/>
      <c r="AJ332" s="130"/>
      <c r="AK332" s="130"/>
      <c r="AL332" s="130"/>
      <c r="AM332" s="130"/>
      <c r="AN332" s="130"/>
      <c r="AT332" s="28"/>
      <c r="AU332" s="172"/>
      <c r="AV332" s="172"/>
      <c r="AW332" s="28"/>
      <c r="AX332" s="173"/>
      <c r="AY332" s="172"/>
      <c r="AZ332" s="28"/>
      <c r="BA332" s="28"/>
      <c r="BB332" s="28"/>
      <c r="BC332" s="28"/>
      <c r="BD332" s="28"/>
      <c r="BE332" s="28"/>
    </row>
    <row r="333" spans="3:57" ht="14.15" customHeight="1" thickBot="1" x14ac:dyDescent="0.25">
      <c r="C333" s="185"/>
      <c r="D333" s="186"/>
      <c r="E333" s="186"/>
      <c r="F333" s="186"/>
      <c r="G333" s="186"/>
      <c r="H333" s="186"/>
      <c r="I333" s="186"/>
      <c r="J333" s="186"/>
      <c r="K333" s="186"/>
      <c r="L333" s="186"/>
      <c r="M333" s="186"/>
      <c r="N333" s="186"/>
      <c r="O333" s="186"/>
      <c r="P333" s="186"/>
      <c r="Q333" s="186"/>
      <c r="R333" s="186"/>
      <c r="S333" s="186"/>
      <c r="T333" s="186"/>
      <c r="U333" s="186"/>
      <c r="V333" s="186"/>
      <c r="W333" s="186"/>
      <c r="X333" s="191"/>
      <c r="Y333" s="192"/>
      <c r="Z333" s="192"/>
      <c r="AA333" s="192"/>
      <c r="AB333" s="192"/>
      <c r="AC333" s="192"/>
      <c r="AD333" s="192"/>
      <c r="AE333" s="192"/>
      <c r="AF333" s="197"/>
      <c r="AG333" s="197"/>
      <c r="AH333" s="197"/>
      <c r="AI333" s="198"/>
      <c r="AJ333" s="130"/>
      <c r="AK333" s="130"/>
      <c r="AL333" s="130"/>
      <c r="AM333" s="130"/>
      <c r="AN333" s="130"/>
      <c r="AT333" s="28"/>
      <c r="AU333" s="172"/>
      <c r="AV333" s="172"/>
      <c r="AW333" s="28"/>
      <c r="AX333" s="173"/>
      <c r="AY333" s="172"/>
      <c r="AZ333" s="28"/>
      <c r="BA333" s="28"/>
      <c r="BB333" s="28"/>
      <c r="BC333" s="28"/>
      <c r="BD333" s="28"/>
      <c r="BE333" s="28"/>
    </row>
    <row r="334" spans="3:57" ht="14.15" customHeight="1" x14ac:dyDescent="0.2"/>
    <row r="335" spans="3:57" ht="14.15" customHeight="1" x14ac:dyDescent="0.2"/>
    <row r="337" spans="4:32" x14ac:dyDescent="0.2">
      <c r="D337" s="1"/>
      <c r="J337" s="19"/>
    </row>
    <row r="339" spans="4:32" x14ac:dyDescent="0.2">
      <c r="AF339" s="132"/>
    </row>
    <row r="341" spans="4:32" ht="19.5" customHeight="1" x14ac:dyDescent="0.2"/>
  </sheetData>
  <sheetProtection formatRows="0"/>
  <mergeCells count="931">
    <mergeCell ref="C322:W325"/>
    <mergeCell ref="X322:AE325"/>
    <mergeCell ref="AF322:AI325"/>
    <mergeCell ref="C318:W321"/>
    <mergeCell ref="X318:AE321"/>
    <mergeCell ref="AF318:AI321"/>
    <mergeCell ref="AF326:AI329"/>
    <mergeCell ref="A2:H2"/>
    <mergeCell ref="I2:AJ2"/>
    <mergeCell ref="AK2:AS2"/>
    <mergeCell ref="A3:AS3"/>
    <mergeCell ref="C5:K6"/>
    <mergeCell ref="L5:AP6"/>
    <mergeCell ref="C7:K8"/>
    <mergeCell ref="L7:AP8"/>
    <mergeCell ref="A12:AS12"/>
    <mergeCell ref="A17:I18"/>
    <mergeCell ref="B20:E21"/>
    <mergeCell ref="F20:G21"/>
    <mergeCell ref="H20:I21"/>
    <mergeCell ref="J20:K21"/>
    <mergeCell ref="L20:M21"/>
    <mergeCell ref="N20:O21"/>
    <mergeCell ref="R25:S26"/>
    <mergeCell ref="T25:U26"/>
    <mergeCell ref="X25:Y26"/>
    <mergeCell ref="Z25:AA26"/>
    <mergeCell ref="AN44:AO45"/>
    <mergeCell ref="AP44:AQ45"/>
    <mergeCell ref="N44:O45"/>
    <mergeCell ref="AV20:AV21"/>
    <mergeCell ref="AX20:AX21"/>
    <mergeCell ref="AY20:AY21"/>
    <mergeCell ref="B25:E26"/>
    <mergeCell ref="F25:G26"/>
    <mergeCell ref="H25:I26"/>
    <mergeCell ref="J25:K26"/>
    <mergeCell ref="L25:M26"/>
    <mergeCell ref="N25:O26"/>
    <mergeCell ref="AE20:AI21"/>
    <mergeCell ref="AJ20:AK21"/>
    <mergeCell ref="AL20:AM21"/>
    <mergeCell ref="AN20:AO21"/>
    <mergeCell ref="AP20:AQ21"/>
    <mergeCell ref="AT20:AT21"/>
    <mergeCell ref="P20:Q21"/>
    <mergeCell ref="R20:S21"/>
    <mergeCell ref="T20:U21"/>
    <mergeCell ref="V20:W21"/>
    <mergeCell ref="X20:Y21"/>
    <mergeCell ref="Z20:AA21"/>
    <mergeCell ref="AP25:AQ26"/>
    <mergeCell ref="AU25:AU26"/>
    <mergeCell ref="P25:Q26"/>
    <mergeCell ref="AU20:AU21"/>
    <mergeCell ref="A36:I37"/>
    <mergeCell ref="B39:E40"/>
    <mergeCell ref="F39:G40"/>
    <mergeCell ref="H39:I40"/>
    <mergeCell ref="J39:K40"/>
    <mergeCell ref="L39:M40"/>
    <mergeCell ref="AT39:AT40"/>
    <mergeCell ref="AU39:AU40"/>
    <mergeCell ref="V39:W40"/>
    <mergeCell ref="X39:Y40"/>
    <mergeCell ref="R39:S40"/>
    <mergeCell ref="T39:U40"/>
    <mergeCell ref="BB25:BB26"/>
    <mergeCell ref="C28:AB32"/>
    <mergeCell ref="AE30:AK31"/>
    <mergeCell ref="AL30:AQ31"/>
    <mergeCell ref="AU30:AU31"/>
    <mergeCell ref="AV30:AV31"/>
    <mergeCell ref="AW30:AX31"/>
    <mergeCell ref="AT31:AT32"/>
    <mergeCell ref="AV25:AV26"/>
    <mergeCell ref="AW25:AW26"/>
    <mergeCell ref="AX25:AX26"/>
    <mergeCell ref="AY25:AY26"/>
    <mergeCell ref="AZ25:AZ26"/>
    <mergeCell ref="BA25:BA26"/>
    <mergeCell ref="AE25:AI26"/>
    <mergeCell ref="AJ25:AK26"/>
    <mergeCell ref="AL25:AM26"/>
    <mergeCell ref="AN25:AO26"/>
    <mergeCell ref="BA44:BA45"/>
    <mergeCell ref="BB44:BB45"/>
    <mergeCell ref="V25:W26"/>
    <mergeCell ref="B57:E58"/>
    <mergeCell ref="F57:G58"/>
    <mergeCell ref="H57:I58"/>
    <mergeCell ref="J57:K58"/>
    <mergeCell ref="L57:M58"/>
    <mergeCell ref="AV39:AV40"/>
    <mergeCell ref="AX39:AX40"/>
    <mergeCell ref="AY39:AY40"/>
    <mergeCell ref="B44:E45"/>
    <mergeCell ref="F44:G45"/>
    <mergeCell ref="H44:I45"/>
    <mergeCell ref="J44:K45"/>
    <mergeCell ref="L44:M45"/>
    <mergeCell ref="Z39:AA40"/>
    <mergeCell ref="AE39:AI40"/>
    <mergeCell ref="AJ39:AK40"/>
    <mergeCell ref="AL39:AM40"/>
    <mergeCell ref="AN39:AO40"/>
    <mergeCell ref="AP39:AQ40"/>
    <mergeCell ref="N39:O40"/>
    <mergeCell ref="P39:Q40"/>
    <mergeCell ref="AL44:AM45"/>
    <mergeCell ref="AN62:AO63"/>
    <mergeCell ref="X62:Y63"/>
    <mergeCell ref="AY44:AY45"/>
    <mergeCell ref="AZ44:AZ45"/>
    <mergeCell ref="Z44:AA45"/>
    <mergeCell ref="AE44:AI45"/>
    <mergeCell ref="AJ44:AK45"/>
    <mergeCell ref="P44:Q45"/>
    <mergeCell ref="R44:S45"/>
    <mergeCell ref="T44:U45"/>
    <mergeCell ref="V44:W45"/>
    <mergeCell ref="X44:Y45"/>
    <mergeCell ref="C47:AB51"/>
    <mergeCell ref="AE49:AK50"/>
    <mergeCell ref="AL49:AQ50"/>
    <mergeCell ref="AU49:AU50"/>
    <mergeCell ref="AV49:AV50"/>
    <mergeCell ref="AW49:AX50"/>
    <mergeCell ref="AT50:AT51"/>
    <mergeCell ref="AU44:AU45"/>
    <mergeCell ref="AV44:AV45"/>
    <mergeCell ref="AW44:AW45"/>
    <mergeCell ref="AX44:AX45"/>
    <mergeCell ref="A54:I55"/>
    <mergeCell ref="AE57:AI58"/>
    <mergeCell ref="AJ57:AK58"/>
    <mergeCell ref="AL57:AM58"/>
    <mergeCell ref="AN57:AO58"/>
    <mergeCell ref="AP57:AQ58"/>
    <mergeCell ref="N57:O58"/>
    <mergeCell ref="P57:Q58"/>
    <mergeCell ref="R57:S58"/>
    <mergeCell ref="T57:U58"/>
    <mergeCell ref="V57:W58"/>
    <mergeCell ref="X57:Y58"/>
    <mergeCell ref="A73:I74"/>
    <mergeCell ref="B76:E77"/>
    <mergeCell ref="F76:G77"/>
    <mergeCell ref="H76:I77"/>
    <mergeCell ref="J76:K77"/>
    <mergeCell ref="L76:M77"/>
    <mergeCell ref="AT57:AT58"/>
    <mergeCell ref="AU57:AU58"/>
    <mergeCell ref="BA62:BA63"/>
    <mergeCell ref="AV76:AV77"/>
    <mergeCell ref="AX76:AX77"/>
    <mergeCell ref="AY76:AY77"/>
    <mergeCell ref="AN76:AO77"/>
    <mergeCell ref="AP76:AQ77"/>
    <mergeCell ref="AU76:AU77"/>
    <mergeCell ref="AV57:AV58"/>
    <mergeCell ref="AX57:AX58"/>
    <mergeCell ref="AY57:AY58"/>
    <mergeCell ref="B62:E63"/>
    <mergeCell ref="F62:G63"/>
    <mergeCell ref="H62:I63"/>
    <mergeCell ref="J62:K63"/>
    <mergeCell ref="L62:M63"/>
    <mergeCell ref="Z57:AA58"/>
    <mergeCell ref="BB62:BB63"/>
    <mergeCell ref="C65:AB69"/>
    <mergeCell ref="AE67:AK68"/>
    <mergeCell ref="AL67:AQ68"/>
    <mergeCell ref="AU67:AU68"/>
    <mergeCell ref="AV67:AV68"/>
    <mergeCell ref="AW67:AX68"/>
    <mergeCell ref="AT68:AT69"/>
    <mergeCell ref="AU62:AU63"/>
    <mergeCell ref="AV62:AV63"/>
    <mergeCell ref="AW62:AW63"/>
    <mergeCell ref="AX62:AX63"/>
    <mergeCell ref="AY62:AY63"/>
    <mergeCell ref="AZ62:AZ63"/>
    <mergeCell ref="Z62:AA63"/>
    <mergeCell ref="AE62:AI63"/>
    <mergeCell ref="AJ62:AK63"/>
    <mergeCell ref="AP62:AQ63"/>
    <mergeCell ref="N62:O63"/>
    <mergeCell ref="P62:Q63"/>
    <mergeCell ref="R62:S63"/>
    <mergeCell ref="T62:U63"/>
    <mergeCell ref="V62:W63"/>
    <mergeCell ref="AL62:AM63"/>
    <mergeCell ref="AT76:AT77"/>
    <mergeCell ref="B81:E82"/>
    <mergeCell ref="F81:G82"/>
    <mergeCell ref="H81:I82"/>
    <mergeCell ref="J81:K82"/>
    <mergeCell ref="L81:M82"/>
    <mergeCell ref="Z76:AA77"/>
    <mergeCell ref="AE76:AI77"/>
    <mergeCell ref="AJ76:AK77"/>
    <mergeCell ref="AL76:AM77"/>
    <mergeCell ref="N76:O77"/>
    <mergeCell ref="P76:Q77"/>
    <mergeCell ref="R76:S77"/>
    <mergeCell ref="T76:U77"/>
    <mergeCell ref="V76:W77"/>
    <mergeCell ref="X76:Y77"/>
    <mergeCell ref="AL81:AM82"/>
    <mergeCell ref="T81:U82"/>
    <mergeCell ref="V81:W82"/>
    <mergeCell ref="AN81:AO82"/>
    <mergeCell ref="X81:Y82"/>
    <mergeCell ref="F94:G95"/>
    <mergeCell ref="H94:I95"/>
    <mergeCell ref="J94:K95"/>
    <mergeCell ref="L94:M95"/>
    <mergeCell ref="AN99:AO100"/>
    <mergeCell ref="X99:Y100"/>
    <mergeCell ref="BA81:BA82"/>
    <mergeCell ref="AE94:AI95"/>
    <mergeCell ref="AJ94:AK95"/>
    <mergeCell ref="AL94:AM95"/>
    <mergeCell ref="AN94:AO95"/>
    <mergeCell ref="AP94:AQ95"/>
    <mergeCell ref="N94:O95"/>
    <mergeCell ref="P94:Q95"/>
    <mergeCell ref="R94:S95"/>
    <mergeCell ref="T94:U95"/>
    <mergeCell ref="V94:W95"/>
    <mergeCell ref="X94:Y95"/>
    <mergeCell ref="Z94:AA95"/>
    <mergeCell ref="A91:I92"/>
    <mergeCell ref="B94:E95"/>
    <mergeCell ref="AT94:AT95"/>
    <mergeCell ref="AU94:AU95"/>
    <mergeCell ref="BA99:BA100"/>
    <mergeCell ref="BB81:BB82"/>
    <mergeCell ref="C84:AB88"/>
    <mergeCell ref="AE86:AK87"/>
    <mergeCell ref="AL86:AQ87"/>
    <mergeCell ref="AU86:AU87"/>
    <mergeCell ref="AV86:AV87"/>
    <mergeCell ref="AW86:AX87"/>
    <mergeCell ref="AT87:AT88"/>
    <mergeCell ref="AU81:AU82"/>
    <mergeCell ref="AV81:AV82"/>
    <mergeCell ref="AW81:AW82"/>
    <mergeCell ref="AX81:AX82"/>
    <mergeCell ref="AY81:AY82"/>
    <mergeCell ref="AZ81:AZ82"/>
    <mergeCell ref="Z81:AA82"/>
    <mergeCell ref="AE81:AI82"/>
    <mergeCell ref="AJ81:AK82"/>
    <mergeCell ref="AP81:AQ82"/>
    <mergeCell ref="N81:O82"/>
    <mergeCell ref="P81:Q82"/>
    <mergeCell ref="R81:S82"/>
    <mergeCell ref="AV112:AV113"/>
    <mergeCell ref="AX112:AX113"/>
    <mergeCell ref="AY112:AY113"/>
    <mergeCell ref="AN112:AO113"/>
    <mergeCell ref="AP112:AQ113"/>
    <mergeCell ref="AU112:AU113"/>
    <mergeCell ref="AV94:AV95"/>
    <mergeCell ref="AX94:AX95"/>
    <mergeCell ref="AY94:AY95"/>
    <mergeCell ref="P99:Q100"/>
    <mergeCell ref="R99:S100"/>
    <mergeCell ref="T99:U100"/>
    <mergeCell ref="V99:W100"/>
    <mergeCell ref="AL99:AM100"/>
    <mergeCell ref="A109:I110"/>
    <mergeCell ref="B112:E113"/>
    <mergeCell ref="F112:G113"/>
    <mergeCell ref="H112:I113"/>
    <mergeCell ref="J112:K113"/>
    <mergeCell ref="L112:M113"/>
    <mergeCell ref="B99:E100"/>
    <mergeCell ref="F99:G100"/>
    <mergeCell ref="H99:I100"/>
    <mergeCell ref="J99:K100"/>
    <mergeCell ref="L99:M100"/>
    <mergeCell ref="R117:S118"/>
    <mergeCell ref="T117:U118"/>
    <mergeCell ref="V117:W118"/>
    <mergeCell ref="AN117:AO118"/>
    <mergeCell ref="X117:Y118"/>
    <mergeCell ref="BB99:BB100"/>
    <mergeCell ref="C102:AB106"/>
    <mergeCell ref="AE104:AK105"/>
    <mergeCell ref="AL104:AQ105"/>
    <mergeCell ref="AU104:AU105"/>
    <mergeCell ref="AV104:AV105"/>
    <mergeCell ref="AW104:AX105"/>
    <mergeCell ref="AT105:AT106"/>
    <mergeCell ref="AU99:AU100"/>
    <mergeCell ref="AV99:AV100"/>
    <mergeCell ref="AW99:AW100"/>
    <mergeCell ref="AX99:AX100"/>
    <mergeCell ref="AY99:AY100"/>
    <mergeCell ref="AZ99:AZ100"/>
    <mergeCell ref="Z99:AA100"/>
    <mergeCell ref="AE99:AI100"/>
    <mergeCell ref="AJ99:AK100"/>
    <mergeCell ref="AP99:AQ100"/>
    <mergeCell ref="N99:O100"/>
    <mergeCell ref="AL136:AM137"/>
    <mergeCell ref="AN136:AO137"/>
    <mergeCell ref="X136:Y137"/>
    <mergeCell ref="AE131:AI132"/>
    <mergeCell ref="AJ131:AK132"/>
    <mergeCell ref="AL131:AM132"/>
    <mergeCell ref="AN131:AO132"/>
    <mergeCell ref="AT112:AT113"/>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AL117:AM118"/>
    <mergeCell ref="Z131:AA132"/>
    <mergeCell ref="BA117:BA118"/>
    <mergeCell ref="BB117:BB118"/>
    <mergeCell ref="C120:AB124"/>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P117:AQ118"/>
    <mergeCell ref="N117:O118"/>
    <mergeCell ref="P117:Q118"/>
    <mergeCell ref="A128:I129"/>
    <mergeCell ref="B131:E132"/>
    <mergeCell ref="N131:O132"/>
    <mergeCell ref="P131:Q132"/>
    <mergeCell ref="R131:S132"/>
    <mergeCell ref="T131:U132"/>
    <mergeCell ref="V131:W132"/>
    <mergeCell ref="X131:Y132"/>
    <mergeCell ref="A146:I147"/>
    <mergeCell ref="B149:E150"/>
    <mergeCell ref="F149:G150"/>
    <mergeCell ref="H149:I150"/>
    <mergeCell ref="J149:K150"/>
    <mergeCell ref="L149:M150"/>
    <mergeCell ref="B136:E137"/>
    <mergeCell ref="F136:G137"/>
    <mergeCell ref="H136:I137"/>
    <mergeCell ref="J136:K137"/>
    <mergeCell ref="L136:M137"/>
    <mergeCell ref="F131:G132"/>
    <mergeCell ref="H131:I132"/>
    <mergeCell ref="J131:K132"/>
    <mergeCell ref="L131:M132"/>
    <mergeCell ref="AT131:AT132"/>
    <mergeCell ref="AU131:AU132"/>
    <mergeCell ref="BA136:BA137"/>
    <mergeCell ref="AV149:AV150"/>
    <mergeCell ref="AX149:AX150"/>
    <mergeCell ref="AY149:AY150"/>
    <mergeCell ref="AN149:AO150"/>
    <mergeCell ref="AP149:AQ150"/>
    <mergeCell ref="AU149:AU150"/>
    <mergeCell ref="AV131:AV132"/>
    <mergeCell ref="AX131:AX132"/>
    <mergeCell ref="AY131:AY132"/>
    <mergeCell ref="AP131:AQ132"/>
    <mergeCell ref="AL154:AM155"/>
    <mergeCell ref="BB136:BB137"/>
    <mergeCell ref="C139:AB143"/>
    <mergeCell ref="AE141:AK142"/>
    <mergeCell ref="AL141:AQ142"/>
    <mergeCell ref="AU141:AU142"/>
    <mergeCell ref="AV141:AV142"/>
    <mergeCell ref="AW141:AX142"/>
    <mergeCell ref="AT142:AT143"/>
    <mergeCell ref="AU136:AU137"/>
    <mergeCell ref="AV136:AV137"/>
    <mergeCell ref="AW136:AW137"/>
    <mergeCell ref="AX136:AX137"/>
    <mergeCell ref="AY136:AY137"/>
    <mergeCell ref="AZ136:AZ137"/>
    <mergeCell ref="Z136:AA137"/>
    <mergeCell ref="AE136:AI137"/>
    <mergeCell ref="AJ136:AK137"/>
    <mergeCell ref="AP136:AQ137"/>
    <mergeCell ref="N136:O137"/>
    <mergeCell ref="P136:Q137"/>
    <mergeCell ref="R136:S137"/>
    <mergeCell ref="T136:U137"/>
    <mergeCell ref="V136:W137"/>
    <mergeCell ref="AN154:AO155"/>
    <mergeCell ref="X154:Y155"/>
    <mergeCell ref="A164:I165"/>
    <mergeCell ref="B167:E168"/>
    <mergeCell ref="F167:G168"/>
    <mergeCell ref="H167:I168"/>
    <mergeCell ref="J167:K168"/>
    <mergeCell ref="L167:M168"/>
    <mergeCell ref="AT149:AT150"/>
    <mergeCell ref="B154:E155"/>
    <mergeCell ref="F154:G155"/>
    <mergeCell ref="H154:I155"/>
    <mergeCell ref="J154:K155"/>
    <mergeCell ref="L154:M155"/>
    <mergeCell ref="Z149:AA150"/>
    <mergeCell ref="AE149:AI150"/>
    <mergeCell ref="AJ149:AK150"/>
    <mergeCell ref="AL149:AM150"/>
    <mergeCell ref="N149:O150"/>
    <mergeCell ref="P149:Q150"/>
    <mergeCell ref="R149:S150"/>
    <mergeCell ref="T149:U150"/>
    <mergeCell ref="V149:W150"/>
    <mergeCell ref="X149:Y150"/>
    <mergeCell ref="BA154:BA155"/>
    <mergeCell ref="BB154:BB155"/>
    <mergeCell ref="C157:AB161"/>
    <mergeCell ref="AE159:AK160"/>
    <mergeCell ref="AL159:AQ160"/>
    <mergeCell ref="AU159:AU160"/>
    <mergeCell ref="AV159:AV160"/>
    <mergeCell ref="AW159:AX160"/>
    <mergeCell ref="AT160:AT161"/>
    <mergeCell ref="AU154:AU155"/>
    <mergeCell ref="AV154:AV155"/>
    <mergeCell ref="AW154:AW155"/>
    <mergeCell ref="AX154:AX155"/>
    <mergeCell ref="AY154:AY155"/>
    <mergeCell ref="AZ154:AZ155"/>
    <mergeCell ref="Z154:AA155"/>
    <mergeCell ref="AE154:AI155"/>
    <mergeCell ref="AJ154:AK155"/>
    <mergeCell ref="AP154:AQ155"/>
    <mergeCell ref="N154:O155"/>
    <mergeCell ref="P154:Q155"/>
    <mergeCell ref="R154:S155"/>
    <mergeCell ref="T154:U155"/>
    <mergeCell ref="V154:W155"/>
    <mergeCell ref="AV167:AV168"/>
    <mergeCell ref="AX167:AX168"/>
    <mergeCell ref="AY167:AY168"/>
    <mergeCell ref="B172:E173"/>
    <mergeCell ref="F172:G173"/>
    <mergeCell ref="H172:I173"/>
    <mergeCell ref="J172:K173"/>
    <mergeCell ref="L172:M173"/>
    <mergeCell ref="Z167:AA168"/>
    <mergeCell ref="AE167:AI168"/>
    <mergeCell ref="AJ167:AK168"/>
    <mergeCell ref="AL167:AM168"/>
    <mergeCell ref="AN167:AO168"/>
    <mergeCell ref="AP167:AQ168"/>
    <mergeCell ref="N167:O168"/>
    <mergeCell ref="P167:Q168"/>
    <mergeCell ref="R167:S168"/>
    <mergeCell ref="T167:U168"/>
    <mergeCell ref="V167:W168"/>
    <mergeCell ref="X167:Y168"/>
    <mergeCell ref="AJ172:AK173"/>
    <mergeCell ref="AL172:AM173"/>
    <mergeCell ref="AP172:AQ173"/>
    <mergeCell ref="X186:Y187"/>
    <mergeCell ref="AT167:AT168"/>
    <mergeCell ref="A183:I184"/>
    <mergeCell ref="B186:E187"/>
    <mergeCell ref="F186:G187"/>
    <mergeCell ref="H186:I187"/>
    <mergeCell ref="J186:K187"/>
    <mergeCell ref="L186:M187"/>
    <mergeCell ref="AU167:AU168"/>
    <mergeCell ref="BA172:BA173"/>
    <mergeCell ref="BB172:BB173"/>
    <mergeCell ref="C175:AB179"/>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Z172:AA173"/>
    <mergeCell ref="AE172:AI173"/>
    <mergeCell ref="AN172:AO173"/>
    <mergeCell ref="N172:O173"/>
    <mergeCell ref="P172:Q173"/>
    <mergeCell ref="R172:S173"/>
    <mergeCell ref="T172:U173"/>
    <mergeCell ref="V172:W173"/>
    <mergeCell ref="X172:Y173"/>
    <mergeCell ref="T191:U192"/>
    <mergeCell ref="V191:W192"/>
    <mergeCell ref="X191:Y192"/>
    <mergeCell ref="AT186:AT187"/>
    <mergeCell ref="AU186:AU187"/>
    <mergeCell ref="AV186:AV187"/>
    <mergeCell ref="AX186:AX187"/>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BA191:BA192"/>
    <mergeCell ref="BB191:BB192"/>
    <mergeCell ref="C194:AB198"/>
    <mergeCell ref="AE196:AK197"/>
    <mergeCell ref="AL196:AQ197"/>
    <mergeCell ref="AU196:AU197"/>
    <mergeCell ref="AV196:AV197"/>
    <mergeCell ref="AW196:AX197"/>
    <mergeCell ref="AT197:AT198"/>
    <mergeCell ref="AU191:AU192"/>
    <mergeCell ref="AV191:AV192"/>
    <mergeCell ref="AW191:AW192"/>
    <mergeCell ref="AX191:AX192"/>
    <mergeCell ref="AY191:AY192"/>
    <mergeCell ref="AZ191:AZ192"/>
    <mergeCell ref="Z191:AA192"/>
    <mergeCell ref="AE191:AI192"/>
    <mergeCell ref="AJ191:AK192"/>
    <mergeCell ref="AL191:AM192"/>
    <mergeCell ref="AN191:AO192"/>
    <mergeCell ref="AP191:AQ192"/>
    <mergeCell ref="N191:O192"/>
    <mergeCell ref="P191:Q192"/>
    <mergeCell ref="R191:S192"/>
    <mergeCell ref="B200:AP200"/>
    <mergeCell ref="C203:I204"/>
    <mergeCell ref="J203:AF204"/>
    <mergeCell ref="AG203:AO204"/>
    <mergeCell ref="C205:I209"/>
    <mergeCell ref="P205:R205"/>
    <mergeCell ref="V205:X205"/>
    <mergeCell ref="K207:L207"/>
    <mergeCell ref="U207:V207"/>
    <mergeCell ref="Z207:AB207"/>
    <mergeCell ref="C218:J219"/>
    <mergeCell ref="K218:R219"/>
    <mergeCell ref="S218:V219"/>
    <mergeCell ref="W218:AR219"/>
    <mergeCell ref="D223:AR223"/>
    <mergeCell ref="D225:AR225"/>
    <mergeCell ref="AG207:AK211"/>
    <mergeCell ref="AL207:AO211"/>
    <mergeCell ref="C210:I213"/>
    <mergeCell ref="S211:T211"/>
    <mergeCell ref="X211:Z211"/>
    <mergeCell ref="C216:J217"/>
    <mergeCell ref="K216:R217"/>
    <mergeCell ref="S216:V217"/>
    <mergeCell ref="W216:AR217"/>
    <mergeCell ref="AU225:AW227"/>
    <mergeCell ref="AX225:AY227"/>
    <mergeCell ref="C229:H233"/>
    <mergeCell ref="I229:K233"/>
    <mergeCell ref="L229:Q230"/>
    <mergeCell ref="R229:W230"/>
    <mergeCell ref="X229:AC230"/>
    <mergeCell ref="AD229:AI233"/>
    <mergeCell ref="AU229:AU233"/>
    <mergeCell ref="AV229:AV233"/>
    <mergeCell ref="I234:K237"/>
    <mergeCell ref="AX238:AX241"/>
    <mergeCell ref="AY238:AY241"/>
    <mergeCell ref="AX229:AX233"/>
    <mergeCell ref="AY229:AY233"/>
    <mergeCell ref="L231:N233"/>
    <mergeCell ref="O231:Q233"/>
    <mergeCell ref="R231:W233"/>
    <mergeCell ref="X231:AC233"/>
    <mergeCell ref="R238:W241"/>
    <mergeCell ref="X238:AC241"/>
    <mergeCell ref="AD238:AI241"/>
    <mergeCell ref="AU238:AU241"/>
    <mergeCell ref="AV238:AV241"/>
    <mergeCell ref="L242:N245"/>
    <mergeCell ref="O242:Q245"/>
    <mergeCell ref="O238:Q241"/>
    <mergeCell ref="AV234:AV237"/>
    <mergeCell ref="AX234:AX237"/>
    <mergeCell ref="AY234:AY237"/>
    <mergeCell ref="C238:C241"/>
    <mergeCell ref="D238:D241"/>
    <mergeCell ref="E238:E241"/>
    <mergeCell ref="F238:F241"/>
    <mergeCell ref="G238:H241"/>
    <mergeCell ref="I238:K241"/>
    <mergeCell ref="L238:N241"/>
    <mergeCell ref="L234:N237"/>
    <mergeCell ref="O234:Q237"/>
    <mergeCell ref="R234:W237"/>
    <mergeCell ref="X234:AC237"/>
    <mergeCell ref="AD234:AI237"/>
    <mergeCell ref="AU234:AU237"/>
    <mergeCell ref="C234:C237"/>
    <mergeCell ref="D234:D237"/>
    <mergeCell ref="E234:E237"/>
    <mergeCell ref="F234:F237"/>
    <mergeCell ref="G234:H237"/>
    <mergeCell ref="X246:AC249"/>
    <mergeCell ref="AD246:AI249"/>
    <mergeCell ref="AU246:AU249"/>
    <mergeCell ref="AV246:AV249"/>
    <mergeCell ref="AX246:AX249"/>
    <mergeCell ref="AY246:AY249"/>
    <mergeCell ref="AY242:AY245"/>
    <mergeCell ref="C246:C249"/>
    <mergeCell ref="D246:D249"/>
    <mergeCell ref="E246:E249"/>
    <mergeCell ref="F246:F249"/>
    <mergeCell ref="G246:H249"/>
    <mergeCell ref="I246:K249"/>
    <mergeCell ref="L246:N249"/>
    <mergeCell ref="O246:Q249"/>
    <mergeCell ref="R246:W249"/>
    <mergeCell ref="R242:W245"/>
    <mergeCell ref="X242:AC245"/>
    <mergeCell ref="AD242:AI245"/>
    <mergeCell ref="AU242:AU245"/>
    <mergeCell ref="AV242:AV245"/>
    <mergeCell ref="AX242:AX245"/>
    <mergeCell ref="C242:C245"/>
    <mergeCell ref="D242:D245"/>
    <mergeCell ref="E242:E245"/>
    <mergeCell ref="F242:F245"/>
    <mergeCell ref="G242:H245"/>
    <mergeCell ref="I242:K245"/>
    <mergeCell ref="C254:C257"/>
    <mergeCell ref="D254:D257"/>
    <mergeCell ref="E254:E257"/>
    <mergeCell ref="F254:F257"/>
    <mergeCell ref="G254:H257"/>
    <mergeCell ref="I254:K257"/>
    <mergeCell ref="L254:N257"/>
    <mergeCell ref="L250:N253"/>
    <mergeCell ref="O250:Q253"/>
    <mergeCell ref="C250:C253"/>
    <mergeCell ref="D250:D253"/>
    <mergeCell ref="E250:E253"/>
    <mergeCell ref="F250:F253"/>
    <mergeCell ref="G250:H253"/>
    <mergeCell ref="I250:K253"/>
    <mergeCell ref="F258:F261"/>
    <mergeCell ref="G258:H261"/>
    <mergeCell ref="I258:K261"/>
    <mergeCell ref="L258:N261"/>
    <mergeCell ref="O258:Q261"/>
    <mergeCell ref="O254:Q257"/>
    <mergeCell ref="AV250:AV253"/>
    <mergeCell ref="AX250:AX253"/>
    <mergeCell ref="AY250:AY253"/>
    <mergeCell ref="R250:W253"/>
    <mergeCell ref="X250:AC253"/>
    <mergeCell ref="AD250:AI253"/>
    <mergeCell ref="AU250:AU253"/>
    <mergeCell ref="AX254:AX257"/>
    <mergeCell ref="AY254:AY257"/>
    <mergeCell ref="R254:W257"/>
    <mergeCell ref="X254:AC257"/>
    <mergeCell ref="AD254:AI257"/>
    <mergeCell ref="AU254:AU257"/>
    <mergeCell ref="AV254:AV257"/>
    <mergeCell ref="AY258:AY261"/>
    <mergeCell ref="R258:W261"/>
    <mergeCell ref="X258:AC261"/>
    <mergeCell ref="AD258:AI261"/>
    <mergeCell ref="X262:AC265"/>
    <mergeCell ref="AD262:AI265"/>
    <mergeCell ref="AU262:AU265"/>
    <mergeCell ref="AV262:AV265"/>
    <mergeCell ref="I266:K269"/>
    <mergeCell ref="AX270:AX273"/>
    <mergeCell ref="AY270:AY273"/>
    <mergeCell ref="AX262:AX265"/>
    <mergeCell ref="AY262:AY265"/>
    <mergeCell ref="AY266:AY269"/>
    <mergeCell ref="AV270:AV273"/>
    <mergeCell ref="C262:C265"/>
    <mergeCell ref="D262:D265"/>
    <mergeCell ref="E262:E265"/>
    <mergeCell ref="F262:F265"/>
    <mergeCell ref="G262:H265"/>
    <mergeCell ref="I262:K265"/>
    <mergeCell ref="L262:N265"/>
    <mergeCell ref="O262:Q265"/>
    <mergeCell ref="R262:W265"/>
    <mergeCell ref="AU258:AU261"/>
    <mergeCell ref="AV258:AV261"/>
    <mergeCell ref="AX258:AX261"/>
    <mergeCell ref="C258:C261"/>
    <mergeCell ref="D258:D261"/>
    <mergeCell ref="E258:E261"/>
    <mergeCell ref="L274:N277"/>
    <mergeCell ref="O274:Q277"/>
    <mergeCell ref="O270:Q273"/>
    <mergeCell ref="AV266:AV269"/>
    <mergeCell ref="AX266:AX269"/>
    <mergeCell ref="C270:C273"/>
    <mergeCell ref="D270:D273"/>
    <mergeCell ref="E270:E273"/>
    <mergeCell ref="F270:F273"/>
    <mergeCell ref="G270:H273"/>
    <mergeCell ref="I270:K273"/>
    <mergeCell ref="L270:N273"/>
    <mergeCell ref="L266:N269"/>
    <mergeCell ref="O266:Q269"/>
    <mergeCell ref="R266:W269"/>
    <mergeCell ref="X266:AC269"/>
    <mergeCell ref="AD266:AI269"/>
    <mergeCell ref="AU266:AU269"/>
    <mergeCell ref="C266:C269"/>
    <mergeCell ref="D266:D269"/>
    <mergeCell ref="E266:E269"/>
    <mergeCell ref="F266:F269"/>
    <mergeCell ref="G266:H269"/>
    <mergeCell ref="R270:W273"/>
    <mergeCell ref="X270:AC273"/>
    <mergeCell ref="AD270:AI273"/>
    <mergeCell ref="AU270:AU273"/>
    <mergeCell ref="X278:AC281"/>
    <mergeCell ref="AD278:AI281"/>
    <mergeCell ref="AU278:AU281"/>
    <mergeCell ref="AV278:AV281"/>
    <mergeCell ref="AX278:AX281"/>
    <mergeCell ref="AY278:AY281"/>
    <mergeCell ref="AY274:AY277"/>
    <mergeCell ref="C278:C281"/>
    <mergeCell ref="D278:D281"/>
    <mergeCell ref="E278:E281"/>
    <mergeCell ref="F278:F281"/>
    <mergeCell ref="G278:H281"/>
    <mergeCell ref="I278:K281"/>
    <mergeCell ref="L278:N281"/>
    <mergeCell ref="O278:Q281"/>
    <mergeCell ref="R278:W281"/>
    <mergeCell ref="R274:W277"/>
    <mergeCell ref="X274:AC277"/>
    <mergeCell ref="AD274:AI277"/>
    <mergeCell ref="AU274:AU277"/>
    <mergeCell ref="AV274:AV277"/>
    <mergeCell ref="AX274:AX277"/>
    <mergeCell ref="C274:C277"/>
    <mergeCell ref="D274:D277"/>
    <mergeCell ref="E274:E277"/>
    <mergeCell ref="F274:F277"/>
    <mergeCell ref="G274:H277"/>
    <mergeCell ref="I274:K277"/>
    <mergeCell ref="C286:C289"/>
    <mergeCell ref="D286:D289"/>
    <mergeCell ref="E286:E289"/>
    <mergeCell ref="F286:F289"/>
    <mergeCell ref="G286:H289"/>
    <mergeCell ref="I286:K289"/>
    <mergeCell ref="L286:N289"/>
    <mergeCell ref="L282:N285"/>
    <mergeCell ref="O282:Q285"/>
    <mergeCell ref="C282:C285"/>
    <mergeCell ref="D282:D285"/>
    <mergeCell ref="E282:E285"/>
    <mergeCell ref="F282:F285"/>
    <mergeCell ref="G282:H285"/>
    <mergeCell ref="I282:K285"/>
    <mergeCell ref="O286:Q289"/>
    <mergeCell ref="AV282:AV285"/>
    <mergeCell ref="AX282:AX285"/>
    <mergeCell ref="AY282:AY285"/>
    <mergeCell ref="R282:W285"/>
    <mergeCell ref="X282:AC285"/>
    <mergeCell ref="AD282:AI285"/>
    <mergeCell ref="AU282:AU285"/>
    <mergeCell ref="AX286:AX289"/>
    <mergeCell ref="AY286:AY289"/>
    <mergeCell ref="R286:W289"/>
    <mergeCell ref="X286:AC289"/>
    <mergeCell ref="AD286:AI289"/>
    <mergeCell ref="AU286:AU289"/>
    <mergeCell ref="AV286:AV289"/>
    <mergeCell ref="AV294:AV297"/>
    <mergeCell ref="I298:K301"/>
    <mergeCell ref="AX302:AX305"/>
    <mergeCell ref="AY302:AY305"/>
    <mergeCell ref="AX294:AX297"/>
    <mergeCell ref="AY294:AY297"/>
    <mergeCell ref="AY298:AY301"/>
    <mergeCell ref="AV302:AV305"/>
    <mergeCell ref="F290:F293"/>
    <mergeCell ref="G290:H293"/>
    <mergeCell ref="I290:K293"/>
    <mergeCell ref="L290:N293"/>
    <mergeCell ref="O290:Q293"/>
    <mergeCell ref="AY290:AY293"/>
    <mergeCell ref="R290:W293"/>
    <mergeCell ref="X290:AC293"/>
    <mergeCell ref="AD290:AI293"/>
    <mergeCell ref="AD298:AI301"/>
    <mergeCell ref="AU298:AU301"/>
    <mergeCell ref="X294:AC297"/>
    <mergeCell ref="AD294:AI297"/>
    <mergeCell ref="AU294:AU297"/>
    <mergeCell ref="AD302:AI305"/>
    <mergeCell ref="AU302:AU305"/>
    <mergeCell ref="C294:C297"/>
    <mergeCell ref="D294:D297"/>
    <mergeCell ref="E294:E297"/>
    <mergeCell ref="F294:F297"/>
    <mergeCell ref="G294:H297"/>
    <mergeCell ref="I294:K297"/>
    <mergeCell ref="L294:N297"/>
    <mergeCell ref="O294:Q297"/>
    <mergeCell ref="R294:W297"/>
    <mergeCell ref="AU290:AU293"/>
    <mergeCell ref="AV290:AV293"/>
    <mergeCell ref="AX290:AX293"/>
    <mergeCell ref="C290:C293"/>
    <mergeCell ref="D290:D293"/>
    <mergeCell ref="E290:E293"/>
    <mergeCell ref="L306:N309"/>
    <mergeCell ref="O306:Q309"/>
    <mergeCell ref="O302:Q305"/>
    <mergeCell ref="AV298:AV301"/>
    <mergeCell ref="AX298:AX301"/>
    <mergeCell ref="C302:C305"/>
    <mergeCell ref="D302:D305"/>
    <mergeCell ref="E302:E305"/>
    <mergeCell ref="F302:F305"/>
    <mergeCell ref="G302:H305"/>
    <mergeCell ref="I302:K305"/>
    <mergeCell ref="L302:N305"/>
    <mergeCell ref="L298:N301"/>
    <mergeCell ref="O298:Q301"/>
    <mergeCell ref="R298:W301"/>
    <mergeCell ref="X298:AC301"/>
    <mergeCell ref="C306:C309"/>
    <mergeCell ref="D306:D309"/>
    <mergeCell ref="C298:C301"/>
    <mergeCell ref="D298:D301"/>
    <mergeCell ref="E298:E301"/>
    <mergeCell ref="F298:F301"/>
    <mergeCell ref="G298:H301"/>
    <mergeCell ref="R302:W305"/>
    <mergeCell ref="X302:AC305"/>
    <mergeCell ref="C310:C313"/>
    <mergeCell ref="D310:D313"/>
    <mergeCell ref="E310:E313"/>
    <mergeCell ref="F310:F313"/>
    <mergeCell ref="G310:H313"/>
    <mergeCell ref="I310:K313"/>
    <mergeCell ref="L310:N313"/>
    <mergeCell ref="O310:Q313"/>
    <mergeCell ref="R310:W313"/>
    <mergeCell ref="E306:E309"/>
    <mergeCell ref="F306:F309"/>
    <mergeCell ref="G306:H309"/>
    <mergeCell ref="I306:K309"/>
    <mergeCell ref="X310:AC313"/>
    <mergeCell ref="C330:W333"/>
    <mergeCell ref="X330:AE333"/>
    <mergeCell ref="AF330:AI333"/>
    <mergeCell ref="AU330:AU333"/>
    <mergeCell ref="AV330:AV333"/>
    <mergeCell ref="AX330:AX333"/>
    <mergeCell ref="AY330:AY333"/>
    <mergeCell ref="L314:N317"/>
    <mergeCell ref="O314:Q317"/>
    <mergeCell ref="R314:W317"/>
    <mergeCell ref="X314:AC317"/>
    <mergeCell ref="AD314:AI317"/>
    <mergeCell ref="AU314:AU317"/>
    <mergeCell ref="C314:C317"/>
    <mergeCell ref="D314:D317"/>
    <mergeCell ref="E314:E317"/>
    <mergeCell ref="F314:F317"/>
    <mergeCell ref="G314:H317"/>
    <mergeCell ref="I314:K317"/>
    <mergeCell ref="AV314:AV317"/>
    <mergeCell ref="AX314:AX317"/>
    <mergeCell ref="AY314:AY317"/>
    <mergeCell ref="C326:W329"/>
    <mergeCell ref="X326:AE329"/>
    <mergeCell ref="AD310:AI313"/>
    <mergeCell ref="AU310:AU313"/>
    <mergeCell ref="AV310:AV313"/>
    <mergeCell ref="AX310:AX313"/>
    <mergeCell ref="AY310:AY313"/>
    <mergeCell ref="AY306:AY309"/>
    <mergeCell ref="R306:W309"/>
    <mergeCell ref="X306:AC309"/>
    <mergeCell ref="AD306:AI309"/>
    <mergeCell ref="AU306:AU309"/>
    <mergeCell ref="AV306:AV309"/>
    <mergeCell ref="AX306:AX309"/>
  </mergeCells>
  <phoneticPr fontId="2"/>
  <conditionalFormatting sqref="X234 X238 X242 X246 X250 X254 X258 X262 X266 X270 X274 X278 X282 X286 X290 X294 X298 X302 X306 X310 X314">
    <cfRule type="expression" dxfId="275" priority="7">
      <formula>IF(X234="定",TRUE)</formula>
    </cfRule>
    <cfRule type="expression" dxfId="274" priority="8">
      <formula>IF(#REF!="×",TRUE)</formula>
    </cfRule>
    <cfRule type="expression" dxfId="273" priority="9">
      <formula>IF(X234=0,TRUE)</formula>
    </cfRule>
  </conditionalFormatting>
  <conditionalFormatting sqref="R234 R238 R242 R246 R250 R254 R258 R262 R266 R270 R274 R278 R282 R286 R290 R294 R298 R302 R306 R310 R314">
    <cfRule type="expression" dxfId="272" priority="4">
      <formula>IF(R234="定",TRUE)</formula>
    </cfRule>
    <cfRule type="expression" dxfId="271" priority="5">
      <formula>IF(#REF!="×",TRUE)</formula>
    </cfRule>
    <cfRule type="expression" dxfId="270" priority="6">
      <formula>IF(R234=0,TRUE)</formula>
    </cfRule>
  </conditionalFormatting>
  <conditionalFormatting sqref="AD234 AD238 AD242 AD246 AD250 AD254 AD258 AD262 AD266 AD270 AD274 AD278 AD282 AD286 AD290 AD294 AD298 AD302 AD306 AD310 AD314">
    <cfRule type="expression" dxfId="269" priority="1">
      <formula>IF(AD234="定",TRUE)</formula>
    </cfRule>
    <cfRule type="expression" dxfId="268" priority="2">
      <formula>IF(BV237="×",TRUE)</formula>
    </cfRule>
    <cfRule type="expression" dxfId="267" priority="3">
      <formula>IF(AD234=0,TRUE)</formula>
    </cfRule>
  </conditionalFormatting>
  <dataValidations count="5">
    <dataValidation type="whole" allowBlank="1" showInputMessage="1" showErrorMessage="1" sqref="H186:I187 H191:I192 H167:I168 H172:I173 H57:I58 H62:I63 H76:I77 H81:I82 H94:I95 H99:I100 H112:I113 H117:I118 H131:I132 H136:I137 H149:I150 H154:I155">
      <formula1>5</formula1>
      <formula2>28</formula2>
    </dataValidation>
    <dataValidation type="whole" allowBlank="1" showInputMessage="1" showErrorMessage="1" sqref="AN44:AO45 AN39:AO40 L20:M21 X20:Y21 AN172:AO173 AN167:AO168 L186:M187 X186:Y187 AN25:AO26 AN20:AO21 L25:M26 X25:Y26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L44:M45 X44:Y45 L39:M40 X39:Y40">
      <formula1>0</formula1>
      <formula2>59</formula2>
    </dataValidation>
    <dataValidation type="list" allowBlank="1" showInputMessage="1" showErrorMessage="1" sqref="O234:Q317 I234:K317">
      <formula1>"○,定,×,－"</formula1>
    </dataValidation>
    <dataValidation type="decimal" operator="greaterThan" allowBlank="1" showInputMessage="1" showErrorMessage="1" sqref="K216:R217">
      <formula1>0</formula1>
    </dataValidation>
    <dataValidation type="whole" allowBlank="1" showInputMessage="1" showErrorMessage="1" sqref="L234:N317">
      <formula1>1</formula1>
      <formula2>10</formula2>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&amp;C&amp;P/&amp;N ページ</oddFooter>
  </headerFooter>
  <rowBreaks count="2" manualBreakCount="2">
    <brk id="53" max="44" man="1"/>
    <brk id="220"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83" priority="5">
      <formula>IF(I11="定",TRUE)</formula>
    </cfRule>
    <cfRule type="expression" dxfId="82" priority="6">
      <formula>IF(I11="×",TRUE)</formula>
    </cfRule>
  </conditionalFormatting>
  <conditionalFormatting sqref="R11:W94">
    <cfRule type="expression" dxfId="81" priority="3">
      <formula>IF(I11="定",TRUE)</formula>
    </cfRule>
    <cfRule type="expression" dxfId="80" priority="4">
      <formula>IF(I11="×",TRUE)</formula>
    </cfRule>
  </conditionalFormatting>
  <conditionalFormatting sqref="C4">
    <cfRule type="expression" dxfId="79" priority="1">
      <formula>IF(XFD4="定",TRUE)</formula>
    </cfRule>
    <cfRule type="expression" dxfId="78"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5"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77" priority="5">
      <formula>IF(I11="定",TRUE)</formula>
    </cfRule>
    <cfRule type="expression" dxfId="76" priority="6">
      <formula>IF(I11="×",TRUE)</formula>
    </cfRule>
  </conditionalFormatting>
  <conditionalFormatting sqref="R11:W94">
    <cfRule type="expression" dxfId="75" priority="3">
      <formula>IF(I11="定",TRUE)</formula>
    </cfRule>
    <cfRule type="expression" dxfId="74" priority="4">
      <formula>IF(I11="×",TRUE)</formula>
    </cfRule>
  </conditionalFormatting>
  <conditionalFormatting sqref="C4">
    <cfRule type="expression" dxfId="73" priority="1">
      <formula>IF(XFD4="定",TRUE)</formula>
    </cfRule>
    <cfRule type="expression" dxfId="72"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71" priority="5">
      <formula>IF(I11="定",TRUE)</formula>
    </cfRule>
    <cfRule type="expression" dxfId="70" priority="6">
      <formula>IF(I11="×",TRUE)</formula>
    </cfRule>
  </conditionalFormatting>
  <conditionalFormatting sqref="R11:W94">
    <cfRule type="expression" dxfId="69" priority="3">
      <formula>IF(I11="定",TRUE)</formula>
    </cfRule>
    <cfRule type="expression" dxfId="68" priority="4">
      <formula>IF(I11="×",TRUE)</formula>
    </cfRule>
  </conditionalFormatting>
  <conditionalFormatting sqref="C4">
    <cfRule type="expression" dxfId="67" priority="1">
      <formula>IF(XFD4="定",TRUE)</formula>
    </cfRule>
    <cfRule type="expression" dxfId="66"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c r="D79" s="212" t="s">
        <v>1</v>
      </c>
      <c r="E79" s="214"/>
      <c r="F79" s="214" t="s">
        <v>0</v>
      </c>
      <c r="G79" s="210"/>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c r="D83" s="212" t="s">
        <v>1</v>
      </c>
      <c r="E83" s="214"/>
      <c r="F83" s="214" t="s">
        <v>0</v>
      </c>
      <c r="G83" s="210"/>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65" priority="5">
      <formula>IF(I11="定",TRUE)</formula>
    </cfRule>
    <cfRule type="expression" dxfId="64" priority="6">
      <formula>IF(I11="×",TRUE)</formula>
    </cfRule>
  </conditionalFormatting>
  <conditionalFormatting sqref="R11:W94">
    <cfRule type="expression" dxfId="63" priority="3">
      <formula>IF(I11="定",TRUE)</formula>
    </cfRule>
    <cfRule type="expression" dxfId="62" priority="4">
      <formula>IF(I11="×",TRUE)</formula>
    </cfRule>
  </conditionalFormatting>
  <conditionalFormatting sqref="C4">
    <cfRule type="expression" dxfId="61" priority="1">
      <formula>IF(XFD4="定",TRUE)</formula>
    </cfRule>
    <cfRule type="expression" dxfId="60"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59" priority="5">
      <formula>IF(I11="定",TRUE)</formula>
    </cfRule>
    <cfRule type="expression" dxfId="58" priority="6">
      <formula>IF(I11="×",TRUE)</formula>
    </cfRule>
  </conditionalFormatting>
  <conditionalFormatting sqref="R11:W94">
    <cfRule type="expression" dxfId="57" priority="3">
      <formula>IF(I11="定",TRUE)</formula>
    </cfRule>
    <cfRule type="expression" dxfId="56" priority="4">
      <formula>IF(I11="×",TRUE)</formula>
    </cfRule>
  </conditionalFormatting>
  <conditionalFormatting sqref="C4">
    <cfRule type="expression" dxfId="55" priority="1">
      <formula>IF(XFD4="定",TRUE)</formula>
    </cfRule>
    <cfRule type="expression" dxfId="54"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5"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5"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53" priority="5">
      <formula>IF(I11="定",TRUE)</formula>
    </cfRule>
    <cfRule type="expression" dxfId="52" priority="6">
      <formula>IF(I11="×",TRUE)</formula>
    </cfRule>
  </conditionalFormatting>
  <conditionalFormatting sqref="R11:W94">
    <cfRule type="expression" dxfId="51" priority="3">
      <formula>IF(I11="定",TRUE)</formula>
    </cfRule>
    <cfRule type="expression" dxfId="50" priority="4">
      <formula>IF(I11="×",TRUE)</formula>
    </cfRule>
  </conditionalFormatting>
  <conditionalFormatting sqref="C4">
    <cfRule type="expression" dxfId="49" priority="1">
      <formula>IF(XFD4="定",TRUE)</formula>
    </cfRule>
    <cfRule type="expression" dxfId="48"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5"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2">
        <f>給付額計算書!I314</f>
        <v>0</v>
      </c>
      <c r="J91" s="348"/>
      <c r="K91" s="463"/>
      <c r="L91" s="570"/>
      <c r="M91" s="571"/>
      <c r="N91" s="571"/>
      <c r="O91" s="571"/>
      <c r="P91" s="571"/>
      <c r="Q91" s="572"/>
      <c r="R91" s="570"/>
      <c r="S91" s="571"/>
      <c r="T91" s="571"/>
      <c r="U91" s="571"/>
      <c r="V91" s="571"/>
      <c r="W91" s="572"/>
      <c r="X91" s="443">
        <f t="shared" ref="X91" si="38">IF(L91=0,0,IF(I91="○",R91/L91,0))</f>
        <v>0</v>
      </c>
      <c r="Y91" s="444"/>
      <c r="Z91" s="444"/>
      <c r="AA91" s="444"/>
      <c r="AB91" s="444"/>
      <c r="AC91" s="445"/>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81"/>
      <c r="J94" s="377"/>
      <c r="K94" s="482"/>
      <c r="L94" s="576"/>
      <c r="M94" s="577"/>
      <c r="N94" s="577"/>
      <c r="O94" s="577"/>
      <c r="P94" s="577"/>
      <c r="Q94" s="578"/>
      <c r="R94" s="576"/>
      <c r="S94" s="577"/>
      <c r="T94" s="577"/>
      <c r="U94" s="577"/>
      <c r="V94" s="577"/>
      <c r="W94" s="578"/>
      <c r="X94" s="473"/>
      <c r="Y94" s="474"/>
      <c r="Z94" s="474"/>
      <c r="AA94" s="474"/>
      <c r="AB94" s="474"/>
      <c r="AC94" s="475"/>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47" priority="5">
      <formula>IF(I11="定",TRUE)</formula>
    </cfRule>
    <cfRule type="expression" dxfId="46" priority="6">
      <formula>IF(I11="×",TRUE)</formula>
    </cfRule>
  </conditionalFormatting>
  <conditionalFormatting sqref="R11:W94">
    <cfRule type="expression" dxfId="45" priority="3">
      <formula>IF(I11="定",TRUE)</formula>
    </cfRule>
    <cfRule type="expression" dxfId="44" priority="4">
      <formula>IF(I11="×",TRUE)</formula>
    </cfRule>
  </conditionalFormatting>
  <conditionalFormatting sqref="C4">
    <cfRule type="expression" dxfId="43" priority="1">
      <formula>IF(XFD4="定",TRUE)</formula>
    </cfRule>
    <cfRule type="expression" dxfId="42"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2">
        <f>給付額計算書!I314</f>
        <v>0</v>
      </c>
      <c r="J91" s="348"/>
      <c r="K91" s="463"/>
      <c r="L91" s="570"/>
      <c r="M91" s="571"/>
      <c r="N91" s="571"/>
      <c r="O91" s="571"/>
      <c r="P91" s="571"/>
      <c r="Q91" s="572"/>
      <c r="R91" s="570"/>
      <c r="S91" s="571"/>
      <c r="T91" s="571"/>
      <c r="U91" s="571"/>
      <c r="V91" s="571"/>
      <c r="W91" s="572"/>
      <c r="X91" s="443">
        <f t="shared" ref="X91" si="38">IF(L91=0,0,IF(I91="○",R91/L91,0))</f>
        <v>0</v>
      </c>
      <c r="Y91" s="444"/>
      <c r="Z91" s="444"/>
      <c r="AA91" s="444"/>
      <c r="AB91" s="444"/>
      <c r="AC91" s="445"/>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81"/>
      <c r="J94" s="377"/>
      <c r="K94" s="482"/>
      <c r="L94" s="576"/>
      <c r="M94" s="577"/>
      <c r="N94" s="577"/>
      <c r="O94" s="577"/>
      <c r="P94" s="577"/>
      <c r="Q94" s="578"/>
      <c r="R94" s="576"/>
      <c r="S94" s="577"/>
      <c r="T94" s="577"/>
      <c r="U94" s="577"/>
      <c r="V94" s="577"/>
      <c r="W94" s="578"/>
      <c r="X94" s="473"/>
      <c r="Y94" s="474"/>
      <c r="Z94" s="474"/>
      <c r="AA94" s="474"/>
      <c r="AB94" s="474"/>
      <c r="AC94" s="475"/>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41" priority="5">
      <formula>IF(I11="定",TRUE)</formula>
    </cfRule>
    <cfRule type="expression" dxfId="40" priority="6">
      <formula>IF(I11="×",TRUE)</formula>
    </cfRule>
  </conditionalFormatting>
  <conditionalFormatting sqref="R11:W94">
    <cfRule type="expression" dxfId="39" priority="3">
      <formula>IF(I11="定",TRUE)</formula>
    </cfRule>
    <cfRule type="expression" dxfId="38" priority="4">
      <formula>IF(I11="×",TRUE)</formula>
    </cfRule>
  </conditionalFormatting>
  <conditionalFormatting sqref="C4">
    <cfRule type="expression" dxfId="37" priority="1">
      <formula>IF(XFD4="定",TRUE)</formula>
    </cfRule>
    <cfRule type="expression" dxfId="36"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35" priority="5">
      <formula>IF(I11="定",TRUE)</formula>
    </cfRule>
    <cfRule type="expression" dxfId="34" priority="6">
      <formula>IF(I11="×",TRUE)</formula>
    </cfRule>
  </conditionalFormatting>
  <conditionalFormatting sqref="R11:W94">
    <cfRule type="expression" dxfId="33" priority="3">
      <formula>IF(I11="定",TRUE)</formula>
    </cfRule>
    <cfRule type="expression" dxfId="32" priority="4">
      <formula>IF(I11="×",TRUE)</formula>
    </cfRule>
  </conditionalFormatting>
  <conditionalFormatting sqref="C4">
    <cfRule type="expression" dxfId="31" priority="1">
      <formula>IF(XFD4="定",TRUE)</formula>
    </cfRule>
    <cfRule type="expression" dxfId="30"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29" priority="5">
      <formula>IF(I11="定",TRUE)</formula>
    </cfRule>
    <cfRule type="expression" dxfId="28" priority="6">
      <formula>IF(I11="×",TRUE)</formula>
    </cfRule>
  </conditionalFormatting>
  <conditionalFormatting sqref="R11:W94">
    <cfRule type="expression" dxfId="27" priority="3">
      <formula>IF(I11="定",TRUE)</formula>
    </cfRule>
    <cfRule type="expression" dxfId="26" priority="4">
      <formula>IF(I11="×",TRUE)</formula>
    </cfRule>
  </conditionalFormatting>
  <conditionalFormatting sqref="C4">
    <cfRule type="expression" dxfId="25" priority="1">
      <formula>IF(XFD4="定",TRUE)</formula>
    </cfRule>
    <cfRule type="expression" dxfId="24"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t="str">
        <f>'記載例(計算書)'!L5</f>
        <v>株式会社△△</v>
      </c>
      <c r="V2" s="273"/>
      <c r="W2" s="273"/>
      <c r="X2" s="273"/>
      <c r="Y2" s="273"/>
      <c r="Z2" s="273"/>
      <c r="AA2" s="273"/>
      <c r="AB2" s="273"/>
      <c r="AC2" s="273"/>
      <c r="AD2" s="273" t="s">
        <v>101</v>
      </c>
      <c r="AE2" s="273"/>
      <c r="AF2" s="273"/>
      <c r="AG2" s="273"/>
      <c r="AH2" s="273"/>
      <c r="AI2" s="273" t="str">
        <f>'記載例(計算書)'!L7</f>
        <v>シネマ〇〇滋賀</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15" t="s">
        <v>113</v>
      </c>
      <c r="D4" s="516"/>
      <c r="E4" s="516"/>
      <c r="F4" s="516"/>
      <c r="G4" s="516"/>
      <c r="H4" s="516"/>
      <c r="I4" s="516"/>
      <c r="J4" s="516"/>
      <c r="K4" s="516"/>
      <c r="L4" s="516"/>
      <c r="M4" s="517"/>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18"/>
      <c r="D5" s="519"/>
      <c r="E5" s="519"/>
      <c r="F5" s="519"/>
      <c r="G5" s="519"/>
      <c r="H5" s="519"/>
      <c r="I5" s="519"/>
      <c r="J5" s="519"/>
      <c r="K5" s="519"/>
      <c r="L5" s="519"/>
      <c r="M5" s="520"/>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130</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t="str">
        <f>'記載例(計算書)'!I234</f>
        <v>○</v>
      </c>
      <c r="J11" s="348"/>
      <c r="K11" s="463"/>
      <c r="L11" s="437">
        <v>6</v>
      </c>
      <c r="M11" s="438"/>
      <c r="N11" s="438"/>
      <c r="O11" s="438"/>
      <c r="P11" s="438"/>
      <c r="Q11" s="439"/>
      <c r="R11" s="437">
        <v>2</v>
      </c>
      <c r="S11" s="438"/>
      <c r="T11" s="438"/>
      <c r="U11" s="438"/>
      <c r="V11" s="438"/>
      <c r="W11" s="439"/>
      <c r="X11" s="443">
        <f>IF(L11=0,0,IF(I11="○",R11/L11,0))</f>
        <v>0.33333333333333331</v>
      </c>
      <c r="Y11" s="444"/>
      <c r="Z11" s="444"/>
      <c r="AA11" s="444"/>
      <c r="AB11" s="444"/>
      <c r="AC11" s="445"/>
      <c r="AD11" s="178">
        <f>IF(I11="○",2*X11,0)</f>
        <v>0.66666666666666663</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437"/>
      <c r="M12" s="438"/>
      <c r="N12" s="438"/>
      <c r="O12" s="438"/>
      <c r="P12" s="438"/>
      <c r="Q12" s="439"/>
      <c r="R12" s="437"/>
      <c r="S12" s="438"/>
      <c r="T12" s="438"/>
      <c r="U12" s="438"/>
      <c r="V12" s="438"/>
      <c r="W12" s="439"/>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437"/>
      <c r="M13" s="438"/>
      <c r="N13" s="438"/>
      <c r="O13" s="438"/>
      <c r="P13" s="438"/>
      <c r="Q13" s="439"/>
      <c r="R13" s="437"/>
      <c r="S13" s="438"/>
      <c r="T13" s="438"/>
      <c r="U13" s="438"/>
      <c r="V13" s="438"/>
      <c r="W13" s="439"/>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470"/>
      <c r="M14" s="471"/>
      <c r="N14" s="471"/>
      <c r="O14" s="471"/>
      <c r="P14" s="471"/>
      <c r="Q14" s="472"/>
      <c r="R14" s="470"/>
      <c r="S14" s="471"/>
      <c r="T14" s="471"/>
      <c r="U14" s="471"/>
      <c r="V14" s="471"/>
      <c r="W14" s="472"/>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t="str">
        <f>'記載例(計算書)'!I238</f>
        <v>○</v>
      </c>
      <c r="J15" s="348"/>
      <c r="K15" s="463"/>
      <c r="L15" s="437">
        <v>6</v>
      </c>
      <c r="M15" s="438"/>
      <c r="N15" s="438"/>
      <c r="O15" s="438"/>
      <c r="P15" s="438"/>
      <c r="Q15" s="439"/>
      <c r="R15" s="437">
        <v>2</v>
      </c>
      <c r="S15" s="438"/>
      <c r="T15" s="438"/>
      <c r="U15" s="438"/>
      <c r="V15" s="438"/>
      <c r="W15" s="439"/>
      <c r="X15" s="443">
        <f t="shared" ref="X15" si="0">IF(L15=0,0,IF(I15="○",R15/L15,0))</f>
        <v>0.33333333333333331</v>
      </c>
      <c r="Y15" s="444"/>
      <c r="Z15" s="444"/>
      <c r="AA15" s="444"/>
      <c r="AB15" s="444"/>
      <c r="AC15" s="445"/>
      <c r="AD15" s="178">
        <f t="shared" ref="AD15" si="1">IF(I15="○",2*X15,0)</f>
        <v>0.66666666666666663</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437"/>
      <c r="M16" s="438"/>
      <c r="N16" s="438"/>
      <c r="O16" s="438"/>
      <c r="P16" s="438"/>
      <c r="Q16" s="439"/>
      <c r="R16" s="437"/>
      <c r="S16" s="438"/>
      <c r="T16" s="438"/>
      <c r="U16" s="438"/>
      <c r="V16" s="438"/>
      <c r="W16" s="439"/>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437"/>
      <c r="M17" s="438"/>
      <c r="N17" s="438"/>
      <c r="O17" s="438"/>
      <c r="P17" s="438"/>
      <c r="Q17" s="439"/>
      <c r="R17" s="437"/>
      <c r="S17" s="438"/>
      <c r="T17" s="438"/>
      <c r="U17" s="438"/>
      <c r="V17" s="438"/>
      <c r="W17" s="439"/>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470"/>
      <c r="M18" s="471"/>
      <c r="N18" s="471"/>
      <c r="O18" s="471"/>
      <c r="P18" s="471"/>
      <c r="Q18" s="472"/>
      <c r="R18" s="470"/>
      <c r="S18" s="471"/>
      <c r="T18" s="471"/>
      <c r="U18" s="471"/>
      <c r="V18" s="471"/>
      <c r="W18" s="472"/>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t="str">
        <f>'記載例(計算書)'!I242</f>
        <v>○</v>
      </c>
      <c r="J19" s="348"/>
      <c r="K19" s="463"/>
      <c r="L19" s="437">
        <v>7</v>
      </c>
      <c r="M19" s="438"/>
      <c r="N19" s="438"/>
      <c r="O19" s="438"/>
      <c r="P19" s="438"/>
      <c r="Q19" s="439"/>
      <c r="R19" s="467">
        <v>2</v>
      </c>
      <c r="S19" s="468"/>
      <c r="T19" s="468"/>
      <c r="U19" s="468"/>
      <c r="V19" s="468"/>
      <c r="W19" s="469"/>
      <c r="X19" s="443">
        <f t="shared" ref="X19" si="2">IF(L19=0,0,IF(I19="○",R19/L19,0))</f>
        <v>0.2857142857142857</v>
      </c>
      <c r="Y19" s="444"/>
      <c r="Z19" s="444"/>
      <c r="AA19" s="444"/>
      <c r="AB19" s="444"/>
      <c r="AC19" s="445"/>
      <c r="AD19" s="178">
        <f t="shared" ref="AD19" si="3">IF(I19="○",2*X19,0)</f>
        <v>0.5714285714285714</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437"/>
      <c r="M20" s="438"/>
      <c r="N20" s="438"/>
      <c r="O20" s="438"/>
      <c r="P20" s="438"/>
      <c r="Q20" s="439"/>
      <c r="R20" s="437"/>
      <c r="S20" s="438"/>
      <c r="T20" s="438"/>
      <c r="U20" s="438"/>
      <c r="V20" s="438"/>
      <c r="W20" s="439"/>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437"/>
      <c r="M21" s="438"/>
      <c r="N21" s="438"/>
      <c r="O21" s="438"/>
      <c r="P21" s="438"/>
      <c r="Q21" s="439"/>
      <c r="R21" s="437"/>
      <c r="S21" s="438"/>
      <c r="T21" s="438"/>
      <c r="U21" s="438"/>
      <c r="V21" s="438"/>
      <c r="W21" s="439"/>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470"/>
      <c r="M22" s="471"/>
      <c r="N22" s="471"/>
      <c r="O22" s="471"/>
      <c r="P22" s="471"/>
      <c r="Q22" s="472"/>
      <c r="R22" s="470"/>
      <c r="S22" s="471"/>
      <c r="T22" s="471"/>
      <c r="U22" s="471"/>
      <c r="V22" s="471"/>
      <c r="W22" s="472"/>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t="str">
        <f>'記載例(計算書)'!I246</f>
        <v>○</v>
      </c>
      <c r="J23" s="348"/>
      <c r="K23" s="463"/>
      <c r="L23" s="437">
        <v>7</v>
      </c>
      <c r="M23" s="438"/>
      <c r="N23" s="438"/>
      <c r="O23" s="438"/>
      <c r="P23" s="438"/>
      <c r="Q23" s="439"/>
      <c r="R23" s="467">
        <v>2</v>
      </c>
      <c r="S23" s="468"/>
      <c r="T23" s="468"/>
      <c r="U23" s="468"/>
      <c r="V23" s="468"/>
      <c r="W23" s="469"/>
      <c r="X23" s="443">
        <f t="shared" ref="X23" si="4">IF(L23=0,0,IF(I23="○",R23/L23,0))</f>
        <v>0.2857142857142857</v>
      </c>
      <c r="Y23" s="444"/>
      <c r="Z23" s="444"/>
      <c r="AA23" s="444"/>
      <c r="AB23" s="444"/>
      <c r="AC23" s="445"/>
      <c r="AD23" s="178">
        <f t="shared" ref="AD23" si="5">IF(I23="○",2*X23,0)</f>
        <v>0.5714285714285714</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437"/>
      <c r="M24" s="438"/>
      <c r="N24" s="438"/>
      <c r="O24" s="438"/>
      <c r="P24" s="438"/>
      <c r="Q24" s="439"/>
      <c r="R24" s="437"/>
      <c r="S24" s="438"/>
      <c r="T24" s="438"/>
      <c r="U24" s="438"/>
      <c r="V24" s="438"/>
      <c r="W24" s="439"/>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437"/>
      <c r="M25" s="438"/>
      <c r="N25" s="438"/>
      <c r="O25" s="438"/>
      <c r="P25" s="438"/>
      <c r="Q25" s="439"/>
      <c r="R25" s="437"/>
      <c r="S25" s="438"/>
      <c r="T25" s="438"/>
      <c r="U25" s="438"/>
      <c r="V25" s="438"/>
      <c r="W25" s="439"/>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470"/>
      <c r="M26" s="471"/>
      <c r="N26" s="471"/>
      <c r="O26" s="471"/>
      <c r="P26" s="471"/>
      <c r="Q26" s="472"/>
      <c r="R26" s="470"/>
      <c r="S26" s="471"/>
      <c r="T26" s="471"/>
      <c r="U26" s="471"/>
      <c r="V26" s="471"/>
      <c r="W26" s="472"/>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t="str">
        <f>'記載例(計算書)'!I250</f>
        <v>○</v>
      </c>
      <c r="J27" s="348"/>
      <c r="K27" s="463"/>
      <c r="L27" s="437">
        <v>6</v>
      </c>
      <c r="M27" s="438"/>
      <c r="N27" s="438"/>
      <c r="O27" s="438"/>
      <c r="P27" s="438"/>
      <c r="Q27" s="439"/>
      <c r="R27" s="467">
        <v>2</v>
      </c>
      <c r="S27" s="468"/>
      <c r="T27" s="468"/>
      <c r="U27" s="468"/>
      <c r="V27" s="468"/>
      <c r="W27" s="469"/>
      <c r="X27" s="443">
        <f t="shared" ref="X27" si="6">IF(L27=0,0,IF(I27="○",R27/L27,0))</f>
        <v>0.33333333333333331</v>
      </c>
      <c r="Y27" s="444"/>
      <c r="Z27" s="444"/>
      <c r="AA27" s="444"/>
      <c r="AB27" s="444"/>
      <c r="AC27" s="445"/>
      <c r="AD27" s="178">
        <f t="shared" ref="AD27" si="7">IF(I27="○",2*X27,0)</f>
        <v>0.66666666666666663</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437"/>
      <c r="M28" s="438"/>
      <c r="N28" s="438"/>
      <c r="O28" s="438"/>
      <c r="P28" s="438"/>
      <c r="Q28" s="439"/>
      <c r="R28" s="437"/>
      <c r="S28" s="438"/>
      <c r="T28" s="438"/>
      <c r="U28" s="438"/>
      <c r="V28" s="438"/>
      <c r="W28" s="439"/>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437"/>
      <c r="M29" s="438"/>
      <c r="N29" s="438"/>
      <c r="O29" s="438"/>
      <c r="P29" s="438"/>
      <c r="Q29" s="439"/>
      <c r="R29" s="437"/>
      <c r="S29" s="438"/>
      <c r="T29" s="438"/>
      <c r="U29" s="438"/>
      <c r="V29" s="438"/>
      <c r="W29" s="439"/>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470"/>
      <c r="M30" s="471"/>
      <c r="N30" s="471"/>
      <c r="O30" s="471"/>
      <c r="P30" s="471"/>
      <c r="Q30" s="472"/>
      <c r="R30" s="470"/>
      <c r="S30" s="471"/>
      <c r="T30" s="471"/>
      <c r="U30" s="471"/>
      <c r="V30" s="471"/>
      <c r="W30" s="472"/>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t="str">
        <f>'記載例(計算書)'!I254</f>
        <v>○</v>
      </c>
      <c r="J31" s="348"/>
      <c r="K31" s="463"/>
      <c r="L31" s="437">
        <v>6</v>
      </c>
      <c r="M31" s="438"/>
      <c r="N31" s="438"/>
      <c r="O31" s="438"/>
      <c r="P31" s="438"/>
      <c r="Q31" s="439"/>
      <c r="R31" s="467">
        <v>2</v>
      </c>
      <c r="S31" s="468"/>
      <c r="T31" s="468"/>
      <c r="U31" s="468"/>
      <c r="V31" s="468"/>
      <c r="W31" s="469"/>
      <c r="X31" s="443">
        <f t="shared" ref="X31" si="8">IF(L31=0,0,IF(I31="○",R31/L31,0))</f>
        <v>0.33333333333333331</v>
      </c>
      <c r="Y31" s="444"/>
      <c r="Z31" s="444"/>
      <c r="AA31" s="444"/>
      <c r="AB31" s="444"/>
      <c r="AC31" s="445"/>
      <c r="AD31" s="178">
        <f t="shared" ref="AD31" si="9">IF(I31="○",2*X31,0)</f>
        <v>0.66666666666666663</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437"/>
      <c r="M32" s="438"/>
      <c r="N32" s="438"/>
      <c r="O32" s="438"/>
      <c r="P32" s="438"/>
      <c r="Q32" s="439"/>
      <c r="R32" s="437"/>
      <c r="S32" s="438"/>
      <c r="T32" s="438"/>
      <c r="U32" s="438"/>
      <c r="V32" s="438"/>
      <c r="W32" s="439"/>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437"/>
      <c r="M33" s="438"/>
      <c r="N33" s="438"/>
      <c r="O33" s="438"/>
      <c r="P33" s="438"/>
      <c r="Q33" s="439"/>
      <c r="R33" s="437"/>
      <c r="S33" s="438"/>
      <c r="T33" s="438"/>
      <c r="U33" s="438"/>
      <c r="V33" s="438"/>
      <c r="W33" s="439"/>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470"/>
      <c r="M34" s="471"/>
      <c r="N34" s="471"/>
      <c r="O34" s="471"/>
      <c r="P34" s="471"/>
      <c r="Q34" s="472"/>
      <c r="R34" s="470"/>
      <c r="S34" s="471"/>
      <c r="T34" s="471"/>
      <c r="U34" s="471"/>
      <c r="V34" s="471"/>
      <c r="W34" s="472"/>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t="str">
        <f>'記載例(計算書)'!I258</f>
        <v>○</v>
      </c>
      <c r="J35" s="348"/>
      <c r="K35" s="463"/>
      <c r="L35" s="437">
        <v>6</v>
      </c>
      <c r="M35" s="438"/>
      <c r="N35" s="438"/>
      <c r="O35" s="438"/>
      <c r="P35" s="438"/>
      <c r="Q35" s="439"/>
      <c r="R35" s="467">
        <v>2</v>
      </c>
      <c r="S35" s="468"/>
      <c r="T35" s="468"/>
      <c r="U35" s="468"/>
      <c r="V35" s="468"/>
      <c r="W35" s="469"/>
      <c r="X35" s="443">
        <f t="shared" ref="X35" si="10">IF(L35=0,0,IF(I35="○",R35/L35,0))</f>
        <v>0.33333333333333331</v>
      </c>
      <c r="Y35" s="444"/>
      <c r="Z35" s="444"/>
      <c r="AA35" s="444"/>
      <c r="AB35" s="444"/>
      <c r="AC35" s="445"/>
      <c r="AD35" s="178">
        <f t="shared" ref="AD35" si="11">IF(I35="○",2*X35,0)</f>
        <v>0.66666666666666663</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437"/>
      <c r="M36" s="438"/>
      <c r="N36" s="438"/>
      <c r="O36" s="438"/>
      <c r="P36" s="438"/>
      <c r="Q36" s="439"/>
      <c r="R36" s="437"/>
      <c r="S36" s="438"/>
      <c r="T36" s="438"/>
      <c r="U36" s="438"/>
      <c r="V36" s="438"/>
      <c r="W36" s="439"/>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437"/>
      <c r="M37" s="438"/>
      <c r="N37" s="438"/>
      <c r="O37" s="438"/>
      <c r="P37" s="438"/>
      <c r="Q37" s="439"/>
      <c r="R37" s="437"/>
      <c r="S37" s="438"/>
      <c r="T37" s="438"/>
      <c r="U37" s="438"/>
      <c r="V37" s="438"/>
      <c r="W37" s="439"/>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470"/>
      <c r="M38" s="471"/>
      <c r="N38" s="471"/>
      <c r="O38" s="471"/>
      <c r="P38" s="471"/>
      <c r="Q38" s="472"/>
      <c r="R38" s="470"/>
      <c r="S38" s="471"/>
      <c r="T38" s="471"/>
      <c r="U38" s="471"/>
      <c r="V38" s="471"/>
      <c r="W38" s="472"/>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t="str">
        <f>'記載例(計算書)'!I262</f>
        <v>○</v>
      </c>
      <c r="J39" s="348"/>
      <c r="K39" s="463"/>
      <c r="L39" s="437">
        <v>6</v>
      </c>
      <c r="M39" s="438"/>
      <c r="N39" s="438"/>
      <c r="O39" s="438"/>
      <c r="P39" s="438"/>
      <c r="Q39" s="439"/>
      <c r="R39" s="467">
        <v>2</v>
      </c>
      <c r="S39" s="468"/>
      <c r="T39" s="468"/>
      <c r="U39" s="468"/>
      <c r="V39" s="468"/>
      <c r="W39" s="469"/>
      <c r="X39" s="443">
        <f t="shared" ref="X39" si="12">IF(L39=0,0,IF(I39="○",R39/L39,0))</f>
        <v>0.33333333333333331</v>
      </c>
      <c r="Y39" s="444"/>
      <c r="Z39" s="444"/>
      <c r="AA39" s="444"/>
      <c r="AB39" s="444"/>
      <c r="AC39" s="445"/>
      <c r="AD39" s="178">
        <f t="shared" ref="AD39" si="13">IF(I39="○",2*X39,0)</f>
        <v>0.66666666666666663</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437"/>
      <c r="M40" s="438"/>
      <c r="N40" s="438"/>
      <c r="O40" s="438"/>
      <c r="P40" s="438"/>
      <c r="Q40" s="439"/>
      <c r="R40" s="437"/>
      <c r="S40" s="438"/>
      <c r="T40" s="438"/>
      <c r="U40" s="438"/>
      <c r="V40" s="438"/>
      <c r="W40" s="439"/>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437"/>
      <c r="M41" s="438"/>
      <c r="N41" s="438"/>
      <c r="O41" s="438"/>
      <c r="P41" s="438"/>
      <c r="Q41" s="439"/>
      <c r="R41" s="437"/>
      <c r="S41" s="438"/>
      <c r="T41" s="438"/>
      <c r="U41" s="438"/>
      <c r="V41" s="438"/>
      <c r="W41" s="439"/>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470"/>
      <c r="M42" s="471"/>
      <c r="N42" s="471"/>
      <c r="O42" s="471"/>
      <c r="P42" s="471"/>
      <c r="Q42" s="472"/>
      <c r="R42" s="470"/>
      <c r="S42" s="471"/>
      <c r="T42" s="471"/>
      <c r="U42" s="471"/>
      <c r="V42" s="471"/>
      <c r="W42" s="472"/>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t="str">
        <f>'記載例(計算書)'!I266</f>
        <v>○</v>
      </c>
      <c r="J43" s="348"/>
      <c r="K43" s="463"/>
      <c r="L43" s="437">
        <v>6</v>
      </c>
      <c r="M43" s="438"/>
      <c r="N43" s="438"/>
      <c r="O43" s="438"/>
      <c r="P43" s="438"/>
      <c r="Q43" s="439"/>
      <c r="R43" s="467">
        <v>2</v>
      </c>
      <c r="S43" s="468"/>
      <c r="T43" s="468"/>
      <c r="U43" s="468"/>
      <c r="V43" s="468"/>
      <c r="W43" s="469"/>
      <c r="X43" s="443">
        <f t="shared" ref="X43" si="14">IF(L43=0,0,IF(I43="○",R43/L43,0))</f>
        <v>0.33333333333333331</v>
      </c>
      <c r="Y43" s="444"/>
      <c r="Z43" s="444"/>
      <c r="AA43" s="444"/>
      <c r="AB43" s="444"/>
      <c r="AC43" s="445"/>
      <c r="AD43" s="178">
        <f t="shared" ref="AD43" si="15">IF(I43="○",2*X43,0)</f>
        <v>0.66666666666666663</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437"/>
      <c r="M44" s="438"/>
      <c r="N44" s="438"/>
      <c r="O44" s="438"/>
      <c r="P44" s="438"/>
      <c r="Q44" s="439"/>
      <c r="R44" s="437"/>
      <c r="S44" s="438"/>
      <c r="T44" s="438"/>
      <c r="U44" s="438"/>
      <c r="V44" s="438"/>
      <c r="W44" s="439"/>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437"/>
      <c r="M45" s="438"/>
      <c r="N45" s="438"/>
      <c r="O45" s="438"/>
      <c r="P45" s="438"/>
      <c r="Q45" s="439"/>
      <c r="R45" s="437"/>
      <c r="S45" s="438"/>
      <c r="T45" s="438"/>
      <c r="U45" s="438"/>
      <c r="V45" s="438"/>
      <c r="W45" s="439"/>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470"/>
      <c r="M46" s="471"/>
      <c r="N46" s="471"/>
      <c r="O46" s="471"/>
      <c r="P46" s="471"/>
      <c r="Q46" s="472"/>
      <c r="R46" s="470"/>
      <c r="S46" s="471"/>
      <c r="T46" s="471"/>
      <c r="U46" s="471"/>
      <c r="V46" s="471"/>
      <c r="W46" s="472"/>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t="str">
        <f>'記載例(計算書)'!I270</f>
        <v>○</v>
      </c>
      <c r="J47" s="348"/>
      <c r="K47" s="463"/>
      <c r="L47" s="437">
        <v>6</v>
      </c>
      <c r="M47" s="438"/>
      <c r="N47" s="438"/>
      <c r="O47" s="438"/>
      <c r="P47" s="438"/>
      <c r="Q47" s="439"/>
      <c r="R47" s="467">
        <v>2</v>
      </c>
      <c r="S47" s="468"/>
      <c r="T47" s="468"/>
      <c r="U47" s="468"/>
      <c r="V47" s="468"/>
      <c r="W47" s="469"/>
      <c r="X47" s="443">
        <f t="shared" ref="X47" si="16">IF(L47=0,0,IF(I47="○",R47/L47,0))</f>
        <v>0.33333333333333331</v>
      </c>
      <c r="Y47" s="444"/>
      <c r="Z47" s="444"/>
      <c r="AA47" s="444"/>
      <c r="AB47" s="444"/>
      <c r="AC47" s="445"/>
      <c r="AD47" s="178">
        <f t="shared" ref="AD47" si="17">IF(I47="○",2*X47,0)</f>
        <v>0.66666666666666663</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437"/>
      <c r="M48" s="438"/>
      <c r="N48" s="438"/>
      <c r="O48" s="438"/>
      <c r="P48" s="438"/>
      <c r="Q48" s="439"/>
      <c r="R48" s="437"/>
      <c r="S48" s="438"/>
      <c r="T48" s="438"/>
      <c r="U48" s="438"/>
      <c r="V48" s="438"/>
      <c r="W48" s="439"/>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437"/>
      <c r="M49" s="438"/>
      <c r="N49" s="438"/>
      <c r="O49" s="438"/>
      <c r="P49" s="438"/>
      <c r="Q49" s="439"/>
      <c r="R49" s="437"/>
      <c r="S49" s="438"/>
      <c r="T49" s="438"/>
      <c r="U49" s="438"/>
      <c r="V49" s="438"/>
      <c r="W49" s="439"/>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470"/>
      <c r="M50" s="471"/>
      <c r="N50" s="471"/>
      <c r="O50" s="471"/>
      <c r="P50" s="471"/>
      <c r="Q50" s="472"/>
      <c r="R50" s="470"/>
      <c r="S50" s="471"/>
      <c r="T50" s="471"/>
      <c r="U50" s="471"/>
      <c r="V50" s="471"/>
      <c r="W50" s="472"/>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t="str">
        <f>'記載例(計算書)'!I274</f>
        <v>○</v>
      </c>
      <c r="J51" s="348"/>
      <c r="K51" s="463"/>
      <c r="L51" s="437">
        <v>7</v>
      </c>
      <c r="M51" s="438"/>
      <c r="N51" s="438"/>
      <c r="O51" s="438"/>
      <c r="P51" s="438"/>
      <c r="Q51" s="439"/>
      <c r="R51" s="467">
        <v>2</v>
      </c>
      <c r="S51" s="468"/>
      <c r="T51" s="468"/>
      <c r="U51" s="468"/>
      <c r="V51" s="468"/>
      <c r="W51" s="469"/>
      <c r="X51" s="443">
        <f t="shared" ref="X51" si="18">IF(L51=0,0,IF(I51="○",R51/L51,0))</f>
        <v>0.2857142857142857</v>
      </c>
      <c r="Y51" s="444"/>
      <c r="Z51" s="444"/>
      <c r="AA51" s="444"/>
      <c r="AB51" s="444"/>
      <c r="AC51" s="445"/>
      <c r="AD51" s="178">
        <f t="shared" ref="AD51" si="19">IF(I51="○",2*X51,0)</f>
        <v>0.5714285714285714</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437"/>
      <c r="M52" s="438"/>
      <c r="N52" s="438"/>
      <c r="O52" s="438"/>
      <c r="P52" s="438"/>
      <c r="Q52" s="439"/>
      <c r="R52" s="437"/>
      <c r="S52" s="438"/>
      <c r="T52" s="438"/>
      <c r="U52" s="438"/>
      <c r="V52" s="438"/>
      <c r="W52" s="439"/>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437"/>
      <c r="M53" s="438"/>
      <c r="N53" s="438"/>
      <c r="O53" s="438"/>
      <c r="P53" s="438"/>
      <c r="Q53" s="439"/>
      <c r="R53" s="437"/>
      <c r="S53" s="438"/>
      <c r="T53" s="438"/>
      <c r="U53" s="438"/>
      <c r="V53" s="438"/>
      <c r="W53" s="439"/>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470"/>
      <c r="M54" s="471"/>
      <c r="N54" s="471"/>
      <c r="O54" s="471"/>
      <c r="P54" s="471"/>
      <c r="Q54" s="472"/>
      <c r="R54" s="470"/>
      <c r="S54" s="471"/>
      <c r="T54" s="471"/>
      <c r="U54" s="471"/>
      <c r="V54" s="471"/>
      <c r="W54" s="472"/>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t="str">
        <f>'記載例(計算書)'!I278</f>
        <v>○</v>
      </c>
      <c r="J55" s="348"/>
      <c r="K55" s="463"/>
      <c r="L55" s="437">
        <v>7</v>
      </c>
      <c r="M55" s="438"/>
      <c r="N55" s="438"/>
      <c r="O55" s="438"/>
      <c r="P55" s="438"/>
      <c r="Q55" s="439"/>
      <c r="R55" s="467">
        <v>2</v>
      </c>
      <c r="S55" s="468"/>
      <c r="T55" s="468"/>
      <c r="U55" s="468"/>
      <c r="V55" s="468"/>
      <c r="W55" s="469"/>
      <c r="X55" s="443">
        <f t="shared" ref="X55" si="20">IF(L55=0,0,IF(I55="○",R55/L55,0))</f>
        <v>0.2857142857142857</v>
      </c>
      <c r="Y55" s="444"/>
      <c r="Z55" s="444"/>
      <c r="AA55" s="444"/>
      <c r="AB55" s="444"/>
      <c r="AC55" s="445"/>
      <c r="AD55" s="178">
        <f t="shared" ref="AD55" si="21">IF(I55="○",2*X55,0)</f>
        <v>0.5714285714285714</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437"/>
      <c r="M56" s="438"/>
      <c r="N56" s="438"/>
      <c r="O56" s="438"/>
      <c r="P56" s="438"/>
      <c r="Q56" s="439"/>
      <c r="R56" s="437"/>
      <c r="S56" s="438"/>
      <c r="T56" s="438"/>
      <c r="U56" s="438"/>
      <c r="V56" s="438"/>
      <c r="W56" s="439"/>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437"/>
      <c r="M57" s="438"/>
      <c r="N57" s="438"/>
      <c r="O57" s="438"/>
      <c r="P57" s="438"/>
      <c r="Q57" s="439"/>
      <c r="R57" s="437"/>
      <c r="S57" s="438"/>
      <c r="T57" s="438"/>
      <c r="U57" s="438"/>
      <c r="V57" s="438"/>
      <c r="W57" s="439"/>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470"/>
      <c r="M58" s="471"/>
      <c r="N58" s="471"/>
      <c r="O58" s="471"/>
      <c r="P58" s="471"/>
      <c r="Q58" s="472"/>
      <c r="R58" s="470"/>
      <c r="S58" s="471"/>
      <c r="T58" s="471"/>
      <c r="U58" s="471"/>
      <c r="V58" s="471"/>
      <c r="W58" s="472"/>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t="str">
        <f>'記載例(計算書)'!I282</f>
        <v>○</v>
      </c>
      <c r="J59" s="348"/>
      <c r="K59" s="463"/>
      <c r="L59" s="437">
        <v>6</v>
      </c>
      <c r="M59" s="438"/>
      <c r="N59" s="438"/>
      <c r="O59" s="438"/>
      <c r="P59" s="438"/>
      <c r="Q59" s="439"/>
      <c r="R59" s="467">
        <v>2</v>
      </c>
      <c r="S59" s="468"/>
      <c r="T59" s="468"/>
      <c r="U59" s="468"/>
      <c r="V59" s="468"/>
      <c r="W59" s="469"/>
      <c r="X59" s="443">
        <f t="shared" ref="X59" si="22">IF(L59=0,0,IF(I59="○",R59/L59,0))</f>
        <v>0.33333333333333331</v>
      </c>
      <c r="Y59" s="444"/>
      <c r="Z59" s="444"/>
      <c r="AA59" s="444"/>
      <c r="AB59" s="444"/>
      <c r="AC59" s="445"/>
      <c r="AD59" s="178">
        <f t="shared" ref="AD59" si="23">IF(I59="○",2*X59,0)</f>
        <v>0.66666666666666663</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437"/>
      <c r="M60" s="438"/>
      <c r="N60" s="438"/>
      <c r="O60" s="438"/>
      <c r="P60" s="438"/>
      <c r="Q60" s="439"/>
      <c r="R60" s="437"/>
      <c r="S60" s="438"/>
      <c r="T60" s="438"/>
      <c r="U60" s="438"/>
      <c r="V60" s="438"/>
      <c r="W60" s="439"/>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437"/>
      <c r="M61" s="438"/>
      <c r="N61" s="438"/>
      <c r="O61" s="438"/>
      <c r="P61" s="438"/>
      <c r="Q61" s="439"/>
      <c r="R61" s="437"/>
      <c r="S61" s="438"/>
      <c r="T61" s="438"/>
      <c r="U61" s="438"/>
      <c r="V61" s="438"/>
      <c r="W61" s="439"/>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470"/>
      <c r="M62" s="471"/>
      <c r="N62" s="471"/>
      <c r="O62" s="471"/>
      <c r="P62" s="471"/>
      <c r="Q62" s="472"/>
      <c r="R62" s="470"/>
      <c r="S62" s="471"/>
      <c r="T62" s="471"/>
      <c r="U62" s="471"/>
      <c r="V62" s="471"/>
      <c r="W62" s="472"/>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t="str">
        <f>'記載例(計算書)'!I286</f>
        <v>○</v>
      </c>
      <c r="J63" s="348"/>
      <c r="K63" s="463"/>
      <c r="L63" s="437">
        <v>6</v>
      </c>
      <c r="M63" s="438"/>
      <c r="N63" s="438"/>
      <c r="O63" s="438"/>
      <c r="P63" s="438"/>
      <c r="Q63" s="439"/>
      <c r="R63" s="467">
        <v>2</v>
      </c>
      <c r="S63" s="468"/>
      <c r="T63" s="468"/>
      <c r="U63" s="468"/>
      <c r="V63" s="468"/>
      <c r="W63" s="469"/>
      <c r="X63" s="443">
        <f t="shared" ref="X63" si="24">IF(L63=0,0,IF(I63="○",R63/L63,0))</f>
        <v>0.33333333333333331</v>
      </c>
      <c r="Y63" s="444"/>
      <c r="Z63" s="444"/>
      <c r="AA63" s="444"/>
      <c r="AB63" s="444"/>
      <c r="AC63" s="445"/>
      <c r="AD63" s="178">
        <f t="shared" ref="AD63" si="25">IF(I63="○",2*X63,0)</f>
        <v>0.66666666666666663</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437"/>
      <c r="M64" s="438"/>
      <c r="N64" s="438"/>
      <c r="O64" s="438"/>
      <c r="P64" s="438"/>
      <c r="Q64" s="439"/>
      <c r="R64" s="437"/>
      <c r="S64" s="438"/>
      <c r="T64" s="438"/>
      <c r="U64" s="438"/>
      <c r="V64" s="438"/>
      <c r="W64" s="439"/>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437"/>
      <c r="M65" s="438"/>
      <c r="N65" s="438"/>
      <c r="O65" s="438"/>
      <c r="P65" s="438"/>
      <c r="Q65" s="439"/>
      <c r="R65" s="437"/>
      <c r="S65" s="438"/>
      <c r="T65" s="438"/>
      <c r="U65" s="438"/>
      <c r="V65" s="438"/>
      <c r="W65" s="439"/>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470"/>
      <c r="M66" s="471"/>
      <c r="N66" s="471"/>
      <c r="O66" s="471"/>
      <c r="P66" s="471"/>
      <c r="Q66" s="472"/>
      <c r="R66" s="470"/>
      <c r="S66" s="471"/>
      <c r="T66" s="471"/>
      <c r="U66" s="471"/>
      <c r="V66" s="471"/>
      <c r="W66" s="472"/>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t="str">
        <f>'記載例(計算書)'!I290</f>
        <v>○</v>
      </c>
      <c r="J67" s="348"/>
      <c r="K67" s="463"/>
      <c r="L67" s="437">
        <v>6</v>
      </c>
      <c r="M67" s="438"/>
      <c r="N67" s="438"/>
      <c r="O67" s="438"/>
      <c r="P67" s="438"/>
      <c r="Q67" s="439"/>
      <c r="R67" s="467">
        <v>2</v>
      </c>
      <c r="S67" s="468"/>
      <c r="T67" s="468"/>
      <c r="U67" s="468"/>
      <c r="V67" s="468"/>
      <c r="W67" s="469"/>
      <c r="X67" s="443">
        <f t="shared" ref="X67" si="26">IF(L67=0,0,IF(I67="○",R67/L67,0))</f>
        <v>0.33333333333333331</v>
      </c>
      <c r="Y67" s="444"/>
      <c r="Z67" s="444"/>
      <c r="AA67" s="444"/>
      <c r="AB67" s="444"/>
      <c r="AC67" s="445"/>
      <c r="AD67" s="178">
        <f t="shared" ref="AD67" si="27">IF(I67="○",2*X67,0)</f>
        <v>0.66666666666666663</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437"/>
      <c r="M68" s="438"/>
      <c r="N68" s="438"/>
      <c r="O68" s="438"/>
      <c r="P68" s="438"/>
      <c r="Q68" s="439"/>
      <c r="R68" s="437"/>
      <c r="S68" s="438"/>
      <c r="T68" s="438"/>
      <c r="U68" s="438"/>
      <c r="V68" s="438"/>
      <c r="W68" s="439"/>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437"/>
      <c r="M69" s="438"/>
      <c r="N69" s="438"/>
      <c r="O69" s="438"/>
      <c r="P69" s="438"/>
      <c r="Q69" s="439"/>
      <c r="R69" s="437"/>
      <c r="S69" s="438"/>
      <c r="T69" s="438"/>
      <c r="U69" s="438"/>
      <c r="V69" s="438"/>
      <c r="W69" s="439"/>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470"/>
      <c r="M70" s="471"/>
      <c r="N70" s="471"/>
      <c r="O70" s="471"/>
      <c r="P70" s="471"/>
      <c r="Q70" s="472"/>
      <c r="R70" s="470"/>
      <c r="S70" s="471"/>
      <c r="T70" s="471"/>
      <c r="U70" s="471"/>
      <c r="V70" s="471"/>
      <c r="W70" s="472"/>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t="str">
        <f>'記載例(計算書)'!I294</f>
        <v>○</v>
      </c>
      <c r="J71" s="348"/>
      <c r="K71" s="463"/>
      <c r="L71" s="437">
        <v>6</v>
      </c>
      <c r="M71" s="438"/>
      <c r="N71" s="438"/>
      <c r="O71" s="438"/>
      <c r="P71" s="438"/>
      <c r="Q71" s="439"/>
      <c r="R71" s="467">
        <v>2</v>
      </c>
      <c r="S71" s="468"/>
      <c r="T71" s="468"/>
      <c r="U71" s="468"/>
      <c r="V71" s="468"/>
      <c r="W71" s="469"/>
      <c r="X71" s="443">
        <f t="shared" ref="X71" si="28">IF(L71=0,0,IF(I71="○",R71/L71,0))</f>
        <v>0.33333333333333331</v>
      </c>
      <c r="Y71" s="444"/>
      <c r="Z71" s="444"/>
      <c r="AA71" s="444"/>
      <c r="AB71" s="444"/>
      <c r="AC71" s="445"/>
      <c r="AD71" s="178">
        <f t="shared" ref="AD71" si="29">IF(I71="○",2*X71,0)</f>
        <v>0.66666666666666663</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437"/>
      <c r="M72" s="438"/>
      <c r="N72" s="438"/>
      <c r="O72" s="438"/>
      <c r="P72" s="438"/>
      <c r="Q72" s="439"/>
      <c r="R72" s="437"/>
      <c r="S72" s="438"/>
      <c r="T72" s="438"/>
      <c r="U72" s="438"/>
      <c r="V72" s="438"/>
      <c r="W72" s="439"/>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437"/>
      <c r="M73" s="438"/>
      <c r="N73" s="438"/>
      <c r="O73" s="438"/>
      <c r="P73" s="438"/>
      <c r="Q73" s="439"/>
      <c r="R73" s="437"/>
      <c r="S73" s="438"/>
      <c r="T73" s="438"/>
      <c r="U73" s="438"/>
      <c r="V73" s="438"/>
      <c r="W73" s="439"/>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470"/>
      <c r="M74" s="471"/>
      <c r="N74" s="471"/>
      <c r="O74" s="471"/>
      <c r="P74" s="471"/>
      <c r="Q74" s="472"/>
      <c r="R74" s="470"/>
      <c r="S74" s="471"/>
      <c r="T74" s="471"/>
      <c r="U74" s="471"/>
      <c r="V74" s="471"/>
      <c r="W74" s="472"/>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t="str">
        <f>'記載例(計算書)'!I298</f>
        <v>○</v>
      </c>
      <c r="J75" s="348"/>
      <c r="K75" s="463"/>
      <c r="L75" s="437">
        <v>6</v>
      </c>
      <c r="M75" s="438"/>
      <c r="N75" s="438"/>
      <c r="O75" s="438"/>
      <c r="P75" s="438"/>
      <c r="Q75" s="439"/>
      <c r="R75" s="467">
        <v>2</v>
      </c>
      <c r="S75" s="468"/>
      <c r="T75" s="468"/>
      <c r="U75" s="468"/>
      <c r="V75" s="468"/>
      <c r="W75" s="469"/>
      <c r="X75" s="443">
        <f t="shared" ref="X75" si="30">IF(L75=0,0,IF(I75="○",R75/L75,0))</f>
        <v>0.33333333333333331</v>
      </c>
      <c r="Y75" s="444"/>
      <c r="Z75" s="444"/>
      <c r="AA75" s="444"/>
      <c r="AB75" s="444"/>
      <c r="AC75" s="445"/>
      <c r="AD75" s="178">
        <f t="shared" ref="AD75" si="31">IF(I75="○",2*X75,0)</f>
        <v>0.66666666666666663</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437"/>
      <c r="M76" s="438"/>
      <c r="N76" s="438"/>
      <c r="O76" s="438"/>
      <c r="P76" s="438"/>
      <c r="Q76" s="439"/>
      <c r="R76" s="437"/>
      <c r="S76" s="438"/>
      <c r="T76" s="438"/>
      <c r="U76" s="438"/>
      <c r="V76" s="438"/>
      <c r="W76" s="439"/>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437"/>
      <c r="M77" s="438"/>
      <c r="N77" s="438"/>
      <c r="O77" s="438"/>
      <c r="P77" s="438"/>
      <c r="Q77" s="439"/>
      <c r="R77" s="437"/>
      <c r="S77" s="438"/>
      <c r="T77" s="438"/>
      <c r="U77" s="438"/>
      <c r="V77" s="438"/>
      <c r="W77" s="439"/>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470"/>
      <c r="M78" s="471"/>
      <c r="N78" s="471"/>
      <c r="O78" s="471"/>
      <c r="P78" s="471"/>
      <c r="Q78" s="472"/>
      <c r="R78" s="470"/>
      <c r="S78" s="471"/>
      <c r="T78" s="471"/>
      <c r="U78" s="471"/>
      <c r="V78" s="471"/>
      <c r="W78" s="472"/>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c r="D79" s="212"/>
      <c r="E79" s="214"/>
      <c r="F79" s="214"/>
      <c r="G79" s="210"/>
      <c r="H79" s="240"/>
      <c r="I79" s="462"/>
      <c r="J79" s="348"/>
      <c r="K79" s="463"/>
      <c r="L79" s="437"/>
      <c r="M79" s="438"/>
      <c r="N79" s="438"/>
      <c r="O79" s="438"/>
      <c r="P79" s="438"/>
      <c r="Q79" s="439"/>
      <c r="R79" s="467"/>
      <c r="S79" s="468"/>
      <c r="T79" s="468"/>
      <c r="U79" s="468"/>
      <c r="V79" s="468"/>
      <c r="W79" s="469"/>
      <c r="X79" s="443"/>
      <c r="Y79" s="444"/>
      <c r="Z79" s="444"/>
      <c r="AA79" s="444"/>
      <c r="AB79" s="444"/>
      <c r="AC79" s="445"/>
      <c r="AD79" s="178"/>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437"/>
      <c r="M80" s="438"/>
      <c r="N80" s="438"/>
      <c r="O80" s="438"/>
      <c r="P80" s="438"/>
      <c r="Q80" s="439"/>
      <c r="R80" s="437"/>
      <c r="S80" s="438"/>
      <c r="T80" s="438"/>
      <c r="U80" s="438"/>
      <c r="V80" s="438"/>
      <c r="W80" s="439"/>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437"/>
      <c r="M81" s="438"/>
      <c r="N81" s="438"/>
      <c r="O81" s="438"/>
      <c r="P81" s="438"/>
      <c r="Q81" s="439"/>
      <c r="R81" s="437"/>
      <c r="S81" s="438"/>
      <c r="T81" s="438"/>
      <c r="U81" s="438"/>
      <c r="V81" s="438"/>
      <c r="W81" s="439"/>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470"/>
      <c r="M82" s="471"/>
      <c r="N82" s="471"/>
      <c r="O82" s="471"/>
      <c r="P82" s="471"/>
      <c r="Q82" s="472"/>
      <c r="R82" s="470"/>
      <c r="S82" s="471"/>
      <c r="T82" s="471"/>
      <c r="U82" s="471"/>
      <c r="V82" s="471"/>
      <c r="W82" s="472"/>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c r="D83" s="212"/>
      <c r="E83" s="214"/>
      <c r="F83" s="214"/>
      <c r="G83" s="210"/>
      <c r="H83" s="240"/>
      <c r="I83" s="462"/>
      <c r="J83" s="348"/>
      <c r="K83" s="463"/>
      <c r="L83" s="437"/>
      <c r="M83" s="438"/>
      <c r="N83" s="438"/>
      <c r="O83" s="438"/>
      <c r="P83" s="438"/>
      <c r="Q83" s="439"/>
      <c r="R83" s="467"/>
      <c r="S83" s="468"/>
      <c r="T83" s="468"/>
      <c r="U83" s="468"/>
      <c r="V83" s="468"/>
      <c r="W83" s="469"/>
      <c r="X83" s="443"/>
      <c r="Y83" s="444"/>
      <c r="Z83" s="444"/>
      <c r="AA83" s="444"/>
      <c r="AB83" s="444"/>
      <c r="AC83" s="445"/>
      <c r="AD83" s="178"/>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437"/>
      <c r="M84" s="438"/>
      <c r="N84" s="438"/>
      <c r="O84" s="438"/>
      <c r="P84" s="438"/>
      <c r="Q84" s="439"/>
      <c r="R84" s="437"/>
      <c r="S84" s="438"/>
      <c r="T84" s="438"/>
      <c r="U84" s="438"/>
      <c r="V84" s="438"/>
      <c r="W84" s="439"/>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437"/>
      <c r="M85" s="438"/>
      <c r="N85" s="438"/>
      <c r="O85" s="438"/>
      <c r="P85" s="438"/>
      <c r="Q85" s="439"/>
      <c r="R85" s="437"/>
      <c r="S85" s="438"/>
      <c r="T85" s="438"/>
      <c r="U85" s="438"/>
      <c r="V85" s="438"/>
      <c r="W85" s="439"/>
      <c r="X85" s="443"/>
      <c r="Y85" s="444"/>
      <c r="Z85" s="444"/>
      <c r="AA85" s="444"/>
      <c r="AB85" s="444"/>
      <c r="AC85" s="445"/>
      <c r="AD85" s="449"/>
      <c r="AE85" s="450"/>
      <c r="AF85" s="450"/>
      <c r="AG85" s="450"/>
      <c r="AH85" s="450"/>
      <c r="AI85" s="451"/>
      <c r="AU85" s="171"/>
      <c r="AV85" s="172"/>
      <c r="AW85" s="28"/>
    </row>
    <row r="86" spans="3:49" s="1" customFormat="1" ht="10.5" hidden="1" customHeight="1" x14ac:dyDescent="0.2">
      <c r="C86" s="238"/>
      <c r="D86" s="239"/>
      <c r="E86" s="216"/>
      <c r="F86" s="216"/>
      <c r="G86" s="243"/>
      <c r="H86" s="244"/>
      <c r="I86" s="481"/>
      <c r="J86" s="377"/>
      <c r="K86" s="482"/>
      <c r="L86" s="470"/>
      <c r="M86" s="471"/>
      <c r="N86" s="471"/>
      <c r="O86" s="471"/>
      <c r="P86" s="471"/>
      <c r="Q86" s="472"/>
      <c r="R86" s="470"/>
      <c r="S86" s="471"/>
      <c r="T86" s="471"/>
      <c r="U86" s="471"/>
      <c r="V86" s="471"/>
      <c r="W86" s="472"/>
      <c r="X86" s="473"/>
      <c r="Y86" s="474"/>
      <c r="Z86" s="474"/>
      <c r="AA86" s="474"/>
      <c r="AB86" s="474"/>
      <c r="AC86" s="475"/>
      <c r="AD86" s="449"/>
      <c r="AE86" s="450"/>
      <c r="AF86" s="450"/>
      <c r="AG86" s="450"/>
      <c r="AH86" s="450"/>
      <c r="AI86" s="451"/>
      <c r="AU86" s="171"/>
      <c r="AV86" s="172"/>
      <c r="AW86" s="28"/>
    </row>
    <row r="87" spans="3:49" s="1" customFormat="1" ht="10.5" hidden="1" customHeight="1" x14ac:dyDescent="0.2">
      <c r="C87" s="477"/>
      <c r="D87" s="479" t="s">
        <v>1</v>
      </c>
      <c r="E87" s="214"/>
      <c r="F87" s="214" t="s">
        <v>0</v>
      </c>
      <c r="G87" s="480"/>
      <c r="H87" s="214"/>
      <c r="I87" s="462">
        <f>'記載例(計算書)'!I310</f>
        <v>0</v>
      </c>
      <c r="J87" s="348"/>
      <c r="K87" s="463"/>
      <c r="L87" s="467"/>
      <c r="M87" s="468"/>
      <c r="N87" s="468"/>
      <c r="O87" s="468"/>
      <c r="P87" s="468"/>
      <c r="Q87" s="469"/>
      <c r="R87" s="467"/>
      <c r="S87" s="468"/>
      <c r="T87" s="468"/>
      <c r="U87" s="468"/>
      <c r="V87" s="468"/>
      <c r="W87" s="469"/>
      <c r="X87" s="443">
        <f t="shared" ref="X87" si="32">IF(L87=0,0,IF(I87="○",R87/L87,0))</f>
        <v>0</v>
      </c>
      <c r="Y87" s="444"/>
      <c r="Z87" s="444"/>
      <c r="AA87" s="444"/>
      <c r="AB87" s="444"/>
      <c r="AC87" s="445"/>
      <c r="AD87" s="178">
        <f t="shared" ref="AD87" si="33">IF(I87="○",2*X87,0)</f>
        <v>0</v>
      </c>
      <c r="AE87" s="179"/>
      <c r="AF87" s="179"/>
      <c r="AG87" s="179"/>
      <c r="AH87" s="179"/>
      <c r="AI87" s="476"/>
      <c r="AU87" s="171"/>
      <c r="AV87" s="172"/>
      <c r="AW87" s="28"/>
    </row>
    <row r="88" spans="3:49" s="1" customFormat="1" ht="10.9" hidden="1" customHeight="1" x14ac:dyDescent="0.2">
      <c r="C88" s="455"/>
      <c r="D88" s="213"/>
      <c r="E88" s="215"/>
      <c r="F88" s="215"/>
      <c r="G88" s="211"/>
      <c r="H88" s="215"/>
      <c r="I88" s="462"/>
      <c r="J88" s="348"/>
      <c r="K88" s="463"/>
      <c r="L88" s="437"/>
      <c r="M88" s="438"/>
      <c r="N88" s="438"/>
      <c r="O88" s="438"/>
      <c r="P88" s="438"/>
      <c r="Q88" s="439"/>
      <c r="R88" s="437"/>
      <c r="S88" s="438"/>
      <c r="T88" s="438"/>
      <c r="U88" s="438"/>
      <c r="V88" s="438"/>
      <c r="W88" s="439"/>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455"/>
      <c r="D89" s="213"/>
      <c r="E89" s="215"/>
      <c r="F89" s="215"/>
      <c r="G89" s="211"/>
      <c r="H89" s="215"/>
      <c r="I89" s="462"/>
      <c r="J89" s="348"/>
      <c r="K89" s="463"/>
      <c r="L89" s="437"/>
      <c r="M89" s="438"/>
      <c r="N89" s="438"/>
      <c r="O89" s="438"/>
      <c r="P89" s="438"/>
      <c r="Q89" s="439"/>
      <c r="R89" s="437"/>
      <c r="S89" s="438"/>
      <c r="T89" s="438"/>
      <c r="U89" s="438"/>
      <c r="V89" s="438"/>
      <c r="W89" s="439"/>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478"/>
      <c r="D90" s="239"/>
      <c r="E90" s="216"/>
      <c r="F90" s="216"/>
      <c r="G90" s="238"/>
      <c r="H90" s="216"/>
      <c r="I90" s="481"/>
      <c r="J90" s="377"/>
      <c r="K90" s="482"/>
      <c r="L90" s="470"/>
      <c r="M90" s="471"/>
      <c r="N90" s="471"/>
      <c r="O90" s="471"/>
      <c r="P90" s="471"/>
      <c r="Q90" s="472"/>
      <c r="R90" s="470"/>
      <c r="S90" s="471"/>
      <c r="T90" s="471"/>
      <c r="U90" s="471"/>
      <c r="V90" s="471"/>
      <c r="W90" s="472"/>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455"/>
      <c r="D91" s="213" t="s">
        <v>1</v>
      </c>
      <c r="E91" s="215"/>
      <c r="F91" s="215" t="s">
        <v>0</v>
      </c>
      <c r="G91" s="211"/>
      <c r="H91" s="215"/>
      <c r="I91" s="460">
        <f>'記載例(計算書)'!I314</f>
        <v>0</v>
      </c>
      <c r="J91" s="375"/>
      <c r="K91" s="461"/>
      <c r="L91" s="437"/>
      <c r="M91" s="438"/>
      <c r="N91" s="438"/>
      <c r="O91" s="438"/>
      <c r="P91" s="438"/>
      <c r="Q91" s="439"/>
      <c r="R91" s="437"/>
      <c r="S91" s="438"/>
      <c r="T91" s="438"/>
      <c r="U91" s="438"/>
      <c r="V91" s="438"/>
      <c r="W91" s="439"/>
      <c r="X91" s="443">
        <f t="shared" ref="X91" si="34">IF(L91=0,0,IF(I91="○",R91/L91,0))</f>
        <v>0</v>
      </c>
      <c r="Y91" s="444"/>
      <c r="Z91" s="444"/>
      <c r="AA91" s="444"/>
      <c r="AB91" s="444"/>
      <c r="AC91" s="445"/>
      <c r="AD91" s="449">
        <f t="shared" ref="AD91" si="35">IF(I91="○",2*X91,0)</f>
        <v>0</v>
      </c>
      <c r="AE91" s="450"/>
      <c r="AF91" s="450"/>
      <c r="AG91" s="450"/>
      <c r="AH91" s="450"/>
      <c r="AI91" s="451"/>
      <c r="AU91" s="172"/>
      <c r="AV91" s="172"/>
      <c r="AW91" s="28"/>
    </row>
    <row r="92" spans="3:49" s="1" customFormat="1" ht="10.9" hidden="1" customHeight="1" x14ac:dyDescent="0.2">
      <c r="C92" s="455"/>
      <c r="D92" s="213"/>
      <c r="E92" s="215"/>
      <c r="F92" s="215"/>
      <c r="G92" s="211"/>
      <c r="H92" s="215"/>
      <c r="I92" s="462"/>
      <c r="J92" s="348"/>
      <c r="K92" s="463"/>
      <c r="L92" s="437"/>
      <c r="M92" s="438"/>
      <c r="N92" s="438"/>
      <c r="O92" s="438"/>
      <c r="P92" s="438"/>
      <c r="Q92" s="439"/>
      <c r="R92" s="437"/>
      <c r="S92" s="438"/>
      <c r="T92" s="438"/>
      <c r="U92" s="438"/>
      <c r="V92" s="438"/>
      <c r="W92" s="439"/>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455"/>
      <c r="D93" s="213"/>
      <c r="E93" s="215"/>
      <c r="F93" s="215"/>
      <c r="G93" s="211"/>
      <c r="H93" s="215"/>
      <c r="I93" s="462"/>
      <c r="J93" s="348"/>
      <c r="K93" s="463"/>
      <c r="L93" s="437"/>
      <c r="M93" s="438"/>
      <c r="N93" s="438"/>
      <c r="O93" s="438"/>
      <c r="P93" s="438"/>
      <c r="Q93" s="439"/>
      <c r="R93" s="437"/>
      <c r="S93" s="438"/>
      <c r="T93" s="438"/>
      <c r="U93" s="438"/>
      <c r="V93" s="438"/>
      <c r="W93" s="439"/>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456"/>
      <c r="D94" s="457"/>
      <c r="E94" s="458"/>
      <c r="F94" s="458"/>
      <c r="G94" s="459"/>
      <c r="H94" s="458"/>
      <c r="I94" s="464"/>
      <c r="J94" s="465"/>
      <c r="K94" s="466"/>
      <c r="L94" s="440"/>
      <c r="M94" s="441"/>
      <c r="N94" s="441"/>
      <c r="O94" s="441"/>
      <c r="P94" s="441"/>
      <c r="Q94" s="442"/>
      <c r="R94" s="440"/>
      <c r="S94" s="441"/>
      <c r="T94" s="441"/>
      <c r="U94" s="441"/>
      <c r="V94" s="441"/>
      <c r="W94" s="442"/>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91:Q94">
    <cfRule type="expression" dxfId="266" priority="65">
      <formula>IF(I91="定",TRUE)</formula>
    </cfRule>
    <cfRule type="expression" dxfId="265" priority="66">
      <formula>IF(I91="×",TRUE)</formula>
    </cfRule>
  </conditionalFormatting>
  <conditionalFormatting sqref="R91:W94">
    <cfRule type="expression" dxfId="264" priority="63">
      <formula>IF(I91="定",TRUE)</formula>
    </cfRule>
    <cfRule type="expression" dxfId="263" priority="64">
      <formula>IF(I91="×",TRUE)</formula>
    </cfRule>
  </conditionalFormatting>
  <conditionalFormatting sqref="C4">
    <cfRule type="expression" dxfId="262" priority="61">
      <formula>IF(XFD4="定",TRUE)</formula>
    </cfRule>
    <cfRule type="expression" dxfId="261" priority="62">
      <formula>IF(XFD4="×",TRUE)</formula>
    </cfRule>
  </conditionalFormatting>
  <conditionalFormatting sqref="L11:Q30 L87:Q90">
    <cfRule type="expression" dxfId="260" priority="59">
      <formula>IF(I11="定",TRUE)</formula>
    </cfRule>
    <cfRule type="expression" dxfId="259" priority="60">
      <formula>IF(I11="×",TRUE)</formula>
    </cfRule>
  </conditionalFormatting>
  <conditionalFormatting sqref="R11:W30 R87:W90">
    <cfRule type="expression" dxfId="258" priority="57">
      <formula>IF(I11="定",TRUE)</formula>
    </cfRule>
    <cfRule type="expression" dxfId="257" priority="58">
      <formula>IF(I11="×",TRUE)</formula>
    </cfRule>
  </conditionalFormatting>
  <conditionalFormatting sqref="L31:Q34">
    <cfRule type="expression" dxfId="256" priority="55">
      <formula>IF(I31="定",TRUE)</formula>
    </cfRule>
    <cfRule type="expression" dxfId="255" priority="56">
      <formula>IF(I31="×",TRUE)</formula>
    </cfRule>
  </conditionalFormatting>
  <conditionalFormatting sqref="R31:W34">
    <cfRule type="expression" dxfId="254" priority="53">
      <formula>IF(I31="定",TRUE)</formula>
    </cfRule>
    <cfRule type="expression" dxfId="253" priority="54">
      <formula>IF(I31="×",TRUE)</formula>
    </cfRule>
  </conditionalFormatting>
  <conditionalFormatting sqref="L35:Q38">
    <cfRule type="expression" dxfId="252" priority="51">
      <formula>IF(I35="定",TRUE)</formula>
    </cfRule>
    <cfRule type="expression" dxfId="251" priority="52">
      <formula>IF(I35="×",TRUE)</formula>
    </cfRule>
  </conditionalFormatting>
  <conditionalFormatting sqref="R35:W38">
    <cfRule type="expression" dxfId="250" priority="49">
      <formula>IF(I35="定",TRUE)</formula>
    </cfRule>
    <cfRule type="expression" dxfId="249" priority="50">
      <formula>IF(I35="×",TRUE)</formula>
    </cfRule>
  </conditionalFormatting>
  <conditionalFormatting sqref="L39:Q42">
    <cfRule type="expression" dxfId="248" priority="47">
      <formula>IF(I39="定",TRUE)</formula>
    </cfRule>
    <cfRule type="expression" dxfId="247" priority="48">
      <formula>IF(I39="×",TRUE)</formula>
    </cfRule>
  </conditionalFormatting>
  <conditionalFormatting sqref="R39:W42">
    <cfRule type="expression" dxfId="246" priority="45">
      <formula>IF(I39="定",TRUE)</formula>
    </cfRule>
    <cfRule type="expression" dxfId="245" priority="46">
      <formula>IF(I39="×",TRUE)</formula>
    </cfRule>
  </conditionalFormatting>
  <conditionalFormatting sqref="L43:Q46">
    <cfRule type="expression" dxfId="244" priority="43">
      <formula>IF(I43="定",TRUE)</formula>
    </cfRule>
    <cfRule type="expression" dxfId="243" priority="44">
      <formula>IF(I43="×",TRUE)</formula>
    </cfRule>
  </conditionalFormatting>
  <conditionalFormatting sqref="R43:W46">
    <cfRule type="expression" dxfId="242" priority="41">
      <formula>IF(I43="定",TRUE)</formula>
    </cfRule>
    <cfRule type="expression" dxfId="241" priority="42">
      <formula>IF(I43="×",TRUE)</formula>
    </cfRule>
  </conditionalFormatting>
  <conditionalFormatting sqref="L51:Q54">
    <cfRule type="expression" dxfId="240" priority="39">
      <formula>IF(I51="定",TRUE)</formula>
    </cfRule>
    <cfRule type="expression" dxfId="239" priority="40">
      <formula>IF(I51="×",TRUE)</formula>
    </cfRule>
  </conditionalFormatting>
  <conditionalFormatting sqref="R51:W54">
    <cfRule type="expression" dxfId="238" priority="37">
      <formula>IF(I51="定",TRUE)</formula>
    </cfRule>
    <cfRule type="expression" dxfId="237" priority="38">
      <formula>IF(I51="×",TRUE)</formula>
    </cfRule>
  </conditionalFormatting>
  <conditionalFormatting sqref="L47:Q50">
    <cfRule type="expression" dxfId="236" priority="35">
      <formula>IF(I47="定",TRUE)</formula>
    </cfRule>
    <cfRule type="expression" dxfId="235" priority="36">
      <formula>IF(I47="×",TRUE)</formula>
    </cfRule>
  </conditionalFormatting>
  <conditionalFormatting sqref="R47:W50">
    <cfRule type="expression" dxfId="234" priority="33">
      <formula>IF(I47="定",TRUE)</formula>
    </cfRule>
    <cfRule type="expression" dxfId="233" priority="34">
      <formula>IF(I47="×",TRUE)</formula>
    </cfRule>
  </conditionalFormatting>
  <conditionalFormatting sqref="L55:Q58">
    <cfRule type="expression" dxfId="232" priority="31">
      <formula>IF(I55="定",TRUE)</formula>
    </cfRule>
    <cfRule type="expression" dxfId="231" priority="32">
      <formula>IF(I55="×",TRUE)</formula>
    </cfRule>
  </conditionalFormatting>
  <conditionalFormatting sqref="R55:W58">
    <cfRule type="expression" dxfId="230" priority="29">
      <formula>IF(I55="定",TRUE)</formula>
    </cfRule>
    <cfRule type="expression" dxfId="229" priority="30">
      <formula>IF(I55="×",TRUE)</formula>
    </cfRule>
  </conditionalFormatting>
  <conditionalFormatting sqref="L79:Q82">
    <cfRule type="expression" dxfId="228" priority="27">
      <formula>IF(I79="定",TRUE)</formula>
    </cfRule>
    <cfRule type="expression" dxfId="227" priority="28">
      <formula>IF(I79="×",TRUE)</formula>
    </cfRule>
  </conditionalFormatting>
  <conditionalFormatting sqref="R79:W82">
    <cfRule type="expression" dxfId="226" priority="25">
      <formula>IF(I79="定",TRUE)</formula>
    </cfRule>
    <cfRule type="expression" dxfId="225" priority="26">
      <formula>IF(I79="×",TRUE)</formula>
    </cfRule>
  </conditionalFormatting>
  <conditionalFormatting sqref="L83:Q86">
    <cfRule type="expression" dxfId="224" priority="23">
      <formula>IF(I83="定",TRUE)</formula>
    </cfRule>
    <cfRule type="expression" dxfId="223" priority="24">
      <formula>IF(I83="×",TRUE)</formula>
    </cfRule>
  </conditionalFormatting>
  <conditionalFormatting sqref="R83:W86">
    <cfRule type="expression" dxfId="222" priority="21">
      <formula>IF(I83="定",TRUE)</formula>
    </cfRule>
    <cfRule type="expression" dxfId="221" priority="22">
      <formula>IF(I83="×",TRUE)</formula>
    </cfRule>
  </conditionalFormatting>
  <conditionalFormatting sqref="L59:Q62">
    <cfRule type="expression" dxfId="220" priority="19">
      <formula>IF(I59="定",TRUE)</formula>
    </cfRule>
    <cfRule type="expression" dxfId="219" priority="20">
      <formula>IF(I59="×",TRUE)</formula>
    </cfRule>
  </conditionalFormatting>
  <conditionalFormatting sqref="R59:W62">
    <cfRule type="expression" dxfId="218" priority="17">
      <formula>IF(I59="定",TRUE)</formula>
    </cfRule>
    <cfRule type="expression" dxfId="217" priority="18">
      <formula>IF(I59="×",TRUE)</formula>
    </cfRule>
  </conditionalFormatting>
  <conditionalFormatting sqref="L63:Q66">
    <cfRule type="expression" dxfId="216" priority="15">
      <formula>IF(I63="定",TRUE)</formula>
    </cfRule>
    <cfRule type="expression" dxfId="215" priority="16">
      <formula>IF(I63="×",TRUE)</formula>
    </cfRule>
  </conditionalFormatting>
  <conditionalFormatting sqref="R63:W66">
    <cfRule type="expression" dxfId="214" priority="13">
      <formula>IF(I63="定",TRUE)</formula>
    </cfRule>
    <cfRule type="expression" dxfId="213" priority="14">
      <formula>IF(I63="×",TRUE)</formula>
    </cfRule>
  </conditionalFormatting>
  <conditionalFormatting sqref="L71:Q74">
    <cfRule type="expression" dxfId="212" priority="11">
      <formula>IF(I71="定",TRUE)</formula>
    </cfRule>
    <cfRule type="expression" dxfId="211" priority="12">
      <formula>IF(I71="×",TRUE)</formula>
    </cfRule>
  </conditionalFormatting>
  <conditionalFormatting sqref="R71:W74">
    <cfRule type="expression" dxfId="210" priority="9">
      <formula>IF(I71="定",TRUE)</formula>
    </cfRule>
    <cfRule type="expression" dxfId="209" priority="10">
      <formula>IF(I71="×",TRUE)</formula>
    </cfRule>
  </conditionalFormatting>
  <conditionalFormatting sqref="L67:Q70">
    <cfRule type="expression" dxfId="208" priority="7">
      <formula>IF(I67="定",TRUE)</formula>
    </cfRule>
    <cfRule type="expression" dxfId="207" priority="8">
      <formula>IF(I67="×",TRUE)</formula>
    </cfRule>
  </conditionalFormatting>
  <conditionalFormatting sqref="R67:W70">
    <cfRule type="expression" dxfId="206" priority="5">
      <formula>IF(I67="定",TRUE)</formula>
    </cfRule>
    <cfRule type="expression" dxfId="205" priority="6">
      <formula>IF(I67="×",TRUE)</formula>
    </cfRule>
  </conditionalFormatting>
  <conditionalFormatting sqref="L75:Q78">
    <cfRule type="expression" dxfId="204" priority="3">
      <formula>IF(I75="定",TRUE)</formula>
    </cfRule>
    <cfRule type="expression" dxfId="203" priority="4">
      <formula>IF(I75="×",TRUE)</formula>
    </cfRule>
  </conditionalFormatting>
  <conditionalFormatting sqref="R75:W78">
    <cfRule type="expression" dxfId="202" priority="1">
      <formula>IF(I75="定",TRUE)</formula>
    </cfRule>
    <cfRule type="expression" dxfId="201" priority="2">
      <formula>IF(I75="×",TRUE)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23" priority="5">
      <formula>IF(I11="定",TRUE)</formula>
    </cfRule>
    <cfRule type="expression" dxfId="22" priority="6">
      <formula>IF(I11="×",TRUE)</formula>
    </cfRule>
  </conditionalFormatting>
  <conditionalFormatting sqref="R11:W94">
    <cfRule type="expression" dxfId="21" priority="3">
      <formula>IF(I11="定",TRUE)</formula>
    </cfRule>
    <cfRule type="expression" dxfId="20" priority="4">
      <formula>IF(I11="×",TRUE)</formula>
    </cfRule>
  </conditionalFormatting>
  <conditionalFormatting sqref="C4">
    <cfRule type="expression" dxfId="19" priority="1">
      <formula>IF(XFD4="定",TRUE)</formula>
    </cfRule>
    <cfRule type="expression" dxfId="18"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17" priority="5">
      <formula>IF(I11="定",TRUE)</formula>
    </cfRule>
    <cfRule type="expression" dxfId="16" priority="6">
      <formula>IF(I11="×",TRUE)</formula>
    </cfRule>
  </conditionalFormatting>
  <conditionalFormatting sqref="R11:W94">
    <cfRule type="expression" dxfId="15" priority="3">
      <formula>IF(I11="定",TRUE)</formula>
    </cfRule>
    <cfRule type="expression" dxfId="14" priority="4">
      <formula>IF(I11="×",TRUE)</formula>
    </cfRule>
  </conditionalFormatting>
  <conditionalFormatting sqref="C4">
    <cfRule type="expression" dxfId="13" priority="1">
      <formula>IF(XFD4="定",TRUE)</formula>
    </cfRule>
    <cfRule type="expression" dxfId="12"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2">
        <f>給付額計算書!I314</f>
        <v>0</v>
      </c>
      <c r="J91" s="348"/>
      <c r="K91" s="463"/>
      <c r="L91" s="570"/>
      <c r="M91" s="571"/>
      <c r="N91" s="571"/>
      <c r="O91" s="571"/>
      <c r="P91" s="571"/>
      <c r="Q91" s="572"/>
      <c r="R91" s="570"/>
      <c r="S91" s="571"/>
      <c r="T91" s="571"/>
      <c r="U91" s="571"/>
      <c r="V91" s="571"/>
      <c r="W91" s="572"/>
      <c r="X91" s="443">
        <f t="shared" ref="X91" si="38">IF(L91=0,0,IF(I91="○",R91/L91,0))</f>
        <v>0</v>
      </c>
      <c r="Y91" s="444"/>
      <c r="Z91" s="444"/>
      <c r="AA91" s="444"/>
      <c r="AB91" s="444"/>
      <c r="AC91" s="445"/>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11" priority="5">
      <formula>IF(I11="定",TRUE)</formula>
    </cfRule>
    <cfRule type="expression" dxfId="10" priority="6">
      <formula>IF(I11="×",TRUE)</formula>
    </cfRule>
  </conditionalFormatting>
  <conditionalFormatting sqref="R11:W94">
    <cfRule type="expression" dxfId="9" priority="3">
      <formula>IF(I11="定",TRUE)</formula>
    </cfRule>
    <cfRule type="expression" dxfId="8" priority="4">
      <formula>IF(I11="×",TRUE)</formula>
    </cfRule>
  </conditionalFormatting>
  <conditionalFormatting sqref="C4">
    <cfRule type="expression" dxfId="7" priority="1">
      <formula>IF(XFD4="定",TRUE)</formula>
    </cfRule>
    <cfRule type="expression" dxfId="6"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55" zoomScaleNormal="100" zoomScaleSheetLayoutView="55"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c r="D79" s="212" t="s">
        <v>1</v>
      </c>
      <c r="E79" s="214"/>
      <c r="F79" s="214" t="s">
        <v>0</v>
      </c>
      <c r="G79" s="210"/>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c r="D83" s="212" t="s">
        <v>1</v>
      </c>
      <c r="E83" s="214"/>
      <c r="F83" s="214" t="s">
        <v>0</v>
      </c>
      <c r="G83" s="210"/>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2">
        <f>給付額計算書!I314</f>
        <v>0</v>
      </c>
      <c r="J91" s="348"/>
      <c r="K91" s="463"/>
      <c r="L91" s="570"/>
      <c r="M91" s="571"/>
      <c r="N91" s="571"/>
      <c r="O91" s="571"/>
      <c r="P91" s="571"/>
      <c r="Q91" s="572"/>
      <c r="R91" s="570"/>
      <c r="S91" s="571"/>
      <c r="T91" s="571"/>
      <c r="U91" s="571"/>
      <c r="V91" s="571"/>
      <c r="W91" s="572"/>
      <c r="X91" s="443">
        <f t="shared" ref="X91" si="38">IF(L91=0,0,IF(I91="○",R91/L91,0))</f>
        <v>0</v>
      </c>
      <c r="Y91" s="444"/>
      <c r="Z91" s="444"/>
      <c r="AA91" s="444"/>
      <c r="AB91" s="444"/>
      <c r="AC91" s="445"/>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5" priority="5">
      <formula>IF(I11="定",TRUE)</formula>
    </cfRule>
    <cfRule type="expression" dxfId="4" priority="6">
      <formula>IF(I11="×",TRUE)</formula>
    </cfRule>
  </conditionalFormatting>
  <conditionalFormatting sqref="R11:W94">
    <cfRule type="expression" dxfId="3" priority="3">
      <formula>IF(I11="定",TRUE)</formula>
    </cfRule>
    <cfRule type="expression" dxfId="2" priority="4">
      <formula>IF(I11="×",TRUE)</formula>
    </cfRule>
  </conditionalFormatting>
  <conditionalFormatting sqref="C4">
    <cfRule type="expression" dxfId="1" priority="1">
      <formula>IF(XFD4="定",TRUE)</formula>
    </cfRule>
    <cfRule type="expression" dxfId="0"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1"/>
  <sheetViews>
    <sheetView showZeros="0" tabSelected="1" view="pageBreakPreview" zoomScale="70" zoomScaleNormal="100" zoomScaleSheetLayoutView="70" zoomScalePageLayoutView="40" workbookViewId="0">
      <selection activeCell="X318" sqref="X318:AE321"/>
    </sheetView>
  </sheetViews>
  <sheetFormatPr defaultColWidth="9" defaultRowHeight="19" x14ac:dyDescent="0.2"/>
  <cols>
    <col min="1" max="3" width="4.08203125" style="1" customWidth="1"/>
    <col min="4" max="4" width="4.08203125" style="112" customWidth="1"/>
    <col min="5" max="5" width="4.08203125" style="1" customWidth="1"/>
    <col min="6" max="31" width="3.33203125" style="1" customWidth="1"/>
    <col min="32" max="43" width="3.58203125" style="1" customWidth="1"/>
    <col min="44" max="44" width="4" style="1" customWidth="1"/>
    <col min="45" max="45" width="2.33203125" style="1" customWidth="1"/>
    <col min="46" max="55" width="9" style="1" hidden="1" customWidth="1"/>
    <col min="56" max="16384" width="9" style="1"/>
  </cols>
  <sheetData>
    <row r="1" spans="1:59" ht="29.25" customHeight="1" x14ac:dyDescent="0.2">
      <c r="D1" s="2"/>
      <c r="AT1" s="28"/>
      <c r="AU1" s="28"/>
      <c r="AV1" s="28"/>
      <c r="AW1" s="28"/>
      <c r="AX1" s="28"/>
      <c r="AY1" s="28"/>
      <c r="AZ1" s="28"/>
      <c r="BA1" s="28"/>
      <c r="BB1" s="28"/>
      <c r="BC1" s="28"/>
      <c r="BD1" s="28"/>
      <c r="BE1" s="28"/>
    </row>
    <row r="2" spans="1:59" ht="35.15" customHeight="1" x14ac:dyDescent="0.2">
      <c r="A2" s="419" t="s">
        <v>123</v>
      </c>
      <c r="B2" s="419"/>
      <c r="C2" s="419"/>
      <c r="D2" s="419"/>
      <c r="E2" s="419"/>
      <c r="F2" s="419"/>
      <c r="G2" s="419"/>
      <c r="H2" s="419"/>
      <c r="I2" s="420" t="s">
        <v>131</v>
      </c>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1">
        <v>2</v>
      </c>
      <c r="AL2" s="421"/>
      <c r="AM2" s="421"/>
      <c r="AN2" s="421"/>
      <c r="AO2" s="421"/>
      <c r="AP2" s="421"/>
      <c r="AQ2" s="421"/>
      <c r="AR2" s="421"/>
      <c r="AS2" s="421"/>
      <c r="AT2" s="46"/>
      <c r="AU2" s="46"/>
      <c r="AV2" s="46"/>
      <c r="AW2" s="46"/>
      <c r="AX2" s="46"/>
      <c r="AY2" s="46"/>
      <c r="AZ2" s="46"/>
      <c r="BA2" s="46"/>
      <c r="BB2" s="46"/>
      <c r="BC2" s="46"/>
      <c r="BD2" s="46"/>
      <c r="BE2" s="46"/>
      <c r="BF2" s="3"/>
    </row>
    <row r="3" spans="1:59" ht="35.15" customHeight="1" x14ac:dyDescent="0.2">
      <c r="A3" s="420" t="s">
        <v>142</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6"/>
      <c r="AU3" s="46"/>
      <c r="AV3" s="46"/>
      <c r="AW3" s="46"/>
      <c r="AX3" s="46"/>
      <c r="AY3" s="46"/>
      <c r="AZ3" s="46"/>
      <c r="BA3" s="46"/>
      <c r="BB3" s="46"/>
      <c r="BC3" s="46"/>
      <c r="BD3" s="46"/>
      <c r="BE3" s="46"/>
      <c r="BF3" s="3"/>
    </row>
    <row r="4" spans="1:59" ht="27.75" customHeight="1" thickBot="1" x14ac:dyDescent="0.2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1"/>
      <c r="AT4" s="143"/>
      <c r="AU4" s="3"/>
      <c r="AV4" s="3"/>
      <c r="AW4" s="3"/>
      <c r="AX4" s="3"/>
      <c r="AY4" s="3"/>
      <c r="AZ4" s="3"/>
      <c r="BA4" s="3"/>
      <c r="BB4" s="3"/>
      <c r="BC4" s="3"/>
      <c r="BD4" s="3"/>
      <c r="BE4" s="3"/>
      <c r="BF4" s="3"/>
      <c r="BG4" s="3"/>
    </row>
    <row r="5" spans="1:59" ht="27.75" customHeight="1" x14ac:dyDescent="0.2">
      <c r="A5" s="140"/>
      <c r="B5" s="141"/>
      <c r="C5" s="422" t="s">
        <v>128</v>
      </c>
      <c r="D5" s="423"/>
      <c r="E5" s="423"/>
      <c r="F5" s="423"/>
      <c r="G5" s="423"/>
      <c r="H5" s="423"/>
      <c r="I5" s="423"/>
      <c r="J5" s="423"/>
      <c r="K5" s="423"/>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2"/>
      <c r="AQ5" s="140"/>
      <c r="AR5" s="140"/>
      <c r="AS5" s="141"/>
      <c r="AT5" s="143"/>
      <c r="AU5" s="3"/>
      <c r="AV5" s="3"/>
      <c r="AW5" s="3"/>
      <c r="AX5" s="3"/>
      <c r="AY5" s="3"/>
      <c r="AZ5" s="3"/>
      <c r="BA5" s="3"/>
      <c r="BB5" s="3"/>
      <c r="BC5" s="3"/>
      <c r="BD5" s="3"/>
      <c r="BE5" s="3"/>
      <c r="BF5" s="3"/>
      <c r="BG5" s="3"/>
    </row>
    <row r="6" spans="1:59" ht="27.75" customHeight="1" x14ac:dyDescent="0.2">
      <c r="A6" s="140"/>
      <c r="B6" s="141"/>
      <c r="C6" s="424"/>
      <c r="D6" s="425"/>
      <c r="E6" s="425"/>
      <c r="F6" s="425"/>
      <c r="G6" s="425"/>
      <c r="H6" s="425"/>
      <c r="I6" s="425"/>
      <c r="J6" s="425"/>
      <c r="K6" s="425"/>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4"/>
      <c r="AQ6" s="140"/>
      <c r="AR6" s="140"/>
      <c r="AS6" s="141"/>
      <c r="AT6" s="143"/>
      <c r="AU6" s="3"/>
      <c r="AV6" s="3"/>
      <c r="AW6" s="3"/>
      <c r="AX6" s="3"/>
      <c r="AY6" s="3"/>
      <c r="AZ6" s="3"/>
      <c r="BA6" s="3"/>
      <c r="BB6" s="3"/>
      <c r="BC6" s="3"/>
      <c r="BD6" s="3"/>
      <c r="BE6" s="3"/>
      <c r="BF6" s="3"/>
      <c r="BG6" s="3"/>
    </row>
    <row r="7" spans="1:59" ht="27.75" customHeight="1" x14ac:dyDescent="0.2">
      <c r="A7" s="140"/>
      <c r="B7" s="140"/>
      <c r="C7" s="430" t="s">
        <v>98</v>
      </c>
      <c r="D7" s="431"/>
      <c r="E7" s="431"/>
      <c r="F7" s="431"/>
      <c r="G7" s="431"/>
      <c r="H7" s="431"/>
      <c r="I7" s="431"/>
      <c r="J7" s="431"/>
      <c r="K7" s="431"/>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4"/>
      <c r="AQ7" s="140"/>
      <c r="AR7" s="140"/>
      <c r="AS7" s="141"/>
      <c r="AT7" s="143"/>
      <c r="AU7" s="3"/>
      <c r="AV7" s="3"/>
      <c r="AW7" s="3"/>
      <c r="AX7" s="3"/>
      <c r="AY7" s="3"/>
      <c r="AZ7" s="3"/>
      <c r="BA7" s="3"/>
      <c r="BB7" s="3"/>
      <c r="BC7" s="3"/>
      <c r="BD7" s="3"/>
      <c r="BE7" s="3"/>
      <c r="BF7" s="3"/>
      <c r="BG7" s="3"/>
    </row>
    <row r="8" spans="1:59" ht="27.75" customHeight="1" thickBot="1" x14ac:dyDescent="0.25">
      <c r="A8" s="140"/>
      <c r="B8" s="140"/>
      <c r="C8" s="432"/>
      <c r="D8" s="433"/>
      <c r="E8" s="433"/>
      <c r="F8" s="433"/>
      <c r="G8" s="433"/>
      <c r="H8" s="433"/>
      <c r="I8" s="433"/>
      <c r="J8" s="433"/>
      <c r="K8" s="433"/>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6"/>
      <c r="AQ8" s="140"/>
      <c r="AR8" s="140"/>
      <c r="AS8" s="141"/>
      <c r="AT8" s="143"/>
      <c r="AU8" s="3"/>
      <c r="AV8" s="3"/>
      <c r="AW8" s="3"/>
      <c r="AX8" s="3"/>
      <c r="AY8" s="3"/>
      <c r="AZ8" s="3"/>
      <c r="BA8" s="3"/>
      <c r="BB8" s="3"/>
      <c r="BC8" s="3"/>
      <c r="BD8" s="3"/>
      <c r="BE8" s="3"/>
      <c r="BF8" s="3"/>
      <c r="BG8" s="3"/>
    </row>
    <row r="9" spans="1:59" ht="27.75" customHeight="1" x14ac:dyDescent="0.2">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1"/>
      <c r="AT9" s="143"/>
      <c r="AU9" s="3"/>
      <c r="AV9" s="3"/>
      <c r="AW9" s="3"/>
      <c r="AX9" s="3"/>
      <c r="AY9" s="3"/>
      <c r="AZ9" s="3"/>
      <c r="BA9" s="3"/>
      <c r="BB9" s="3"/>
      <c r="BC9" s="3"/>
      <c r="BD9" s="3"/>
      <c r="BE9" s="3"/>
      <c r="BF9" s="3"/>
      <c r="BG9" s="3"/>
    </row>
    <row r="10" spans="1:59" s="9" customFormat="1" ht="28.5" customHeight="1" x14ac:dyDescent="0.2">
      <c r="A10" s="4" t="s">
        <v>125</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5" customHeight="1" x14ac:dyDescent="0.2">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44"/>
      <c r="AU11" s="11"/>
      <c r="AV11" s="11"/>
      <c r="AW11" s="11"/>
      <c r="AX11" s="11"/>
      <c r="AY11" s="11"/>
      <c r="AZ11" s="11"/>
      <c r="BA11" s="11"/>
      <c r="BB11" s="11"/>
      <c r="BC11" s="11"/>
      <c r="BD11" s="11"/>
      <c r="BE11" s="11"/>
    </row>
    <row r="12" spans="1:59" ht="25.5" customHeight="1" x14ac:dyDescent="0.2">
      <c r="A12" s="436" t="s">
        <v>97</v>
      </c>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6"/>
      <c r="AU12" s="28"/>
      <c r="AV12" s="28"/>
      <c r="AW12" s="28"/>
      <c r="AX12" s="145"/>
      <c r="AY12" s="28"/>
      <c r="AZ12" s="28"/>
      <c r="BA12" s="28"/>
      <c r="BB12" s="28"/>
      <c r="BC12" s="28"/>
      <c r="BD12" s="28"/>
      <c r="BE12" s="28"/>
    </row>
    <row r="13" spans="1:59" s="13" customFormat="1" ht="28.5" customHeight="1" x14ac:dyDescent="0.2">
      <c r="A13" s="14"/>
      <c r="B13" s="15" t="s">
        <v>126</v>
      </c>
      <c r="D13" s="16"/>
      <c r="X13" s="17"/>
      <c r="AS13" s="10"/>
      <c r="AT13" s="146"/>
      <c r="AU13" s="145"/>
      <c r="AV13" s="145"/>
      <c r="AW13" s="145"/>
      <c r="AX13" s="145"/>
      <c r="AY13" s="145"/>
      <c r="AZ13" s="145"/>
      <c r="BA13" s="145"/>
      <c r="BB13" s="145"/>
      <c r="BC13" s="145"/>
      <c r="BD13" s="145"/>
      <c r="BE13" s="145"/>
      <c r="BF13" s="18"/>
    </row>
    <row r="14" spans="1:59" s="13" customFormat="1" ht="28.5" customHeight="1" x14ac:dyDescent="0.2">
      <c r="A14" s="14"/>
      <c r="B14" s="15" t="s">
        <v>14</v>
      </c>
      <c r="D14" s="16"/>
      <c r="X14" s="17"/>
      <c r="AS14" s="10"/>
      <c r="AT14" s="145"/>
      <c r="AU14" s="145"/>
      <c r="AV14" s="145"/>
      <c r="AW14" s="145"/>
      <c r="AX14" s="145"/>
      <c r="AY14" s="145"/>
      <c r="AZ14" s="145"/>
      <c r="BA14" s="145"/>
      <c r="BB14" s="145"/>
      <c r="BC14" s="145"/>
      <c r="BD14" s="145"/>
      <c r="BE14" s="145"/>
    </row>
    <row r="15" spans="1:59" s="13" customFormat="1" ht="28.5" customHeight="1" x14ac:dyDescent="0.2">
      <c r="A15" s="14"/>
      <c r="B15" s="15" t="s">
        <v>15</v>
      </c>
      <c r="D15" s="16"/>
      <c r="X15" s="17"/>
      <c r="AS15" s="10"/>
      <c r="AT15" s="145"/>
      <c r="AU15" s="145"/>
      <c r="AV15" s="145"/>
      <c r="AW15" s="145"/>
      <c r="AX15" s="145"/>
      <c r="AY15" s="145"/>
      <c r="AZ15" s="145"/>
      <c r="BA15" s="145"/>
      <c r="BB15" s="145"/>
      <c r="BC15" s="145"/>
      <c r="BD15" s="145"/>
      <c r="BE15" s="145"/>
    </row>
    <row r="16" spans="1:59" s="22" customFormat="1" ht="16.5" customHeight="1" x14ac:dyDescent="0.2">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2">
      <c r="A17" s="403" t="s">
        <v>16</v>
      </c>
      <c r="B17" s="404"/>
      <c r="C17" s="404"/>
      <c r="D17" s="404"/>
      <c r="E17" s="404"/>
      <c r="F17" s="404"/>
      <c r="G17" s="404"/>
      <c r="H17" s="404"/>
      <c r="I17" s="405"/>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17</v>
      </c>
      <c r="AV17" s="34"/>
      <c r="AW17" s="34"/>
      <c r="AX17" s="34"/>
      <c r="AY17" s="34"/>
      <c r="AZ17" s="28"/>
      <c r="BA17" s="34"/>
      <c r="BB17" s="34"/>
      <c r="BC17" s="34"/>
      <c r="BD17" s="34"/>
      <c r="BE17" s="34"/>
      <c r="BF17" s="9"/>
    </row>
    <row r="18" spans="1:58" ht="17.25" customHeight="1" x14ac:dyDescent="0.2">
      <c r="A18" s="406"/>
      <c r="B18" s="407"/>
      <c r="C18" s="407"/>
      <c r="D18" s="407"/>
      <c r="E18" s="407"/>
      <c r="F18" s="407"/>
      <c r="G18" s="407"/>
      <c r="H18" s="407"/>
      <c r="I18" s="408"/>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2">
      <c r="A19" s="29"/>
      <c r="B19" s="30" t="s">
        <v>18</v>
      </c>
      <c r="C19" s="31"/>
      <c r="D19" s="31"/>
      <c r="E19" s="31"/>
      <c r="F19" s="28"/>
      <c r="G19" s="32"/>
      <c r="H19" s="28"/>
      <c r="I19" s="32"/>
      <c r="J19" s="32"/>
      <c r="K19" s="32"/>
      <c r="L19" s="32"/>
      <c r="M19" s="32"/>
      <c r="N19" s="32"/>
      <c r="O19" s="32"/>
      <c r="P19" s="32"/>
      <c r="Q19" s="32"/>
      <c r="R19" s="32"/>
      <c r="S19" s="32"/>
      <c r="T19" s="32"/>
      <c r="U19" s="32"/>
      <c r="V19" s="32"/>
      <c r="W19" s="32"/>
      <c r="X19" s="32"/>
      <c r="Y19" s="32"/>
      <c r="Z19" s="32"/>
      <c r="AA19" s="33"/>
      <c r="AB19" s="34"/>
      <c r="AC19" s="34"/>
      <c r="AD19" s="34"/>
      <c r="AE19" s="30" t="s">
        <v>19</v>
      </c>
      <c r="AF19" s="34"/>
      <c r="AG19" s="34"/>
      <c r="AH19" s="34"/>
      <c r="AI19" s="34"/>
      <c r="AJ19" s="34"/>
      <c r="AK19" s="34"/>
      <c r="AL19" s="34"/>
      <c r="AM19" s="34"/>
      <c r="AN19" s="34"/>
      <c r="AO19" s="34"/>
      <c r="AP19" s="34"/>
      <c r="AQ19" s="34"/>
      <c r="AR19" s="34"/>
      <c r="AS19" s="34"/>
      <c r="AT19" s="28"/>
      <c r="AU19" s="28"/>
      <c r="AV19" s="28" t="s">
        <v>20</v>
      </c>
      <c r="AW19" s="28"/>
      <c r="AX19" s="28"/>
      <c r="AY19" s="28" t="s">
        <v>21</v>
      </c>
      <c r="AZ19" s="28"/>
      <c r="BA19" s="28"/>
      <c r="BB19" s="28"/>
      <c r="BC19" s="28"/>
      <c r="BD19" s="28"/>
      <c r="BE19" s="28"/>
      <c r="BF19" s="28"/>
    </row>
    <row r="20" spans="1:58" ht="25.5" customHeight="1" x14ac:dyDescent="0.2">
      <c r="A20" s="29"/>
      <c r="B20" s="258" t="s">
        <v>22</v>
      </c>
      <c r="C20" s="392"/>
      <c r="D20" s="392"/>
      <c r="E20" s="393"/>
      <c r="F20" s="397" t="s">
        <v>23</v>
      </c>
      <c r="G20" s="397"/>
      <c r="H20" s="389"/>
      <c r="I20" s="389"/>
      <c r="J20" s="375" t="s">
        <v>24</v>
      </c>
      <c r="K20" s="375"/>
      <c r="L20" s="389"/>
      <c r="M20" s="389"/>
      <c r="N20" s="375" t="s">
        <v>25</v>
      </c>
      <c r="O20" s="376"/>
      <c r="P20" s="385" t="s">
        <v>26</v>
      </c>
      <c r="Q20" s="376"/>
      <c r="R20" s="386" t="s">
        <v>27</v>
      </c>
      <c r="S20" s="386"/>
      <c r="T20" s="389"/>
      <c r="U20" s="389"/>
      <c r="V20" s="375" t="s">
        <v>24</v>
      </c>
      <c r="W20" s="375"/>
      <c r="X20" s="389"/>
      <c r="Y20" s="389"/>
      <c r="Z20" s="375" t="s">
        <v>25</v>
      </c>
      <c r="AA20" s="376"/>
      <c r="AB20" s="28"/>
      <c r="AC20" s="28"/>
      <c r="AD20" s="28"/>
      <c r="AE20" s="361" t="s">
        <v>28</v>
      </c>
      <c r="AF20" s="398"/>
      <c r="AG20" s="398"/>
      <c r="AH20" s="398"/>
      <c r="AI20" s="399"/>
      <c r="AJ20" s="382">
        <f>ROUNDDOWN(AY20/60,0)</f>
        <v>0</v>
      </c>
      <c r="AK20" s="382"/>
      <c r="AL20" s="398" t="s">
        <v>29</v>
      </c>
      <c r="AM20" s="398"/>
      <c r="AN20" s="382">
        <f>AY20-AJ20*60</f>
        <v>0</v>
      </c>
      <c r="AO20" s="382"/>
      <c r="AP20" s="375" t="s">
        <v>25</v>
      </c>
      <c r="AQ20" s="376"/>
      <c r="AR20" s="34"/>
      <c r="AS20" s="28"/>
      <c r="AT20" s="350"/>
      <c r="AU20" s="350" t="s">
        <v>30</v>
      </c>
      <c r="AV20" s="351">
        <f>T20*60+X20</f>
        <v>0</v>
      </c>
      <c r="AW20" s="28"/>
      <c r="AX20" s="350" t="s">
        <v>31</v>
      </c>
      <c r="AY20" s="351">
        <f>(T20*60+X20)-(H20*60+L20)</f>
        <v>0</v>
      </c>
      <c r="AZ20" s="28"/>
      <c r="BA20" s="28"/>
      <c r="BB20" s="28"/>
      <c r="BC20" s="28"/>
      <c r="BD20" s="28"/>
      <c r="BE20" s="28"/>
      <c r="BF20" s="28"/>
    </row>
    <row r="21" spans="1:58" ht="35.25" customHeight="1" x14ac:dyDescent="0.2">
      <c r="A21" s="29"/>
      <c r="B21" s="394"/>
      <c r="C21" s="395"/>
      <c r="D21" s="395"/>
      <c r="E21" s="396"/>
      <c r="F21" s="397"/>
      <c r="G21" s="397"/>
      <c r="H21" s="391"/>
      <c r="I21" s="391"/>
      <c r="J21" s="377"/>
      <c r="K21" s="377"/>
      <c r="L21" s="391"/>
      <c r="M21" s="391"/>
      <c r="N21" s="377"/>
      <c r="O21" s="378"/>
      <c r="P21" s="380"/>
      <c r="Q21" s="378"/>
      <c r="R21" s="387"/>
      <c r="S21" s="387"/>
      <c r="T21" s="391"/>
      <c r="U21" s="391"/>
      <c r="V21" s="377"/>
      <c r="W21" s="377"/>
      <c r="X21" s="391"/>
      <c r="Y21" s="391"/>
      <c r="Z21" s="377"/>
      <c r="AA21" s="378"/>
      <c r="AB21" s="28"/>
      <c r="AC21" s="28"/>
      <c r="AD21" s="28"/>
      <c r="AE21" s="400"/>
      <c r="AF21" s="401"/>
      <c r="AG21" s="401"/>
      <c r="AH21" s="401"/>
      <c r="AI21" s="402"/>
      <c r="AJ21" s="384"/>
      <c r="AK21" s="384"/>
      <c r="AL21" s="401"/>
      <c r="AM21" s="401"/>
      <c r="AN21" s="384"/>
      <c r="AO21" s="384"/>
      <c r="AP21" s="377"/>
      <c r="AQ21" s="378"/>
      <c r="AR21" s="34"/>
      <c r="AS21" s="28"/>
      <c r="AT21" s="350"/>
      <c r="AU21" s="350"/>
      <c r="AV21" s="351"/>
      <c r="AW21" s="28"/>
      <c r="AX21" s="350"/>
      <c r="AY21" s="351"/>
      <c r="AZ21" s="28"/>
      <c r="BA21" s="28"/>
      <c r="BB21" s="28"/>
      <c r="BC21" s="28"/>
      <c r="BD21" s="28"/>
      <c r="BE21" s="28"/>
      <c r="BF21" s="28"/>
    </row>
    <row r="22" spans="1:58" ht="17.25" customHeight="1" x14ac:dyDescent="0.2">
      <c r="A22" s="29"/>
      <c r="B22" s="35"/>
      <c r="C22" s="35"/>
      <c r="D22" s="35"/>
      <c r="E22" s="35"/>
      <c r="F22" s="36"/>
      <c r="G22" s="36"/>
      <c r="H22" s="37"/>
      <c r="I22" s="36"/>
      <c r="J22" s="36"/>
      <c r="K22" s="36"/>
      <c r="L22" s="36"/>
      <c r="M22" s="36"/>
      <c r="N22" s="36"/>
      <c r="O22" s="36"/>
      <c r="P22" s="36"/>
      <c r="Q22" s="36"/>
      <c r="R22" s="36"/>
      <c r="S22" s="36"/>
      <c r="T22" s="36"/>
      <c r="U22" s="36"/>
      <c r="V22" s="36"/>
      <c r="W22" s="36"/>
      <c r="X22" s="34"/>
      <c r="Y22" s="34"/>
      <c r="Z22" s="32"/>
      <c r="AA22" s="33"/>
      <c r="AB22" s="34"/>
      <c r="AC22" s="34"/>
      <c r="AD22" s="34"/>
      <c r="AE22" s="38"/>
      <c r="AF22" s="38"/>
      <c r="AG22" s="38"/>
      <c r="AH22" s="38"/>
      <c r="AI22" s="38"/>
      <c r="AJ22" s="39" t="s">
        <v>32</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2">
      <c r="A23" s="29"/>
      <c r="B23" s="30"/>
      <c r="C23" s="31"/>
      <c r="D23" s="31"/>
      <c r="E23" s="31"/>
      <c r="F23" s="32"/>
      <c r="G23" s="32"/>
      <c r="H23" s="32"/>
      <c r="I23" s="32"/>
      <c r="J23" s="32"/>
      <c r="K23" s="32"/>
      <c r="L23" s="32"/>
      <c r="M23" s="32"/>
      <c r="N23" s="32"/>
      <c r="O23" s="32"/>
      <c r="P23" s="32"/>
      <c r="Q23" s="32"/>
      <c r="R23" s="32"/>
      <c r="S23" s="32"/>
      <c r="T23" s="32"/>
      <c r="U23" s="32"/>
      <c r="V23" s="32"/>
      <c r="W23" s="33"/>
      <c r="X23" s="34"/>
      <c r="Y23" s="34"/>
      <c r="Z23" s="32"/>
      <c r="AA23" s="33"/>
      <c r="AB23" s="34"/>
      <c r="AC23" s="34"/>
      <c r="AD23" s="34"/>
      <c r="AE23" s="38"/>
      <c r="AF23" s="38"/>
      <c r="AG23" s="38"/>
      <c r="AH23" s="38"/>
      <c r="AI23" s="38"/>
      <c r="AJ23" s="38"/>
      <c r="AK23" s="38"/>
      <c r="AL23" s="38"/>
      <c r="AM23" s="38"/>
      <c r="AN23" s="38"/>
      <c r="AO23" s="38"/>
      <c r="AP23" s="38"/>
      <c r="AQ23" s="38"/>
      <c r="AR23" s="34"/>
      <c r="AV23" s="42" t="s">
        <v>33</v>
      </c>
      <c r="AY23" s="28" t="s">
        <v>34</v>
      </c>
      <c r="BB23" s="28" t="s">
        <v>35</v>
      </c>
    </row>
    <row r="24" spans="1:58" s="47" customFormat="1" ht="25.5" customHeight="1" x14ac:dyDescent="0.2">
      <c r="A24" s="40"/>
      <c r="B24" s="41" t="s">
        <v>110</v>
      </c>
      <c r="C24" s="41"/>
      <c r="D24" s="41"/>
      <c r="E24" s="41"/>
      <c r="F24" s="41"/>
      <c r="G24" s="41"/>
      <c r="H24" s="41"/>
      <c r="I24" s="41"/>
      <c r="J24" s="41"/>
      <c r="K24" s="41"/>
      <c r="L24" s="41"/>
      <c r="M24" s="41"/>
      <c r="N24" s="41"/>
      <c r="O24" s="42"/>
      <c r="P24" s="41"/>
      <c r="Q24" s="41"/>
      <c r="R24" s="41"/>
      <c r="S24" s="41"/>
      <c r="T24" s="41"/>
      <c r="U24" s="17"/>
      <c r="V24" s="41"/>
      <c r="W24" s="41"/>
      <c r="X24" s="34"/>
      <c r="Y24" s="34"/>
      <c r="Z24" s="32"/>
      <c r="AA24" s="33"/>
      <c r="AB24" s="34"/>
      <c r="AC24" s="34"/>
      <c r="AD24" s="34"/>
      <c r="AE24" s="43" t="s">
        <v>36</v>
      </c>
      <c r="AF24" s="44"/>
      <c r="AG24" s="45"/>
      <c r="AH24" s="45"/>
      <c r="AI24" s="45"/>
      <c r="AJ24" s="45"/>
      <c r="AK24" s="45"/>
      <c r="AL24" s="45"/>
      <c r="AM24" s="45"/>
      <c r="AN24" s="38"/>
      <c r="AO24" s="38"/>
      <c r="AP24" s="38"/>
      <c r="AQ24" s="46"/>
      <c r="AR24" s="34"/>
      <c r="AS24" s="28"/>
      <c r="AT24" s="42"/>
      <c r="AU24" s="42"/>
      <c r="AV24" s="42" t="s">
        <v>37</v>
      </c>
      <c r="AW24" s="42"/>
      <c r="AX24" s="42"/>
      <c r="AY24" s="28" t="s">
        <v>38</v>
      </c>
      <c r="AZ24" s="42"/>
      <c r="BA24" s="28"/>
      <c r="BB24" s="28"/>
      <c r="BC24" s="42"/>
      <c r="BD24" s="28"/>
      <c r="BE24" s="42"/>
      <c r="BF24" s="42"/>
    </row>
    <row r="25" spans="1:58" ht="25.5" customHeight="1" x14ac:dyDescent="0.2">
      <c r="A25" s="29"/>
      <c r="B25" s="258" t="s">
        <v>22</v>
      </c>
      <c r="C25" s="392"/>
      <c r="D25" s="392"/>
      <c r="E25" s="393"/>
      <c r="F25" s="397" t="s">
        <v>23</v>
      </c>
      <c r="G25" s="397"/>
      <c r="H25" s="389"/>
      <c r="I25" s="389"/>
      <c r="J25" s="375" t="s">
        <v>24</v>
      </c>
      <c r="K25" s="375"/>
      <c r="L25" s="389"/>
      <c r="M25" s="389"/>
      <c r="N25" s="375" t="s">
        <v>25</v>
      </c>
      <c r="O25" s="376"/>
      <c r="P25" s="385" t="s">
        <v>26</v>
      </c>
      <c r="Q25" s="376"/>
      <c r="R25" s="386" t="s">
        <v>27</v>
      </c>
      <c r="S25" s="386"/>
      <c r="T25" s="388"/>
      <c r="U25" s="389"/>
      <c r="V25" s="375" t="s">
        <v>24</v>
      </c>
      <c r="W25" s="375"/>
      <c r="X25" s="389"/>
      <c r="Y25" s="389"/>
      <c r="Z25" s="375" t="s">
        <v>25</v>
      </c>
      <c r="AA25" s="376"/>
      <c r="AB25" s="34"/>
      <c r="AC25" s="34"/>
      <c r="AD25" s="34"/>
      <c r="AE25" s="379" t="s">
        <v>39</v>
      </c>
      <c r="AF25" s="375"/>
      <c r="AG25" s="375"/>
      <c r="AH25" s="375"/>
      <c r="AI25" s="376"/>
      <c r="AJ25" s="381">
        <f>ROUNDDOWN(AV30/60,0)</f>
        <v>0</v>
      </c>
      <c r="AK25" s="382"/>
      <c r="AL25" s="375" t="s">
        <v>24</v>
      </c>
      <c r="AM25" s="375"/>
      <c r="AN25" s="382">
        <f>AV30-AJ25*60</f>
        <v>0</v>
      </c>
      <c r="AO25" s="382"/>
      <c r="AP25" s="375" t="s">
        <v>25</v>
      </c>
      <c r="AQ25" s="376"/>
      <c r="AR25" s="34"/>
      <c r="AS25" s="48"/>
      <c r="AT25" s="28"/>
      <c r="AU25" s="350" t="s">
        <v>40</v>
      </c>
      <c r="AV25" s="351">
        <f>IF(AY25&lt;=BB25,BB25,AV20)</f>
        <v>1260</v>
      </c>
      <c r="AW25" s="171"/>
      <c r="AX25" s="350" t="s">
        <v>41</v>
      </c>
      <c r="AY25" s="351">
        <f>T25*60+X25</f>
        <v>0</v>
      </c>
      <c r="AZ25" s="171"/>
      <c r="BA25" s="350" t="s">
        <v>42</v>
      </c>
      <c r="BB25" s="351">
        <f>21*60</f>
        <v>1260</v>
      </c>
      <c r="BC25" s="28"/>
      <c r="BD25" s="28"/>
      <c r="BE25" s="28"/>
      <c r="BF25" s="28"/>
    </row>
    <row r="26" spans="1:58" ht="35.25" customHeight="1" x14ac:dyDescent="0.2">
      <c r="A26" s="29"/>
      <c r="B26" s="394"/>
      <c r="C26" s="395"/>
      <c r="D26" s="395"/>
      <c r="E26" s="396"/>
      <c r="F26" s="397"/>
      <c r="G26" s="397"/>
      <c r="H26" s="391"/>
      <c r="I26" s="391"/>
      <c r="J26" s="377"/>
      <c r="K26" s="377"/>
      <c r="L26" s="391"/>
      <c r="M26" s="391"/>
      <c r="N26" s="377"/>
      <c r="O26" s="378"/>
      <c r="P26" s="380"/>
      <c r="Q26" s="378"/>
      <c r="R26" s="387"/>
      <c r="S26" s="387"/>
      <c r="T26" s="390"/>
      <c r="U26" s="391"/>
      <c r="V26" s="377"/>
      <c r="W26" s="377"/>
      <c r="X26" s="391"/>
      <c r="Y26" s="391"/>
      <c r="Z26" s="377"/>
      <c r="AA26" s="378"/>
      <c r="AB26" s="28"/>
      <c r="AC26" s="28"/>
      <c r="AD26" s="28"/>
      <c r="AE26" s="380"/>
      <c r="AF26" s="377"/>
      <c r="AG26" s="377"/>
      <c r="AH26" s="377"/>
      <c r="AI26" s="378"/>
      <c r="AJ26" s="383"/>
      <c r="AK26" s="384"/>
      <c r="AL26" s="377"/>
      <c r="AM26" s="377"/>
      <c r="AN26" s="384"/>
      <c r="AO26" s="384"/>
      <c r="AP26" s="377"/>
      <c r="AQ26" s="378"/>
      <c r="AR26" s="34"/>
      <c r="AS26" s="48"/>
      <c r="AT26" s="28"/>
      <c r="AU26" s="350"/>
      <c r="AV26" s="351"/>
      <c r="AW26" s="171"/>
      <c r="AX26" s="350"/>
      <c r="AY26" s="351"/>
      <c r="AZ26" s="171"/>
      <c r="BA26" s="350"/>
      <c r="BB26" s="351"/>
      <c r="BC26" s="28"/>
      <c r="BD26" s="28"/>
      <c r="BE26" s="28"/>
      <c r="BF26" s="28"/>
    </row>
    <row r="27" spans="1:58" ht="17.25" customHeight="1" x14ac:dyDescent="0.2">
      <c r="A27" s="49"/>
      <c r="B27" s="35"/>
      <c r="C27" s="35"/>
      <c r="D27" s="35"/>
      <c r="E27" s="35"/>
      <c r="F27" s="28"/>
      <c r="G27" s="35"/>
      <c r="H27" s="37"/>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32</v>
      </c>
      <c r="AK27" s="46"/>
      <c r="AL27" s="46"/>
      <c r="AM27" s="46"/>
      <c r="AN27" s="46"/>
      <c r="AO27" s="46"/>
      <c r="AP27" s="46"/>
      <c r="AQ27" s="46"/>
      <c r="AR27" s="28"/>
      <c r="AS27" s="28"/>
      <c r="AT27" s="28"/>
      <c r="AU27" s="28"/>
      <c r="AV27" s="28"/>
      <c r="AW27" s="28"/>
      <c r="AX27" s="28"/>
      <c r="AY27" s="61" t="s">
        <v>43</v>
      </c>
      <c r="AZ27" s="28"/>
      <c r="BA27" s="28"/>
      <c r="BB27" s="28"/>
      <c r="BC27" s="28"/>
      <c r="BD27" s="28"/>
      <c r="BE27" s="28"/>
      <c r="BF27" s="28"/>
    </row>
    <row r="28" spans="1:58" ht="25.5" customHeight="1" x14ac:dyDescent="0.3">
      <c r="A28" s="49"/>
      <c r="B28" s="28"/>
      <c r="C28" s="352" t="s">
        <v>109</v>
      </c>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4"/>
      <c r="AD28" s="28"/>
      <c r="AE28" s="46"/>
      <c r="AF28" s="46"/>
      <c r="AG28" s="46"/>
      <c r="AH28" s="46"/>
      <c r="AI28" s="46"/>
      <c r="AJ28" s="46"/>
      <c r="AK28" s="46"/>
      <c r="AL28" s="46"/>
      <c r="AM28" s="46"/>
      <c r="AN28" s="46"/>
      <c r="AO28" s="46"/>
      <c r="AP28" s="46"/>
      <c r="AQ28" s="46"/>
      <c r="AR28" s="28"/>
      <c r="AS28" s="28"/>
      <c r="AT28" s="28"/>
      <c r="AU28" s="28"/>
      <c r="AV28" s="28"/>
      <c r="AW28" s="28"/>
      <c r="AX28" s="28"/>
      <c r="AY28" s="147" t="s">
        <v>99</v>
      </c>
      <c r="AZ28" s="28"/>
      <c r="BA28" s="28"/>
      <c r="BB28" s="28"/>
      <c r="BC28" s="28"/>
      <c r="BD28" s="28"/>
      <c r="BE28" s="28"/>
      <c r="BF28" s="28"/>
    </row>
    <row r="29" spans="1:58" ht="25.5" customHeight="1" x14ac:dyDescent="0.2">
      <c r="A29" s="49"/>
      <c r="B29" s="28"/>
      <c r="C29" s="355"/>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7"/>
      <c r="AD29" s="28"/>
      <c r="AE29" s="43" t="s">
        <v>44</v>
      </c>
      <c r="AF29" s="46"/>
      <c r="AG29" s="46"/>
      <c r="AH29" s="46"/>
      <c r="AI29" s="46"/>
      <c r="AJ29" s="46"/>
      <c r="AK29" s="46"/>
      <c r="AL29" s="46"/>
      <c r="AM29" s="46"/>
      <c r="AN29" s="46"/>
      <c r="AO29" s="46"/>
      <c r="AP29" s="46"/>
      <c r="AQ29" s="46"/>
      <c r="AR29" s="28"/>
      <c r="AS29" s="28"/>
      <c r="AT29" s="28"/>
      <c r="AU29" s="28"/>
      <c r="AV29" s="28" t="s">
        <v>45</v>
      </c>
      <c r="AW29" s="28"/>
      <c r="AX29" s="28"/>
      <c r="AY29" s="28" t="s">
        <v>46</v>
      </c>
      <c r="AZ29" s="148"/>
      <c r="BA29" s="28"/>
      <c r="BB29" s="28"/>
      <c r="BC29" s="28"/>
      <c r="BD29" s="28"/>
      <c r="BE29" s="28"/>
      <c r="BF29" s="28"/>
    </row>
    <row r="30" spans="1:58" s="47" customFormat="1" ht="25.5" customHeight="1" x14ac:dyDescent="0.2">
      <c r="A30" s="49"/>
      <c r="B30" s="28"/>
      <c r="C30" s="355"/>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7"/>
      <c r="AC30" s="1"/>
      <c r="AD30" s="28"/>
      <c r="AE30" s="361" t="s">
        <v>47</v>
      </c>
      <c r="AF30" s="362"/>
      <c r="AG30" s="362"/>
      <c r="AH30" s="362"/>
      <c r="AI30" s="362"/>
      <c r="AJ30" s="362"/>
      <c r="AK30" s="363"/>
      <c r="AL30" s="367">
        <f>IF(AY20=0,0,ROUNDUP(AV30/AY20,3))</f>
        <v>0</v>
      </c>
      <c r="AM30" s="368"/>
      <c r="AN30" s="368"/>
      <c r="AO30" s="368"/>
      <c r="AP30" s="368"/>
      <c r="AQ30" s="369"/>
      <c r="AR30" s="28"/>
      <c r="AS30" s="28"/>
      <c r="AT30" s="42"/>
      <c r="AU30" s="350" t="s">
        <v>48</v>
      </c>
      <c r="AV30" s="373">
        <f>IF(AV20-AV25&gt;0,IF(AV20-AV25&gt;AY20,AY20,AV20-AV25),0)</f>
        <v>0</v>
      </c>
      <c r="AW30" s="374" t="s">
        <v>49</v>
      </c>
      <c r="AX30" s="374"/>
      <c r="AY30" s="148"/>
      <c r="AZ30" s="148"/>
      <c r="BA30" s="42"/>
      <c r="BB30" s="42"/>
      <c r="BC30" s="42"/>
      <c r="BD30" s="42"/>
      <c r="BE30" s="42"/>
      <c r="BF30" s="42"/>
    </row>
    <row r="31" spans="1:58" ht="35.25" customHeight="1" x14ac:dyDescent="0.2">
      <c r="A31" s="49"/>
      <c r="B31" s="28"/>
      <c r="C31" s="355"/>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7"/>
      <c r="AD31" s="28"/>
      <c r="AE31" s="364"/>
      <c r="AF31" s="365"/>
      <c r="AG31" s="365"/>
      <c r="AH31" s="365"/>
      <c r="AI31" s="365"/>
      <c r="AJ31" s="365"/>
      <c r="AK31" s="366"/>
      <c r="AL31" s="370"/>
      <c r="AM31" s="371"/>
      <c r="AN31" s="371"/>
      <c r="AO31" s="371"/>
      <c r="AP31" s="371"/>
      <c r="AQ31" s="372"/>
      <c r="AR31" s="28"/>
      <c r="AS31" s="28"/>
      <c r="AT31" s="350"/>
      <c r="AU31" s="350"/>
      <c r="AV31" s="373"/>
      <c r="AW31" s="374"/>
      <c r="AX31" s="374"/>
      <c r="AY31" s="28"/>
      <c r="AZ31" s="28"/>
      <c r="BA31" s="28"/>
      <c r="BB31" s="28"/>
      <c r="BC31" s="28"/>
      <c r="BD31" s="28"/>
      <c r="BE31" s="28"/>
      <c r="BF31" s="28"/>
    </row>
    <row r="32" spans="1:58" ht="25.5" customHeight="1" x14ac:dyDescent="0.2">
      <c r="A32" s="49"/>
      <c r="B32" s="28"/>
      <c r="C32" s="358"/>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60"/>
      <c r="AD32" s="28"/>
      <c r="AE32" s="28"/>
      <c r="AF32" s="28"/>
      <c r="AG32" s="28"/>
      <c r="AH32" s="28"/>
      <c r="AI32" s="28"/>
      <c r="AJ32" s="28"/>
      <c r="AK32" s="52" t="s">
        <v>32</v>
      </c>
      <c r="AL32" s="28"/>
      <c r="AM32" s="34"/>
      <c r="AN32" s="34"/>
      <c r="AO32" s="34"/>
      <c r="AP32" s="28"/>
      <c r="AQ32" s="28"/>
      <c r="AR32" s="28"/>
      <c r="AS32" s="28"/>
      <c r="AT32" s="350"/>
      <c r="AU32" s="28"/>
      <c r="AV32" s="28"/>
      <c r="AW32" s="28"/>
      <c r="AX32" s="28"/>
      <c r="AY32" s="28"/>
      <c r="AZ32" s="28"/>
      <c r="BA32" s="28"/>
      <c r="BB32" s="28"/>
      <c r="BC32" s="28"/>
      <c r="BD32" s="28"/>
      <c r="BE32" s="28"/>
      <c r="BF32" s="28"/>
    </row>
    <row r="33" spans="1:58" ht="25.5" customHeight="1" x14ac:dyDescent="0.2">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50</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2">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2">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2">
      <c r="A36" s="403" t="s">
        <v>51</v>
      </c>
      <c r="B36" s="404"/>
      <c r="C36" s="404"/>
      <c r="D36" s="404"/>
      <c r="E36" s="404"/>
      <c r="F36" s="404"/>
      <c r="G36" s="404"/>
      <c r="H36" s="404"/>
      <c r="I36" s="405"/>
      <c r="J36" s="23"/>
      <c r="K36" s="63" t="s">
        <v>52</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17</v>
      </c>
      <c r="AV36" s="34"/>
      <c r="AW36" s="34"/>
      <c r="AX36" s="34"/>
      <c r="AY36" s="34"/>
      <c r="AZ36" s="28"/>
      <c r="BA36" s="34"/>
      <c r="BB36" s="34"/>
      <c r="BC36" s="34"/>
      <c r="BD36" s="34"/>
      <c r="BE36" s="34"/>
      <c r="BF36" s="9"/>
    </row>
    <row r="37" spans="1:58" ht="17.25" customHeight="1" x14ac:dyDescent="0.2">
      <c r="A37" s="406"/>
      <c r="B37" s="407"/>
      <c r="C37" s="407"/>
      <c r="D37" s="407"/>
      <c r="E37" s="407"/>
      <c r="F37" s="407"/>
      <c r="G37" s="407"/>
      <c r="H37" s="407"/>
      <c r="I37" s="408"/>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2">
      <c r="A38" s="29"/>
      <c r="B38" s="30" t="s">
        <v>18</v>
      </c>
      <c r="C38" s="31"/>
      <c r="D38" s="31"/>
      <c r="E38" s="31"/>
      <c r="F38" s="28"/>
      <c r="G38" s="32"/>
      <c r="H38" s="28"/>
      <c r="I38" s="32"/>
      <c r="J38" s="32"/>
      <c r="K38" s="32"/>
      <c r="L38" s="32"/>
      <c r="M38" s="32"/>
      <c r="N38" s="32"/>
      <c r="O38" s="32"/>
      <c r="P38" s="32"/>
      <c r="Q38" s="32"/>
      <c r="R38" s="32"/>
      <c r="S38" s="32"/>
      <c r="T38" s="32"/>
      <c r="U38" s="32"/>
      <c r="V38" s="32"/>
      <c r="W38" s="32"/>
      <c r="X38" s="32"/>
      <c r="Y38" s="32"/>
      <c r="Z38" s="32"/>
      <c r="AA38" s="33"/>
      <c r="AB38" s="34"/>
      <c r="AC38" s="34"/>
      <c r="AD38" s="34"/>
      <c r="AE38" s="30" t="s">
        <v>19</v>
      </c>
      <c r="AF38" s="34"/>
      <c r="AG38" s="34"/>
      <c r="AH38" s="34"/>
      <c r="AI38" s="34"/>
      <c r="AJ38" s="34"/>
      <c r="AK38" s="34"/>
      <c r="AL38" s="34"/>
      <c r="AM38" s="34"/>
      <c r="AN38" s="34"/>
      <c r="AO38" s="34"/>
      <c r="AP38" s="34"/>
      <c r="AQ38" s="34"/>
      <c r="AR38" s="34"/>
      <c r="AS38" s="34"/>
      <c r="AT38" s="28"/>
      <c r="AU38" s="28"/>
      <c r="AV38" s="28" t="s">
        <v>20</v>
      </c>
      <c r="AW38" s="28"/>
      <c r="AX38" s="28"/>
      <c r="AY38" s="28" t="s">
        <v>21</v>
      </c>
      <c r="AZ38" s="28"/>
      <c r="BA38" s="28"/>
      <c r="BB38" s="28"/>
      <c r="BC38" s="28"/>
      <c r="BD38" s="28"/>
      <c r="BE38" s="28"/>
      <c r="BF38" s="28"/>
    </row>
    <row r="39" spans="1:58" ht="25.5" customHeight="1" x14ac:dyDescent="0.2">
      <c r="A39" s="29"/>
      <c r="B39" s="258" t="s">
        <v>22</v>
      </c>
      <c r="C39" s="392"/>
      <c r="D39" s="392"/>
      <c r="E39" s="393"/>
      <c r="F39" s="397" t="s">
        <v>23</v>
      </c>
      <c r="G39" s="397"/>
      <c r="H39" s="389"/>
      <c r="I39" s="389"/>
      <c r="J39" s="375" t="s">
        <v>24</v>
      </c>
      <c r="K39" s="375"/>
      <c r="L39" s="389"/>
      <c r="M39" s="389"/>
      <c r="N39" s="375" t="s">
        <v>25</v>
      </c>
      <c r="O39" s="376"/>
      <c r="P39" s="385" t="s">
        <v>26</v>
      </c>
      <c r="Q39" s="376"/>
      <c r="R39" s="386" t="s">
        <v>27</v>
      </c>
      <c r="S39" s="386"/>
      <c r="T39" s="389"/>
      <c r="U39" s="389"/>
      <c r="V39" s="375" t="s">
        <v>24</v>
      </c>
      <c r="W39" s="375"/>
      <c r="X39" s="389"/>
      <c r="Y39" s="389"/>
      <c r="Z39" s="375" t="s">
        <v>25</v>
      </c>
      <c r="AA39" s="376"/>
      <c r="AB39" s="28"/>
      <c r="AC39" s="28"/>
      <c r="AD39" s="28"/>
      <c r="AE39" s="361" t="s">
        <v>53</v>
      </c>
      <c r="AF39" s="398"/>
      <c r="AG39" s="398"/>
      <c r="AH39" s="398"/>
      <c r="AI39" s="399"/>
      <c r="AJ39" s="382">
        <f>ROUNDDOWN(AY39/60,0)</f>
        <v>0</v>
      </c>
      <c r="AK39" s="382"/>
      <c r="AL39" s="398" t="s">
        <v>29</v>
      </c>
      <c r="AM39" s="398"/>
      <c r="AN39" s="382">
        <f>AY39-AJ39*60</f>
        <v>0</v>
      </c>
      <c r="AO39" s="382"/>
      <c r="AP39" s="375" t="s">
        <v>25</v>
      </c>
      <c r="AQ39" s="376"/>
      <c r="AR39" s="34"/>
      <c r="AS39" s="28"/>
      <c r="AT39" s="350"/>
      <c r="AU39" s="350" t="s">
        <v>30</v>
      </c>
      <c r="AV39" s="351">
        <f>T39*60+X39</f>
        <v>0</v>
      </c>
      <c r="AW39" s="28"/>
      <c r="AX39" s="350" t="s">
        <v>31</v>
      </c>
      <c r="AY39" s="351">
        <f>(T39*60+X39)-(H39*60+L39)</f>
        <v>0</v>
      </c>
      <c r="AZ39" s="28"/>
      <c r="BA39" s="28"/>
      <c r="BB39" s="28"/>
      <c r="BC39" s="28"/>
      <c r="BD39" s="28"/>
      <c r="BE39" s="28"/>
      <c r="BF39" s="28"/>
    </row>
    <row r="40" spans="1:58" ht="35.25" customHeight="1" x14ac:dyDescent="0.2">
      <c r="A40" s="29"/>
      <c r="B40" s="394"/>
      <c r="C40" s="395"/>
      <c r="D40" s="395"/>
      <c r="E40" s="396"/>
      <c r="F40" s="397"/>
      <c r="G40" s="397"/>
      <c r="H40" s="391"/>
      <c r="I40" s="391"/>
      <c r="J40" s="377"/>
      <c r="K40" s="377"/>
      <c r="L40" s="391"/>
      <c r="M40" s="391"/>
      <c r="N40" s="377"/>
      <c r="O40" s="378"/>
      <c r="P40" s="380"/>
      <c r="Q40" s="378"/>
      <c r="R40" s="387"/>
      <c r="S40" s="387"/>
      <c r="T40" s="391"/>
      <c r="U40" s="391"/>
      <c r="V40" s="377"/>
      <c r="W40" s="377"/>
      <c r="X40" s="391"/>
      <c r="Y40" s="391"/>
      <c r="Z40" s="377"/>
      <c r="AA40" s="378"/>
      <c r="AB40" s="28"/>
      <c r="AC40" s="28"/>
      <c r="AD40" s="28"/>
      <c r="AE40" s="400"/>
      <c r="AF40" s="401"/>
      <c r="AG40" s="401"/>
      <c r="AH40" s="401"/>
      <c r="AI40" s="402"/>
      <c r="AJ40" s="384"/>
      <c r="AK40" s="384"/>
      <c r="AL40" s="401"/>
      <c r="AM40" s="401"/>
      <c r="AN40" s="384"/>
      <c r="AO40" s="384"/>
      <c r="AP40" s="377"/>
      <c r="AQ40" s="378"/>
      <c r="AR40" s="34"/>
      <c r="AS40" s="28"/>
      <c r="AT40" s="350"/>
      <c r="AU40" s="350"/>
      <c r="AV40" s="351"/>
      <c r="AW40" s="28"/>
      <c r="AX40" s="350"/>
      <c r="AY40" s="351"/>
      <c r="AZ40" s="28"/>
      <c r="BA40" s="28"/>
      <c r="BB40" s="28"/>
      <c r="BC40" s="28"/>
      <c r="BD40" s="28"/>
      <c r="BE40" s="28"/>
      <c r="BF40" s="28"/>
    </row>
    <row r="41" spans="1:58" ht="17.25" customHeight="1" x14ac:dyDescent="0.2">
      <c r="A41" s="29"/>
      <c r="B41" s="35"/>
      <c r="C41" s="35"/>
      <c r="D41" s="35"/>
      <c r="E41" s="35"/>
      <c r="F41" s="36"/>
      <c r="G41" s="36"/>
      <c r="H41" s="37"/>
      <c r="I41" s="36"/>
      <c r="J41" s="36"/>
      <c r="K41" s="36"/>
      <c r="L41" s="36"/>
      <c r="M41" s="36"/>
      <c r="N41" s="36"/>
      <c r="O41" s="36"/>
      <c r="P41" s="36"/>
      <c r="Q41" s="36"/>
      <c r="R41" s="36"/>
      <c r="S41" s="36"/>
      <c r="T41" s="36"/>
      <c r="U41" s="36"/>
      <c r="V41" s="36"/>
      <c r="W41" s="36"/>
      <c r="X41" s="34"/>
      <c r="Y41" s="34"/>
      <c r="Z41" s="32"/>
      <c r="AA41" s="33"/>
      <c r="AB41" s="34"/>
      <c r="AC41" s="34"/>
      <c r="AD41" s="34"/>
      <c r="AE41" s="38"/>
      <c r="AF41" s="38"/>
      <c r="AG41" s="38"/>
      <c r="AH41" s="38"/>
      <c r="AI41" s="38"/>
      <c r="AJ41" s="39" t="s">
        <v>32</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2">
      <c r="A42" s="29"/>
      <c r="B42" s="30"/>
      <c r="C42" s="31"/>
      <c r="D42" s="31"/>
      <c r="E42" s="31"/>
      <c r="F42" s="32"/>
      <c r="G42" s="32"/>
      <c r="H42" s="32"/>
      <c r="I42" s="32"/>
      <c r="J42" s="32"/>
      <c r="K42" s="32"/>
      <c r="L42" s="32"/>
      <c r="M42" s="32"/>
      <c r="N42" s="32"/>
      <c r="O42" s="32"/>
      <c r="P42" s="32"/>
      <c r="Q42" s="32"/>
      <c r="R42" s="32"/>
      <c r="S42" s="32"/>
      <c r="T42" s="32"/>
      <c r="U42" s="32"/>
      <c r="V42" s="32"/>
      <c r="W42" s="33"/>
      <c r="X42" s="34"/>
      <c r="Y42" s="34"/>
      <c r="Z42" s="32"/>
      <c r="AA42" s="33"/>
      <c r="AB42" s="34"/>
      <c r="AC42" s="34"/>
      <c r="AD42" s="34"/>
      <c r="AE42" s="38"/>
      <c r="AF42" s="38"/>
      <c r="AG42" s="38"/>
      <c r="AH42" s="38"/>
      <c r="AI42" s="38"/>
      <c r="AJ42" s="38"/>
      <c r="AK42" s="38"/>
      <c r="AL42" s="38"/>
      <c r="AM42" s="38"/>
      <c r="AN42" s="38"/>
      <c r="AO42" s="38"/>
      <c r="AP42" s="38"/>
      <c r="AQ42" s="38"/>
      <c r="AR42" s="34"/>
      <c r="AV42" s="42" t="s">
        <v>33</v>
      </c>
      <c r="AY42" s="28" t="s">
        <v>34</v>
      </c>
      <c r="BB42" s="28" t="s">
        <v>35</v>
      </c>
    </row>
    <row r="43" spans="1:58" s="47" customFormat="1" ht="25.5" customHeight="1" x14ac:dyDescent="0.2">
      <c r="A43" s="40"/>
      <c r="B43" s="41" t="s">
        <v>110</v>
      </c>
      <c r="C43" s="41"/>
      <c r="D43" s="41"/>
      <c r="E43" s="41"/>
      <c r="F43" s="41"/>
      <c r="G43" s="41"/>
      <c r="H43" s="41"/>
      <c r="I43" s="41"/>
      <c r="J43" s="41"/>
      <c r="K43" s="41"/>
      <c r="L43" s="41"/>
      <c r="M43" s="41"/>
      <c r="N43" s="41"/>
      <c r="O43" s="42"/>
      <c r="P43" s="41"/>
      <c r="Q43" s="41"/>
      <c r="R43" s="41"/>
      <c r="S43" s="41"/>
      <c r="T43" s="41"/>
      <c r="U43" s="17"/>
      <c r="V43" s="41"/>
      <c r="W43" s="41"/>
      <c r="X43" s="34"/>
      <c r="Y43" s="34"/>
      <c r="Z43" s="32"/>
      <c r="AA43" s="33"/>
      <c r="AB43" s="34"/>
      <c r="AC43" s="34"/>
      <c r="AD43" s="34"/>
      <c r="AE43" s="43" t="s">
        <v>36</v>
      </c>
      <c r="AF43" s="44"/>
      <c r="AG43" s="45"/>
      <c r="AH43" s="45"/>
      <c r="AI43" s="45"/>
      <c r="AJ43" s="45"/>
      <c r="AK43" s="45"/>
      <c r="AL43" s="45"/>
      <c r="AM43" s="45"/>
      <c r="AN43" s="38"/>
      <c r="AO43" s="38"/>
      <c r="AP43" s="38"/>
      <c r="AQ43" s="46"/>
      <c r="AR43" s="34"/>
      <c r="AS43" s="28"/>
      <c r="AT43" s="42"/>
      <c r="AU43" s="42"/>
      <c r="AV43" s="42" t="s">
        <v>37</v>
      </c>
      <c r="AW43" s="42"/>
      <c r="AX43" s="42"/>
      <c r="AY43" s="28" t="s">
        <v>38</v>
      </c>
      <c r="AZ43" s="42"/>
      <c r="BA43" s="28"/>
      <c r="BB43" s="28"/>
      <c r="BC43" s="42"/>
      <c r="BD43" s="28"/>
      <c r="BE43" s="42"/>
      <c r="BF43" s="42"/>
    </row>
    <row r="44" spans="1:58" ht="25.5" customHeight="1" x14ac:dyDescent="0.2">
      <c r="A44" s="29"/>
      <c r="B44" s="258" t="s">
        <v>54</v>
      </c>
      <c r="C44" s="392"/>
      <c r="D44" s="392"/>
      <c r="E44" s="393"/>
      <c r="F44" s="397" t="s">
        <v>23</v>
      </c>
      <c r="G44" s="397"/>
      <c r="H44" s="389"/>
      <c r="I44" s="389"/>
      <c r="J44" s="375" t="s">
        <v>24</v>
      </c>
      <c r="K44" s="375"/>
      <c r="L44" s="389"/>
      <c r="M44" s="389"/>
      <c r="N44" s="375" t="s">
        <v>25</v>
      </c>
      <c r="O44" s="376"/>
      <c r="P44" s="385" t="s">
        <v>26</v>
      </c>
      <c r="Q44" s="376"/>
      <c r="R44" s="386" t="s">
        <v>27</v>
      </c>
      <c r="S44" s="386"/>
      <c r="T44" s="388"/>
      <c r="U44" s="389"/>
      <c r="V44" s="375" t="s">
        <v>24</v>
      </c>
      <c r="W44" s="375"/>
      <c r="X44" s="389"/>
      <c r="Y44" s="389"/>
      <c r="Z44" s="375" t="s">
        <v>25</v>
      </c>
      <c r="AA44" s="376"/>
      <c r="AB44" s="34"/>
      <c r="AC44" s="34"/>
      <c r="AD44" s="34"/>
      <c r="AE44" s="379" t="s">
        <v>55</v>
      </c>
      <c r="AF44" s="375"/>
      <c r="AG44" s="375"/>
      <c r="AH44" s="375"/>
      <c r="AI44" s="376"/>
      <c r="AJ44" s="381">
        <f>ROUNDDOWN(AV49/60,0)</f>
        <v>0</v>
      </c>
      <c r="AK44" s="382"/>
      <c r="AL44" s="375" t="s">
        <v>24</v>
      </c>
      <c r="AM44" s="375"/>
      <c r="AN44" s="382">
        <f>AV49-AJ44*60</f>
        <v>0</v>
      </c>
      <c r="AO44" s="382"/>
      <c r="AP44" s="375" t="s">
        <v>25</v>
      </c>
      <c r="AQ44" s="376"/>
      <c r="AR44" s="34"/>
      <c r="AS44" s="48"/>
      <c r="AT44" s="28"/>
      <c r="AU44" s="350" t="s">
        <v>40</v>
      </c>
      <c r="AV44" s="351">
        <f>IF(AY44&lt;=BB44,BB44,AV39)</f>
        <v>1260</v>
      </c>
      <c r="AW44" s="171"/>
      <c r="AX44" s="350" t="s">
        <v>41</v>
      </c>
      <c r="AY44" s="351">
        <f>T44*60+X44</f>
        <v>0</v>
      </c>
      <c r="AZ44" s="171"/>
      <c r="BA44" s="350" t="s">
        <v>42</v>
      </c>
      <c r="BB44" s="351">
        <f>21*60</f>
        <v>1260</v>
      </c>
      <c r="BC44" s="28"/>
      <c r="BD44" s="28"/>
      <c r="BE44" s="28"/>
      <c r="BF44" s="28"/>
    </row>
    <row r="45" spans="1:58" ht="35.25" customHeight="1" x14ac:dyDescent="0.2">
      <c r="A45" s="29"/>
      <c r="B45" s="394"/>
      <c r="C45" s="395"/>
      <c r="D45" s="395"/>
      <c r="E45" s="396"/>
      <c r="F45" s="397"/>
      <c r="G45" s="397"/>
      <c r="H45" s="391"/>
      <c r="I45" s="391"/>
      <c r="J45" s="377"/>
      <c r="K45" s="377"/>
      <c r="L45" s="391"/>
      <c r="M45" s="391"/>
      <c r="N45" s="377"/>
      <c r="O45" s="378"/>
      <c r="P45" s="380"/>
      <c r="Q45" s="378"/>
      <c r="R45" s="387"/>
      <c r="S45" s="387"/>
      <c r="T45" s="390"/>
      <c r="U45" s="391"/>
      <c r="V45" s="377"/>
      <c r="W45" s="377"/>
      <c r="X45" s="391"/>
      <c r="Y45" s="391"/>
      <c r="Z45" s="377"/>
      <c r="AA45" s="378"/>
      <c r="AB45" s="28"/>
      <c r="AC45" s="28"/>
      <c r="AD45" s="28"/>
      <c r="AE45" s="380"/>
      <c r="AF45" s="377"/>
      <c r="AG45" s="377"/>
      <c r="AH45" s="377"/>
      <c r="AI45" s="378"/>
      <c r="AJ45" s="383"/>
      <c r="AK45" s="384"/>
      <c r="AL45" s="377"/>
      <c r="AM45" s="377"/>
      <c r="AN45" s="384"/>
      <c r="AO45" s="384"/>
      <c r="AP45" s="377"/>
      <c r="AQ45" s="378"/>
      <c r="AR45" s="34"/>
      <c r="AS45" s="48"/>
      <c r="AT45" s="28"/>
      <c r="AU45" s="350"/>
      <c r="AV45" s="351"/>
      <c r="AW45" s="171"/>
      <c r="AX45" s="350"/>
      <c r="AY45" s="351"/>
      <c r="AZ45" s="171"/>
      <c r="BA45" s="350"/>
      <c r="BB45" s="351"/>
      <c r="BC45" s="28"/>
      <c r="BD45" s="28"/>
      <c r="BE45" s="28"/>
      <c r="BF45" s="28"/>
    </row>
    <row r="46" spans="1:58" ht="17.25" customHeight="1" x14ac:dyDescent="0.2">
      <c r="A46" s="49"/>
      <c r="B46" s="35"/>
      <c r="C46" s="35"/>
      <c r="D46" s="35"/>
      <c r="E46" s="35"/>
      <c r="F46" s="28"/>
      <c r="G46" s="35"/>
      <c r="H46" s="37"/>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32</v>
      </c>
      <c r="AK46" s="46"/>
      <c r="AL46" s="46"/>
      <c r="AM46" s="46"/>
      <c r="AN46" s="46"/>
      <c r="AO46" s="46"/>
      <c r="AP46" s="46"/>
      <c r="AQ46" s="46"/>
      <c r="AR46" s="28"/>
      <c r="AS46" s="28"/>
      <c r="AT46" s="28"/>
      <c r="AU46" s="28"/>
      <c r="AV46" s="28"/>
      <c r="AW46" s="28"/>
      <c r="AX46" s="28"/>
      <c r="AY46" s="61" t="s">
        <v>43</v>
      </c>
      <c r="AZ46" s="28"/>
      <c r="BA46" s="28"/>
      <c r="BB46" s="28"/>
      <c r="BC46" s="28"/>
      <c r="BD46" s="28"/>
      <c r="BE46" s="28"/>
      <c r="BF46" s="28"/>
    </row>
    <row r="47" spans="1:58" ht="25.5" customHeight="1" x14ac:dyDescent="0.3">
      <c r="A47" s="49"/>
      <c r="B47" s="28"/>
      <c r="C47" s="352" t="s">
        <v>109</v>
      </c>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4"/>
      <c r="AC47" s="28"/>
      <c r="AD47" s="28"/>
      <c r="AE47" s="46"/>
      <c r="AF47" s="46"/>
      <c r="AG47" s="46"/>
      <c r="AH47" s="46"/>
      <c r="AI47" s="46"/>
      <c r="AJ47" s="46"/>
      <c r="AK47" s="46"/>
      <c r="AL47" s="46"/>
      <c r="AM47" s="46"/>
      <c r="AN47" s="46"/>
      <c r="AO47" s="46"/>
      <c r="AP47" s="46"/>
      <c r="AQ47" s="46"/>
      <c r="AR47" s="28"/>
      <c r="AS47" s="28"/>
      <c r="AT47" s="28"/>
      <c r="AU47" s="28"/>
      <c r="AV47" s="28"/>
      <c r="AW47" s="28"/>
      <c r="AX47" s="28"/>
      <c r="AY47" s="147" t="s">
        <v>99</v>
      </c>
      <c r="AZ47" s="28"/>
      <c r="BA47" s="28"/>
      <c r="BB47" s="28"/>
      <c r="BC47" s="28"/>
      <c r="BD47" s="28"/>
      <c r="BE47" s="28"/>
      <c r="BF47" s="28"/>
    </row>
    <row r="48" spans="1:58" ht="25.5" customHeight="1" x14ac:dyDescent="0.2">
      <c r="A48" s="49"/>
      <c r="B48" s="28"/>
      <c r="C48" s="355"/>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7"/>
      <c r="AC48" s="28"/>
      <c r="AD48" s="28"/>
      <c r="AE48" s="43" t="s">
        <v>44</v>
      </c>
      <c r="AF48" s="46"/>
      <c r="AG48" s="46"/>
      <c r="AH48" s="46"/>
      <c r="AI48" s="46"/>
      <c r="AJ48" s="46"/>
      <c r="AK48" s="46"/>
      <c r="AL48" s="46"/>
      <c r="AM48" s="46"/>
      <c r="AN48" s="46"/>
      <c r="AO48" s="46"/>
      <c r="AP48" s="46"/>
      <c r="AQ48" s="46"/>
      <c r="AR48" s="28"/>
      <c r="AS48" s="28"/>
      <c r="AT48" s="28"/>
      <c r="AU48" s="28"/>
      <c r="AV48" s="28" t="s">
        <v>45</v>
      </c>
      <c r="AW48" s="28"/>
      <c r="AX48" s="28"/>
      <c r="AY48" s="28" t="s">
        <v>46</v>
      </c>
      <c r="AZ48" s="148"/>
      <c r="BA48" s="28"/>
      <c r="BB48" s="28"/>
      <c r="BC48" s="28"/>
      <c r="BD48" s="28"/>
      <c r="BE48" s="28"/>
      <c r="BF48" s="28"/>
    </row>
    <row r="49" spans="1:58" s="47" customFormat="1" ht="25.5" customHeight="1" x14ac:dyDescent="0.2">
      <c r="A49" s="49"/>
      <c r="B49" s="28"/>
      <c r="C49" s="355"/>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7"/>
      <c r="AD49" s="34"/>
      <c r="AE49" s="361" t="s">
        <v>56</v>
      </c>
      <c r="AF49" s="362"/>
      <c r="AG49" s="362"/>
      <c r="AH49" s="362"/>
      <c r="AI49" s="362"/>
      <c r="AJ49" s="362"/>
      <c r="AK49" s="363"/>
      <c r="AL49" s="367">
        <f>IF(AY39=0,0,ROUNDUP(AV49/AY39,3))</f>
        <v>0</v>
      </c>
      <c r="AM49" s="368"/>
      <c r="AN49" s="368"/>
      <c r="AO49" s="368"/>
      <c r="AP49" s="368"/>
      <c r="AQ49" s="369"/>
      <c r="AR49" s="28"/>
      <c r="AS49" s="28"/>
      <c r="AT49" s="42"/>
      <c r="AU49" s="350" t="s">
        <v>48</v>
      </c>
      <c r="AV49" s="373">
        <f>IF(AV39-AV44&gt;0,IF(AV39-AV44&gt;AY39,AY39,AV39-AV44),0)</f>
        <v>0</v>
      </c>
      <c r="AW49" s="374" t="s">
        <v>49</v>
      </c>
      <c r="AX49" s="374"/>
      <c r="AY49" s="148"/>
      <c r="AZ49" s="148"/>
      <c r="BA49" s="42"/>
      <c r="BB49" s="42"/>
      <c r="BC49" s="42"/>
      <c r="BD49" s="42"/>
      <c r="BE49" s="42"/>
      <c r="BF49" s="42"/>
    </row>
    <row r="50" spans="1:58" ht="35.25" customHeight="1" x14ac:dyDescent="0.2">
      <c r="A50" s="64"/>
      <c r="B50" s="28"/>
      <c r="C50" s="355"/>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7"/>
      <c r="AC50" s="34"/>
      <c r="AD50" s="28"/>
      <c r="AE50" s="364"/>
      <c r="AF50" s="365"/>
      <c r="AG50" s="365"/>
      <c r="AH50" s="365"/>
      <c r="AI50" s="365"/>
      <c r="AJ50" s="365"/>
      <c r="AK50" s="366"/>
      <c r="AL50" s="370"/>
      <c r="AM50" s="371"/>
      <c r="AN50" s="371"/>
      <c r="AO50" s="371"/>
      <c r="AP50" s="371"/>
      <c r="AQ50" s="372"/>
      <c r="AR50" s="28"/>
      <c r="AS50" s="28"/>
      <c r="AT50" s="350"/>
      <c r="AU50" s="350"/>
      <c r="AV50" s="373"/>
      <c r="AW50" s="374"/>
      <c r="AX50" s="374"/>
      <c r="AY50" s="28"/>
      <c r="AZ50" s="28"/>
      <c r="BA50" s="28"/>
      <c r="BB50" s="28"/>
      <c r="BC50" s="28"/>
      <c r="BD50" s="28"/>
      <c r="BE50" s="28"/>
      <c r="BF50" s="28"/>
    </row>
    <row r="51" spans="1:58" ht="25.5" customHeight="1" x14ac:dyDescent="0.2">
      <c r="A51" s="64"/>
      <c r="B51" s="28"/>
      <c r="C51" s="358"/>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60"/>
      <c r="AC51" s="28"/>
      <c r="AD51" s="28"/>
      <c r="AE51" s="28"/>
      <c r="AF51" s="28"/>
      <c r="AG51" s="28"/>
      <c r="AH51" s="28"/>
      <c r="AI51" s="28"/>
      <c r="AJ51" s="28"/>
      <c r="AK51" s="52" t="s">
        <v>32</v>
      </c>
      <c r="AL51" s="28"/>
      <c r="AM51" s="34"/>
      <c r="AN51" s="34"/>
      <c r="AO51" s="34"/>
      <c r="AP51" s="28"/>
      <c r="AQ51" s="28"/>
      <c r="AR51" s="28"/>
      <c r="AS51" s="28"/>
      <c r="AT51" s="350"/>
      <c r="AU51" s="28"/>
      <c r="AV51" s="28"/>
      <c r="AW51" s="28"/>
      <c r="AX51" s="28"/>
      <c r="AY51" s="28"/>
      <c r="AZ51" s="28"/>
      <c r="BA51" s="28"/>
      <c r="BB51" s="28"/>
      <c r="BC51" s="28"/>
      <c r="BD51" s="28"/>
      <c r="BE51" s="28"/>
      <c r="BF51" s="28"/>
    </row>
    <row r="52" spans="1:58" ht="25.5" customHeight="1" x14ac:dyDescent="0.2">
      <c r="A52" s="49"/>
      <c r="B52" s="31"/>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50</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2">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2">
      <c r="A54" s="403" t="s">
        <v>57</v>
      </c>
      <c r="B54" s="404"/>
      <c r="C54" s="404"/>
      <c r="D54" s="404"/>
      <c r="E54" s="404"/>
      <c r="F54" s="404"/>
      <c r="G54" s="404"/>
      <c r="H54" s="404"/>
      <c r="I54" s="405"/>
      <c r="J54" s="23"/>
      <c r="K54" s="63" t="s">
        <v>58</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17</v>
      </c>
      <c r="AV54" s="34"/>
      <c r="AW54" s="34"/>
      <c r="AX54" s="34"/>
      <c r="AY54" s="34"/>
      <c r="AZ54" s="28"/>
      <c r="BA54" s="34"/>
      <c r="BB54" s="34"/>
      <c r="BC54" s="34"/>
      <c r="BD54" s="34"/>
      <c r="BE54" s="34"/>
      <c r="BF54" s="9"/>
    </row>
    <row r="55" spans="1:58" ht="17.25" customHeight="1" x14ac:dyDescent="0.2">
      <c r="A55" s="406"/>
      <c r="B55" s="407"/>
      <c r="C55" s="407"/>
      <c r="D55" s="407"/>
      <c r="E55" s="407"/>
      <c r="F55" s="407"/>
      <c r="G55" s="407"/>
      <c r="H55" s="407"/>
      <c r="I55" s="408"/>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2">
      <c r="A56" s="29"/>
      <c r="B56" s="30" t="s">
        <v>18</v>
      </c>
      <c r="C56" s="31"/>
      <c r="D56" s="31"/>
      <c r="E56" s="31"/>
      <c r="F56" s="28"/>
      <c r="G56" s="32"/>
      <c r="H56" s="28"/>
      <c r="I56" s="32"/>
      <c r="J56" s="32"/>
      <c r="K56" s="32"/>
      <c r="L56" s="32"/>
      <c r="M56" s="32"/>
      <c r="N56" s="32"/>
      <c r="O56" s="32"/>
      <c r="P56" s="32"/>
      <c r="Q56" s="32"/>
      <c r="R56" s="32"/>
      <c r="S56" s="32"/>
      <c r="T56" s="32"/>
      <c r="U56" s="32"/>
      <c r="V56" s="32"/>
      <c r="W56" s="32"/>
      <c r="X56" s="32"/>
      <c r="Y56" s="32"/>
      <c r="Z56" s="32"/>
      <c r="AA56" s="33"/>
      <c r="AB56" s="34"/>
      <c r="AC56" s="34"/>
      <c r="AD56" s="34"/>
      <c r="AE56" s="30" t="s">
        <v>19</v>
      </c>
      <c r="AF56" s="34"/>
      <c r="AG56" s="34"/>
      <c r="AH56" s="34"/>
      <c r="AI56" s="34"/>
      <c r="AJ56" s="34"/>
      <c r="AK56" s="34"/>
      <c r="AL56" s="34"/>
      <c r="AM56" s="34"/>
      <c r="AN56" s="34"/>
      <c r="AO56" s="34"/>
      <c r="AP56" s="34"/>
      <c r="AQ56" s="34"/>
      <c r="AR56" s="34"/>
      <c r="AS56" s="34"/>
      <c r="AT56" s="28"/>
      <c r="AU56" s="28"/>
      <c r="AV56" s="28" t="s">
        <v>20</v>
      </c>
      <c r="AW56" s="28"/>
      <c r="AX56" s="28"/>
      <c r="AY56" s="28" t="s">
        <v>21</v>
      </c>
      <c r="AZ56" s="28"/>
      <c r="BA56" s="28"/>
      <c r="BB56" s="28"/>
      <c r="BC56" s="28"/>
      <c r="BD56" s="28"/>
      <c r="BE56" s="28"/>
      <c r="BF56" s="28"/>
    </row>
    <row r="57" spans="1:58" ht="25.5" customHeight="1" x14ac:dyDescent="0.2">
      <c r="A57" s="29"/>
      <c r="B57" s="258" t="s">
        <v>22</v>
      </c>
      <c r="C57" s="392"/>
      <c r="D57" s="392"/>
      <c r="E57" s="393"/>
      <c r="F57" s="397" t="s">
        <v>23</v>
      </c>
      <c r="G57" s="397"/>
      <c r="H57" s="389"/>
      <c r="I57" s="389"/>
      <c r="J57" s="375" t="s">
        <v>24</v>
      </c>
      <c r="K57" s="375"/>
      <c r="L57" s="389"/>
      <c r="M57" s="389"/>
      <c r="N57" s="375" t="s">
        <v>25</v>
      </c>
      <c r="O57" s="376"/>
      <c r="P57" s="385" t="s">
        <v>26</v>
      </c>
      <c r="Q57" s="376"/>
      <c r="R57" s="386" t="s">
        <v>27</v>
      </c>
      <c r="S57" s="386"/>
      <c r="T57" s="389"/>
      <c r="U57" s="389"/>
      <c r="V57" s="375" t="s">
        <v>24</v>
      </c>
      <c r="W57" s="375"/>
      <c r="X57" s="389"/>
      <c r="Y57" s="389"/>
      <c r="Z57" s="375" t="s">
        <v>25</v>
      </c>
      <c r="AA57" s="376"/>
      <c r="AB57" s="28"/>
      <c r="AC57" s="28"/>
      <c r="AD57" s="28"/>
      <c r="AE57" s="361" t="s">
        <v>28</v>
      </c>
      <c r="AF57" s="398"/>
      <c r="AG57" s="398"/>
      <c r="AH57" s="398"/>
      <c r="AI57" s="399"/>
      <c r="AJ57" s="382">
        <f>ROUNDDOWN(AY57/60,0)</f>
        <v>0</v>
      </c>
      <c r="AK57" s="382"/>
      <c r="AL57" s="398" t="s">
        <v>29</v>
      </c>
      <c r="AM57" s="398"/>
      <c r="AN57" s="382">
        <f>AY57-AJ57*60</f>
        <v>0</v>
      </c>
      <c r="AO57" s="382"/>
      <c r="AP57" s="375" t="s">
        <v>25</v>
      </c>
      <c r="AQ57" s="376"/>
      <c r="AR57" s="34"/>
      <c r="AS57" s="28"/>
      <c r="AT57" s="350"/>
      <c r="AU57" s="350" t="s">
        <v>30</v>
      </c>
      <c r="AV57" s="351">
        <f>T57*60+X57</f>
        <v>0</v>
      </c>
      <c r="AW57" s="28"/>
      <c r="AX57" s="350" t="s">
        <v>31</v>
      </c>
      <c r="AY57" s="351">
        <f>(T57*60+X57)-(H57*60+L57)</f>
        <v>0</v>
      </c>
      <c r="AZ57" s="28"/>
      <c r="BA57" s="28"/>
      <c r="BB57" s="28"/>
      <c r="BC57" s="28"/>
      <c r="BD57" s="28"/>
      <c r="BE57" s="28"/>
      <c r="BF57" s="28"/>
    </row>
    <row r="58" spans="1:58" ht="35.25" customHeight="1" x14ac:dyDescent="0.2">
      <c r="A58" s="29"/>
      <c r="B58" s="394"/>
      <c r="C58" s="395"/>
      <c r="D58" s="395"/>
      <c r="E58" s="396"/>
      <c r="F58" s="397"/>
      <c r="G58" s="397"/>
      <c r="H58" s="391"/>
      <c r="I58" s="391"/>
      <c r="J58" s="377"/>
      <c r="K58" s="377"/>
      <c r="L58" s="391"/>
      <c r="M58" s="391"/>
      <c r="N58" s="377"/>
      <c r="O58" s="378"/>
      <c r="P58" s="380"/>
      <c r="Q58" s="378"/>
      <c r="R58" s="387"/>
      <c r="S58" s="387"/>
      <c r="T58" s="391"/>
      <c r="U58" s="391"/>
      <c r="V58" s="377"/>
      <c r="W58" s="377"/>
      <c r="X58" s="391"/>
      <c r="Y58" s="391"/>
      <c r="Z58" s="377"/>
      <c r="AA58" s="378"/>
      <c r="AB58" s="28"/>
      <c r="AC58" s="28"/>
      <c r="AD58" s="28"/>
      <c r="AE58" s="400"/>
      <c r="AF58" s="401"/>
      <c r="AG58" s="401"/>
      <c r="AH58" s="401"/>
      <c r="AI58" s="402"/>
      <c r="AJ58" s="384"/>
      <c r="AK58" s="384"/>
      <c r="AL58" s="401"/>
      <c r="AM58" s="401"/>
      <c r="AN58" s="384"/>
      <c r="AO58" s="384"/>
      <c r="AP58" s="377"/>
      <c r="AQ58" s="378"/>
      <c r="AR58" s="34"/>
      <c r="AS58" s="28"/>
      <c r="AT58" s="350"/>
      <c r="AU58" s="350"/>
      <c r="AV58" s="351"/>
      <c r="AW58" s="28"/>
      <c r="AX58" s="350"/>
      <c r="AY58" s="351"/>
      <c r="AZ58" s="28"/>
      <c r="BA58" s="28"/>
      <c r="BB58" s="28"/>
      <c r="BC58" s="28"/>
      <c r="BD58" s="28"/>
      <c r="BE58" s="28"/>
      <c r="BF58" s="28"/>
    </row>
    <row r="59" spans="1:58" ht="17.25" customHeight="1" x14ac:dyDescent="0.2">
      <c r="A59" s="29"/>
      <c r="B59" s="35"/>
      <c r="C59" s="35"/>
      <c r="D59" s="35"/>
      <c r="E59" s="35"/>
      <c r="F59" s="36"/>
      <c r="G59" s="36"/>
      <c r="H59" s="37"/>
      <c r="I59" s="36"/>
      <c r="J59" s="36"/>
      <c r="K59" s="36"/>
      <c r="L59" s="36"/>
      <c r="M59" s="36"/>
      <c r="N59" s="36"/>
      <c r="O59" s="36"/>
      <c r="P59" s="36"/>
      <c r="Q59" s="36"/>
      <c r="R59" s="36"/>
      <c r="S59" s="36"/>
      <c r="T59" s="36"/>
      <c r="U59" s="36"/>
      <c r="V59" s="36"/>
      <c r="W59" s="36"/>
      <c r="X59" s="34"/>
      <c r="Y59" s="34"/>
      <c r="Z59" s="32"/>
      <c r="AA59" s="33"/>
      <c r="AB59" s="34"/>
      <c r="AC59" s="34"/>
      <c r="AD59" s="34"/>
      <c r="AE59" s="38"/>
      <c r="AF59" s="38"/>
      <c r="AG59" s="38"/>
      <c r="AH59" s="38"/>
      <c r="AI59" s="38"/>
      <c r="AJ59" s="39" t="s">
        <v>32</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2">
      <c r="A60" s="29"/>
      <c r="B60" s="30"/>
      <c r="C60" s="31"/>
      <c r="D60" s="31"/>
      <c r="E60" s="31"/>
      <c r="F60" s="32"/>
      <c r="G60" s="32"/>
      <c r="H60" s="32"/>
      <c r="I60" s="32"/>
      <c r="J60" s="32"/>
      <c r="K60" s="32"/>
      <c r="L60" s="32"/>
      <c r="M60" s="32"/>
      <c r="N60" s="32"/>
      <c r="O60" s="32"/>
      <c r="P60" s="32"/>
      <c r="Q60" s="32"/>
      <c r="R60" s="32"/>
      <c r="S60" s="32"/>
      <c r="T60" s="32"/>
      <c r="U60" s="32"/>
      <c r="V60" s="32"/>
      <c r="W60" s="33"/>
      <c r="X60" s="34"/>
      <c r="Y60" s="34"/>
      <c r="Z60" s="32"/>
      <c r="AA60" s="33"/>
      <c r="AB60" s="34"/>
      <c r="AC60" s="34"/>
      <c r="AD60" s="34"/>
      <c r="AE60" s="38"/>
      <c r="AF60" s="38"/>
      <c r="AG60" s="38"/>
      <c r="AH60" s="38"/>
      <c r="AI60" s="38"/>
      <c r="AJ60" s="38"/>
      <c r="AK60" s="38"/>
      <c r="AL60" s="38"/>
      <c r="AM60" s="38"/>
      <c r="AN60" s="38"/>
      <c r="AO60" s="38"/>
      <c r="AP60" s="38"/>
      <c r="AQ60" s="38"/>
      <c r="AR60" s="34"/>
      <c r="AV60" s="42" t="s">
        <v>33</v>
      </c>
      <c r="AY60" s="28" t="s">
        <v>34</v>
      </c>
      <c r="BB60" s="28" t="s">
        <v>35</v>
      </c>
    </row>
    <row r="61" spans="1:58" s="47" customFormat="1" ht="25.5" customHeight="1" x14ac:dyDescent="0.2">
      <c r="A61" s="40"/>
      <c r="B61" s="41" t="s">
        <v>110</v>
      </c>
      <c r="C61" s="41"/>
      <c r="D61" s="41"/>
      <c r="E61" s="41"/>
      <c r="F61" s="41"/>
      <c r="G61" s="41"/>
      <c r="H61" s="41"/>
      <c r="I61" s="41"/>
      <c r="J61" s="41"/>
      <c r="K61" s="41"/>
      <c r="L61" s="41"/>
      <c r="M61" s="41"/>
      <c r="N61" s="41"/>
      <c r="O61" s="42"/>
      <c r="P61" s="41"/>
      <c r="Q61" s="41"/>
      <c r="R61" s="41"/>
      <c r="S61" s="41"/>
      <c r="T61" s="41"/>
      <c r="U61" s="17"/>
      <c r="V61" s="41"/>
      <c r="W61" s="41"/>
      <c r="X61" s="34"/>
      <c r="Y61" s="34"/>
      <c r="Z61" s="32"/>
      <c r="AA61" s="33"/>
      <c r="AB61" s="34"/>
      <c r="AC61" s="34"/>
      <c r="AD61" s="34"/>
      <c r="AE61" s="43" t="s">
        <v>36</v>
      </c>
      <c r="AF61" s="44"/>
      <c r="AG61" s="45"/>
      <c r="AH61" s="45"/>
      <c r="AI61" s="45"/>
      <c r="AJ61" s="45"/>
      <c r="AK61" s="45"/>
      <c r="AL61" s="45"/>
      <c r="AM61" s="45"/>
      <c r="AN61" s="38"/>
      <c r="AO61" s="38"/>
      <c r="AP61" s="38"/>
      <c r="AQ61" s="46"/>
      <c r="AR61" s="34"/>
      <c r="AS61" s="28"/>
      <c r="AT61" s="42"/>
      <c r="AU61" s="42"/>
      <c r="AV61" s="42" t="s">
        <v>37</v>
      </c>
      <c r="AW61" s="42"/>
      <c r="AX61" s="42"/>
      <c r="AY61" s="28" t="s">
        <v>38</v>
      </c>
      <c r="AZ61" s="42"/>
      <c r="BA61" s="28"/>
      <c r="BB61" s="28"/>
      <c r="BC61" s="42"/>
      <c r="BD61" s="28"/>
      <c r="BE61" s="42"/>
      <c r="BF61" s="42"/>
    </row>
    <row r="62" spans="1:58" ht="25.5" customHeight="1" x14ac:dyDescent="0.2">
      <c r="A62" s="29"/>
      <c r="B62" s="258" t="s">
        <v>22</v>
      </c>
      <c r="C62" s="392"/>
      <c r="D62" s="392"/>
      <c r="E62" s="393"/>
      <c r="F62" s="397" t="s">
        <v>23</v>
      </c>
      <c r="G62" s="397"/>
      <c r="H62" s="389"/>
      <c r="I62" s="389"/>
      <c r="J62" s="375" t="s">
        <v>24</v>
      </c>
      <c r="K62" s="375"/>
      <c r="L62" s="389"/>
      <c r="M62" s="389"/>
      <c r="N62" s="375" t="s">
        <v>25</v>
      </c>
      <c r="O62" s="376"/>
      <c r="P62" s="385" t="s">
        <v>26</v>
      </c>
      <c r="Q62" s="376"/>
      <c r="R62" s="386" t="s">
        <v>27</v>
      </c>
      <c r="S62" s="386"/>
      <c r="T62" s="388"/>
      <c r="U62" s="389"/>
      <c r="V62" s="375" t="s">
        <v>24</v>
      </c>
      <c r="W62" s="375"/>
      <c r="X62" s="389"/>
      <c r="Y62" s="389"/>
      <c r="Z62" s="375" t="s">
        <v>25</v>
      </c>
      <c r="AA62" s="376"/>
      <c r="AB62" s="34"/>
      <c r="AC62" s="34"/>
      <c r="AD62" s="34"/>
      <c r="AE62" s="379" t="s">
        <v>39</v>
      </c>
      <c r="AF62" s="375"/>
      <c r="AG62" s="375"/>
      <c r="AH62" s="375"/>
      <c r="AI62" s="376"/>
      <c r="AJ62" s="381">
        <f>ROUNDDOWN(AV67/60,0)</f>
        <v>0</v>
      </c>
      <c r="AK62" s="382"/>
      <c r="AL62" s="375" t="s">
        <v>24</v>
      </c>
      <c r="AM62" s="375"/>
      <c r="AN62" s="382">
        <f>AV67-AJ62*60</f>
        <v>0</v>
      </c>
      <c r="AO62" s="382"/>
      <c r="AP62" s="375" t="s">
        <v>25</v>
      </c>
      <c r="AQ62" s="376"/>
      <c r="AR62" s="34"/>
      <c r="AS62" s="48"/>
      <c r="AT62" s="28"/>
      <c r="AU62" s="350" t="s">
        <v>40</v>
      </c>
      <c r="AV62" s="351">
        <f>IF(AY62&lt;=BB62,BB62,AV57)</f>
        <v>1260</v>
      </c>
      <c r="AW62" s="171"/>
      <c r="AX62" s="350" t="s">
        <v>41</v>
      </c>
      <c r="AY62" s="351">
        <f>T62*60+X62</f>
        <v>0</v>
      </c>
      <c r="AZ62" s="171"/>
      <c r="BA62" s="350" t="s">
        <v>42</v>
      </c>
      <c r="BB62" s="351">
        <f>21*60</f>
        <v>1260</v>
      </c>
      <c r="BC62" s="28"/>
      <c r="BD62" s="28"/>
      <c r="BE62" s="28"/>
      <c r="BF62" s="28"/>
    </row>
    <row r="63" spans="1:58" ht="35.25" customHeight="1" x14ac:dyDescent="0.2">
      <c r="A63" s="29"/>
      <c r="B63" s="394"/>
      <c r="C63" s="395"/>
      <c r="D63" s="395"/>
      <c r="E63" s="396"/>
      <c r="F63" s="397"/>
      <c r="G63" s="397"/>
      <c r="H63" s="391"/>
      <c r="I63" s="391"/>
      <c r="J63" s="377"/>
      <c r="K63" s="377"/>
      <c r="L63" s="391"/>
      <c r="M63" s="391"/>
      <c r="N63" s="377"/>
      <c r="O63" s="378"/>
      <c r="P63" s="380"/>
      <c r="Q63" s="378"/>
      <c r="R63" s="387"/>
      <c r="S63" s="387"/>
      <c r="T63" s="390"/>
      <c r="U63" s="391"/>
      <c r="V63" s="377"/>
      <c r="W63" s="377"/>
      <c r="X63" s="391"/>
      <c r="Y63" s="391"/>
      <c r="Z63" s="377"/>
      <c r="AA63" s="378"/>
      <c r="AB63" s="28"/>
      <c r="AC63" s="28"/>
      <c r="AD63" s="28"/>
      <c r="AE63" s="380"/>
      <c r="AF63" s="377"/>
      <c r="AG63" s="377"/>
      <c r="AH63" s="377"/>
      <c r="AI63" s="378"/>
      <c r="AJ63" s="383"/>
      <c r="AK63" s="384"/>
      <c r="AL63" s="377"/>
      <c r="AM63" s="377"/>
      <c r="AN63" s="384"/>
      <c r="AO63" s="384"/>
      <c r="AP63" s="377"/>
      <c r="AQ63" s="378"/>
      <c r="AR63" s="34"/>
      <c r="AS63" s="48"/>
      <c r="AT63" s="28"/>
      <c r="AU63" s="350"/>
      <c r="AV63" s="351"/>
      <c r="AW63" s="171"/>
      <c r="AX63" s="350"/>
      <c r="AY63" s="351"/>
      <c r="AZ63" s="171"/>
      <c r="BA63" s="350"/>
      <c r="BB63" s="351"/>
      <c r="BC63" s="28"/>
      <c r="BD63" s="28"/>
      <c r="BE63" s="28"/>
      <c r="BF63" s="28"/>
    </row>
    <row r="64" spans="1:58" ht="17.25" customHeight="1" x14ac:dyDescent="0.2">
      <c r="A64" s="49"/>
      <c r="B64" s="35"/>
      <c r="C64" s="35"/>
      <c r="D64" s="35"/>
      <c r="E64" s="35"/>
      <c r="F64" s="28"/>
      <c r="G64" s="35"/>
      <c r="H64" s="37"/>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32</v>
      </c>
      <c r="AK64" s="46"/>
      <c r="AL64" s="46"/>
      <c r="AM64" s="46"/>
      <c r="AN64" s="46"/>
      <c r="AO64" s="46"/>
      <c r="AP64" s="46"/>
      <c r="AQ64" s="46"/>
      <c r="AR64" s="28"/>
      <c r="AS64" s="28"/>
      <c r="AT64" s="28"/>
      <c r="AU64" s="28"/>
      <c r="AV64" s="28"/>
      <c r="AW64" s="28"/>
      <c r="AX64" s="28"/>
      <c r="AY64" s="61" t="s">
        <v>43</v>
      </c>
      <c r="AZ64" s="28"/>
      <c r="BA64" s="28"/>
      <c r="BB64" s="28"/>
      <c r="BC64" s="28"/>
      <c r="BD64" s="28"/>
      <c r="BE64" s="28"/>
      <c r="BF64" s="28"/>
    </row>
    <row r="65" spans="1:58" ht="25.5" customHeight="1" x14ac:dyDescent="0.3">
      <c r="A65" s="49"/>
      <c r="B65" s="28"/>
      <c r="C65" s="352" t="s">
        <v>109</v>
      </c>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4"/>
      <c r="AD65" s="28"/>
      <c r="AE65" s="46"/>
      <c r="AF65" s="46"/>
      <c r="AG65" s="46"/>
      <c r="AH65" s="46"/>
      <c r="AI65" s="46"/>
      <c r="AJ65" s="46"/>
      <c r="AK65" s="46"/>
      <c r="AL65" s="46"/>
      <c r="AM65" s="46"/>
      <c r="AN65" s="46"/>
      <c r="AO65" s="46"/>
      <c r="AP65" s="46"/>
      <c r="AQ65" s="46"/>
      <c r="AR65" s="28"/>
      <c r="AS65" s="28"/>
      <c r="AT65" s="28"/>
      <c r="AU65" s="28"/>
      <c r="AV65" s="28"/>
      <c r="AW65" s="28"/>
      <c r="AX65" s="28"/>
      <c r="AY65" s="147" t="s">
        <v>99</v>
      </c>
      <c r="AZ65" s="28"/>
      <c r="BA65" s="28"/>
      <c r="BB65" s="28"/>
      <c r="BC65" s="28"/>
      <c r="BD65" s="28"/>
      <c r="BE65" s="28"/>
      <c r="BF65" s="28"/>
    </row>
    <row r="66" spans="1:58" ht="25.5" customHeight="1" x14ac:dyDescent="0.2">
      <c r="A66" s="49"/>
      <c r="B66" s="28"/>
      <c r="C66" s="355"/>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7"/>
      <c r="AD66" s="28"/>
      <c r="AE66" s="43" t="s">
        <v>44</v>
      </c>
      <c r="AF66" s="46"/>
      <c r="AG66" s="46"/>
      <c r="AH66" s="46"/>
      <c r="AI66" s="46"/>
      <c r="AJ66" s="46"/>
      <c r="AK66" s="46"/>
      <c r="AL66" s="46"/>
      <c r="AM66" s="46"/>
      <c r="AN66" s="46"/>
      <c r="AO66" s="46"/>
      <c r="AP66" s="46"/>
      <c r="AQ66" s="46"/>
      <c r="AR66" s="28"/>
      <c r="AS66" s="28"/>
      <c r="AT66" s="28"/>
      <c r="AU66" s="28"/>
      <c r="AV66" s="28" t="s">
        <v>45</v>
      </c>
      <c r="AW66" s="28"/>
      <c r="AX66" s="28"/>
      <c r="AY66" s="28" t="s">
        <v>46</v>
      </c>
      <c r="AZ66" s="148"/>
      <c r="BA66" s="28"/>
      <c r="BB66" s="28"/>
      <c r="BC66" s="28"/>
      <c r="BD66" s="28"/>
      <c r="BE66" s="28"/>
      <c r="BF66" s="28"/>
    </row>
    <row r="67" spans="1:58" s="47" customFormat="1" ht="25.5" customHeight="1" x14ac:dyDescent="0.2">
      <c r="A67" s="49"/>
      <c r="B67" s="28"/>
      <c r="C67" s="355"/>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7"/>
      <c r="AC67" s="1"/>
      <c r="AD67" s="28"/>
      <c r="AE67" s="361" t="s">
        <v>47</v>
      </c>
      <c r="AF67" s="362"/>
      <c r="AG67" s="362"/>
      <c r="AH67" s="362"/>
      <c r="AI67" s="362"/>
      <c r="AJ67" s="362"/>
      <c r="AK67" s="363"/>
      <c r="AL67" s="367">
        <f>IF(AY57=0,0,ROUNDUP(AV67/AY57,3))</f>
        <v>0</v>
      </c>
      <c r="AM67" s="368"/>
      <c r="AN67" s="368"/>
      <c r="AO67" s="368"/>
      <c r="AP67" s="368"/>
      <c r="AQ67" s="369"/>
      <c r="AR67" s="28"/>
      <c r="AS67" s="28"/>
      <c r="AT67" s="42"/>
      <c r="AU67" s="350" t="s">
        <v>48</v>
      </c>
      <c r="AV67" s="373">
        <f>IF(AV57-AV62&gt;0,IF(AV57-AV62&gt;AY57,AY57,AV57-AV62),0)</f>
        <v>0</v>
      </c>
      <c r="AW67" s="374" t="s">
        <v>49</v>
      </c>
      <c r="AX67" s="374"/>
      <c r="AY67" s="148"/>
      <c r="AZ67" s="148"/>
      <c r="BA67" s="42"/>
      <c r="BB67" s="42"/>
      <c r="BC67" s="42"/>
      <c r="BD67" s="42"/>
      <c r="BE67" s="42"/>
      <c r="BF67" s="42"/>
    </row>
    <row r="68" spans="1:58" ht="35.25" customHeight="1" x14ac:dyDescent="0.2">
      <c r="A68" s="49"/>
      <c r="B68" s="28"/>
      <c r="C68" s="355"/>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7"/>
      <c r="AD68" s="28"/>
      <c r="AE68" s="364"/>
      <c r="AF68" s="365"/>
      <c r="AG68" s="365"/>
      <c r="AH68" s="365"/>
      <c r="AI68" s="365"/>
      <c r="AJ68" s="365"/>
      <c r="AK68" s="366"/>
      <c r="AL68" s="370"/>
      <c r="AM68" s="371"/>
      <c r="AN68" s="371"/>
      <c r="AO68" s="371"/>
      <c r="AP68" s="371"/>
      <c r="AQ68" s="372"/>
      <c r="AR68" s="28"/>
      <c r="AS68" s="28"/>
      <c r="AT68" s="350"/>
      <c r="AU68" s="350"/>
      <c r="AV68" s="373"/>
      <c r="AW68" s="374"/>
      <c r="AX68" s="374"/>
      <c r="AY68" s="28"/>
      <c r="AZ68" s="28"/>
      <c r="BA68" s="28"/>
      <c r="BB68" s="28"/>
      <c r="BC68" s="28"/>
      <c r="BD68" s="28"/>
      <c r="BE68" s="28"/>
      <c r="BF68" s="28"/>
    </row>
    <row r="69" spans="1:58" ht="25.5" customHeight="1" x14ac:dyDescent="0.2">
      <c r="A69" s="49"/>
      <c r="B69" s="28"/>
      <c r="C69" s="358"/>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60"/>
      <c r="AD69" s="28"/>
      <c r="AE69" s="28"/>
      <c r="AF69" s="28"/>
      <c r="AG69" s="28"/>
      <c r="AH69" s="28"/>
      <c r="AI69" s="28"/>
      <c r="AJ69" s="28"/>
      <c r="AK69" s="52" t="s">
        <v>32</v>
      </c>
      <c r="AL69" s="28"/>
      <c r="AM69" s="34"/>
      <c r="AN69" s="34"/>
      <c r="AO69" s="34"/>
      <c r="AP69" s="28"/>
      <c r="AQ69" s="28"/>
      <c r="AR69" s="28"/>
      <c r="AS69" s="28"/>
      <c r="AT69" s="350"/>
      <c r="AU69" s="28"/>
      <c r="AV69" s="28"/>
      <c r="AW69" s="28"/>
      <c r="AX69" s="28"/>
      <c r="AY69" s="28"/>
      <c r="AZ69" s="28"/>
      <c r="BA69" s="28"/>
      <c r="BB69" s="28"/>
      <c r="BC69" s="28"/>
      <c r="BD69" s="28"/>
      <c r="BE69" s="28"/>
      <c r="BF69" s="28"/>
    </row>
    <row r="70" spans="1:58" ht="25.5" customHeight="1" x14ac:dyDescent="0.2">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50</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2">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2">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2">
      <c r="A73" s="403" t="s">
        <v>59</v>
      </c>
      <c r="B73" s="404"/>
      <c r="C73" s="404"/>
      <c r="D73" s="404"/>
      <c r="E73" s="404"/>
      <c r="F73" s="404"/>
      <c r="G73" s="404"/>
      <c r="H73" s="404"/>
      <c r="I73" s="405"/>
      <c r="J73" s="23"/>
      <c r="K73" s="63" t="s">
        <v>58</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17</v>
      </c>
      <c r="AV73" s="34"/>
      <c r="AW73" s="34"/>
      <c r="AX73" s="34"/>
      <c r="AY73" s="34"/>
      <c r="AZ73" s="28"/>
      <c r="BA73" s="34"/>
      <c r="BB73" s="34"/>
      <c r="BC73" s="34"/>
      <c r="BD73" s="34"/>
      <c r="BE73" s="34"/>
      <c r="BF73" s="9"/>
    </row>
    <row r="74" spans="1:58" ht="17.25" hidden="1" customHeight="1" x14ac:dyDescent="0.2">
      <c r="A74" s="406"/>
      <c r="B74" s="407"/>
      <c r="C74" s="407"/>
      <c r="D74" s="407"/>
      <c r="E74" s="407"/>
      <c r="F74" s="407"/>
      <c r="G74" s="407"/>
      <c r="H74" s="407"/>
      <c r="I74" s="408"/>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2">
      <c r="A75" s="29"/>
      <c r="B75" s="30" t="s">
        <v>18</v>
      </c>
      <c r="C75" s="31"/>
      <c r="D75" s="31"/>
      <c r="E75" s="31"/>
      <c r="F75" s="28"/>
      <c r="G75" s="32"/>
      <c r="H75" s="28"/>
      <c r="I75" s="32"/>
      <c r="J75" s="32"/>
      <c r="K75" s="32"/>
      <c r="L75" s="32"/>
      <c r="M75" s="32"/>
      <c r="N75" s="32"/>
      <c r="O75" s="32"/>
      <c r="P75" s="32"/>
      <c r="Q75" s="32"/>
      <c r="R75" s="32"/>
      <c r="S75" s="32"/>
      <c r="T75" s="32"/>
      <c r="U75" s="32"/>
      <c r="V75" s="32"/>
      <c r="W75" s="32"/>
      <c r="X75" s="32"/>
      <c r="Y75" s="32"/>
      <c r="Z75" s="32"/>
      <c r="AA75" s="33"/>
      <c r="AB75" s="34"/>
      <c r="AC75" s="34"/>
      <c r="AD75" s="34"/>
      <c r="AE75" s="30" t="s">
        <v>19</v>
      </c>
      <c r="AF75" s="34"/>
      <c r="AG75" s="34"/>
      <c r="AH75" s="34"/>
      <c r="AI75" s="34"/>
      <c r="AJ75" s="34"/>
      <c r="AK75" s="34"/>
      <c r="AL75" s="34"/>
      <c r="AM75" s="34"/>
      <c r="AN75" s="34"/>
      <c r="AO75" s="34"/>
      <c r="AP75" s="34"/>
      <c r="AQ75" s="34"/>
      <c r="AR75" s="34"/>
      <c r="AS75" s="34"/>
      <c r="AT75" s="28"/>
      <c r="AU75" s="28"/>
      <c r="AV75" s="28" t="s">
        <v>20</v>
      </c>
      <c r="AW75" s="28"/>
      <c r="AX75" s="28"/>
      <c r="AY75" s="28" t="s">
        <v>21</v>
      </c>
      <c r="AZ75" s="28"/>
      <c r="BA75" s="28"/>
      <c r="BB75" s="28"/>
      <c r="BC75" s="28"/>
      <c r="BD75" s="28"/>
      <c r="BE75" s="28"/>
      <c r="BF75" s="28"/>
    </row>
    <row r="76" spans="1:58" ht="25.5" hidden="1" customHeight="1" x14ac:dyDescent="0.2">
      <c r="A76" s="29"/>
      <c r="B76" s="258" t="s">
        <v>22</v>
      </c>
      <c r="C76" s="392"/>
      <c r="D76" s="392"/>
      <c r="E76" s="393"/>
      <c r="F76" s="397" t="s">
        <v>23</v>
      </c>
      <c r="G76" s="397"/>
      <c r="H76" s="389"/>
      <c r="I76" s="389"/>
      <c r="J76" s="375" t="s">
        <v>24</v>
      </c>
      <c r="K76" s="375"/>
      <c r="L76" s="389"/>
      <c r="M76" s="389"/>
      <c r="N76" s="375" t="s">
        <v>25</v>
      </c>
      <c r="O76" s="376"/>
      <c r="P76" s="385" t="s">
        <v>26</v>
      </c>
      <c r="Q76" s="376"/>
      <c r="R76" s="386" t="s">
        <v>27</v>
      </c>
      <c r="S76" s="386"/>
      <c r="T76" s="389"/>
      <c r="U76" s="389"/>
      <c r="V76" s="375" t="s">
        <v>24</v>
      </c>
      <c r="W76" s="375"/>
      <c r="X76" s="389"/>
      <c r="Y76" s="389"/>
      <c r="Z76" s="375" t="s">
        <v>25</v>
      </c>
      <c r="AA76" s="376"/>
      <c r="AB76" s="28"/>
      <c r="AC76" s="28"/>
      <c r="AD76" s="28"/>
      <c r="AE76" s="361" t="s">
        <v>53</v>
      </c>
      <c r="AF76" s="398"/>
      <c r="AG76" s="398"/>
      <c r="AH76" s="398"/>
      <c r="AI76" s="399"/>
      <c r="AJ76" s="382">
        <f>ROUNDDOWN(AY76/60,0)</f>
        <v>0</v>
      </c>
      <c r="AK76" s="382"/>
      <c r="AL76" s="398" t="s">
        <v>29</v>
      </c>
      <c r="AM76" s="398"/>
      <c r="AN76" s="382">
        <f>AY76-AJ76*60</f>
        <v>0</v>
      </c>
      <c r="AO76" s="382"/>
      <c r="AP76" s="375" t="s">
        <v>25</v>
      </c>
      <c r="AQ76" s="376"/>
      <c r="AR76" s="34"/>
      <c r="AS76" s="28"/>
      <c r="AT76" s="350"/>
      <c r="AU76" s="350" t="s">
        <v>30</v>
      </c>
      <c r="AV76" s="351">
        <f>T76*60+X76</f>
        <v>0</v>
      </c>
      <c r="AW76" s="28"/>
      <c r="AX76" s="350" t="s">
        <v>31</v>
      </c>
      <c r="AY76" s="351">
        <f>(T76*60+X76)-(H76*60+L76)</f>
        <v>0</v>
      </c>
      <c r="AZ76" s="28"/>
      <c r="BA76" s="28"/>
      <c r="BB76" s="28"/>
      <c r="BC76" s="28"/>
      <c r="BD76" s="28"/>
      <c r="BE76" s="28"/>
      <c r="BF76" s="28"/>
    </row>
    <row r="77" spans="1:58" ht="35.25" hidden="1" customHeight="1" x14ac:dyDescent="0.2">
      <c r="A77" s="29"/>
      <c r="B77" s="394"/>
      <c r="C77" s="395"/>
      <c r="D77" s="395"/>
      <c r="E77" s="396"/>
      <c r="F77" s="397"/>
      <c r="G77" s="397"/>
      <c r="H77" s="391"/>
      <c r="I77" s="391"/>
      <c r="J77" s="377"/>
      <c r="K77" s="377"/>
      <c r="L77" s="391"/>
      <c r="M77" s="391"/>
      <c r="N77" s="377"/>
      <c r="O77" s="378"/>
      <c r="P77" s="380"/>
      <c r="Q77" s="378"/>
      <c r="R77" s="387"/>
      <c r="S77" s="387"/>
      <c r="T77" s="391"/>
      <c r="U77" s="391"/>
      <c r="V77" s="377"/>
      <c r="W77" s="377"/>
      <c r="X77" s="391"/>
      <c r="Y77" s="391"/>
      <c r="Z77" s="377"/>
      <c r="AA77" s="378"/>
      <c r="AB77" s="28"/>
      <c r="AC77" s="28"/>
      <c r="AD77" s="28"/>
      <c r="AE77" s="400"/>
      <c r="AF77" s="401"/>
      <c r="AG77" s="401"/>
      <c r="AH77" s="401"/>
      <c r="AI77" s="402"/>
      <c r="AJ77" s="384"/>
      <c r="AK77" s="384"/>
      <c r="AL77" s="401"/>
      <c r="AM77" s="401"/>
      <c r="AN77" s="384"/>
      <c r="AO77" s="384"/>
      <c r="AP77" s="377"/>
      <c r="AQ77" s="378"/>
      <c r="AR77" s="34"/>
      <c r="AS77" s="28"/>
      <c r="AT77" s="350"/>
      <c r="AU77" s="350"/>
      <c r="AV77" s="351"/>
      <c r="AW77" s="28"/>
      <c r="AX77" s="350"/>
      <c r="AY77" s="351"/>
      <c r="AZ77" s="28"/>
      <c r="BA77" s="28"/>
      <c r="BB77" s="28"/>
      <c r="BC77" s="28"/>
      <c r="BD77" s="28"/>
      <c r="BE77" s="28"/>
      <c r="BF77" s="28"/>
    </row>
    <row r="78" spans="1:58" ht="17.25" hidden="1" customHeight="1" x14ac:dyDescent="0.2">
      <c r="A78" s="29"/>
      <c r="B78" s="35"/>
      <c r="C78" s="35"/>
      <c r="D78" s="35"/>
      <c r="E78" s="35"/>
      <c r="F78" s="36"/>
      <c r="G78" s="36"/>
      <c r="H78" s="37"/>
      <c r="I78" s="36"/>
      <c r="J78" s="36"/>
      <c r="K78" s="36"/>
      <c r="L78" s="36"/>
      <c r="M78" s="36"/>
      <c r="N78" s="36"/>
      <c r="O78" s="36"/>
      <c r="P78" s="36"/>
      <c r="Q78" s="36"/>
      <c r="R78" s="36"/>
      <c r="S78" s="36"/>
      <c r="T78" s="36"/>
      <c r="U78" s="36"/>
      <c r="V78" s="36"/>
      <c r="W78" s="36"/>
      <c r="X78" s="34"/>
      <c r="Y78" s="34"/>
      <c r="Z78" s="32"/>
      <c r="AA78" s="33"/>
      <c r="AB78" s="34"/>
      <c r="AC78" s="34"/>
      <c r="AD78" s="34"/>
      <c r="AE78" s="38"/>
      <c r="AF78" s="38"/>
      <c r="AG78" s="38"/>
      <c r="AH78" s="38"/>
      <c r="AI78" s="38"/>
      <c r="AJ78" s="39" t="s">
        <v>32</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2">
      <c r="A79" s="29"/>
      <c r="B79" s="30"/>
      <c r="C79" s="31"/>
      <c r="D79" s="31"/>
      <c r="E79" s="31"/>
      <c r="F79" s="32"/>
      <c r="G79" s="32"/>
      <c r="H79" s="32"/>
      <c r="I79" s="32"/>
      <c r="J79" s="32"/>
      <c r="K79" s="32"/>
      <c r="L79" s="32"/>
      <c r="M79" s="32"/>
      <c r="N79" s="32"/>
      <c r="O79" s="32"/>
      <c r="P79" s="32"/>
      <c r="Q79" s="32"/>
      <c r="R79" s="32"/>
      <c r="S79" s="32"/>
      <c r="T79" s="32"/>
      <c r="U79" s="32"/>
      <c r="V79" s="32"/>
      <c r="W79" s="33"/>
      <c r="X79" s="34"/>
      <c r="Y79" s="34"/>
      <c r="Z79" s="32"/>
      <c r="AA79" s="33"/>
      <c r="AB79" s="34"/>
      <c r="AC79" s="34"/>
      <c r="AD79" s="34"/>
      <c r="AE79" s="38"/>
      <c r="AF79" s="38"/>
      <c r="AG79" s="38"/>
      <c r="AH79" s="38"/>
      <c r="AI79" s="38"/>
      <c r="AJ79" s="38"/>
      <c r="AK79" s="38"/>
      <c r="AL79" s="38"/>
      <c r="AM79" s="38"/>
      <c r="AN79" s="38"/>
      <c r="AO79" s="38"/>
      <c r="AP79" s="38"/>
      <c r="AQ79" s="38"/>
      <c r="AR79" s="34"/>
      <c r="AV79" s="42" t="s">
        <v>33</v>
      </c>
      <c r="AY79" s="28" t="s">
        <v>34</v>
      </c>
      <c r="BB79" s="28" t="s">
        <v>35</v>
      </c>
    </row>
    <row r="80" spans="1:58" s="47" customFormat="1" ht="25.5" hidden="1" customHeight="1" x14ac:dyDescent="0.2">
      <c r="A80" s="40"/>
      <c r="B80" s="41" t="s">
        <v>110</v>
      </c>
      <c r="C80" s="41"/>
      <c r="D80" s="41"/>
      <c r="E80" s="41"/>
      <c r="F80" s="41"/>
      <c r="G80" s="41"/>
      <c r="H80" s="41"/>
      <c r="I80" s="41"/>
      <c r="J80" s="41"/>
      <c r="K80" s="41"/>
      <c r="L80" s="41"/>
      <c r="M80" s="41"/>
      <c r="N80" s="41"/>
      <c r="O80" s="42"/>
      <c r="P80" s="41"/>
      <c r="Q80" s="41"/>
      <c r="R80" s="41"/>
      <c r="S80" s="41"/>
      <c r="T80" s="41"/>
      <c r="U80" s="17"/>
      <c r="V80" s="41"/>
      <c r="W80" s="41"/>
      <c r="X80" s="34"/>
      <c r="Y80" s="34"/>
      <c r="Z80" s="32"/>
      <c r="AA80" s="33"/>
      <c r="AB80" s="34"/>
      <c r="AC80" s="34"/>
      <c r="AD80" s="34"/>
      <c r="AE80" s="43" t="s">
        <v>36</v>
      </c>
      <c r="AF80" s="44"/>
      <c r="AG80" s="45"/>
      <c r="AH80" s="45"/>
      <c r="AI80" s="45"/>
      <c r="AJ80" s="45"/>
      <c r="AK80" s="45"/>
      <c r="AL80" s="45"/>
      <c r="AM80" s="45"/>
      <c r="AN80" s="38"/>
      <c r="AO80" s="38"/>
      <c r="AP80" s="38"/>
      <c r="AQ80" s="46"/>
      <c r="AR80" s="34"/>
      <c r="AS80" s="28"/>
      <c r="AT80" s="42"/>
      <c r="AU80" s="42"/>
      <c r="AV80" s="42" t="s">
        <v>37</v>
      </c>
      <c r="AW80" s="42"/>
      <c r="AX80" s="42"/>
      <c r="AY80" s="28" t="s">
        <v>38</v>
      </c>
      <c r="AZ80" s="42"/>
      <c r="BA80" s="28"/>
      <c r="BB80" s="28"/>
      <c r="BC80" s="42"/>
      <c r="BD80" s="28"/>
      <c r="BE80" s="42"/>
      <c r="BF80" s="42"/>
    </row>
    <row r="81" spans="1:58" ht="25.5" hidden="1" customHeight="1" x14ac:dyDescent="0.2">
      <c r="A81" s="29"/>
      <c r="B81" s="258" t="s">
        <v>54</v>
      </c>
      <c r="C81" s="392"/>
      <c r="D81" s="392"/>
      <c r="E81" s="393"/>
      <c r="F81" s="397" t="s">
        <v>23</v>
      </c>
      <c r="G81" s="397"/>
      <c r="H81" s="389"/>
      <c r="I81" s="389"/>
      <c r="J81" s="375" t="s">
        <v>24</v>
      </c>
      <c r="K81" s="375"/>
      <c r="L81" s="389"/>
      <c r="M81" s="389"/>
      <c r="N81" s="375" t="s">
        <v>25</v>
      </c>
      <c r="O81" s="376"/>
      <c r="P81" s="385" t="s">
        <v>26</v>
      </c>
      <c r="Q81" s="376"/>
      <c r="R81" s="386" t="s">
        <v>27</v>
      </c>
      <c r="S81" s="386"/>
      <c r="T81" s="388"/>
      <c r="U81" s="389"/>
      <c r="V81" s="375" t="s">
        <v>24</v>
      </c>
      <c r="W81" s="375"/>
      <c r="X81" s="389"/>
      <c r="Y81" s="389"/>
      <c r="Z81" s="375" t="s">
        <v>25</v>
      </c>
      <c r="AA81" s="376"/>
      <c r="AB81" s="34"/>
      <c r="AC81" s="34"/>
      <c r="AD81" s="34"/>
      <c r="AE81" s="379" t="s">
        <v>55</v>
      </c>
      <c r="AF81" s="375"/>
      <c r="AG81" s="375"/>
      <c r="AH81" s="375"/>
      <c r="AI81" s="376"/>
      <c r="AJ81" s="381">
        <f>ROUNDDOWN(AV86/60,0)</f>
        <v>0</v>
      </c>
      <c r="AK81" s="382"/>
      <c r="AL81" s="375" t="s">
        <v>24</v>
      </c>
      <c r="AM81" s="375"/>
      <c r="AN81" s="382">
        <f>AV86-AJ81*60</f>
        <v>0</v>
      </c>
      <c r="AO81" s="382"/>
      <c r="AP81" s="375" t="s">
        <v>25</v>
      </c>
      <c r="AQ81" s="376"/>
      <c r="AR81" s="34"/>
      <c r="AS81" s="48"/>
      <c r="AT81" s="28"/>
      <c r="AU81" s="350" t="s">
        <v>40</v>
      </c>
      <c r="AV81" s="351">
        <f>IF(AY81&lt;=BB81,BB81,AV76)</f>
        <v>1260</v>
      </c>
      <c r="AW81" s="171"/>
      <c r="AX81" s="350" t="s">
        <v>41</v>
      </c>
      <c r="AY81" s="351">
        <f>T81*60+X81</f>
        <v>0</v>
      </c>
      <c r="AZ81" s="171"/>
      <c r="BA81" s="350" t="s">
        <v>42</v>
      </c>
      <c r="BB81" s="351">
        <f>21*60</f>
        <v>1260</v>
      </c>
      <c r="BC81" s="28"/>
      <c r="BD81" s="28"/>
      <c r="BE81" s="28"/>
      <c r="BF81" s="28"/>
    </row>
    <row r="82" spans="1:58" ht="35.25" hidden="1" customHeight="1" x14ac:dyDescent="0.2">
      <c r="A82" s="29"/>
      <c r="B82" s="394"/>
      <c r="C82" s="395"/>
      <c r="D82" s="395"/>
      <c r="E82" s="396"/>
      <c r="F82" s="397"/>
      <c r="G82" s="397"/>
      <c r="H82" s="391"/>
      <c r="I82" s="391"/>
      <c r="J82" s="377"/>
      <c r="K82" s="377"/>
      <c r="L82" s="391"/>
      <c r="M82" s="391"/>
      <c r="N82" s="377"/>
      <c r="O82" s="378"/>
      <c r="P82" s="380"/>
      <c r="Q82" s="378"/>
      <c r="R82" s="387"/>
      <c r="S82" s="387"/>
      <c r="T82" s="390"/>
      <c r="U82" s="391"/>
      <c r="V82" s="377"/>
      <c r="W82" s="377"/>
      <c r="X82" s="391"/>
      <c r="Y82" s="391"/>
      <c r="Z82" s="377"/>
      <c r="AA82" s="378"/>
      <c r="AB82" s="28"/>
      <c r="AC82" s="28"/>
      <c r="AD82" s="28"/>
      <c r="AE82" s="380"/>
      <c r="AF82" s="377"/>
      <c r="AG82" s="377"/>
      <c r="AH82" s="377"/>
      <c r="AI82" s="378"/>
      <c r="AJ82" s="383"/>
      <c r="AK82" s="384"/>
      <c r="AL82" s="377"/>
      <c r="AM82" s="377"/>
      <c r="AN82" s="384"/>
      <c r="AO82" s="384"/>
      <c r="AP82" s="377"/>
      <c r="AQ82" s="378"/>
      <c r="AR82" s="34"/>
      <c r="AS82" s="48"/>
      <c r="AT82" s="28"/>
      <c r="AU82" s="350"/>
      <c r="AV82" s="351"/>
      <c r="AW82" s="171"/>
      <c r="AX82" s="350"/>
      <c r="AY82" s="351"/>
      <c r="AZ82" s="171"/>
      <c r="BA82" s="350"/>
      <c r="BB82" s="351"/>
      <c r="BC82" s="28"/>
      <c r="BD82" s="28"/>
      <c r="BE82" s="28"/>
      <c r="BF82" s="28"/>
    </row>
    <row r="83" spans="1:58" ht="17.25" hidden="1" customHeight="1" x14ac:dyDescent="0.2">
      <c r="A83" s="49"/>
      <c r="B83" s="35"/>
      <c r="C83" s="35"/>
      <c r="D83" s="35"/>
      <c r="E83" s="35"/>
      <c r="F83" s="28"/>
      <c r="G83" s="35"/>
      <c r="H83" s="37"/>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32</v>
      </c>
      <c r="AK83" s="46"/>
      <c r="AL83" s="46"/>
      <c r="AM83" s="46"/>
      <c r="AN83" s="46"/>
      <c r="AO83" s="46"/>
      <c r="AP83" s="46"/>
      <c r="AQ83" s="46"/>
      <c r="AR83" s="28"/>
      <c r="AS83" s="28"/>
      <c r="AT83" s="28"/>
      <c r="AU83" s="28"/>
      <c r="AV83" s="28"/>
      <c r="AW83" s="28"/>
      <c r="AX83" s="28"/>
      <c r="AY83" s="61" t="s">
        <v>43</v>
      </c>
      <c r="AZ83" s="28"/>
      <c r="BA83" s="28"/>
      <c r="BB83" s="28"/>
      <c r="BC83" s="28"/>
      <c r="BD83" s="28"/>
      <c r="BE83" s="28"/>
      <c r="BF83" s="28"/>
    </row>
    <row r="84" spans="1:58" ht="25.5" hidden="1" customHeight="1" x14ac:dyDescent="0.3">
      <c r="A84" s="49"/>
      <c r="B84" s="28"/>
      <c r="C84" s="352" t="s">
        <v>109</v>
      </c>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4"/>
      <c r="AC84" s="28"/>
      <c r="AD84" s="28"/>
      <c r="AE84" s="46"/>
      <c r="AF84" s="46"/>
      <c r="AG84" s="46"/>
      <c r="AH84" s="46"/>
      <c r="AI84" s="46"/>
      <c r="AJ84" s="46"/>
      <c r="AK84" s="46"/>
      <c r="AL84" s="46"/>
      <c r="AM84" s="46"/>
      <c r="AN84" s="46"/>
      <c r="AO84" s="46"/>
      <c r="AP84" s="46"/>
      <c r="AQ84" s="46"/>
      <c r="AR84" s="28"/>
      <c r="AS84" s="28"/>
      <c r="AT84" s="28"/>
      <c r="AU84" s="28"/>
      <c r="AV84" s="28"/>
      <c r="AW84" s="28"/>
      <c r="AX84" s="28"/>
      <c r="AY84" s="147" t="s">
        <v>99</v>
      </c>
      <c r="AZ84" s="28"/>
      <c r="BA84" s="28"/>
      <c r="BB84" s="28"/>
      <c r="BC84" s="28"/>
      <c r="BD84" s="28"/>
      <c r="BE84" s="28"/>
      <c r="BF84" s="28"/>
    </row>
    <row r="85" spans="1:58" ht="25.5" hidden="1" customHeight="1" x14ac:dyDescent="0.2">
      <c r="A85" s="49"/>
      <c r="B85" s="28"/>
      <c r="C85" s="355"/>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7"/>
      <c r="AC85" s="28"/>
      <c r="AD85" s="28"/>
      <c r="AE85" s="43" t="s">
        <v>44</v>
      </c>
      <c r="AF85" s="46"/>
      <c r="AG85" s="46"/>
      <c r="AH85" s="46"/>
      <c r="AI85" s="46"/>
      <c r="AJ85" s="46"/>
      <c r="AK85" s="46"/>
      <c r="AL85" s="46"/>
      <c r="AM85" s="46"/>
      <c r="AN85" s="46"/>
      <c r="AO85" s="46"/>
      <c r="AP85" s="46"/>
      <c r="AQ85" s="46"/>
      <c r="AR85" s="28"/>
      <c r="AS85" s="28"/>
      <c r="AT85" s="28"/>
      <c r="AU85" s="28"/>
      <c r="AV85" s="28" t="s">
        <v>45</v>
      </c>
      <c r="AW85" s="28"/>
      <c r="AX85" s="28"/>
      <c r="AY85" s="28" t="s">
        <v>46</v>
      </c>
      <c r="AZ85" s="148"/>
      <c r="BA85" s="28"/>
      <c r="BB85" s="28"/>
      <c r="BC85" s="28"/>
      <c r="BD85" s="28"/>
      <c r="BE85" s="28"/>
      <c r="BF85" s="28"/>
    </row>
    <row r="86" spans="1:58" s="47" customFormat="1" ht="25.5" hidden="1" customHeight="1" x14ac:dyDescent="0.2">
      <c r="A86" s="49"/>
      <c r="B86" s="28"/>
      <c r="C86" s="355"/>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7"/>
      <c r="AD86" s="34"/>
      <c r="AE86" s="361" t="s">
        <v>56</v>
      </c>
      <c r="AF86" s="362"/>
      <c r="AG86" s="362"/>
      <c r="AH86" s="362"/>
      <c r="AI86" s="362"/>
      <c r="AJ86" s="362"/>
      <c r="AK86" s="363"/>
      <c r="AL86" s="367">
        <f>IF(AY76=0,0,ROUNDUP(AV86/AY76,3))</f>
        <v>0</v>
      </c>
      <c r="AM86" s="368"/>
      <c r="AN86" s="368"/>
      <c r="AO86" s="368"/>
      <c r="AP86" s="368"/>
      <c r="AQ86" s="369"/>
      <c r="AR86" s="28"/>
      <c r="AS86" s="28"/>
      <c r="AT86" s="42"/>
      <c r="AU86" s="350" t="s">
        <v>48</v>
      </c>
      <c r="AV86" s="373">
        <f>IF(AV76-AV81&gt;0,IF(AV76-AV81&gt;AY76,AY76,AV76-AV81),0)</f>
        <v>0</v>
      </c>
      <c r="AW86" s="374" t="s">
        <v>49</v>
      </c>
      <c r="AX86" s="374"/>
      <c r="AY86" s="148"/>
      <c r="AZ86" s="148"/>
      <c r="BA86" s="42"/>
      <c r="BB86" s="42"/>
      <c r="BC86" s="42"/>
      <c r="BD86" s="42"/>
      <c r="BE86" s="42"/>
      <c r="BF86" s="42"/>
    </row>
    <row r="87" spans="1:58" ht="35.25" hidden="1" customHeight="1" x14ac:dyDescent="0.2">
      <c r="A87" s="64"/>
      <c r="B87" s="28"/>
      <c r="C87" s="355"/>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7"/>
      <c r="AC87" s="34"/>
      <c r="AD87" s="28"/>
      <c r="AE87" s="364"/>
      <c r="AF87" s="365"/>
      <c r="AG87" s="365"/>
      <c r="AH87" s="365"/>
      <c r="AI87" s="365"/>
      <c r="AJ87" s="365"/>
      <c r="AK87" s="366"/>
      <c r="AL87" s="370"/>
      <c r="AM87" s="371"/>
      <c r="AN87" s="371"/>
      <c r="AO87" s="371"/>
      <c r="AP87" s="371"/>
      <c r="AQ87" s="372"/>
      <c r="AR87" s="28"/>
      <c r="AS87" s="28"/>
      <c r="AT87" s="350"/>
      <c r="AU87" s="350"/>
      <c r="AV87" s="373"/>
      <c r="AW87" s="374"/>
      <c r="AX87" s="374"/>
      <c r="AY87" s="28"/>
      <c r="AZ87" s="28"/>
      <c r="BA87" s="28"/>
      <c r="BB87" s="28"/>
      <c r="BC87" s="28"/>
      <c r="BD87" s="28"/>
      <c r="BE87" s="28"/>
      <c r="BF87" s="28"/>
    </row>
    <row r="88" spans="1:58" ht="25.5" hidden="1" customHeight="1" x14ac:dyDescent="0.2">
      <c r="A88" s="64"/>
      <c r="B88" s="28"/>
      <c r="C88" s="358"/>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60"/>
      <c r="AC88" s="28"/>
      <c r="AD88" s="28"/>
      <c r="AE88" s="28"/>
      <c r="AF88" s="28"/>
      <c r="AG88" s="28"/>
      <c r="AH88" s="28"/>
      <c r="AI88" s="28"/>
      <c r="AJ88" s="28"/>
      <c r="AK88" s="52" t="s">
        <v>32</v>
      </c>
      <c r="AL88" s="28"/>
      <c r="AM88" s="34"/>
      <c r="AN88" s="34"/>
      <c r="AO88" s="34"/>
      <c r="AP88" s="28"/>
      <c r="AQ88" s="28"/>
      <c r="AR88" s="28"/>
      <c r="AS88" s="28"/>
      <c r="AT88" s="350"/>
      <c r="AU88" s="28"/>
      <c r="AV88" s="28"/>
      <c r="AW88" s="28"/>
      <c r="AX88" s="28"/>
      <c r="AY88" s="28"/>
      <c r="AZ88" s="28"/>
      <c r="BA88" s="28"/>
      <c r="BB88" s="28"/>
      <c r="BC88" s="28"/>
      <c r="BD88" s="28"/>
      <c r="BE88" s="28"/>
      <c r="BF88" s="28"/>
    </row>
    <row r="89" spans="1:58" ht="25.5" hidden="1" customHeight="1" x14ac:dyDescent="0.2">
      <c r="A89" s="49"/>
      <c r="B89" s="31"/>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50</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2">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2">
      <c r="A91" s="403" t="s">
        <v>60</v>
      </c>
      <c r="B91" s="404"/>
      <c r="C91" s="404"/>
      <c r="D91" s="404"/>
      <c r="E91" s="404"/>
      <c r="F91" s="404"/>
      <c r="G91" s="404"/>
      <c r="H91" s="404"/>
      <c r="I91" s="405"/>
      <c r="J91" s="23"/>
      <c r="K91" s="63" t="s">
        <v>58</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17</v>
      </c>
      <c r="AV91" s="34"/>
      <c r="AW91" s="34"/>
      <c r="AX91" s="34"/>
      <c r="AY91" s="34"/>
      <c r="AZ91" s="28"/>
      <c r="BA91" s="34"/>
      <c r="BB91" s="34"/>
      <c r="BC91" s="34"/>
      <c r="BD91" s="34"/>
      <c r="BE91" s="34"/>
      <c r="BF91" s="9"/>
    </row>
    <row r="92" spans="1:58" ht="17.25" hidden="1" customHeight="1" x14ac:dyDescent="0.2">
      <c r="A92" s="406"/>
      <c r="B92" s="407"/>
      <c r="C92" s="407"/>
      <c r="D92" s="407"/>
      <c r="E92" s="407"/>
      <c r="F92" s="407"/>
      <c r="G92" s="407"/>
      <c r="H92" s="407"/>
      <c r="I92" s="408"/>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2">
      <c r="A93" s="29"/>
      <c r="B93" s="30" t="s">
        <v>18</v>
      </c>
      <c r="C93" s="31"/>
      <c r="D93" s="31"/>
      <c r="E93" s="31"/>
      <c r="F93" s="28"/>
      <c r="G93" s="32"/>
      <c r="H93" s="28"/>
      <c r="I93" s="32"/>
      <c r="J93" s="32"/>
      <c r="K93" s="32"/>
      <c r="L93" s="32"/>
      <c r="M93" s="32"/>
      <c r="N93" s="32"/>
      <c r="O93" s="32"/>
      <c r="P93" s="32"/>
      <c r="Q93" s="32"/>
      <c r="R93" s="32"/>
      <c r="S93" s="32"/>
      <c r="T93" s="32"/>
      <c r="U93" s="32"/>
      <c r="V93" s="32"/>
      <c r="W93" s="32"/>
      <c r="X93" s="32"/>
      <c r="Y93" s="32"/>
      <c r="Z93" s="32"/>
      <c r="AA93" s="33"/>
      <c r="AB93" s="34"/>
      <c r="AC93" s="34"/>
      <c r="AD93" s="34"/>
      <c r="AE93" s="30" t="s">
        <v>19</v>
      </c>
      <c r="AF93" s="34"/>
      <c r="AG93" s="34"/>
      <c r="AH93" s="34"/>
      <c r="AI93" s="34"/>
      <c r="AJ93" s="34"/>
      <c r="AK93" s="34"/>
      <c r="AL93" s="34"/>
      <c r="AM93" s="34"/>
      <c r="AN93" s="34"/>
      <c r="AO93" s="34"/>
      <c r="AP93" s="34"/>
      <c r="AQ93" s="34"/>
      <c r="AR93" s="34"/>
      <c r="AS93" s="34"/>
      <c r="AT93" s="28"/>
      <c r="AU93" s="28"/>
      <c r="AV93" s="28" t="s">
        <v>20</v>
      </c>
      <c r="AW93" s="28"/>
      <c r="AX93" s="28"/>
      <c r="AY93" s="28" t="s">
        <v>21</v>
      </c>
      <c r="AZ93" s="28"/>
      <c r="BA93" s="28"/>
      <c r="BB93" s="28"/>
      <c r="BC93" s="28"/>
      <c r="BD93" s="28"/>
      <c r="BE93" s="28"/>
      <c r="BF93" s="28"/>
    </row>
    <row r="94" spans="1:58" ht="25.5" hidden="1" customHeight="1" x14ac:dyDescent="0.2">
      <c r="A94" s="29"/>
      <c r="B94" s="258" t="s">
        <v>22</v>
      </c>
      <c r="C94" s="392"/>
      <c r="D94" s="392"/>
      <c r="E94" s="393"/>
      <c r="F94" s="397" t="s">
        <v>23</v>
      </c>
      <c r="G94" s="397"/>
      <c r="H94" s="389"/>
      <c r="I94" s="389"/>
      <c r="J94" s="375" t="s">
        <v>24</v>
      </c>
      <c r="K94" s="375"/>
      <c r="L94" s="389"/>
      <c r="M94" s="389"/>
      <c r="N94" s="375" t="s">
        <v>25</v>
      </c>
      <c r="O94" s="376"/>
      <c r="P94" s="385" t="s">
        <v>26</v>
      </c>
      <c r="Q94" s="376"/>
      <c r="R94" s="386" t="s">
        <v>27</v>
      </c>
      <c r="S94" s="386"/>
      <c r="T94" s="389"/>
      <c r="U94" s="389"/>
      <c r="V94" s="375" t="s">
        <v>24</v>
      </c>
      <c r="W94" s="375"/>
      <c r="X94" s="389"/>
      <c r="Y94" s="389"/>
      <c r="Z94" s="375" t="s">
        <v>25</v>
      </c>
      <c r="AA94" s="376"/>
      <c r="AB94" s="28"/>
      <c r="AC94" s="28"/>
      <c r="AD94" s="28"/>
      <c r="AE94" s="361" t="s">
        <v>53</v>
      </c>
      <c r="AF94" s="398"/>
      <c r="AG94" s="398"/>
      <c r="AH94" s="398"/>
      <c r="AI94" s="399"/>
      <c r="AJ94" s="382">
        <f>ROUNDDOWN(AY94/60,0)</f>
        <v>0</v>
      </c>
      <c r="AK94" s="382"/>
      <c r="AL94" s="398" t="s">
        <v>29</v>
      </c>
      <c r="AM94" s="398"/>
      <c r="AN94" s="382">
        <f>AY94-AJ94*60</f>
        <v>0</v>
      </c>
      <c r="AO94" s="382"/>
      <c r="AP94" s="375" t="s">
        <v>25</v>
      </c>
      <c r="AQ94" s="376"/>
      <c r="AR94" s="34"/>
      <c r="AS94" s="28"/>
      <c r="AT94" s="350"/>
      <c r="AU94" s="350" t="s">
        <v>30</v>
      </c>
      <c r="AV94" s="351">
        <f>T94*60+X94</f>
        <v>0</v>
      </c>
      <c r="AW94" s="28"/>
      <c r="AX94" s="350" t="s">
        <v>31</v>
      </c>
      <c r="AY94" s="351">
        <f>(T94*60+X94)-(H94*60+L94)</f>
        <v>0</v>
      </c>
      <c r="AZ94" s="28"/>
      <c r="BA94" s="28"/>
      <c r="BB94" s="28"/>
      <c r="BC94" s="28"/>
      <c r="BD94" s="28"/>
      <c r="BE94" s="28"/>
      <c r="BF94" s="28"/>
    </row>
    <row r="95" spans="1:58" ht="35.25" hidden="1" customHeight="1" x14ac:dyDescent="0.2">
      <c r="A95" s="29"/>
      <c r="B95" s="394"/>
      <c r="C95" s="395"/>
      <c r="D95" s="395"/>
      <c r="E95" s="396"/>
      <c r="F95" s="397"/>
      <c r="G95" s="397"/>
      <c r="H95" s="391"/>
      <c r="I95" s="391"/>
      <c r="J95" s="377"/>
      <c r="K95" s="377"/>
      <c r="L95" s="391"/>
      <c r="M95" s="391"/>
      <c r="N95" s="377"/>
      <c r="O95" s="378"/>
      <c r="P95" s="380"/>
      <c r="Q95" s="378"/>
      <c r="R95" s="387"/>
      <c r="S95" s="387"/>
      <c r="T95" s="391"/>
      <c r="U95" s="391"/>
      <c r="V95" s="377"/>
      <c r="W95" s="377"/>
      <c r="X95" s="391"/>
      <c r="Y95" s="391"/>
      <c r="Z95" s="377"/>
      <c r="AA95" s="378"/>
      <c r="AB95" s="28"/>
      <c r="AC95" s="28"/>
      <c r="AD95" s="28"/>
      <c r="AE95" s="400"/>
      <c r="AF95" s="401"/>
      <c r="AG95" s="401"/>
      <c r="AH95" s="401"/>
      <c r="AI95" s="402"/>
      <c r="AJ95" s="384"/>
      <c r="AK95" s="384"/>
      <c r="AL95" s="401"/>
      <c r="AM95" s="401"/>
      <c r="AN95" s="384"/>
      <c r="AO95" s="384"/>
      <c r="AP95" s="377"/>
      <c r="AQ95" s="378"/>
      <c r="AR95" s="34"/>
      <c r="AS95" s="28"/>
      <c r="AT95" s="350"/>
      <c r="AU95" s="350"/>
      <c r="AV95" s="351"/>
      <c r="AW95" s="28"/>
      <c r="AX95" s="350"/>
      <c r="AY95" s="351"/>
      <c r="AZ95" s="28"/>
      <c r="BA95" s="28"/>
      <c r="BB95" s="28"/>
      <c r="BC95" s="28"/>
      <c r="BD95" s="28"/>
      <c r="BE95" s="28"/>
      <c r="BF95" s="28"/>
    </row>
    <row r="96" spans="1:58" ht="17.25" hidden="1" customHeight="1" x14ac:dyDescent="0.2">
      <c r="A96" s="29"/>
      <c r="B96" s="35"/>
      <c r="C96" s="35"/>
      <c r="D96" s="35"/>
      <c r="E96" s="35"/>
      <c r="F96" s="36"/>
      <c r="G96" s="36"/>
      <c r="H96" s="37"/>
      <c r="I96" s="36"/>
      <c r="J96" s="36"/>
      <c r="K96" s="36"/>
      <c r="L96" s="36"/>
      <c r="M96" s="36"/>
      <c r="N96" s="36"/>
      <c r="O96" s="36"/>
      <c r="P96" s="36"/>
      <c r="Q96" s="36"/>
      <c r="R96" s="36"/>
      <c r="S96" s="36"/>
      <c r="T96" s="36"/>
      <c r="U96" s="36"/>
      <c r="V96" s="36"/>
      <c r="W96" s="36"/>
      <c r="X96" s="34"/>
      <c r="Y96" s="34"/>
      <c r="Z96" s="32"/>
      <c r="AA96" s="33"/>
      <c r="AB96" s="34"/>
      <c r="AC96" s="34"/>
      <c r="AD96" s="34"/>
      <c r="AE96" s="38"/>
      <c r="AF96" s="38"/>
      <c r="AG96" s="38"/>
      <c r="AH96" s="38"/>
      <c r="AI96" s="38"/>
      <c r="AJ96" s="39" t="s">
        <v>32</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2">
      <c r="A97" s="29"/>
      <c r="B97" s="30"/>
      <c r="C97" s="31"/>
      <c r="D97" s="31"/>
      <c r="E97" s="31"/>
      <c r="F97" s="32"/>
      <c r="G97" s="32"/>
      <c r="H97" s="32"/>
      <c r="I97" s="32"/>
      <c r="J97" s="32"/>
      <c r="K97" s="32"/>
      <c r="L97" s="32"/>
      <c r="M97" s="32"/>
      <c r="N97" s="32"/>
      <c r="O97" s="32"/>
      <c r="P97" s="32"/>
      <c r="Q97" s="32"/>
      <c r="R97" s="32"/>
      <c r="S97" s="32"/>
      <c r="T97" s="32"/>
      <c r="U97" s="32"/>
      <c r="V97" s="32"/>
      <c r="W97" s="33"/>
      <c r="X97" s="34"/>
      <c r="Y97" s="34"/>
      <c r="Z97" s="32"/>
      <c r="AA97" s="33"/>
      <c r="AB97" s="34"/>
      <c r="AC97" s="34"/>
      <c r="AD97" s="34"/>
      <c r="AE97" s="38"/>
      <c r="AF97" s="38"/>
      <c r="AG97" s="38"/>
      <c r="AH97" s="38"/>
      <c r="AI97" s="38"/>
      <c r="AJ97" s="38"/>
      <c r="AK97" s="38"/>
      <c r="AL97" s="38"/>
      <c r="AM97" s="38"/>
      <c r="AN97" s="38"/>
      <c r="AO97" s="38"/>
      <c r="AP97" s="38"/>
      <c r="AQ97" s="38"/>
      <c r="AR97" s="34"/>
      <c r="AV97" s="42" t="s">
        <v>33</v>
      </c>
      <c r="AY97" s="28" t="s">
        <v>34</v>
      </c>
      <c r="BB97" s="28" t="s">
        <v>35</v>
      </c>
    </row>
    <row r="98" spans="1:58" s="47" customFormat="1" ht="25.5" hidden="1" customHeight="1" x14ac:dyDescent="0.2">
      <c r="A98" s="40"/>
      <c r="B98" s="41" t="s">
        <v>110</v>
      </c>
      <c r="C98" s="41"/>
      <c r="D98" s="41"/>
      <c r="E98" s="41"/>
      <c r="F98" s="41"/>
      <c r="G98" s="41"/>
      <c r="H98" s="41"/>
      <c r="I98" s="41"/>
      <c r="J98" s="41"/>
      <c r="K98" s="41"/>
      <c r="L98" s="41"/>
      <c r="M98" s="41"/>
      <c r="N98" s="41"/>
      <c r="O98" s="42"/>
      <c r="P98" s="41"/>
      <c r="Q98" s="41"/>
      <c r="R98" s="41"/>
      <c r="S98" s="41"/>
      <c r="T98" s="41"/>
      <c r="U98" s="17"/>
      <c r="V98" s="41"/>
      <c r="W98" s="41"/>
      <c r="X98" s="34"/>
      <c r="Y98" s="34"/>
      <c r="Z98" s="32"/>
      <c r="AA98" s="33"/>
      <c r="AB98" s="34"/>
      <c r="AC98" s="34"/>
      <c r="AD98" s="34"/>
      <c r="AE98" s="43" t="s">
        <v>36</v>
      </c>
      <c r="AF98" s="44"/>
      <c r="AG98" s="45"/>
      <c r="AH98" s="45"/>
      <c r="AI98" s="45"/>
      <c r="AJ98" s="45"/>
      <c r="AK98" s="45"/>
      <c r="AL98" s="45"/>
      <c r="AM98" s="45"/>
      <c r="AN98" s="38"/>
      <c r="AO98" s="38"/>
      <c r="AP98" s="38"/>
      <c r="AQ98" s="46"/>
      <c r="AR98" s="34"/>
      <c r="AS98" s="28"/>
      <c r="AT98" s="42"/>
      <c r="AU98" s="42"/>
      <c r="AV98" s="42" t="s">
        <v>37</v>
      </c>
      <c r="AW98" s="42"/>
      <c r="AX98" s="42"/>
      <c r="AY98" s="28" t="s">
        <v>38</v>
      </c>
      <c r="AZ98" s="42"/>
      <c r="BA98" s="28"/>
      <c r="BB98" s="28"/>
      <c r="BC98" s="42"/>
      <c r="BD98" s="28"/>
      <c r="BE98" s="42"/>
      <c r="BF98" s="42"/>
    </row>
    <row r="99" spans="1:58" ht="25.5" hidden="1" customHeight="1" x14ac:dyDescent="0.2">
      <c r="A99" s="29"/>
      <c r="B99" s="258" t="s">
        <v>54</v>
      </c>
      <c r="C99" s="392"/>
      <c r="D99" s="392"/>
      <c r="E99" s="393"/>
      <c r="F99" s="397" t="s">
        <v>23</v>
      </c>
      <c r="G99" s="397"/>
      <c r="H99" s="389"/>
      <c r="I99" s="389"/>
      <c r="J99" s="375" t="s">
        <v>24</v>
      </c>
      <c r="K99" s="375"/>
      <c r="L99" s="389"/>
      <c r="M99" s="389"/>
      <c r="N99" s="375" t="s">
        <v>25</v>
      </c>
      <c r="O99" s="376"/>
      <c r="P99" s="385" t="s">
        <v>26</v>
      </c>
      <c r="Q99" s="376"/>
      <c r="R99" s="386" t="s">
        <v>27</v>
      </c>
      <c r="S99" s="386"/>
      <c r="T99" s="388"/>
      <c r="U99" s="389"/>
      <c r="V99" s="375" t="s">
        <v>24</v>
      </c>
      <c r="W99" s="375"/>
      <c r="X99" s="389"/>
      <c r="Y99" s="389"/>
      <c r="Z99" s="375" t="s">
        <v>25</v>
      </c>
      <c r="AA99" s="376"/>
      <c r="AB99" s="34"/>
      <c r="AC99" s="34"/>
      <c r="AD99" s="34"/>
      <c r="AE99" s="379" t="s">
        <v>55</v>
      </c>
      <c r="AF99" s="375"/>
      <c r="AG99" s="375"/>
      <c r="AH99" s="375"/>
      <c r="AI99" s="376"/>
      <c r="AJ99" s="381">
        <f>ROUNDDOWN(AV104/60,0)</f>
        <v>0</v>
      </c>
      <c r="AK99" s="382"/>
      <c r="AL99" s="375" t="s">
        <v>24</v>
      </c>
      <c r="AM99" s="375"/>
      <c r="AN99" s="382">
        <f>AV104-AJ99*60</f>
        <v>0</v>
      </c>
      <c r="AO99" s="382"/>
      <c r="AP99" s="375" t="s">
        <v>25</v>
      </c>
      <c r="AQ99" s="376"/>
      <c r="AR99" s="34"/>
      <c r="AS99" s="48"/>
      <c r="AT99" s="28"/>
      <c r="AU99" s="350" t="s">
        <v>40</v>
      </c>
      <c r="AV99" s="351">
        <f>IF(AY99&lt;=BB99,BB99,AV94)</f>
        <v>1260</v>
      </c>
      <c r="AW99" s="171"/>
      <c r="AX99" s="350" t="s">
        <v>41</v>
      </c>
      <c r="AY99" s="351">
        <f>T99*60+X99</f>
        <v>0</v>
      </c>
      <c r="AZ99" s="171"/>
      <c r="BA99" s="350" t="s">
        <v>42</v>
      </c>
      <c r="BB99" s="351">
        <f>21*60</f>
        <v>1260</v>
      </c>
      <c r="BC99" s="28"/>
      <c r="BD99" s="28"/>
      <c r="BE99" s="28"/>
      <c r="BF99" s="28"/>
    </row>
    <row r="100" spans="1:58" ht="35.25" hidden="1" customHeight="1" x14ac:dyDescent="0.2">
      <c r="A100" s="29"/>
      <c r="B100" s="394"/>
      <c r="C100" s="395"/>
      <c r="D100" s="395"/>
      <c r="E100" s="396"/>
      <c r="F100" s="397"/>
      <c r="G100" s="397"/>
      <c r="H100" s="391"/>
      <c r="I100" s="391"/>
      <c r="J100" s="377"/>
      <c r="K100" s="377"/>
      <c r="L100" s="391"/>
      <c r="M100" s="391"/>
      <c r="N100" s="377"/>
      <c r="O100" s="378"/>
      <c r="P100" s="380"/>
      <c r="Q100" s="378"/>
      <c r="R100" s="387"/>
      <c r="S100" s="387"/>
      <c r="T100" s="390"/>
      <c r="U100" s="391"/>
      <c r="V100" s="377"/>
      <c r="W100" s="377"/>
      <c r="X100" s="391"/>
      <c r="Y100" s="391"/>
      <c r="Z100" s="377"/>
      <c r="AA100" s="378"/>
      <c r="AB100" s="28"/>
      <c r="AC100" s="28"/>
      <c r="AD100" s="28"/>
      <c r="AE100" s="380"/>
      <c r="AF100" s="377"/>
      <c r="AG100" s="377"/>
      <c r="AH100" s="377"/>
      <c r="AI100" s="378"/>
      <c r="AJ100" s="383"/>
      <c r="AK100" s="384"/>
      <c r="AL100" s="377"/>
      <c r="AM100" s="377"/>
      <c r="AN100" s="384"/>
      <c r="AO100" s="384"/>
      <c r="AP100" s="377"/>
      <c r="AQ100" s="378"/>
      <c r="AR100" s="34"/>
      <c r="AS100" s="48"/>
      <c r="AT100" s="28"/>
      <c r="AU100" s="350"/>
      <c r="AV100" s="351"/>
      <c r="AW100" s="171"/>
      <c r="AX100" s="350"/>
      <c r="AY100" s="351"/>
      <c r="AZ100" s="171"/>
      <c r="BA100" s="350"/>
      <c r="BB100" s="351"/>
      <c r="BC100" s="28"/>
      <c r="BD100" s="28"/>
      <c r="BE100" s="28"/>
      <c r="BF100" s="28"/>
    </row>
    <row r="101" spans="1:58" ht="17.25" hidden="1" customHeight="1" x14ac:dyDescent="0.2">
      <c r="A101" s="49"/>
      <c r="B101" s="35"/>
      <c r="C101" s="35"/>
      <c r="D101" s="35"/>
      <c r="E101" s="35"/>
      <c r="F101" s="28"/>
      <c r="G101" s="35"/>
      <c r="H101" s="37"/>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32</v>
      </c>
      <c r="AK101" s="46"/>
      <c r="AL101" s="46"/>
      <c r="AM101" s="46"/>
      <c r="AN101" s="46"/>
      <c r="AO101" s="46"/>
      <c r="AP101" s="46"/>
      <c r="AQ101" s="46"/>
      <c r="AR101" s="28"/>
      <c r="AS101" s="28"/>
      <c r="AT101" s="28"/>
      <c r="AU101" s="28"/>
      <c r="AV101" s="28"/>
      <c r="AW101" s="28"/>
      <c r="AX101" s="28"/>
      <c r="AY101" s="61" t="s">
        <v>43</v>
      </c>
      <c r="AZ101" s="28"/>
      <c r="BA101" s="28"/>
      <c r="BB101" s="28"/>
      <c r="BC101" s="28"/>
      <c r="BD101" s="28"/>
      <c r="BE101" s="28"/>
      <c r="BF101" s="28"/>
    </row>
    <row r="102" spans="1:58" ht="25.5" hidden="1" customHeight="1" x14ac:dyDescent="0.3">
      <c r="A102" s="49"/>
      <c r="B102" s="28"/>
      <c r="C102" s="352" t="s">
        <v>109</v>
      </c>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4"/>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47" t="s">
        <v>99</v>
      </c>
      <c r="AZ102" s="28"/>
      <c r="BA102" s="28"/>
      <c r="BB102" s="28"/>
      <c r="BC102" s="28"/>
      <c r="BD102" s="28"/>
      <c r="BE102" s="28"/>
      <c r="BF102" s="28"/>
    </row>
    <row r="103" spans="1:58" ht="25.5" hidden="1" customHeight="1" x14ac:dyDescent="0.2">
      <c r="A103" s="49"/>
      <c r="B103" s="28"/>
      <c r="C103" s="355"/>
      <c r="D103" s="356"/>
      <c r="E103" s="356"/>
      <c r="F103" s="356"/>
      <c r="G103" s="356"/>
      <c r="H103" s="356"/>
      <c r="I103" s="356"/>
      <c r="J103" s="356"/>
      <c r="K103" s="356"/>
      <c r="L103" s="356"/>
      <c r="M103" s="356"/>
      <c r="N103" s="356"/>
      <c r="O103" s="356"/>
      <c r="P103" s="356"/>
      <c r="Q103" s="356"/>
      <c r="R103" s="356"/>
      <c r="S103" s="356"/>
      <c r="T103" s="356"/>
      <c r="U103" s="356"/>
      <c r="V103" s="356"/>
      <c r="W103" s="356"/>
      <c r="X103" s="356"/>
      <c r="Y103" s="356"/>
      <c r="Z103" s="356"/>
      <c r="AA103" s="356"/>
      <c r="AB103" s="357"/>
      <c r="AC103" s="28"/>
      <c r="AD103" s="28"/>
      <c r="AE103" s="43" t="s">
        <v>44</v>
      </c>
      <c r="AF103" s="46"/>
      <c r="AG103" s="46"/>
      <c r="AH103" s="46"/>
      <c r="AI103" s="46"/>
      <c r="AJ103" s="46"/>
      <c r="AK103" s="46"/>
      <c r="AL103" s="46"/>
      <c r="AM103" s="46"/>
      <c r="AN103" s="46"/>
      <c r="AO103" s="46"/>
      <c r="AP103" s="46"/>
      <c r="AQ103" s="46"/>
      <c r="AR103" s="28"/>
      <c r="AS103" s="28"/>
      <c r="AT103" s="28"/>
      <c r="AU103" s="28"/>
      <c r="AV103" s="28" t="s">
        <v>45</v>
      </c>
      <c r="AW103" s="28"/>
      <c r="AX103" s="28"/>
      <c r="AY103" s="28" t="s">
        <v>46</v>
      </c>
      <c r="AZ103" s="148"/>
      <c r="BA103" s="28"/>
      <c r="BB103" s="28"/>
      <c r="BC103" s="28"/>
      <c r="BD103" s="28"/>
      <c r="BE103" s="28"/>
      <c r="BF103" s="28"/>
    </row>
    <row r="104" spans="1:58" s="47" customFormat="1" ht="25.5" hidden="1" customHeight="1" x14ac:dyDescent="0.2">
      <c r="A104" s="49"/>
      <c r="B104" s="28"/>
      <c r="C104" s="355"/>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7"/>
      <c r="AD104" s="34"/>
      <c r="AE104" s="361" t="s">
        <v>56</v>
      </c>
      <c r="AF104" s="362"/>
      <c r="AG104" s="362"/>
      <c r="AH104" s="362"/>
      <c r="AI104" s="362"/>
      <c r="AJ104" s="362"/>
      <c r="AK104" s="363"/>
      <c r="AL104" s="367">
        <f>IF(AY94=0,0,ROUNDUP(AV104/AY94,3))</f>
        <v>0</v>
      </c>
      <c r="AM104" s="368"/>
      <c r="AN104" s="368"/>
      <c r="AO104" s="368"/>
      <c r="AP104" s="368"/>
      <c r="AQ104" s="369"/>
      <c r="AR104" s="28"/>
      <c r="AS104" s="28"/>
      <c r="AT104" s="42"/>
      <c r="AU104" s="350" t="s">
        <v>48</v>
      </c>
      <c r="AV104" s="373">
        <f>IF(AV94-AV99&gt;0,IF(AV94-AV99&gt;AY94,AY94,AV94-AV99),0)</f>
        <v>0</v>
      </c>
      <c r="AW104" s="374" t="s">
        <v>49</v>
      </c>
      <c r="AX104" s="374"/>
      <c r="AY104" s="148"/>
      <c r="AZ104" s="148"/>
      <c r="BA104" s="42"/>
      <c r="BB104" s="42"/>
      <c r="BC104" s="42"/>
      <c r="BD104" s="42"/>
      <c r="BE104" s="42"/>
      <c r="BF104" s="42"/>
    </row>
    <row r="105" spans="1:58" ht="35.25" hidden="1" customHeight="1" x14ac:dyDescent="0.2">
      <c r="A105" s="64"/>
      <c r="B105" s="28"/>
      <c r="C105" s="355"/>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7"/>
      <c r="AC105" s="34"/>
      <c r="AD105" s="28"/>
      <c r="AE105" s="364"/>
      <c r="AF105" s="365"/>
      <c r="AG105" s="365"/>
      <c r="AH105" s="365"/>
      <c r="AI105" s="365"/>
      <c r="AJ105" s="365"/>
      <c r="AK105" s="366"/>
      <c r="AL105" s="370"/>
      <c r="AM105" s="371"/>
      <c r="AN105" s="371"/>
      <c r="AO105" s="371"/>
      <c r="AP105" s="371"/>
      <c r="AQ105" s="372"/>
      <c r="AR105" s="28"/>
      <c r="AS105" s="28"/>
      <c r="AT105" s="350"/>
      <c r="AU105" s="350"/>
      <c r="AV105" s="373"/>
      <c r="AW105" s="374"/>
      <c r="AX105" s="374"/>
      <c r="AY105" s="28"/>
      <c r="AZ105" s="28"/>
      <c r="BA105" s="28"/>
      <c r="BB105" s="28"/>
      <c r="BC105" s="28"/>
      <c r="BD105" s="28"/>
      <c r="BE105" s="28"/>
      <c r="BF105" s="28"/>
    </row>
    <row r="106" spans="1:58" ht="25.5" hidden="1" customHeight="1" x14ac:dyDescent="0.2">
      <c r="A106" s="64"/>
      <c r="B106" s="28"/>
      <c r="C106" s="358"/>
      <c r="D106" s="359"/>
      <c r="E106" s="359"/>
      <c r="F106" s="359"/>
      <c r="G106" s="359"/>
      <c r="H106" s="359"/>
      <c r="I106" s="359"/>
      <c r="J106" s="359"/>
      <c r="K106" s="359"/>
      <c r="L106" s="359"/>
      <c r="M106" s="359"/>
      <c r="N106" s="359"/>
      <c r="O106" s="359"/>
      <c r="P106" s="359"/>
      <c r="Q106" s="359"/>
      <c r="R106" s="359"/>
      <c r="S106" s="359"/>
      <c r="T106" s="359"/>
      <c r="U106" s="359"/>
      <c r="V106" s="359"/>
      <c r="W106" s="359"/>
      <c r="X106" s="359"/>
      <c r="Y106" s="359"/>
      <c r="Z106" s="359"/>
      <c r="AA106" s="359"/>
      <c r="AB106" s="360"/>
      <c r="AC106" s="28"/>
      <c r="AD106" s="28"/>
      <c r="AE106" s="28"/>
      <c r="AF106" s="28"/>
      <c r="AG106" s="28"/>
      <c r="AH106" s="28"/>
      <c r="AI106" s="28"/>
      <c r="AJ106" s="28"/>
      <c r="AK106" s="52" t="s">
        <v>32</v>
      </c>
      <c r="AL106" s="28"/>
      <c r="AM106" s="34"/>
      <c r="AN106" s="34"/>
      <c r="AO106" s="34"/>
      <c r="AP106" s="28"/>
      <c r="AQ106" s="28"/>
      <c r="AR106" s="28"/>
      <c r="AS106" s="28"/>
      <c r="AT106" s="350"/>
      <c r="AU106" s="28"/>
      <c r="AV106" s="28"/>
      <c r="AW106" s="28"/>
      <c r="AX106" s="28"/>
      <c r="AY106" s="28"/>
      <c r="AZ106" s="28"/>
      <c r="BA106" s="28"/>
      <c r="BB106" s="28"/>
      <c r="BC106" s="28"/>
      <c r="BD106" s="28"/>
      <c r="BE106" s="28"/>
      <c r="BF106" s="28"/>
    </row>
    <row r="107" spans="1:58" ht="25.5" hidden="1" customHeight="1" x14ac:dyDescent="0.2">
      <c r="A107" s="49"/>
      <c r="B107" s="31"/>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50</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2">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2">
      <c r="A109" s="403" t="s">
        <v>61</v>
      </c>
      <c r="B109" s="404"/>
      <c r="C109" s="404"/>
      <c r="D109" s="404"/>
      <c r="E109" s="404"/>
      <c r="F109" s="404"/>
      <c r="G109" s="404"/>
      <c r="H109" s="404"/>
      <c r="I109" s="405"/>
      <c r="J109" s="23"/>
      <c r="K109" s="63" t="s">
        <v>58</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17</v>
      </c>
      <c r="AV109" s="34"/>
      <c r="AW109" s="34"/>
      <c r="AX109" s="34"/>
      <c r="AY109" s="34"/>
      <c r="AZ109" s="28"/>
      <c r="BA109" s="34"/>
      <c r="BB109" s="34"/>
      <c r="BC109" s="34"/>
      <c r="BD109" s="34"/>
      <c r="BE109" s="34"/>
      <c r="BF109" s="9"/>
    </row>
    <row r="110" spans="1:58" ht="17.25" hidden="1" customHeight="1" x14ac:dyDescent="0.2">
      <c r="A110" s="406"/>
      <c r="B110" s="407"/>
      <c r="C110" s="407"/>
      <c r="D110" s="407"/>
      <c r="E110" s="407"/>
      <c r="F110" s="407"/>
      <c r="G110" s="407"/>
      <c r="H110" s="407"/>
      <c r="I110" s="408"/>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2">
      <c r="A111" s="29"/>
      <c r="B111" s="30" t="s">
        <v>18</v>
      </c>
      <c r="C111" s="31"/>
      <c r="D111" s="31"/>
      <c r="E111" s="31"/>
      <c r="F111" s="28"/>
      <c r="G111" s="32"/>
      <c r="H111" s="28"/>
      <c r="I111" s="32"/>
      <c r="J111" s="32"/>
      <c r="K111" s="32"/>
      <c r="L111" s="32"/>
      <c r="M111" s="32"/>
      <c r="N111" s="32"/>
      <c r="O111" s="32"/>
      <c r="P111" s="32"/>
      <c r="Q111" s="32"/>
      <c r="R111" s="32"/>
      <c r="S111" s="32"/>
      <c r="T111" s="32"/>
      <c r="U111" s="32"/>
      <c r="V111" s="32"/>
      <c r="W111" s="32"/>
      <c r="X111" s="32"/>
      <c r="Y111" s="32"/>
      <c r="Z111" s="32"/>
      <c r="AA111" s="33"/>
      <c r="AB111" s="34"/>
      <c r="AC111" s="34"/>
      <c r="AD111" s="34"/>
      <c r="AE111" s="30" t="s">
        <v>19</v>
      </c>
      <c r="AF111" s="34"/>
      <c r="AG111" s="34"/>
      <c r="AH111" s="34"/>
      <c r="AI111" s="34"/>
      <c r="AJ111" s="34"/>
      <c r="AK111" s="34"/>
      <c r="AL111" s="34"/>
      <c r="AM111" s="34"/>
      <c r="AN111" s="34"/>
      <c r="AO111" s="34"/>
      <c r="AP111" s="34"/>
      <c r="AQ111" s="34"/>
      <c r="AR111" s="34"/>
      <c r="AS111" s="34"/>
      <c r="AT111" s="28"/>
      <c r="AU111" s="28"/>
      <c r="AV111" s="28" t="s">
        <v>20</v>
      </c>
      <c r="AW111" s="28"/>
      <c r="AX111" s="28"/>
      <c r="AY111" s="28" t="s">
        <v>21</v>
      </c>
      <c r="AZ111" s="28"/>
      <c r="BA111" s="28"/>
      <c r="BB111" s="28"/>
      <c r="BC111" s="28"/>
      <c r="BD111" s="28"/>
      <c r="BE111" s="28"/>
      <c r="BF111" s="28"/>
    </row>
    <row r="112" spans="1:58" ht="25.5" hidden="1" customHeight="1" x14ac:dyDescent="0.2">
      <c r="A112" s="29"/>
      <c r="B112" s="258" t="s">
        <v>22</v>
      </c>
      <c r="C112" s="392"/>
      <c r="D112" s="392"/>
      <c r="E112" s="393"/>
      <c r="F112" s="397" t="s">
        <v>23</v>
      </c>
      <c r="G112" s="397"/>
      <c r="H112" s="389"/>
      <c r="I112" s="389"/>
      <c r="J112" s="375" t="s">
        <v>24</v>
      </c>
      <c r="K112" s="375"/>
      <c r="L112" s="389"/>
      <c r="M112" s="389"/>
      <c r="N112" s="375" t="s">
        <v>25</v>
      </c>
      <c r="O112" s="376"/>
      <c r="P112" s="385" t="s">
        <v>26</v>
      </c>
      <c r="Q112" s="376"/>
      <c r="R112" s="386" t="s">
        <v>27</v>
      </c>
      <c r="S112" s="386"/>
      <c r="T112" s="389"/>
      <c r="U112" s="389"/>
      <c r="V112" s="375" t="s">
        <v>24</v>
      </c>
      <c r="W112" s="375"/>
      <c r="X112" s="389"/>
      <c r="Y112" s="389"/>
      <c r="Z112" s="375" t="s">
        <v>25</v>
      </c>
      <c r="AA112" s="376"/>
      <c r="AB112" s="28"/>
      <c r="AC112" s="28"/>
      <c r="AD112" s="28"/>
      <c r="AE112" s="361" t="s">
        <v>28</v>
      </c>
      <c r="AF112" s="398"/>
      <c r="AG112" s="398"/>
      <c r="AH112" s="398"/>
      <c r="AI112" s="399"/>
      <c r="AJ112" s="382">
        <f>ROUNDDOWN(AY112/60,0)</f>
        <v>0</v>
      </c>
      <c r="AK112" s="382"/>
      <c r="AL112" s="398" t="s">
        <v>29</v>
      </c>
      <c r="AM112" s="398"/>
      <c r="AN112" s="382">
        <f>AY112-AJ112*60</f>
        <v>0</v>
      </c>
      <c r="AO112" s="382"/>
      <c r="AP112" s="375" t="s">
        <v>25</v>
      </c>
      <c r="AQ112" s="376"/>
      <c r="AR112" s="34"/>
      <c r="AS112" s="28"/>
      <c r="AT112" s="350"/>
      <c r="AU112" s="350" t="s">
        <v>30</v>
      </c>
      <c r="AV112" s="351">
        <f>T112*60+X112</f>
        <v>0</v>
      </c>
      <c r="AW112" s="28"/>
      <c r="AX112" s="350" t="s">
        <v>31</v>
      </c>
      <c r="AY112" s="351">
        <f>(T112*60+X112)-(H112*60+L112)</f>
        <v>0</v>
      </c>
      <c r="AZ112" s="28"/>
      <c r="BA112" s="28"/>
      <c r="BB112" s="28"/>
      <c r="BC112" s="28"/>
      <c r="BD112" s="28"/>
      <c r="BE112" s="28"/>
      <c r="BF112" s="28"/>
    </row>
    <row r="113" spans="1:58" ht="35.25" hidden="1" customHeight="1" x14ac:dyDescent="0.2">
      <c r="A113" s="29"/>
      <c r="B113" s="394"/>
      <c r="C113" s="395"/>
      <c r="D113" s="395"/>
      <c r="E113" s="396"/>
      <c r="F113" s="397"/>
      <c r="G113" s="397"/>
      <c r="H113" s="391"/>
      <c r="I113" s="391"/>
      <c r="J113" s="377"/>
      <c r="K113" s="377"/>
      <c r="L113" s="391"/>
      <c r="M113" s="391"/>
      <c r="N113" s="377"/>
      <c r="O113" s="378"/>
      <c r="P113" s="380"/>
      <c r="Q113" s="378"/>
      <c r="R113" s="387"/>
      <c r="S113" s="387"/>
      <c r="T113" s="391"/>
      <c r="U113" s="391"/>
      <c r="V113" s="377"/>
      <c r="W113" s="377"/>
      <c r="X113" s="391"/>
      <c r="Y113" s="391"/>
      <c r="Z113" s="377"/>
      <c r="AA113" s="378"/>
      <c r="AB113" s="28"/>
      <c r="AC113" s="28"/>
      <c r="AD113" s="28"/>
      <c r="AE113" s="400"/>
      <c r="AF113" s="401"/>
      <c r="AG113" s="401"/>
      <c r="AH113" s="401"/>
      <c r="AI113" s="402"/>
      <c r="AJ113" s="384"/>
      <c r="AK113" s="384"/>
      <c r="AL113" s="401"/>
      <c r="AM113" s="401"/>
      <c r="AN113" s="384"/>
      <c r="AO113" s="384"/>
      <c r="AP113" s="377"/>
      <c r="AQ113" s="378"/>
      <c r="AR113" s="34"/>
      <c r="AS113" s="28"/>
      <c r="AT113" s="350"/>
      <c r="AU113" s="350"/>
      <c r="AV113" s="351"/>
      <c r="AW113" s="28"/>
      <c r="AX113" s="350"/>
      <c r="AY113" s="351"/>
      <c r="AZ113" s="28"/>
      <c r="BA113" s="28"/>
      <c r="BB113" s="28"/>
      <c r="BC113" s="28"/>
      <c r="BD113" s="28"/>
      <c r="BE113" s="28"/>
      <c r="BF113" s="28"/>
    </row>
    <row r="114" spans="1:58" ht="17.25" hidden="1" customHeight="1" x14ac:dyDescent="0.2">
      <c r="A114" s="29"/>
      <c r="B114" s="35"/>
      <c r="C114" s="35"/>
      <c r="D114" s="35"/>
      <c r="E114" s="35"/>
      <c r="F114" s="36"/>
      <c r="G114" s="36"/>
      <c r="H114" s="37"/>
      <c r="I114" s="36"/>
      <c r="J114" s="36"/>
      <c r="K114" s="36"/>
      <c r="L114" s="36"/>
      <c r="M114" s="36"/>
      <c r="N114" s="36"/>
      <c r="O114" s="36"/>
      <c r="P114" s="36"/>
      <c r="Q114" s="36"/>
      <c r="R114" s="36"/>
      <c r="S114" s="36"/>
      <c r="T114" s="36"/>
      <c r="U114" s="36"/>
      <c r="V114" s="36"/>
      <c r="W114" s="36"/>
      <c r="X114" s="34"/>
      <c r="Y114" s="34"/>
      <c r="Z114" s="32"/>
      <c r="AA114" s="33"/>
      <c r="AB114" s="34"/>
      <c r="AC114" s="34"/>
      <c r="AD114" s="34"/>
      <c r="AE114" s="38"/>
      <c r="AF114" s="38"/>
      <c r="AG114" s="38"/>
      <c r="AH114" s="38"/>
      <c r="AI114" s="38"/>
      <c r="AJ114" s="39" t="s">
        <v>32</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2">
      <c r="A115" s="29"/>
      <c r="B115" s="30"/>
      <c r="C115" s="31"/>
      <c r="D115" s="31"/>
      <c r="E115" s="31"/>
      <c r="F115" s="32"/>
      <c r="G115" s="32"/>
      <c r="H115" s="32"/>
      <c r="I115" s="32"/>
      <c r="J115" s="32"/>
      <c r="K115" s="32"/>
      <c r="L115" s="32"/>
      <c r="M115" s="32"/>
      <c r="N115" s="32"/>
      <c r="O115" s="32"/>
      <c r="P115" s="32"/>
      <c r="Q115" s="32"/>
      <c r="R115" s="32"/>
      <c r="S115" s="32"/>
      <c r="T115" s="32"/>
      <c r="U115" s="32"/>
      <c r="V115" s="32"/>
      <c r="W115" s="33"/>
      <c r="X115" s="34"/>
      <c r="Y115" s="34"/>
      <c r="Z115" s="32"/>
      <c r="AA115" s="33"/>
      <c r="AB115" s="34"/>
      <c r="AC115" s="34"/>
      <c r="AD115" s="34"/>
      <c r="AE115" s="38"/>
      <c r="AF115" s="38"/>
      <c r="AG115" s="38"/>
      <c r="AH115" s="38"/>
      <c r="AI115" s="38"/>
      <c r="AJ115" s="38"/>
      <c r="AK115" s="38"/>
      <c r="AL115" s="38"/>
      <c r="AM115" s="38"/>
      <c r="AN115" s="38"/>
      <c r="AO115" s="38"/>
      <c r="AP115" s="38"/>
      <c r="AQ115" s="38"/>
      <c r="AR115" s="34"/>
      <c r="AV115" s="42" t="s">
        <v>33</v>
      </c>
      <c r="AY115" s="28" t="s">
        <v>34</v>
      </c>
      <c r="BB115" s="28" t="s">
        <v>35</v>
      </c>
    </row>
    <row r="116" spans="1:58" s="47" customFormat="1" ht="25.5" hidden="1" customHeight="1" x14ac:dyDescent="0.2">
      <c r="A116" s="40"/>
      <c r="B116" s="41" t="s">
        <v>110</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33"/>
      <c r="AB116" s="34"/>
      <c r="AC116" s="34"/>
      <c r="AD116" s="34"/>
      <c r="AE116" s="43" t="s">
        <v>36</v>
      </c>
      <c r="AF116" s="44"/>
      <c r="AG116" s="45"/>
      <c r="AH116" s="45"/>
      <c r="AI116" s="45"/>
      <c r="AJ116" s="45"/>
      <c r="AK116" s="45"/>
      <c r="AL116" s="45"/>
      <c r="AM116" s="45"/>
      <c r="AN116" s="38"/>
      <c r="AO116" s="38"/>
      <c r="AP116" s="38"/>
      <c r="AQ116" s="46"/>
      <c r="AR116" s="34"/>
      <c r="AS116" s="28"/>
      <c r="AT116" s="42"/>
      <c r="AU116" s="42"/>
      <c r="AV116" s="42" t="s">
        <v>37</v>
      </c>
      <c r="AW116" s="42"/>
      <c r="AX116" s="42"/>
      <c r="AY116" s="28" t="s">
        <v>38</v>
      </c>
      <c r="AZ116" s="42"/>
      <c r="BA116" s="28"/>
      <c r="BB116" s="28"/>
      <c r="BC116" s="42"/>
      <c r="BD116" s="28"/>
      <c r="BE116" s="42"/>
      <c r="BF116" s="42"/>
    </row>
    <row r="117" spans="1:58" ht="25.5" hidden="1" customHeight="1" x14ac:dyDescent="0.2">
      <c r="A117" s="29"/>
      <c r="B117" s="258" t="s">
        <v>22</v>
      </c>
      <c r="C117" s="392"/>
      <c r="D117" s="392"/>
      <c r="E117" s="393"/>
      <c r="F117" s="397" t="s">
        <v>23</v>
      </c>
      <c r="G117" s="397"/>
      <c r="H117" s="389"/>
      <c r="I117" s="389"/>
      <c r="J117" s="375" t="s">
        <v>24</v>
      </c>
      <c r="K117" s="375"/>
      <c r="L117" s="389"/>
      <c r="M117" s="389"/>
      <c r="N117" s="375" t="s">
        <v>25</v>
      </c>
      <c r="O117" s="376"/>
      <c r="P117" s="385" t="s">
        <v>26</v>
      </c>
      <c r="Q117" s="376"/>
      <c r="R117" s="386" t="s">
        <v>27</v>
      </c>
      <c r="S117" s="386"/>
      <c r="T117" s="388"/>
      <c r="U117" s="389"/>
      <c r="V117" s="375" t="s">
        <v>24</v>
      </c>
      <c r="W117" s="375"/>
      <c r="X117" s="389"/>
      <c r="Y117" s="389"/>
      <c r="Z117" s="375" t="s">
        <v>25</v>
      </c>
      <c r="AA117" s="376"/>
      <c r="AB117" s="34"/>
      <c r="AC117" s="34"/>
      <c r="AD117" s="34"/>
      <c r="AE117" s="379" t="s">
        <v>39</v>
      </c>
      <c r="AF117" s="375"/>
      <c r="AG117" s="375"/>
      <c r="AH117" s="375"/>
      <c r="AI117" s="376"/>
      <c r="AJ117" s="381">
        <f>ROUNDDOWN(AV122/60,0)</f>
        <v>0</v>
      </c>
      <c r="AK117" s="382"/>
      <c r="AL117" s="375" t="s">
        <v>24</v>
      </c>
      <c r="AM117" s="375"/>
      <c r="AN117" s="382">
        <f>AV122-AJ117*60</f>
        <v>0</v>
      </c>
      <c r="AO117" s="382"/>
      <c r="AP117" s="375" t="s">
        <v>25</v>
      </c>
      <c r="AQ117" s="376"/>
      <c r="AR117" s="34"/>
      <c r="AS117" s="48"/>
      <c r="AT117" s="28"/>
      <c r="AU117" s="350" t="s">
        <v>40</v>
      </c>
      <c r="AV117" s="351">
        <f>IF(AY117&lt;=BB117,BB117,AV112)</f>
        <v>1260</v>
      </c>
      <c r="AW117" s="171"/>
      <c r="AX117" s="350" t="s">
        <v>41</v>
      </c>
      <c r="AY117" s="351">
        <f>T117*60+X117</f>
        <v>0</v>
      </c>
      <c r="AZ117" s="171"/>
      <c r="BA117" s="350" t="s">
        <v>42</v>
      </c>
      <c r="BB117" s="351">
        <f>21*60</f>
        <v>1260</v>
      </c>
      <c r="BC117" s="28"/>
      <c r="BD117" s="28"/>
      <c r="BE117" s="28"/>
      <c r="BF117" s="28"/>
    </row>
    <row r="118" spans="1:58" ht="35.25" hidden="1" customHeight="1" x14ac:dyDescent="0.2">
      <c r="A118" s="29"/>
      <c r="B118" s="394"/>
      <c r="C118" s="395"/>
      <c r="D118" s="395"/>
      <c r="E118" s="396"/>
      <c r="F118" s="397"/>
      <c r="G118" s="397"/>
      <c r="H118" s="391"/>
      <c r="I118" s="391"/>
      <c r="J118" s="377"/>
      <c r="K118" s="377"/>
      <c r="L118" s="391"/>
      <c r="M118" s="391"/>
      <c r="N118" s="377"/>
      <c r="O118" s="378"/>
      <c r="P118" s="380"/>
      <c r="Q118" s="378"/>
      <c r="R118" s="387"/>
      <c r="S118" s="387"/>
      <c r="T118" s="390"/>
      <c r="U118" s="391"/>
      <c r="V118" s="377"/>
      <c r="W118" s="377"/>
      <c r="X118" s="391"/>
      <c r="Y118" s="391"/>
      <c r="Z118" s="377"/>
      <c r="AA118" s="378"/>
      <c r="AB118" s="28"/>
      <c r="AC118" s="28"/>
      <c r="AD118" s="28"/>
      <c r="AE118" s="380"/>
      <c r="AF118" s="377"/>
      <c r="AG118" s="377"/>
      <c r="AH118" s="377"/>
      <c r="AI118" s="378"/>
      <c r="AJ118" s="383"/>
      <c r="AK118" s="384"/>
      <c r="AL118" s="377"/>
      <c r="AM118" s="377"/>
      <c r="AN118" s="384"/>
      <c r="AO118" s="384"/>
      <c r="AP118" s="377"/>
      <c r="AQ118" s="378"/>
      <c r="AR118" s="34"/>
      <c r="AS118" s="48"/>
      <c r="AT118" s="28"/>
      <c r="AU118" s="350"/>
      <c r="AV118" s="351"/>
      <c r="AW118" s="171"/>
      <c r="AX118" s="350"/>
      <c r="AY118" s="351"/>
      <c r="AZ118" s="171"/>
      <c r="BA118" s="350"/>
      <c r="BB118" s="351"/>
      <c r="BC118" s="28"/>
      <c r="BD118" s="28"/>
      <c r="BE118" s="28"/>
      <c r="BF118" s="28"/>
    </row>
    <row r="119" spans="1:58" ht="17.25" hidden="1" customHeight="1" x14ac:dyDescent="0.2">
      <c r="A119" s="49"/>
      <c r="B119" s="35"/>
      <c r="C119" s="35"/>
      <c r="D119" s="35"/>
      <c r="E119" s="35"/>
      <c r="F119" s="28"/>
      <c r="G119" s="35"/>
      <c r="H119" s="37"/>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32</v>
      </c>
      <c r="AK119" s="46"/>
      <c r="AL119" s="46"/>
      <c r="AM119" s="46"/>
      <c r="AN119" s="46"/>
      <c r="AO119" s="46"/>
      <c r="AP119" s="46"/>
      <c r="AQ119" s="46"/>
      <c r="AR119" s="28"/>
      <c r="AS119" s="28"/>
      <c r="AT119" s="28"/>
      <c r="AU119" s="28"/>
      <c r="AV119" s="28"/>
      <c r="AW119" s="28"/>
      <c r="AX119" s="28"/>
      <c r="AY119" s="61" t="s">
        <v>43</v>
      </c>
      <c r="AZ119" s="28"/>
      <c r="BA119" s="28"/>
      <c r="BB119" s="28"/>
      <c r="BC119" s="28"/>
      <c r="BD119" s="28"/>
      <c r="BE119" s="28"/>
      <c r="BF119" s="28"/>
    </row>
    <row r="120" spans="1:58" ht="25.5" hidden="1" customHeight="1" x14ac:dyDescent="0.3">
      <c r="A120" s="49"/>
      <c r="B120" s="28"/>
      <c r="C120" s="352" t="s">
        <v>109</v>
      </c>
      <c r="D120" s="353"/>
      <c r="E120" s="353"/>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4"/>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47" t="s">
        <v>99</v>
      </c>
      <c r="AZ120" s="28"/>
      <c r="BA120" s="28"/>
      <c r="BB120" s="28"/>
      <c r="BC120" s="28"/>
      <c r="BD120" s="28"/>
      <c r="BE120" s="28"/>
      <c r="BF120" s="28"/>
    </row>
    <row r="121" spans="1:58" ht="25.5" hidden="1" customHeight="1" x14ac:dyDescent="0.2">
      <c r="A121" s="49"/>
      <c r="B121" s="28"/>
      <c r="C121" s="355"/>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7"/>
      <c r="AD121" s="28"/>
      <c r="AE121" s="43" t="s">
        <v>44</v>
      </c>
      <c r="AF121" s="46"/>
      <c r="AG121" s="46"/>
      <c r="AH121" s="46"/>
      <c r="AI121" s="46"/>
      <c r="AJ121" s="46"/>
      <c r="AK121" s="46"/>
      <c r="AL121" s="46"/>
      <c r="AM121" s="46"/>
      <c r="AN121" s="46"/>
      <c r="AO121" s="46"/>
      <c r="AP121" s="46"/>
      <c r="AQ121" s="46"/>
      <c r="AR121" s="28"/>
      <c r="AS121" s="28"/>
      <c r="AT121" s="28"/>
      <c r="AU121" s="28"/>
      <c r="AV121" s="28" t="s">
        <v>45</v>
      </c>
      <c r="AW121" s="28"/>
      <c r="AX121" s="28"/>
      <c r="AY121" s="28" t="s">
        <v>46</v>
      </c>
      <c r="AZ121" s="148"/>
      <c r="BA121" s="28"/>
      <c r="BB121" s="28"/>
      <c r="BC121" s="28"/>
      <c r="BD121" s="28"/>
      <c r="BE121" s="28"/>
      <c r="BF121" s="28"/>
    </row>
    <row r="122" spans="1:58" s="47" customFormat="1" ht="25.5" hidden="1" customHeight="1" x14ac:dyDescent="0.2">
      <c r="A122" s="49"/>
      <c r="B122" s="28"/>
      <c r="C122" s="355"/>
      <c r="D122" s="356"/>
      <c r="E122" s="356"/>
      <c r="F122" s="356"/>
      <c r="G122" s="356"/>
      <c r="H122" s="356"/>
      <c r="I122" s="356"/>
      <c r="J122" s="356"/>
      <c r="K122" s="356"/>
      <c r="L122" s="356"/>
      <c r="M122" s="356"/>
      <c r="N122" s="356"/>
      <c r="O122" s="356"/>
      <c r="P122" s="356"/>
      <c r="Q122" s="356"/>
      <c r="R122" s="356"/>
      <c r="S122" s="356"/>
      <c r="T122" s="356"/>
      <c r="U122" s="356"/>
      <c r="V122" s="356"/>
      <c r="W122" s="356"/>
      <c r="X122" s="356"/>
      <c r="Y122" s="356"/>
      <c r="Z122" s="356"/>
      <c r="AA122" s="356"/>
      <c r="AB122" s="357"/>
      <c r="AC122" s="1"/>
      <c r="AD122" s="28"/>
      <c r="AE122" s="361" t="s">
        <v>47</v>
      </c>
      <c r="AF122" s="362"/>
      <c r="AG122" s="362"/>
      <c r="AH122" s="362"/>
      <c r="AI122" s="362"/>
      <c r="AJ122" s="362"/>
      <c r="AK122" s="363"/>
      <c r="AL122" s="367">
        <f>IF(AY112=0,0,ROUNDUP(AV122/AY112,3))</f>
        <v>0</v>
      </c>
      <c r="AM122" s="368"/>
      <c r="AN122" s="368"/>
      <c r="AO122" s="368"/>
      <c r="AP122" s="368"/>
      <c r="AQ122" s="369"/>
      <c r="AR122" s="28"/>
      <c r="AS122" s="28"/>
      <c r="AT122" s="42"/>
      <c r="AU122" s="350" t="s">
        <v>48</v>
      </c>
      <c r="AV122" s="373">
        <f>IF(AV112-AV117&gt;0,IF(AV112-AV117&gt;AY112,AY112,AV112-AV117),0)</f>
        <v>0</v>
      </c>
      <c r="AW122" s="374" t="s">
        <v>49</v>
      </c>
      <c r="AX122" s="374"/>
      <c r="AY122" s="148"/>
      <c r="AZ122" s="148"/>
      <c r="BA122" s="42"/>
      <c r="BB122" s="42"/>
      <c r="BC122" s="42"/>
      <c r="BD122" s="42"/>
      <c r="BE122" s="42"/>
      <c r="BF122" s="42"/>
    </row>
    <row r="123" spans="1:58" ht="35.25" hidden="1" customHeight="1" x14ac:dyDescent="0.2">
      <c r="A123" s="49"/>
      <c r="B123" s="28"/>
      <c r="C123" s="355"/>
      <c r="D123" s="356"/>
      <c r="E123" s="356"/>
      <c r="F123" s="356"/>
      <c r="G123" s="356"/>
      <c r="H123" s="356"/>
      <c r="I123" s="356"/>
      <c r="J123" s="356"/>
      <c r="K123" s="356"/>
      <c r="L123" s="356"/>
      <c r="M123" s="356"/>
      <c r="N123" s="356"/>
      <c r="O123" s="356"/>
      <c r="P123" s="356"/>
      <c r="Q123" s="356"/>
      <c r="R123" s="356"/>
      <c r="S123" s="356"/>
      <c r="T123" s="356"/>
      <c r="U123" s="356"/>
      <c r="V123" s="356"/>
      <c r="W123" s="356"/>
      <c r="X123" s="356"/>
      <c r="Y123" s="356"/>
      <c r="Z123" s="356"/>
      <c r="AA123" s="356"/>
      <c r="AB123" s="357"/>
      <c r="AD123" s="28"/>
      <c r="AE123" s="364"/>
      <c r="AF123" s="365"/>
      <c r="AG123" s="365"/>
      <c r="AH123" s="365"/>
      <c r="AI123" s="365"/>
      <c r="AJ123" s="365"/>
      <c r="AK123" s="366"/>
      <c r="AL123" s="370"/>
      <c r="AM123" s="371"/>
      <c r="AN123" s="371"/>
      <c r="AO123" s="371"/>
      <c r="AP123" s="371"/>
      <c r="AQ123" s="372"/>
      <c r="AR123" s="28"/>
      <c r="AS123" s="28"/>
      <c r="AT123" s="350"/>
      <c r="AU123" s="350"/>
      <c r="AV123" s="373"/>
      <c r="AW123" s="374"/>
      <c r="AX123" s="374"/>
      <c r="AY123" s="28"/>
      <c r="AZ123" s="28"/>
      <c r="BA123" s="28"/>
      <c r="BB123" s="28"/>
      <c r="BC123" s="28"/>
      <c r="BD123" s="28"/>
      <c r="BE123" s="28"/>
      <c r="BF123" s="28"/>
    </row>
    <row r="124" spans="1:58" ht="25.5" hidden="1" customHeight="1" x14ac:dyDescent="0.2">
      <c r="A124" s="49"/>
      <c r="B124" s="28"/>
      <c r="C124" s="358"/>
      <c r="D124" s="359"/>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c r="AA124" s="359"/>
      <c r="AB124" s="360"/>
      <c r="AD124" s="28"/>
      <c r="AE124" s="28"/>
      <c r="AF124" s="28"/>
      <c r="AG124" s="28"/>
      <c r="AH124" s="28"/>
      <c r="AI124" s="28"/>
      <c r="AJ124" s="28"/>
      <c r="AK124" s="52" t="s">
        <v>32</v>
      </c>
      <c r="AL124" s="28"/>
      <c r="AM124" s="34"/>
      <c r="AN124" s="34"/>
      <c r="AO124" s="34"/>
      <c r="AP124" s="28"/>
      <c r="AQ124" s="28"/>
      <c r="AR124" s="28"/>
      <c r="AS124" s="28"/>
      <c r="AT124" s="350"/>
      <c r="AU124" s="28"/>
      <c r="AV124" s="28"/>
      <c r="AW124" s="28"/>
      <c r="AX124" s="28"/>
      <c r="AY124" s="28"/>
      <c r="AZ124" s="28"/>
      <c r="BA124" s="28"/>
      <c r="BB124" s="28"/>
      <c r="BC124" s="28"/>
      <c r="BD124" s="28"/>
      <c r="BE124" s="28"/>
      <c r="BF124" s="28"/>
    </row>
    <row r="125" spans="1:58" ht="25.5" hidden="1" customHeight="1" x14ac:dyDescent="0.2">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50</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2">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2">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2">
      <c r="A128" s="403" t="s">
        <v>62</v>
      </c>
      <c r="B128" s="404"/>
      <c r="C128" s="404"/>
      <c r="D128" s="404"/>
      <c r="E128" s="404"/>
      <c r="F128" s="404"/>
      <c r="G128" s="404"/>
      <c r="H128" s="404"/>
      <c r="I128" s="405"/>
      <c r="J128" s="23"/>
      <c r="K128" s="63" t="s">
        <v>58</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17</v>
      </c>
      <c r="AV128" s="34"/>
      <c r="AW128" s="34"/>
      <c r="AX128" s="34"/>
      <c r="AY128" s="34"/>
      <c r="AZ128" s="28"/>
      <c r="BA128" s="34"/>
      <c r="BB128" s="34"/>
      <c r="BC128" s="34"/>
      <c r="BD128" s="34"/>
      <c r="BE128" s="34"/>
      <c r="BF128" s="9"/>
    </row>
    <row r="129" spans="1:58" ht="17.25" hidden="1" customHeight="1" x14ac:dyDescent="0.2">
      <c r="A129" s="406"/>
      <c r="B129" s="407"/>
      <c r="C129" s="407"/>
      <c r="D129" s="407"/>
      <c r="E129" s="407"/>
      <c r="F129" s="407"/>
      <c r="G129" s="407"/>
      <c r="H129" s="407"/>
      <c r="I129" s="408"/>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2">
      <c r="A130" s="29"/>
      <c r="B130" s="30" t="s">
        <v>18</v>
      </c>
      <c r="C130" s="31"/>
      <c r="D130" s="31"/>
      <c r="E130" s="31"/>
      <c r="F130" s="28"/>
      <c r="G130" s="32"/>
      <c r="H130" s="28"/>
      <c r="I130" s="32"/>
      <c r="J130" s="32"/>
      <c r="K130" s="32"/>
      <c r="L130" s="32"/>
      <c r="M130" s="32"/>
      <c r="N130" s="32"/>
      <c r="O130" s="32"/>
      <c r="P130" s="32"/>
      <c r="Q130" s="32"/>
      <c r="R130" s="32"/>
      <c r="S130" s="32"/>
      <c r="T130" s="32"/>
      <c r="U130" s="32"/>
      <c r="V130" s="32"/>
      <c r="W130" s="32"/>
      <c r="X130" s="32"/>
      <c r="Y130" s="32"/>
      <c r="Z130" s="32"/>
      <c r="AA130" s="33"/>
      <c r="AB130" s="34"/>
      <c r="AC130" s="34"/>
      <c r="AD130" s="34"/>
      <c r="AE130" s="30" t="s">
        <v>19</v>
      </c>
      <c r="AF130" s="34"/>
      <c r="AG130" s="34"/>
      <c r="AH130" s="34"/>
      <c r="AI130" s="34"/>
      <c r="AJ130" s="34"/>
      <c r="AK130" s="34"/>
      <c r="AL130" s="34"/>
      <c r="AM130" s="34"/>
      <c r="AN130" s="34"/>
      <c r="AO130" s="34"/>
      <c r="AP130" s="34"/>
      <c r="AQ130" s="34"/>
      <c r="AR130" s="34"/>
      <c r="AS130" s="34"/>
      <c r="AT130" s="28"/>
      <c r="AU130" s="28"/>
      <c r="AV130" s="28" t="s">
        <v>20</v>
      </c>
      <c r="AW130" s="28"/>
      <c r="AX130" s="28"/>
      <c r="AY130" s="28" t="s">
        <v>21</v>
      </c>
      <c r="AZ130" s="28"/>
      <c r="BA130" s="28"/>
      <c r="BB130" s="28"/>
      <c r="BC130" s="28"/>
      <c r="BD130" s="28"/>
      <c r="BE130" s="28"/>
      <c r="BF130" s="28"/>
    </row>
    <row r="131" spans="1:58" ht="25.5" hidden="1" customHeight="1" x14ac:dyDescent="0.2">
      <c r="A131" s="29"/>
      <c r="B131" s="258" t="s">
        <v>22</v>
      </c>
      <c r="C131" s="392"/>
      <c r="D131" s="392"/>
      <c r="E131" s="393"/>
      <c r="F131" s="397" t="s">
        <v>23</v>
      </c>
      <c r="G131" s="397"/>
      <c r="H131" s="389"/>
      <c r="I131" s="389"/>
      <c r="J131" s="375" t="s">
        <v>24</v>
      </c>
      <c r="K131" s="375"/>
      <c r="L131" s="389"/>
      <c r="M131" s="389"/>
      <c r="N131" s="375" t="s">
        <v>25</v>
      </c>
      <c r="O131" s="376"/>
      <c r="P131" s="385" t="s">
        <v>26</v>
      </c>
      <c r="Q131" s="376"/>
      <c r="R131" s="386" t="s">
        <v>27</v>
      </c>
      <c r="S131" s="386"/>
      <c r="T131" s="389"/>
      <c r="U131" s="389"/>
      <c r="V131" s="375" t="s">
        <v>24</v>
      </c>
      <c r="W131" s="375"/>
      <c r="X131" s="389"/>
      <c r="Y131" s="389"/>
      <c r="Z131" s="375" t="s">
        <v>25</v>
      </c>
      <c r="AA131" s="376"/>
      <c r="AB131" s="28"/>
      <c r="AC131" s="28"/>
      <c r="AD131" s="28"/>
      <c r="AE131" s="361" t="s">
        <v>53</v>
      </c>
      <c r="AF131" s="398"/>
      <c r="AG131" s="398"/>
      <c r="AH131" s="398"/>
      <c r="AI131" s="399"/>
      <c r="AJ131" s="382">
        <f>ROUNDDOWN(AY131/60,0)</f>
        <v>0</v>
      </c>
      <c r="AK131" s="382"/>
      <c r="AL131" s="398" t="s">
        <v>29</v>
      </c>
      <c r="AM131" s="398"/>
      <c r="AN131" s="382">
        <f>AY131-AJ131*60</f>
        <v>0</v>
      </c>
      <c r="AO131" s="382"/>
      <c r="AP131" s="375" t="s">
        <v>25</v>
      </c>
      <c r="AQ131" s="376"/>
      <c r="AR131" s="34"/>
      <c r="AS131" s="28"/>
      <c r="AT131" s="350"/>
      <c r="AU131" s="350" t="s">
        <v>30</v>
      </c>
      <c r="AV131" s="351">
        <f>T131*60+X131</f>
        <v>0</v>
      </c>
      <c r="AW131" s="28"/>
      <c r="AX131" s="350" t="s">
        <v>31</v>
      </c>
      <c r="AY131" s="351">
        <f>(T131*60+X131)-(H131*60+L131)</f>
        <v>0</v>
      </c>
      <c r="AZ131" s="28"/>
      <c r="BA131" s="28"/>
      <c r="BB131" s="28"/>
      <c r="BC131" s="28"/>
      <c r="BD131" s="28"/>
      <c r="BE131" s="28"/>
      <c r="BF131" s="28"/>
    </row>
    <row r="132" spans="1:58" ht="35.25" hidden="1" customHeight="1" x14ac:dyDescent="0.2">
      <c r="A132" s="29"/>
      <c r="B132" s="394"/>
      <c r="C132" s="395"/>
      <c r="D132" s="395"/>
      <c r="E132" s="396"/>
      <c r="F132" s="397"/>
      <c r="G132" s="397"/>
      <c r="H132" s="391"/>
      <c r="I132" s="391"/>
      <c r="J132" s="377"/>
      <c r="K132" s="377"/>
      <c r="L132" s="391"/>
      <c r="M132" s="391"/>
      <c r="N132" s="377"/>
      <c r="O132" s="378"/>
      <c r="P132" s="380"/>
      <c r="Q132" s="378"/>
      <c r="R132" s="387"/>
      <c r="S132" s="387"/>
      <c r="T132" s="391"/>
      <c r="U132" s="391"/>
      <c r="V132" s="377"/>
      <c r="W132" s="377"/>
      <c r="X132" s="391"/>
      <c r="Y132" s="391"/>
      <c r="Z132" s="377"/>
      <c r="AA132" s="378"/>
      <c r="AB132" s="28"/>
      <c r="AC132" s="28"/>
      <c r="AD132" s="28"/>
      <c r="AE132" s="400"/>
      <c r="AF132" s="401"/>
      <c r="AG132" s="401"/>
      <c r="AH132" s="401"/>
      <c r="AI132" s="402"/>
      <c r="AJ132" s="384"/>
      <c r="AK132" s="384"/>
      <c r="AL132" s="401"/>
      <c r="AM132" s="401"/>
      <c r="AN132" s="384"/>
      <c r="AO132" s="384"/>
      <c r="AP132" s="377"/>
      <c r="AQ132" s="378"/>
      <c r="AR132" s="34"/>
      <c r="AS132" s="28"/>
      <c r="AT132" s="350"/>
      <c r="AU132" s="350"/>
      <c r="AV132" s="351"/>
      <c r="AW132" s="28"/>
      <c r="AX132" s="350"/>
      <c r="AY132" s="351"/>
      <c r="AZ132" s="28"/>
      <c r="BA132" s="28"/>
      <c r="BB132" s="28"/>
      <c r="BC132" s="28"/>
      <c r="BD132" s="28"/>
      <c r="BE132" s="28"/>
      <c r="BF132" s="28"/>
    </row>
    <row r="133" spans="1:58" ht="17.25" hidden="1" customHeight="1" x14ac:dyDescent="0.2">
      <c r="A133" s="29"/>
      <c r="B133" s="35"/>
      <c r="C133" s="35"/>
      <c r="D133" s="35"/>
      <c r="E133" s="35"/>
      <c r="F133" s="36"/>
      <c r="G133" s="36"/>
      <c r="H133" s="37"/>
      <c r="I133" s="36"/>
      <c r="J133" s="36"/>
      <c r="K133" s="36"/>
      <c r="L133" s="36"/>
      <c r="M133" s="36"/>
      <c r="N133" s="36"/>
      <c r="O133" s="36"/>
      <c r="P133" s="36"/>
      <c r="Q133" s="36"/>
      <c r="R133" s="36"/>
      <c r="S133" s="36"/>
      <c r="T133" s="36"/>
      <c r="U133" s="36"/>
      <c r="V133" s="36"/>
      <c r="W133" s="36"/>
      <c r="X133" s="34"/>
      <c r="Y133" s="34"/>
      <c r="Z133" s="32"/>
      <c r="AA133" s="33"/>
      <c r="AB133" s="34"/>
      <c r="AC133" s="34"/>
      <c r="AD133" s="34"/>
      <c r="AE133" s="38"/>
      <c r="AF133" s="38"/>
      <c r="AG133" s="38"/>
      <c r="AH133" s="38"/>
      <c r="AI133" s="38"/>
      <c r="AJ133" s="39" t="s">
        <v>32</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2">
      <c r="A134" s="29"/>
      <c r="B134" s="30"/>
      <c r="C134" s="31"/>
      <c r="D134" s="31"/>
      <c r="E134" s="31"/>
      <c r="F134" s="32"/>
      <c r="G134" s="32"/>
      <c r="H134" s="32"/>
      <c r="I134" s="32"/>
      <c r="J134" s="32"/>
      <c r="K134" s="32"/>
      <c r="L134" s="32"/>
      <c r="M134" s="32"/>
      <c r="N134" s="32"/>
      <c r="O134" s="32"/>
      <c r="P134" s="32"/>
      <c r="Q134" s="32"/>
      <c r="R134" s="32"/>
      <c r="S134" s="32"/>
      <c r="T134" s="32"/>
      <c r="U134" s="32"/>
      <c r="V134" s="32"/>
      <c r="W134" s="33"/>
      <c r="X134" s="34"/>
      <c r="Y134" s="34"/>
      <c r="Z134" s="32"/>
      <c r="AA134" s="33"/>
      <c r="AB134" s="34"/>
      <c r="AC134" s="34"/>
      <c r="AD134" s="34"/>
      <c r="AE134" s="38"/>
      <c r="AF134" s="38"/>
      <c r="AG134" s="38"/>
      <c r="AH134" s="38"/>
      <c r="AI134" s="38"/>
      <c r="AJ134" s="38"/>
      <c r="AK134" s="38"/>
      <c r="AL134" s="38"/>
      <c r="AM134" s="38"/>
      <c r="AN134" s="38"/>
      <c r="AO134" s="38"/>
      <c r="AP134" s="38"/>
      <c r="AQ134" s="38"/>
      <c r="AR134" s="34"/>
      <c r="AV134" s="42" t="s">
        <v>33</v>
      </c>
      <c r="AY134" s="28" t="s">
        <v>34</v>
      </c>
      <c r="BB134" s="28" t="s">
        <v>35</v>
      </c>
    </row>
    <row r="135" spans="1:58" s="47" customFormat="1" ht="25.5" hidden="1" customHeight="1" x14ac:dyDescent="0.2">
      <c r="A135" s="40"/>
      <c r="B135" s="41" t="s">
        <v>110</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33"/>
      <c r="AB135" s="34"/>
      <c r="AC135" s="34"/>
      <c r="AD135" s="34"/>
      <c r="AE135" s="43" t="s">
        <v>36</v>
      </c>
      <c r="AF135" s="44"/>
      <c r="AG135" s="45"/>
      <c r="AH135" s="45"/>
      <c r="AI135" s="45"/>
      <c r="AJ135" s="45"/>
      <c r="AK135" s="45"/>
      <c r="AL135" s="45"/>
      <c r="AM135" s="45"/>
      <c r="AN135" s="38"/>
      <c r="AO135" s="38"/>
      <c r="AP135" s="38"/>
      <c r="AQ135" s="46"/>
      <c r="AR135" s="34"/>
      <c r="AS135" s="28"/>
      <c r="AT135" s="42"/>
      <c r="AU135" s="42"/>
      <c r="AV135" s="42" t="s">
        <v>37</v>
      </c>
      <c r="AW135" s="42"/>
      <c r="AX135" s="42"/>
      <c r="AY135" s="28" t="s">
        <v>38</v>
      </c>
      <c r="AZ135" s="42"/>
      <c r="BA135" s="28"/>
      <c r="BB135" s="28"/>
      <c r="BC135" s="42"/>
      <c r="BD135" s="28"/>
      <c r="BE135" s="42"/>
      <c r="BF135" s="42"/>
    </row>
    <row r="136" spans="1:58" ht="25.5" hidden="1" customHeight="1" x14ac:dyDescent="0.2">
      <c r="A136" s="29"/>
      <c r="B136" s="258" t="s">
        <v>54</v>
      </c>
      <c r="C136" s="392"/>
      <c r="D136" s="392"/>
      <c r="E136" s="393"/>
      <c r="F136" s="397" t="s">
        <v>23</v>
      </c>
      <c r="G136" s="397"/>
      <c r="H136" s="389"/>
      <c r="I136" s="389"/>
      <c r="J136" s="375" t="s">
        <v>24</v>
      </c>
      <c r="K136" s="375"/>
      <c r="L136" s="389"/>
      <c r="M136" s="389"/>
      <c r="N136" s="375" t="s">
        <v>25</v>
      </c>
      <c r="O136" s="376"/>
      <c r="P136" s="385" t="s">
        <v>26</v>
      </c>
      <c r="Q136" s="376"/>
      <c r="R136" s="386" t="s">
        <v>27</v>
      </c>
      <c r="S136" s="386"/>
      <c r="T136" s="388"/>
      <c r="U136" s="389"/>
      <c r="V136" s="375" t="s">
        <v>24</v>
      </c>
      <c r="W136" s="375"/>
      <c r="X136" s="389"/>
      <c r="Y136" s="389"/>
      <c r="Z136" s="375" t="s">
        <v>25</v>
      </c>
      <c r="AA136" s="376"/>
      <c r="AB136" s="34"/>
      <c r="AC136" s="34"/>
      <c r="AD136" s="34"/>
      <c r="AE136" s="379" t="s">
        <v>55</v>
      </c>
      <c r="AF136" s="375"/>
      <c r="AG136" s="375"/>
      <c r="AH136" s="375"/>
      <c r="AI136" s="376"/>
      <c r="AJ136" s="381">
        <f>ROUNDDOWN(AV141/60,0)</f>
        <v>0</v>
      </c>
      <c r="AK136" s="382"/>
      <c r="AL136" s="375" t="s">
        <v>24</v>
      </c>
      <c r="AM136" s="375"/>
      <c r="AN136" s="382">
        <f>AV141-AJ136*60</f>
        <v>0</v>
      </c>
      <c r="AO136" s="382"/>
      <c r="AP136" s="375" t="s">
        <v>25</v>
      </c>
      <c r="AQ136" s="376"/>
      <c r="AR136" s="34"/>
      <c r="AS136" s="48"/>
      <c r="AT136" s="28"/>
      <c r="AU136" s="350" t="s">
        <v>40</v>
      </c>
      <c r="AV136" s="351">
        <f>IF(AY136&lt;=BB136,BB136,AV131)</f>
        <v>1260</v>
      </c>
      <c r="AW136" s="171"/>
      <c r="AX136" s="350" t="s">
        <v>41</v>
      </c>
      <c r="AY136" s="351">
        <f>T136*60+X136</f>
        <v>0</v>
      </c>
      <c r="AZ136" s="171"/>
      <c r="BA136" s="350" t="s">
        <v>42</v>
      </c>
      <c r="BB136" s="351">
        <f>21*60</f>
        <v>1260</v>
      </c>
      <c r="BC136" s="28"/>
      <c r="BD136" s="28"/>
      <c r="BE136" s="28"/>
      <c r="BF136" s="28"/>
    </row>
    <row r="137" spans="1:58" ht="35.25" hidden="1" customHeight="1" x14ac:dyDescent="0.2">
      <c r="A137" s="29"/>
      <c r="B137" s="394"/>
      <c r="C137" s="395"/>
      <c r="D137" s="395"/>
      <c r="E137" s="396"/>
      <c r="F137" s="397"/>
      <c r="G137" s="397"/>
      <c r="H137" s="391"/>
      <c r="I137" s="391"/>
      <c r="J137" s="377"/>
      <c r="K137" s="377"/>
      <c r="L137" s="391"/>
      <c r="M137" s="391"/>
      <c r="N137" s="377"/>
      <c r="O137" s="378"/>
      <c r="P137" s="380"/>
      <c r="Q137" s="378"/>
      <c r="R137" s="387"/>
      <c r="S137" s="387"/>
      <c r="T137" s="390"/>
      <c r="U137" s="391"/>
      <c r="V137" s="377"/>
      <c r="W137" s="377"/>
      <c r="X137" s="391"/>
      <c r="Y137" s="391"/>
      <c r="Z137" s="377"/>
      <c r="AA137" s="378"/>
      <c r="AB137" s="28"/>
      <c r="AC137" s="28"/>
      <c r="AD137" s="28"/>
      <c r="AE137" s="380"/>
      <c r="AF137" s="377"/>
      <c r="AG137" s="377"/>
      <c r="AH137" s="377"/>
      <c r="AI137" s="378"/>
      <c r="AJ137" s="383"/>
      <c r="AK137" s="384"/>
      <c r="AL137" s="377"/>
      <c r="AM137" s="377"/>
      <c r="AN137" s="384"/>
      <c r="AO137" s="384"/>
      <c r="AP137" s="377"/>
      <c r="AQ137" s="378"/>
      <c r="AR137" s="34"/>
      <c r="AS137" s="48"/>
      <c r="AT137" s="28"/>
      <c r="AU137" s="350"/>
      <c r="AV137" s="351"/>
      <c r="AW137" s="171"/>
      <c r="AX137" s="350"/>
      <c r="AY137" s="351"/>
      <c r="AZ137" s="171"/>
      <c r="BA137" s="350"/>
      <c r="BB137" s="351"/>
      <c r="BC137" s="28"/>
      <c r="BD137" s="28"/>
      <c r="BE137" s="28"/>
      <c r="BF137" s="28"/>
    </row>
    <row r="138" spans="1:58" ht="17.25" hidden="1" customHeight="1" x14ac:dyDescent="0.2">
      <c r="A138" s="49"/>
      <c r="B138" s="35"/>
      <c r="C138" s="35"/>
      <c r="D138" s="35"/>
      <c r="E138" s="35"/>
      <c r="F138" s="28"/>
      <c r="G138" s="35"/>
      <c r="H138" s="37"/>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32</v>
      </c>
      <c r="AK138" s="46"/>
      <c r="AL138" s="46"/>
      <c r="AM138" s="46"/>
      <c r="AN138" s="46"/>
      <c r="AO138" s="46"/>
      <c r="AP138" s="46"/>
      <c r="AQ138" s="46"/>
      <c r="AR138" s="28"/>
      <c r="AS138" s="28"/>
      <c r="AT138" s="28"/>
      <c r="AU138" s="28"/>
      <c r="AV138" s="28"/>
      <c r="AW138" s="28"/>
      <c r="AX138" s="28"/>
      <c r="AY138" s="61" t="s">
        <v>43</v>
      </c>
      <c r="AZ138" s="28"/>
      <c r="BA138" s="28"/>
      <c r="BB138" s="28"/>
      <c r="BC138" s="28"/>
      <c r="BD138" s="28"/>
      <c r="BE138" s="28"/>
      <c r="BF138" s="28"/>
    </row>
    <row r="139" spans="1:58" ht="25.5" hidden="1" customHeight="1" x14ac:dyDescent="0.3">
      <c r="A139" s="49"/>
      <c r="B139" s="28"/>
      <c r="C139" s="352" t="s">
        <v>109</v>
      </c>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4"/>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47" t="s">
        <v>99</v>
      </c>
      <c r="AZ139" s="28"/>
      <c r="BA139" s="28"/>
      <c r="BB139" s="28"/>
      <c r="BC139" s="28"/>
      <c r="BD139" s="28"/>
      <c r="BE139" s="28"/>
      <c r="BF139" s="28"/>
    </row>
    <row r="140" spans="1:58" ht="25.5" hidden="1" customHeight="1" x14ac:dyDescent="0.2">
      <c r="A140" s="49"/>
      <c r="B140" s="28"/>
      <c r="C140" s="355"/>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c r="AA140" s="356"/>
      <c r="AB140" s="357"/>
      <c r="AC140" s="28"/>
      <c r="AD140" s="28"/>
      <c r="AE140" s="43" t="s">
        <v>44</v>
      </c>
      <c r="AF140" s="46"/>
      <c r="AG140" s="46"/>
      <c r="AH140" s="46"/>
      <c r="AI140" s="46"/>
      <c r="AJ140" s="46"/>
      <c r="AK140" s="46"/>
      <c r="AL140" s="46"/>
      <c r="AM140" s="46"/>
      <c r="AN140" s="46"/>
      <c r="AO140" s="46"/>
      <c r="AP140" s="46"/>
      <c r="AQ140" s="46"/>
      <c r="AR140" s="28"/>
      <c r="AS140" s="28"/>
      <c r="AT140" s="28"/>
      <c r="AU140" s="28"/>
      <c r="AV140" s="28" t="s">
        <v>45</v>
      </c>
      <c r="AW140" s="28"/>
      <c r="AX140" s="28"/>
      <c r="AY140" s="28" t="s">
        <v>46</v>
      </c>
      <c r="AZ140" s="148"/>
      <c r="BA140" s="28"/>
      <c r="BB140" s="28"/>
      <c r="BC140" s="28"/>
      <c r="BD140" s="28"/>
      <c r="BE140" s="28"/>
      <c r="BF140" s="28"/>
    </row>
    <row r="141" spans="1:58" s="47" customFormat="1" ht="25.5" hidden="1" customHeight="1" x14ac:dyDescent="0.2">
      <c r="A141" s="49"/>
      <c r="B141" s="28"/>
      <c r="C141" s="355"/>
      <c r="D141" s="356"/>
      <c r="E141" s="356"/>
      <c r="F141" s="356"/>
      <c r="G141" s="356"/>
      <c r="H141" s="356"/>
      <c r="I141" s="356"/>
      <c r="J141" s="356"/>
      <c r="K141" s="356"/>
      <c r="L141" s="356"/>
      <c r="M141" s="356"/>
      <c r="N141" s="356"/>
      <c r="O141" s="356"/>
      <c r="P141" s="356"/>
      <c r="Q141" s="356"/>
      <c r="R141" s="356"/>
      <c r="S141" s="356"/>
      <c r="T141" s="356"/>
      <c r="U141" s="356"/>
      <c r="V141" s="356"/>
      <c r="W141" s="356"/>
      <c r="X141" s="356"/>
      <c r="Y141" s="356"/>
      <c r="Z141" s="356"/>
      <c r="AA141" s="356"/>
      <c r="AB141" s="357"/>
      <c r="AD141" s="34"/>
      <c r="AE141" s="361" t="s">
        <v>56</v>
      </c>
      <c r="AF141" s="362"/>
      <c r="AG141" s="362"/>
      <c r="AH141" s="362"/>
      <c r="AI141" s="362"/>
      <c r="AJ141" s="362"/>
      <c r="AK141" s="363"/>
      <c r="AL141" s="367">
        <f>IF(AY131=0,0,ROUNDUP(AV141/AY131,3))</f>
        <v>0</v>
      </c>
      <c r="AM141" s="368"/>
      <c r="AN141" s="368"/>
      <c r="AO141" s="368"/>
      <c r="AP141" s="368"/>
      <c r="AQ141" s="369"/>
      <c r="AR141" s="28"/>
      <c r="AS141" s="28"/>
      <c r="AT141" s="42"/>
      <c r="AU141" s="350" t="s">
        <v>48</v>
      </c>
      <c r="AV141" s="373">
        <f>IF(AV131-AV136&gt;0,IF(AV131-AV136&gt;AY131,AY131,AV131-AV136),0)</f>
        <v>0</v>
      </c>
      <c r="AW141" s="374" t="s">
        <v>49</v>
      </c>
      <c r="AX141" s="374"/>
      <c r="AY141" s="148"/>
      <c r="AZ141" s="148"/>
      <c r="BA141" s="42"/>
      <c r="BB141" s="42"/>
      <c r="BC141" s="42"/>
      <c r="BD141" s="42"/>
      <c r="BE141" s="42"/>
      <c r="BF141" s="42"/>
    </row>
    <row r="142" spans="1:58" ht="35.25" hidden="1" customHeight="1" x14ac:dyDescent="0.2">
      <c r="A142" s="64"/>
      <c r="B142" s="28"/>
      <c r="C142" s="355"/>
      <c r="D142" s="356"/>
      <c r="E142" s="356"/>
      <c r="F142" s="356"/>
      <c r="G142" s="356"/>
      <c r="H142" s="356"/>
      <c r="I142" s="356"/>
      <c r="J142" s="356"/>
      <c r="K142" s="356"/>
      <c r="L142" s="356"/>
      <c r="M142" s="356"/>
      <c r="N142" s="356"/>
      <c r="O142" s="356"/>
      <c r="P142" s="356"/>
      <c r="Q142" s="356"/>
      <c r="R142" s="356"/>
      <c r="S142" s="356"/>
      <c r="T142" s="356"/>
      <c r="U142" s="356"/>
      <c r="V142" s="356"/>
      <c r="W142" s="356"/>
      <c r="X142" s="356"/>
      <c r="Y142" s="356"/>
      <c r="Z142" s="356"/>
      <c r="AA142" s="356"/>
      <c r="AB142" s="357"/>
      <c r="AC142" s="34"/>
      <c r="AD142" s="28"/>
      <c r="AE142" s="364"/>
      <c r="AF142" s="365"/>
      <c r="AG142" s="365"/>
      <c r="AH142" s="365"/>
      <c r="AI142" s="365"/>
      <c r="AJ142" s="365"/>
      <c r="AK142" s="366"/>
      <c r="AL142" s="370"/>
      <c r="AM142" s="371"/>
      <c r="AN142" s="371"/>
      <c r="AO142" s="371"/>
      <c r="AP142" s="371"/>
      <c r="AQ142" s="372"/>
      <c r="AR142" s="28"/>
      <c r="AS142" s="28"/>
      <c r="AT142" s="350"/>
      <c r="AU142" s="350"/>
      <c r="AV142" s="373"/>
      <c r="AW142" s="374"/>
      <c r="AX142" s="374"/>
      <c r="AY142" s="28"/>
      <c r="AZ142" s="28"/>
      <c r="BA142" s="28"/>
      <c r="BB142" s="28"/>
      <c r="BC142" s="28"/>
      <c r="BD142" s="28"/>
      <c r="BE142" s="28"/>
      <c r="BF142" s="28"/>
    </row>
    <row r="143" spans="1:58" ht="25.5" hidden="1" customHeight="1" x14ac:dyDescent="0.2">
      <c r="A143" s="64"/>
      <c r="B143" s="28"/>
      <c r="C143" s="358"/>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60"/>
      <c r="AC143" s="28"/>
      <c r="AD143" s="28"/>
      <c r="AE143" s="28"/>
      <c r="AF143" s="28"/>
      <c r="AG143" s="28"/>
      <c r="AH143" s="28"/>
      <c r="AI143" s="28"/>
      <c r="AJ143" s="28"/>
      <c r="AK143" s="52" t="s">
        <v>32</v>
      </c>
      <c r="AL143" s="28"/>
      <c r="AM143" s="34"/>
      <c r="AN143" s="34"/>
      <c r="AO143" s="34"/>
      <c r="AP143" s="28"/>
      <c r="AQ143" s="28"/>
      <c r="AR143" s="28"/>
      <c r="AS143" s="28"/>
      <c r="AT143" s="350"/>
      <c r="AU143" s="28"/>
      <c r="AV143" s="28"/>
      <c r="AW143" s="28"/>
      <c r="AX143" s="28"/>
      <c r="AY143" s="28"/>
      <c r="AZ143" s="28"/>
      <c r="BA143" s="28"/>
      <c r="BB143" s="28"/>
      <c r="BC143" s="28"/>
      <c r="BD143" s="28"/>
      <c r="BE143" s="28"/>
      <c r="BF143" s="28"/>
    </row>
    <row r="144" spans="1:58" ht="25.5" hidden="1" customHeight="1" x14ac:dyDescent="0.2">
      <c r="A144" s="49"/>
      <c r="B144" s="31"/>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50</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2">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2">
      <c r="A146" s="403" t="s">
        <v>63</v>
      </c>
      <c r="B146" s="404"/>
      <c r="C146" s="404"/>
      <c r="D146" s="404"/>
      <c r="E146" s="404"/>
      <c r="F146" s="404"/>
      <c r="G146" s="404"/>
      <c r="H146" s="404"/>
      <c r="I146" s="405"/>
      <c r="J146" s="23"/>
      <c r="K146" s="63" t="s">
        <v>58</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17</v>
      </c>
      <c r="AV146" s="34"/>
      <c r="AW146" s="34"/>
      <c r="AX146" s="34"/>
      <c r="AY146" s="34"/>
      <c r="AZ146" s="28"/>
      <c r="BA146" s="34"/>
      <c r="BB146" s="34"/>
      <c r="BC146" s="34"/>
      <c r="BD146" s="34"/>
      <c r="BE146" s="34"/>
      <c r="BF146" s="9"/>
    </row>
    <row r="147" spans="1:58" ht="17.25" hidden="1" customHeight="1" x14ac:dyDescent="0.2">
      <c r="A147" s="406"/>
      <c r="B147" s="407"/>
      <c r="C147" s="407"/>
      <c r="D147" s="407"/>
      <c r="E147" s="407"/>
      <c r="F147" s="407"/>
      <c r="G147" s="407"/>
      <c r="H147" s="407"/>
      <c r="I147" s="408"/>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2">
      <c r="A148" s="29"/>
      <c r="B148" s="30" t="s">
        <v>18</v>
      </c>
      <c r="C148" s="31"/>
      <c r="D148" s="31"/>
      <c r="E148" s="31"/>
      <c r="F148" s="28"/>
      <c r="G148" s="32"/>
      <c r="H148" s="28"/>
      <c r="I148" s="32"/>
      <c r="J148" s="32"/>
      <c r="K148" s="32"/>
      <c r="L148" s="32"/>
      <c r="M148" s="32"/>
      <c r="N148" s="32"/>
      <c r="O148" s="32"/>
      <c r="P148" s="32"/>
      <c r="Q148" s="32"/>
      <c r="R148" s="32"/>
      <c r="S148" s="32"/>
      <c r="T148" s="32"/>
      <c r="U148" s="32"/>
      <c r="V148" s="32"/>
      <c r="W148" s="32"/>
      <c r="X148" s="32"/>
      <c r="Y148" s="32"/>
      <c r="Z148" s="32"/>
      <c r="AA148" s="33"/>
      <c r="AB148" s="34"/>
      <c r="AC148" s="34"/>
      <c r="AD148" s="34"/>
      <c r="AE148" s="30" t="s">
        <v>19</v>
      </c>
      <c r="AF148" s="34"/>
      <c r="AG148" s="34"/>
      <c r="AH148" s="34"/>
      <c r="AI148" s="34"/>
      <c r="AJ148" s="34"/>
      <c r="AK148" s="34"/>
      <c r="AL148" s="34"/>
      <c r="AM148" s="34"/>
      <c r="AN148" s="34"/>
      <c r="AO148" s="34"/>
      <c r="AP148" s="34"/>
      <c r="AQ148" s="34"/>
      <c r="AR148" s="34"/>
      <c r="AS148" s="34"/>
      <c r="AT148" s="28"/>
      <c r="AU148" s="28"/>
      <c r="AV148" s="28" t="s">
        <v>20</v>
      </c>
      <c r="AW148" s="28"/>
      <c r="AX148" s="28"/>
      <c r="AY148" s="28" t="s">
        <v>21</v>
      </c>
      <c r="AZ148" s="28"/>
      <c r="BA148" s="28"/>
      <c r="BB148" s="28"/>
      <c r="BC148" s="28"/>
      <c r="BD148" s="28"/>
      <c r="BE148" s="28"/>
      <c r="BF148" s="28"/>
    </row>
    <row r="149" spans="1:58" ht="25.5" hidden="1" customHeight="1" x14ac:dyDescent="0.2">
      <c r="A149" s="29"/>
      <c r="B149" s="258" t="s">
        <v>22</v>
      </c>
      <c r="C149" s="392"/>
      <c r="D149" s="392"/>
      <c r="E149" s="393"/>
      <c r="F149" s="397" t="s">
        <v>23</v>
      </c>
      <c r="G149" s="397"/>
      <c r="H149" s="389"/>
      <c r="I149" s="389"/>
      <c r="J149" s="375" t="s">
        <v>24</v>
      </c>
      <c r="K149" s="375"/>
      <c r="L149" s="389"/>
      <c r="M149" s="389"/>
      <c r="N149" s="375" t="s">
        <v>25</v>
      </c>
      <c r="O149" s="376"/>
      <c r="P149" s="385" t="s">
        <v>26</v>
      </c>
      <c r="Q149" s="376"/>
      <c r="R149" s="386" t="s">
        <v>27</v>
      </c>
      <c r="S149" s="386"/>
      <c r="T149" s="389"/>
      <c r="U149" s="389"/>
      <c r="V149" s="375" t="s">
        <v>24</v>
      </c>
      <c r="W149" s="375"/>
      <c r="X149" s="389"/>
      <c r="Y149" s="389"/>
      <c r="Z149" s="375" t="s">
        <v>25</v>
      </c>
      <c r="AA149" s="376"/>
      <c r="AB149" s="28"/>
      <c r="AC149" s="28"/>
      <c r="AD149" s="28"/>
      <c r="AE149" s="361" t="s">
        <v>53</v>
      </c>
      <c r="AF149" s="398"/>
      <c r="AG149" s="398"/>
      <c r="AH149" s="398"/>
      <c r="AI149" s="399"/>
      <c r="AJ149" s="382">
        <f>ROUNDDOWN(AY149/60,0)</f>
        <v>0</v>
      </c>
      <c r="AK149" s="382"/>
      <c r="AL149" s="398" t="s">
        <v>29</v>
      </c>
      <c r="AM149" s="398"/>
      <c r="AN149" s="382">
        <f>AY149-AJ149*60</f>
        <v>0</v>
      </c>
      <c r="AO149" s="382"/>
      <c r="AP149" s="375" t="s">
        <v>25</v>
      </c>
      <c r="AQ149" s="376"/>
      <c r="AR149" s="34"/>
      <c r="AS149" s="28"/>
      <c r="AT149" s="350"/>
      <c r="AU149" s="350" t="s">
        <v>30</v>
      </c>
      <c r="AV149" s="351">
        <f>T149*60+X149</f>
        <v>0</v>
      </c>
      <c r="AW149" s="28"/>
      <c r="AX149" s="350" t="s">
        <v>31</v>
      </c>
      <c r="AY149" s="351">
        <f>(T149*60+X149)-(H149*60+L149)</f>
        <v>0</v>
      </c>
      <c r="AZ149" s="28"/>
      <c r="BA149" s="28"/>
      <c r="BB149" s="28"/>
      <c r="BC149" s="28"/>
      <c r="BD149" s="28"/>
      <c r="BE149" s="28"/>
      <c r="BF149" s="28"/>
    </row>
    <row r="150" spans="1:58" ht="35.25" hidden="1" customHeight="1" x14ac:dyDescent="0.2">
      <c r="A150" s="29"/>
      <c r="B150" s="394"/>
      <c r="C150" s="395"/>
      <c r="D150" s="395"/>
      <c r="E150" s="396"/>
      <c r="F150" s="397"/>
      <c r="G150" s="397"/>
      <c r="H150" s="391"/>
      <c r="I150" s="391"/>
      <c r="J150" s="377"/>
      <c r="K150" s="377"/>
      <c r="L150" s="391"/>
      <c r="M150" s="391"/>
      <c r="N150" s="377"/>
      <c r="O150" s="378"/>
      <c r="P150" s="380"/>
      <c r="Q150" s="378"/>
      <c r="R150" s="387"/>
      <c r="S150" s="387"/>
      <c r="T150" s="391"/>
      <c r="U150" s="391"/>
      <c r="V150" s="377"/>
      <c r="W150" s="377"/>
      <c r="X150" s="391"/>
      <c r="Y150" s="391"/>
      <c r="Z150" s="377"/>
      <c r="AA150" s="378"/>
      <c r="AB150" s="28"/>
      <c r="AC150" s="28"/>
      <c r="AD150" s="28"/>
      <c r="AE150" s="400"/>
      <c r="AF150" s="401"/>
      <c r="AG150" s="401"/>
      <c r="AH150" s="401"/>
      <c r="AI150" s="402"/>
      <c r="AJ150" s="384"/>
      <c r="AK150" s="384"/>
      <c r="AL150" s="401"/>
      <c r="AM150" s="401"/>
      <c r="AN150" s="384"/>
      <c r="AO150" s="384"/>
      <c r="AP150" s="377"/>
      <c r="AQ150" s="378"/>
      <c r="AR150" s="34"/>
      <c r="AS150" s="28"/>
      <c r="AT150" s="350"/>
      <c r="AU150" s="350"/>
      <c r="AV150" s="351"/>
      <c r="AW150" s="28"/>
      <c r="AX150" s="350"/>
      <c r="AY150" s="351"/>
      <c r="AZ150" s="28"/>
      <c r="BA150" s="28"/>
      <c r="BB150" s="28"/>
      <c r="BC150" s="28"/>
      <c r="BD150" s="28"/>
      <c r="BE150" s="28"/>
      <c r="BF150" s="28"/>
    </row>
    <row r="151" spans="1:58" ht="17.25" hidden="1" customHeight="1" x14ac:dyDescent="0.2">
      <c r="A151" s="29"/>
      <c r="B151" s="35"/>
      <c r="C151" s="35"/>
      <c r="D151" s="35"/>
      <c r="E151" s="35"/>
      <c r="F151" s="36"/>
      <c r="G151" s="36"/>
      <c r="H151" s="37"/>
      <c r="I151" s="36"/>
      <c r="J151" s="36"/>
      <c r="K151" s="36"/>
      <c r="L151" s="36"/>
      <c r="M151" s="36"/>
      <c r="N151" s="36"/>
      <c r="O151" s="36"/>
      <c r="P151" s="36"/>
      <c r="Q151" s="36"/>
      <c r="R151" s="36"/>
      <c r="S151" s="36"/>
      <c r="T151" s="36"/>
      <c r="U151" s="36"/>
      <c r="V151" s="36"/>
      <c r="W151" s="36"/>
      <c r="X151" s="34"/>
      <c r="Y151" s="34"/>
      <c r="Z151" s="32"/>
      <c r="AA151" s="33"/>
      <c r="AB151" s="34"/>
      <c r="AC151" s="34"/>
      <c r="AD151" s="34"/>
      <c r="AE151" s="38"/>
      <c r="AF151" s="38"/>
      <c r="AG151" s="38"/>
      <c r="AH151" s="38"/>
      <c r="AI151" s="38"/>
      <c r="AJ151" s="39" t="s">
        <v>32</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2">
      <c r="A152" s="29"/>
      <c r="B152" s="30"/>
      <c r="C152" s="31"/>
      <c r="D152" s="31"/>
      <c r="E152" s="31"/>
      <c r="F152" s="32"/>
      <c r="G152" s="32"/>
      <c r="H152" s="32"/>
      <c r="I152" s="32"/>
      <c r="J152" s="32"/>
      <c r="K152" s="32"/>
      <c r="L152" s="32"/>
      <c r="M152" s="32"/>
      <c r="N152" s="32"/>
      <c r="O152" s="32"/>
      <c r="P152" s="32"/>
      <c r="Q152" s="32"/>
      <c r="R152" s="32"/>
      <c r="S152" s="32"/>
      <c r="T152" s="32"/>
      <c r="U152" s="32"/>
      <c r="V152" s="32"/>
      <c r="W152" s="33"/>
      <c r="X152" s="34"/>
      <c r="Y152" s="34"/>
      <c r="Z152" s="32"/>
      <c r="AA152" s="33"/>
      <c r="AB152" s="34"/>
      <c r="AC152" s="34"/>
      <c r="AD152" s="34"/>
      <c r="AE152" s="38"/>
      <c r="AF152" s="38"/>
      <c r="AG152" s="38"/>
      <c r="AH152" s="38"/>
      <c r="AI152" s="38"/>
      <c r="AJ152" s="38"/>
      <c r="AK152" s="38"/>
      <c r="AL152" s="38"/>
      <c r="AM152" s="38"/>
      <c r="AN152" s="38"/>
      <c r="AO152" s="38"/>
      <c r="AP152" s="38"/>
      <c r="AQ152" s="38"/>
      <c r="AR152" s="34"/>
      <c r="AV152" s="42" t="s">
        <v>33</v>
      </c>
      <c r="AY152" s="28" t="s">
        <v>34</v>
      </c>
      <c r="BB152" s="28" t="s">
        <v>35</v>
      </c>
    </row>
    <row r="153" spans="1:58" s="47" customFormat="1" ht="25.5" hidden="1" customHeight="1" x14ac:dyDescent="0.2">
      <c r="A153" s="40"/>
      <c r="B153" s="41" t="s">
        <v>110</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33"/>
      <c r="AB153" s="34"/>
      <c r="AC153" s="34"/>
      <c r="AD153" s="34"/>
      <c r="AE153" s="43" t="s">
        <v>36</v>
      </c>
      <c r="AF153" s="44"/>
      <c r="AG153" s="45"/>
      <c r="AH153" s="45"/>
      <c r="AI153" s="45"/>
      <c r="AJ153" s="45"/>
      <c r="AK153" s="45"/>
      <c r="AL153" s="45"/>
      <c r="AM153" s="45"/>
      <c r="AN153" s="38"/>
      <c r="AO153" s="38"/>
      <c r="AP153" s="38"/>
      <c r="AQ153" s="46"/>
      <c r="AR153" s="34"/>
      <c r="AS153" s="28"/>
      <c r="AT153" s="42"/>
      <c r="AU153" s="42"/>
      <c r="AV153" s="42" t="s">
        <v>37</v>
      </c>
      <c r="AW153" s="42"/>
      <c r="AX153" s="42"/>
      <c r="AY153" s="28" t="s">
        <v>38</v>
      </c>
      <c r="AZ153" s="42"/>
      <c r="BA153" s="28"/>
      <c r="BB153" s="28"/>
      <c r="BC153" s="42"/>
      <c r="BD153" s="28"/>
      <c r="BE153" s="42"/>
      <c r="BF153" s="42"/>
    </row>
    <row r="154" spans="1:58" ht="25.5" hidden="1" customHeight="1" x14ac:dyDescent="0.2">
      <c r="A154" s="29"/>
      <c r="B154" s="258" t="s">
        <v>54</v>
      </c>
      <c r="C154" s="392"/>
      <c r="D154" s="392"/>
      <c r="E154" s="393"/>
      <c r="F154" s="397" t="s">
        <v>23</v>
      </c>
      <c r="G154" s="397"/>
      <c r="H154" s="389"/>
      <c r="I154" s="389"/>
      <c r="J154" s="375" t="s">
        <v>24</v>
      </c>
      <c r="K154" s="375"/>
      <c r="L154" s="389"/>
      <c r="M154" s="389"/>
      <c r="N154" s="375" t="s">
        <v>25</v>
      </c>
      <c r="O154" s="376"/>
      <c r="P154" s="385" t="s">
        <v>26</v>
      </c>
      <c r="Q154" s="376"/>
      <c r="R154" s="386" t="s">
        <v>27</v>
      </c>
      <c r="S154" s="386"/>
      <c r="T154" s="388"/>
      <c r="U154" s="389"/>
      <c r="V154" s="375" t="s">
        <v>24</v>
      </c>
      <c r="W154" s="375"/>
      <c r="X154" s="389"/>
      <c r="Y154" s="389"/>
      <c r="Z154" s="375" t="s">
        <v>25</v>
      </c>
      <c r="AA154" s="376"/>
      <c r="AB154" s="34"/>
      <c r="AC154" s="34"/>
      <c r="AD154" s="34"/>
      <c r="AE154" s="379" t="s">
        <v>55</v>
      </c>
      <c r="AF154" s="375"/>
      <c r="AG154" s="375"/>
      <c r="AH154" s="375"/>
      <c r="AI154" s="376"/>
      <c r="AJ154" s="381">
        <f>ROUNDDOWN(AV159/60,0)</f>
        <v>0</v>
      </c>
      <c r="AK154" s="382"/>
      <c r="AL154" s="375" t="s">
        <v>24</v>
      </c>
      <c r="AM154" s="375"/>
      <c r="AN154" s="382">
        <f>AV159-AJ154*60</f>
        <v>0</v>
      </c>
      <c r="AO154" s="382"/>
      <c r="AP154" s="375" t="s">
        <v>25</v>
      </c>
      <c r="AQ154" s="376"/>
      <c r="AR154" s="34"/>
      <c r="AS154" s="48"/>
      <c r="AT154" s="28"/>
      <c r="AU154" s="350" t="s">
        <v>40</v>
      </c>
      <c r="AV154" s="351">
        <f>IF(AY154&lt;=BB154,BB154,AV149)</f>
        <v>1260</v>
      </c>
      <c r="AW154" s="171"/>
      <c r="AX154" s="350" t="s">
        <v>41</v>
      </c>
      <c r="AY154" s="351">
        <f>T154*60+X154</f>
        <v>0</v>
      </c>
      <c r="AZ154" s="171"/>
      <c r="BA154" s="350" t="s">
        <v>42</v>
      </c>
      <c r="BB154" s="351">
        <f>21*60</f>
        <v>1260</v>
      </c>
      <c r="BC154" s="28"/>
      <c r="BD154" s="28"/>
      <c r="BE154" s="28"/>
      <c r="BF154" s="28"/>
    </row>
    <row r="155" spans="1:58" ht="35.25" hidden="1" customHeight="1" x14ac:dyDescent="0.2">
      <c r="A155" s="29"/>
      <c r="B155" s="394"/>
      <c r="C155" s="395"/>
      <c r="D155" s="395"/>
      <c r="E155" s="396"/>
      <c r="F155" s="397"/>
      <c r="G155" s="397"/>
      <c r="H155" s="391"/>
      <c r="I155" s="391"/>
      <c r="J155" s="377"/>
      <c r="K155" s="377"/>
      <c r="L155" s="391"/>
      <c r="M155" s="391"/>
      <c r="N155" s="377"/>
      <c r="O155" s="378"/>
      <c r="P155" s="380"/>
      <c r="Q155" s="378"/>
      <c r="R155" s="387"/>
      <c r="S155" s="387"/>
      <c r="T155" s="390"/>
      <c r="U155" s="391"/>
      <c r="V155" s="377"/>
      <c r="W155" s="377"/>
      <c r="X155" s="391"/>
      <c r="Y155" s="391"/>
      <c r="Z155" s="377"/>
      <c r="AA155" s="378"/>
      <c r="AB155" s="28"/>
      <c r="AC155" s="28"/>
      <c r="AD155" s="28"/>
      <c r="AE155" s="380"/>
      <c r="AF155" s="377"/>
      <c r="AG155" s="377"/>
      <c r="AH155" s="377"/>
      <c r="AI155" s="378"/>
      <c r="AJ155" s="383"/>
      <c r="AK155" s="384"/>
      <c r="AL155" s="377"/>
      <c r="AM155" s="377"/>
      <c r="AN155" s="384"/>
      <c r="AO155" s="384"/>
      <c r="AP155" s="377"/>
      <c r="AQ155" s="378"/>
      <c r="AR155" s="34"/>
      <c r="AS155" s="48"/>
      <c r="AT155" s="28"/>
      <c r="AU155" s="350"/>
      <c r="AV155" s="351"/>
      <c r="AW155" s="171"/>
      <c r="AX155" s="350"/>
      <c r="AY155" s="351"/>
      <c r="AZ155" s="171"/>
      <c r="BA155" s="350"/>
      <c r="BB155" s="351"/>
      <c r="BC155" s="28"/>
      <c r="BD155" s="28"/>
      <c r="BE155" s="28"/>
      <c r="BF155" s="28"/>
    </row>
    <row r="156" spans="1:58" ht="17.25" hidden="1" customHeight="1" x14ac:dyDescent="0.2">
      <c r="A156" s="49"/>
      <c r="B156" s="35"/>
      <c r="C156" s="35"/>
      <c r="D156" s="35"/>
      <c r="E156" s="35"/>
      <c r="F156" s="28"/>
      <c r="G156" s="35"/>
      <c r="H156" s="37"/>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32</v>
      </c>
      <c r="AK156" s="46"/>
      <c r="AL156" s="46"/>
      <c r="AM156" s="46"/>
      <c r="AN156" s="46"/>
      <c r="AO156" s="46"/>
      <c r="AP156" s="46"/>
      <c r="AQ156" s="46"/>
      <c r="AR156" s="28"/>
      <c r="AS156" s="28"/>
      <c r="AT156" s="28"/>
      <c r="AU156" s="28"/>
      <c r="AV156" s="28"/>
      <c r="AW156" s="28"/>
      <c r="AX156" s="28"/>
      <c r="AY156" s="61" t="s">
        <v>43</v>
      </c>
      <c r="AZ156" s="28"/>
      <c r="BA156" s="28"/>
      <c r="BB156" s="28"/>
      <c r="BC156" s="28"/>
      <c r="BD156" s="28"/>
      <c r="BE156" s="28"/>
      <c r="BF156" s="28"/>
    </row>
    <row r="157" spans="1:58" ht="25.5" hidden="1" customHeight="1" x14ac:dyDescent="0.3">
      <c r="A157" s="49"/>
      <c r="B157" s="28"/>
      <c r="C157" s="352" t="s">
        <v>109</v>
      </c>
      <c r="D157" s="353"/>
      <c r="E157" s="353"/>
      <c r="F157" s="353"/>
      <c r="G157" s="353"/>
      <c r="H157" s="353"/>
      <c r="I157" s="353"/>
      <c r="J157" s="353"/>
      <c r="K157" s="353"/>
      <c r="L157" s="353"/>
      <c r="M157" s="353"/>
      <c r="N157" s="353"/>
      <c r="O157" s="353"/>
      <c r="P157" s="353"/>
      <c r="Q157" s="353"/>
      <c r="R157" s="353"/>
      <c r="S157" s="353"/>
      <c r="T157" s="353"/>
      <c r="U157" s="353"/>
      <c r="V157" s="353"/>
      <c r="W157" s="353"/>
      <c r="X157" s="353"/>
      <c r="Y157" s="353"/>
      <c r="Z157" s="353"/>
      <c r="AA157" s="353"/>
      <c r="AB157" s="354"/>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47" t="s">
        <v>99</v>
      </c>
      <c r="AZ157" s="28"/>
      <c r="BA157" s="28"/>
      <c r="BB157" s="28"/>
      <c r="BC157" s="28"/>
      <c r="BD157" s="28"/>
      <c r="BE157" s="28"/>
      <c r="BF157" s="28"/>
    </row>
    <row r="158" spans="1:58" ht="25.5" hidden="1" customHeight="1" x14ac:dyDescent="0.2">
      <c r="A158" s="49"/>
      <c r="B158" s="28"/>
      <c r="C158" s="355"/>
      <c r="D158" s="356"/>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6"/>
      <c r="AA158" s="356"/>
      <c r="AB158" s="357"/>
      <c r="AC158" s="28"/>
      <c r="AD158" s="28"/>
      <c r="AE158" s="43" t="s">
        <v>44</v>
      </c>
      <c r="AF158" s="46"/>
      <c r="AG158" s="46"/>
      <c r="AH158" s="46"/>
      <c r="AI158" s="46"/>
      <c r="AJ158" s="46"/>
      <c r="AK158" s="46"/>
      <c r="AL158" s="46"/>
      <c r="AM158" s="46"/>
      <c r="AN158" s="46"/>
      <c r="AO158" s="46"/>
      <c r="AP158" s="46"/>
      <c r="AQ158" s="46"/>
      <c r="AR158" s="28"/>
      <c r="AS158" s="28"/>
      <c r="AT158" s="28"/>
      <c r="AU158" s="28"/>
      <c r="AV158" s="28" t="s">
        <v>45</v>
      </c>
      <c r="AW158" s="28"/>
      <c r="AX158" s="28"/>
      <c r="AY158" s="28" t="s">
        <v>46</v>
      </c>
      <c r="AZ158" s="148"/>
      <c r="BA158" s="28"/>
      <c r="BB158" s="28"/>
      <c r="BC158" s="28"/>
      <c r="BD158" s="28"/>
      <c r="BE158" s="28"/>
      <c r="BF158" s="28"/>
    </row>
    <row r="159" spans="1:58" s="47" customFormat="1" ht="25.5" hidden="1" customHeight="1" x14ac:dyDescent="0.2">
      <c r="A159" s="49"/>
      <c r="B159" s="28"/>
      <c r="C159" s="355"/>
      <c r="D159" s="356"/>
      <c r="E159" s="356"/>
      <c r="F159" s="356"/>
      <c r="G159" s="356"/>
      <c r="H159" s="356"/>
      <c r="I159" s="356"/>
      <c r="J159" s="356"/>
      <c r="K159" s="356"/>
      <c r="L159" s="356"/>
      <c r="M159" s="356"/>
      <c r="N159" s="356"/>
      <c r="O159" s="356"/>
      <c r="P159" s="356"/>
      <c r="Q159" s="356"/>
      <c r="R159" s="356"/>
      <c r="S159" s="356"/>
      <c r="T159" s="356"/>
      <c r="U159" s="356"/>
      <c r="V159" s="356"/>
      <c r="W159" s="356"/>
      <c r="X159" s="356"/>
      <c r="Y159" s="356"/>
      <c r="Z159" s="356"/>
      <c r="AA159" s="356"/>
      <c r="AB159" s="357"/>
      <c r="AD159" s="34"/>
      <c r="AE159" s="361" t="s">
        <v>56</v>
      </c>
      <c r="AF159" s="362"/>
      <c r="AG159" s="362"/>
      <c r="AH159" s="362"/>
      <c r="AI159" s="362"/>
      <c r="AJ159" s="362"/>
      <c r="AK159" s="363"/>
      <c r="AL159" s="367">
        <f>IF(AY149=0,0,ROUNDUP(AV159/AY149,3))</f>
        <v>0</v>
      </c>
      <c r="AM159" s="368"/>
      <c r="AN159" s="368"/>
      <c r="AO159" s="368"/>
      <c r="AP159" s="368"/>
      <c r="AQ159" s="369"/>
      <c r="AR159" s="28"/>
      <c r="AS159" s="28"/>
      <c r="AT159" s="42"/>
      <c r="AU159" s="350" t="s">
        <v>48</v>
      </c>
      <c r="AV159" s="373">
        <f>IF(AV149-AV154&gt;0,IF(AV149-AV154&gt;AY149,AY149,AV149-AV154),0)</f>
        <v>0</v>
      </c>
      <c r="AW159" s="374" t="s">
        <v>49</v>
      </c>
      <c r="AX159" s="374"/>
      <c r="AY159" s="148"/>
      <c r="AZ159" s="148"/>
      <c r="BA159" s="42"/>
      <c r="BB159" s="42"/>
      <c r="BC159" s="42"/>
      <c r="BD159" s="42"/>
      <c r="BE159" s="42"/>
      <c r="BF159" s="42"/>
    </row>
    <row r="160" spans="1:58" ht="35.25" hidden="1" customHeight="1" x14ac:dyDescent="0.2">
      <c r="A160" s="64"/>
      <c r="B160" s="28"/>
      <c r="C160" s="355"/>
      <c r="D160" s="356"/>
      <c r="E160" s="356"/>
      <c r="F160" s="356"/>
      <c r="G160" s="356"/>
      <c r="H160" s="356"/>
      <c r="I160" s="356"/>
      <c r="J160" s="356"/>
      <c r="K160" s="356"/>
      <c r="L160" s="356"/>
      <c r="M160" s="356"/>
      <c r="N160" s="356"/>
      <c r="O160" s="356"/>
      <c r="P160" s="356"/>
      <c r="Q160" s="356"/>
      <c r="R160" s="356"/>
      <c r="S160" s="356"/>
      <c r="T160" s="356"/>
      <c r="U160" s="356"/>
      <c r="V160" s="356"/>
      <c r="W160" s="356"/>
      <c r="X160" s="356"/>
      <c r="Y160" s="356"/>
      <c r="Z160" s="356"/>
      <c r="AA160" s="356"/>
      <c r="AB160" s="357"/>
      <c r="AC160" s="34"/>
      <c r="AD160" s="28"/>
      <c r="AE160" s="364"/>
      <c r="AF160" s="365"/>
      <c r="AG160" s="365"/>
      <c r="AH160" s="365"/>
      <c r="AI160" s="365"/>
      <c r="AJ160" s="365"/>
      <c r="AK160" s="366"/>
      <c r="AL160" s="370"/>
      <c r="AM160" s="371"/>
      <c r="AN160" s="371"/>
      <c r="AO160" s="371"/>
      <c r="AP160" s="371"/>
      <c r="AQ160" s="372"/>
      <c r="AR160" s="28"/>
      <c r="AS160" s="28"/>
      <c r="AT160" s="350"/>
      <c r="AU160" s="350"/>
      <c r="AV160" s="373"/>
      <c r="AW160" s="374"/>
      <c r="AX160" s="374"/>
      <c r="AY160" s="28"/>
      <c r="AZ160" s="28"/>
      <c r="BA160" s="28"/>
      <c r="BB160" s="28"/>
      <c r="BC160" s="28"/>
      <c r="BD160" s="28"/>
      <c r="BE160" s="28"/>
      <c r="BF160" s="28"/>
    </row>
    <row r="161" spans="1:58" ht="25.5" hidden="1" customHeight="1" x14ac:dyDescent="0.2">
      <c r="A161" s="64"/>
      <c r="B161" s="28"/>
      <c r="C161" s="358"/>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28"/>
      <c r="AD161" s="28"/>
      <c r="AE161" s="28"/>
      <c r="AF161" s="28"/>
      <c r="AG161" s="28"/>
      <c r="AH161" s="28"/>
      <c r="AI161" s="28"/>
      <c r="AJ161" s="28"/>
      <c r="AK161" s="52" t="s">
        <v>32</v>
      </c>
      <c r="AL161" s="28"/>
      <c r="AM161" s="34"/>
      <c r="AN161" s="34"/>
      <c r="AO161" s="34"/>
      <c r="AP161" s="28"/>
      <c r="AQ161" s="28"/>
      <c r="AR161" s="28"/>
      <c r="AS161" s="28"/>
      <c r="AT161" s="350"/>
      <c r="AU161" s="28"/>
      <c r="AV161" s="28"/>
      <c r="AW161" s="28"/>
      <c r="AX161" s="28"/>
      <c r="AY161" s="28"/>
      <c r="AZ161" s="28"/>
      <c r="BA161" s="28"/>
      <c r="BB161" s="28"/>
      <c r="BC161" s="28"/>
      <c r="BD161" s="28"/>
      <c r="BE161" s="28"/>
      <c r="BF161" s="28"/>
    </row>
    <row r="162" spans="1:58" ht="25.5" hidden="1" customHeight="1" x14ac:dyDescent="0.2">
      <c r="A162" s="49"/>
      <c r="B162" s="31"/>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50</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2">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2">
      <c r="A164" s="403" t="s">
        <v>64</v>
      </c>
      <c r="B164" s="404"/>
      <c r="C164" s="404"/>
      <c r="D164" s="404"/>
      <c r="E164" s="404"/>
      <c r="F164" s="404"/>
      <c r="G164" s="404"/>
      <c r="H164" s="404"/>
      <c r="I164" s="405"/>
      <c r="J164" s="23"/>
      <c r="K164" s="63" t="s">
        <v>58</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17</v>
      </c>
      <c r="AV164" s="34"/>
      <c r="AW164" s="34"/>
      <c r="AX164" s="34"/>
      <c r="AY164" s="34"/>
      <c r="AZ164" s="28"/>
      <c r="BA164" s="34"/>
      <c r="BB164" s="34"/>
      <c r="BC164" s="34"/>
      <c r="BD164" s="34"/>
      <c r="BE164" s="34"/>
      <c r="BF164" s="9"/>
    </row>
    <row r="165" spans="1:58" ht="17.25" hidden="1" customHeight="1" x14ac:dyDescent="0.2">
      <c r="A165" s="406"/>
      <c r="B165" s="407"/>
      <c r="C165" s="407"/>
      <c r="D165" s="407"/>
      <c r="E165" s="407"/>
      <c r="F165" s="407"/>
      <c r="G165" s="407"/>
      <c r="H165" s="407"/>
      <c r="I165" s="408"/>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2">
      <c r="A166" s="29"/>
      <c r="B166" s="30" t="s">
        <v>18</v>
      </c>
      <c r="C166" s="31"/>
      <c r="D166" s="31"/>
      <c r="E166" s="31"/>
      <c r="F166" s="28"/>
      <c r="G166" s="32"/>
      <c r="H166" s="28"/>
      <c r="I166" s="32"/>
      <c r="J166" s="32"/>
      <c r="K166" s="32"/>
      <c r="L166" s="32"/>
      <c r="M166" s="32"/>
      <c r="N166" s="32"/>
      <c r="O166" s="32"/>
      <c r="P166" s="32"/>
      <c r="Q166" s="32"/>
      <c r="R166" s="32"/>
      <c r="S166" s="32"/>
      <c r="T166" s="32"/>
      <c r="U166" s="32"/>
      <c r="V166" s="32"/>
      <c r="W166" s="32"/>
      <c r="X166" s="32"/>
      <c r="Y166" s="32"/>
      <c r="Z166" s="32"/>
      <c r="AA166" s="33"/>
      <c r="AB166" s="34"/>
      <c r="AC166" s="34"/>
      <c r="AD166" s="34"/>
      <c r="AE166" s="30" t="s">
        <v>19</v>
      </c>
      <c r="AF166" s="34"/>
      <c r="AG166" s="34"/>
      <c r="AH166" s="34"/>
      <c r="AI166" s="34"/>
      <c r="AJ166" s="34"/>
      <c r="AK166" s="34"/>
      <c r="AL166" s="34"/>
      <c r="AM166" s="34"/>
      <c r="AN166" s="34"/>
      <c r="AO166" s="34"/>
      <c r="AP166" s="34"/>
      <c r="AQ166" s="34"/>
      <c r="AR166" s="34"/>
      <c r="AS166" s="34"/>
      <c r="AT166" s="28"/>
      <c r="AU166" s="28"/>
      <c r="AV166" s="28" t="s">
        <v>20</v>
      </c>
      <c r="AW166" s="28"/>
      <c r="AX166" s="28"/>
      <c r="AY166" s="28" t="s">
        <v>21</v>
      </c>
      <c r="AZ166" s="28"/>
      <c r="BA166" s="28"/>
      <c r="BB166" s="28"/>
      <c r="BC166" s="28"/>
      <c r="BD166" s="28"/>
      <c r="BE166" s="28"/>
      <c r="BF166" s="28"/>
    </row>
    <row r="167" spans="1:58" ht="25.5" hidden="1" customHeight="1" x14ac:dyDescent="0.2">
      <c r="A167" s="29"/>
      <c r="B167" s="258" t="s">
        <v>22</v>
      </c>
      <c r="C167" s="392"/>
      <c r="D167" s="392"/>
      <c r="E167" s="393"/>
      <c r="F167" s="397" t="s">
        <v>23</v>
      </c>
      <c r="G167" s="397"/>
      <c r="H167" s="389"/>
      <c r="I167" s="389"/>
      <c r="J167" s="375" t="s">
        <v>24</v>
      </c>
      <c r="K167" s="375"/>
      <c r="L167" s="389"/>
      <c r="M167" s="389"/>
      <c r="N167" s="375" t="s">
        <v>25</v>
      </c>
      <c r="O167" s="376"/>
      <c r="P167" s="385" t="s">
        <v>26</v>
      </c>
      <c r="Q167" s="376"/>
      <c r="R167" s="386" t="s">
        <v>27</v>
      </c>
      <c r="S167" s="386"/>
      <c r="T167" s="389"/>
      <c r="U167" s="389"/>
      <c r="V167" s="375" t="s">
        <v>24</v>
      </c>
      <c r="W167" s="375"/>
      <c r="X167" s="389"/>
      <c r="Y167" s="389"/>
      <c r="Z167" s="375" t="s">
        <v>25</v>
      </c>
      <c r="AA167" s="376"/>
      <c r="AB167" s="28"/>
      <c r="AC167" s="28"/>
      <c r="AD167" s="28"/>
      <c r="AE167" s="361" t="s">
        <v>28</v>
      </c>
      <c r="AF167" s="398"/>
      <c r="AG167" s="398"/>
      <c r="AH167" s="398"/>
      <c r="AI167" s="399"/>
      <c r="AJ167" s="382">
        <f>ROUNDDOWN(AY167/60,0)</f>
        <v>0</v>
      </c>
      <c r="AK167" s="382"/>
      <c r="AL167" s="398" t="s">
        <v>29</v>
      </c>
      <c r="AM167" s="398"/>
      <c r="AN167" s="382">
        <f>AY167-AJ167*60</f>
        <v>0</v>
      </c>
      <c r="AO167" s="382"/>
      <c r="AP167" s="375" t="s">
        <v>25</v>
      </c>
      <c r="AQ167" s="376"/>
      <c r="AR167" s="34"/>
      <c r="AS167" s="28"/>
      <c r="AT167" s="350"/>
      <c r="AU167" s="350" t="s">
        <v>30</v>
      </c>
      <c r="AV167" s="351">
        <f>T167*60+X167</f>
        <v>0</v>
      </c>
      <c r="AW167" s="28"/>
      <c r="AX167" s="350" t="s">
        <v>31</v>
      </c>
      <c r="AY167" s="351">
        <f>(T167*60+X167)-(H167*60+L167)</f>
        <v>0</v>
      </c>
      <c r="AZ167" s="28"/>
      <c r="BA167" s="28"/>
      <c r="BB167" s="28"/>
      <c r="BC167" s="28"/>
      <c r="BD167" s="28"/>
      <c r="BE167" s="28"/>
      <c r="BF167" s="28"/>
    </row>
    <row r="168" spans="1:58" ht="35.25" hidden="1" customHeight="1" x14ac:dyDescent="0.2">
      <c r="A168" s="29"/>
      <c r="B168" s="394"/>
      <c r="C168" s="395"/>
      <c r="D168" s="395"/>
      <c r="E168" s="396"/>
      <c r="F168" s="397"/>
      <c r="G168" s="397"/>
      <c r="H168" s="391"/>
      <c r="I168" s="391"/>
      <c r="J168" s="377"/>
      <c r="K168" s="377"/>
      <c r="L168" s="391"/>
      <c r="M168" s="391"/>
      <c r="N168" s="377"/>
      <c r="O168" s="378"/>
      <c r="P168" s="380"/>
      <c r="Q168" s="378"/>
      <c r="R168" s="387"/>
      <c r="S168" s="387"/>
      <c r="T168" s="391"/>
      <c r="U168" s="391"/>
      <c r="V168" s="377"/>
      <c r="W168" s="377"/>
      <c r="X168" s="391"/>
      <c r="Y168" s="391"/>
      <c r="Z168" s="377"/>
      <c r="AA168" s="378"/>
      <c r="AB168" s="28"/>
      <c r="AC168" s="28"/>
      <c r="AD168" s="28"/>
      <c r="AE168" s="400"/>
      <c r="AF168" s="401"/>
      <c r="AG168" s="401"/>
      <c r="AH168" s="401"/>
      <c r="AI168" s="402"/>
      <c r="AJ168" s="384"/>
      <c r="AK168" s="384"/>
      <c r="AL168" s="401"/>
      <c r="AM168" s="401"/>
      <c r="AN168" s="384"/>
      <c r="AO168" s="384"/>
      <c r="AP168" s="377"/>
      <c r="AQ168" s="378"/>
      <c r="AR168" s="34"/>
      <c r="AS168" s="28"/>
      <c r="AT168" s="350"/>
      <c r="AU168" s="350"/>
      <c r="AV168" s="351"/>
      <c r="AW168" s="28"/>
      <c r="AX168" s="350"/>
      <c r="AY168" s="351"/>
      <c r="AZ168" s="28"/>
      <c r="BA168" s="28"/>
      <c r="BB168" s="28"/>
      <c r="BC168" s="28"/>
      <c r="BD168" s="28"/>
      <c r="BE168" s="28"/>
      <c r="BF168" s="28"/>
    </row>
    <row r="169" spans="1:58" ht="17.25" hidden="1" customHeight="1" x14ac:dyDescent="0.2">
      <c r="A169" s="29"/>
      <c r="B169" s="35"/>
      <c r="C169" s="35"/>
      <c r="D169" s="35"/>
      <c r="E169" s="35"/>
      <c r="F169" s="36"/>
      <c r="G169" s="36"/>
      <c r="H169" s="37"/>
      <c r="I169" s="36"/>
      <c r="J169" s="36"/>
      <c r="K169" s="36"/>
      <c r="L169" s="36"/>
      <c r="M169" s="36"/>
      <c r="N169" s="36"/>
      <c r="O169" s="36"/>
      <c r="P169" s="36"/>
      <c r="Q169" s="36"/>
      <c r="R169" s="36"/>
      <c r="S169" s="36"/>
      <c r="T169" s="36"/>
      <c r="U169" s="36"/>
      <c r="V169" s="36"/>
      <c r="W169" s="36"/>
      <c r="X169" s="34"/>
      <c r="Y169" s="34"/>
      <c r="Z169" s="32"/>
      <c r="AA169" s="33"/>
      <c r="AB169" s="34"/>
      <c r="AC169" s="34"/>
      <c r="AD169" s="34"/>
      <c r="AE169" s="38"/>
      <c r="AF169" s="38"/>
      <c r="AG169" s="38"/>
      <c r="AH169" s="38"/>
      <c r="AI169" s="38"/>
      <c r="AJ169" s="39" t="s">
        <v>32</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2">
      <c r="A170" s="29"/>
      <c r="B170" s="30"/>
      <c r="C170" s="31"/>
      <c r="D170" s="31"/>
      <c r="E170" s="31"/>
      <c r="F170" s="32"/>
      <c r="G170" s="32"/>
      <c r="H170" s="32"/>
      <c r="I170" s="32"/>
      <c r="J170" s="32"/>
      <c r="K170" s="32"/>
      <c r="L170" s="32"/>
      <c r="M170" s="32"/>
      <c r="N170" s="32"/>
      <c r="O170" s="32"/>
      <c r="P170" s="32"/>
      <c r="Q170" s="32"/>
      <c r="R170" s="32"/>
      <c r="S170" s="32"/>
      <c r="T170" s="32"/>
      <c r="U170" s="32"/>
      <c r="V170" s="32"/>
      <c r="W170" s="33"/>
      <c r="X170" s="34"/>
      <c r="Y170" s="34"/>
      <c r="Z170" s="32"/>
      <c r="AA170" s="33"/>
      <c r="AB170" s="34"/>
      <c r="AC170" s="34"/>
      <c r="AD170" s="34"/>
      <c r="AE170" s="38"/>
      <c r="AF170" s="38"/>
      <c r="AG170" s="38"/>
      <c r="AH170" s="38"/>
      <c r="AI170" s="38"/>
      <c r="AJ170" s="38"/>
      <c r="AK170" s="38"/>
      <c r="AL170" s="38"/>
      <c r="AM170" s="38"/>
      <c r="AN170" s="38"/>
      <c r="AO170" s="38"/>
      <c r="AP170" s="38"/>
      <c r="AQ170" s="38"/>
      <c r="AR170" s="34"/>
      <c r="AV170" s="42" t="s">
        <v>33</v>
      </c>
      <c r="AY170" s="28" t="s">
        <v>34</v>
      </c>
      <c r="BB170" s="28" t="s">
        <v>35</v>
      </c>
    </row>
    <row r="171" spans="1:58" s="47" customFormat="1" ht="25.5" hidden="1" customHeight="1" x14ac:dyDescent="0.2">
      <c r="A171" s="40"/>
      <c r="B171" s="41" t="s">
        <v>110</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33"/>
      <c r="AB171" s="34"/>
      <c r="AC171" s="34"/>
      <c r="AD171" s="34"/>
      <c r="AE171" s="43" t="s">
        <v>36</v>
      </c>
      <c r="AF171" s="44"/>
      <c r="AG171" s="45"/>
      <c r="AH171" s="45"/>
      <c r="AI171" s="45"/>
      <c r="AJ171" s="45"/>
      <c r="AK171" s="45"/>
      <c r="AL171" s="45"/>
      <c r="AM171" s="45"/>
      <c r="AN171" s="38"/>
      <c r="AO171" s="38"/>
      <c r="AP171" s="38"/>
      <c r="AQ171" s="46"/>
      <c r="AR171" s="34"/>
      <c r="AS171" s="28"/>
      <c r="AT171" s="42"/>
      <c r="AU171" s="42"/>
      <c r="AV171" s="42" t="s">
        <v>37</v>
      </c>
      <c r="AW171" s="42"/>
      <c r="AX171" s="42"/>
      <c r="AY171" s="28" t="s">
        <v>38</v>
      </c>
      <c r="AZ171" s="42"/>
      <c r="BA171" s="28"/>
      <c r="BB171" s="28"/>
      <c r="BC171" s="42"/>
      <c r="BD171" s="28"/>
      <c r="BE171" s="42"/>
      <c r="BF171" s="42"/>
    </row>
    <row r="172" spans="1:58" ht="25.5" hidden="1" customHeight="1" x14ac:dyDescent="0.2">
      <c r="A172" s="29"/>
      <c r="B172" s="258" t="s">
        <v>22</v>
      </c>
      <c r="C172" s="392"/>
      <c r="D172" s="392"/>
      <c r="E172" s="393"/>
      <c r="F172" s="397" t="s">
        <v>23</v>
      </c>
      <c r="G172" s="397"/>
      <c r="H172" s="389"/>
      <c r="I172" s="389"/>
      <c r="J172" s="375" t="s">
        <v>24</v>
      </c>
      <c r="K172" s="375"/>
      <c r="L172" s="389"/>
      <c r="M172" s="389"/>
      <c r="N172" s="375" t="s">
        <v>25</v>
      </c>
      <c r="O172" s="376"/>
      <c r="P172" s="385" t="s">
        <v>26</v>
      </c>
      <c r="Q172" s="376"/>
      <c r="R172" s="386" t="s">
        <v>27</v>
      </c>
      <c r="S172" s="386"/>
      <c r="T172" s="388"/>
      <c r="U172" s="389"/>
      <c r="V172" s="375" t="s">
        <v>24</v>
      </c>
      <c r="W172" s="375"/>
      <c r="X172" s="389"/>
      <c r="Y172" s="389"/>
      <c r="Z172" s="375" t="s">
        <v>25</v>
      </c>
      <c r="AA172" s="376"/>
      <c r="AB172" s="34"/>
      <c r="AC172" s="34"/>
      <c r="AD172" s="34"/>
      <c r="AE172" s="379" t="s">
        <v>39</v>
      </c>
      <c r="AF172" s="375"/>
      <c r="AG172" s="375"/>
      <c r="AH172" s="375"/>
      <c r="AI172" s="376"/>
      <c r="AJ172" s="381">
        <f>ROUNDDOWN(AV177/60,0)</f>
        <v>0</v>
      </c>
      <c r="AK172" s="382"/>
      <c r="AL172" s="375" t="s">
        <v>24</v>
      </c>
      <c r="AM172" s="375"/>
      <c r="AN172" s="382">
        <f>AV177-AJ172*60</f>
        <v>0</v>
      </c>
      <c r="AO172" s="382"/>
      <c r="AP172" s="375" t="s">
        <v>25</v>
      </c>
      <c r="AQ172" s="376"/>
      <c r="AR172" s="34"/>
      <c r="AS172" s="48"/>
      <c r="AT172" s="28"/>
      <c r="AU172" s="350" t="s">
        <v>40</v>
      </c>
      <c r="AV172" s="351">
        <f>IF(AY172&lt;=BB172,BB172,AV167)</f>
        <v>1260</v>
      </c>
      <c r="AW172" s="171"/>
      <c r="AX172" s="350" t="s">
        <v>41</v>
      </c>
      <c r="AY172" s="351">
        <f>T172*60+X172</f>
        <v>0</v>
      </c>
      <c r="AZ172" s="171"/>
      <c r="BA172" s="350" t="s">
        <v>42</v>
      </c>
      <c r="BB172" s="351">
        <f>21*60</f>
        <v>1260</v>
      </c>
      <c r="BC172" s="28"/>
      <c r="BD172" s="28"/>
      <c r="BE172" s="28"/>
      <c r="BF172" s="28"/>
    </row>
    <row r="173" spans="1:58" ht="35.25" hidden="1" customHeight="1" x14ac:dyDescent="0.2">
      <c r="A173" s="29"/>
      <c r="B173" s="394"/>
      <c r="C173" s="395"/>
      <c r="D173" s="395"/>
      <c r="E173" s="396"/>
      <c r="F173" s="397"/>
      <c r="G173" s="397"/>
      <c r="H173" s="391"/>
      <c r="I173" s="391"/>
      <c r="J173" s="377"/>
      <c r="K173" s="377"/>
      <c r="L173" s="391"/>
      <c r="M173" s="391"/>
      <c r="N173" s="377"/>
      <c r="O173" s="378"/>
      <c r="P173" s="380"/>
      <c r="Q173" s="378"/>
      <c r="R173" s="387"/>
      <c r="S173" s="387"/>
      <c r="T173" s="390"/>
      <c r="U173" s="391"/>
      <c r="V173" s="377"/>
      <c r="W173" s="377"/>
      <c r="X173" s="391"/>
      <c r="Y173" s="391"/>
      <c r="Z173" s="377"/>
      <c r="AA173" s="378"/>
      <c r="AB173" s="28"/>
      <c r="AC173" s="28"/>
      <c r="AD173" s="28"/>
      <c r="AE173" s="380"/>
      <c r="AF173" s="377"/>
      <c r="AG173" s="377"/>
      <c r="AH173" s="377"/>
      <c r="AI173" s="378"/>
      <c r="AJ173" s="383"/>
      <c r="AK173" s="384"/>
      <c r="AL173" s="377"/>
      <c r="AM173" s="377"/>
      <c r="AN173" s="384"/>
      <c r="AO173" s="384"/>
      <c r="AP173" s="377"/>
      <c r="AQ173" s="378"/>
      <c r="AR173" s="34"/>
      <c r="AS173" s="48"/>
      <c r="AT173" s="28"/>
      <c r="AU173" s="350"/>
      <c r="AV173" s="351"/>
      <c r="AW173" s="171"/>
      <c r="AX173" s="350"/>
      <c r="AY173" s="351"/>
      <c r="AZ173" s="171"/>
      <c r="BA173" s="350"/>
      <c r="BB173" s="351"/>
      <c r="BC173" s="28"/>
      <c r="BD173" s="28"/>
      <c r="BE173" s="28"/>
      <c r="BF173" s="28"/>
    </row>
    <row r="174" spans="1:58" ht="17.25" hidden="1" customHeight="1" x14ac:dyDescent="0.2">
      <c r="A174" s="49"/>
      <c r="B174" s="35"/>
      <c r="C174" s="35"/>
      <c r="D174" s="35"/>
      <c r="E174" s="35"/>
      <c r="F174" s="28"/>
      <c r="G174" s="35"/>
      <c r="H174" s="37"/>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32</v>
      </c>
      <c r="AK174" s="46"/>
      <c r="AL174" s="46"/>
      <c r="AM174" s="46"/>
      <c r="AN174" s="46"/>
      <c r="AO174" s="46"/>
      <c r="AP174" s="46"/>
      <c r="AQ174" s="46"/>
      <c r="AR174" s="28"/>
      <c r="AS174" s="28"/>
      <c r="AT174" s="28"/>
      <c r="AU174" s="28"/>
      <c r="AV174" s="28"/>
      <c r="AW174" s="28"/>
      <c r="AX174" s="28"/>
      <c r="AY174" s="61" t="s">
        <v>43</v>
      </c>
      <c r="AZ174" s="28"/>
      <c r="BA174" s="28"/>
      <c r="BB174" s="28"/>
      <c r="BC174" s="28"/>
      <c r="BD174" s="28"/>
      <c r="BE174" s="28"/>
      <c r="BF174" s="28"/>
    </row>
    <row r="175" spans="1:58" ht="25.5" hidden="1" customHeight="1" x14ac:dyDescent="0.3">
      <c r="A175" s="49"/>
      <c r="B175" s="28"/>
      <c r="C175" s="352" t="s">
        <v>109</v>
      </c>
      <c r="D175" s="353"/>
      <c r="E175" s="353"/>
      <c r="F175" s="353"/>
      <c r="G175" s="353"/>
      <c r="H175" s="353"/>
      <c r="I175" s="353"/>
      <c r="J175" s="353"/>
      <c r="K175" s="353"/>
      <c r="L175" s="353"/>
      <c r="M175" s="353"/>
      <c r="N175" s="353"/>
      <c r="O175" s="353"/>
      <c r="P175" s="353"/>
      <c r="Q175" s="353"/>
      <c r="R175" s="353"/>
      <c r="S175" s="353"/>
      <c r="T175" s="353"/>
      <c r="U175" s="353"/>
      <c r="V175" s="353"/>
      <c r="W175" s="353"/>
      <c r="X175" s="353"/>
      <c r="Y175" s="353"/>
      <c r="Z175" s="353"/>
      <c r="AA175" s="353"/>
      <c r="AB175" s="354"/>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47" t="s">
        <v>99</v>
      </c>
      <c r="AZ175" s="28"/>
      <c r="BA175" s="28"/>
      <c r="BB175" s="28"/>
      <c r="BC175" s="28"/>
      <c r="BD175" s="28"/>
      <c r="BE175" s="28"/>
      <c r="BF175" s="28"/>
    </row>
    <row r="176" spans="1:58" ht="25.5" hidden="1" customHeight="1" x14ac:dyDescent="0.2">
      <c r="A176" s="49"/>
      <c r="B176" s="28"/>
      <c r="C176" s="355"/>
      <c r="D176" s="356"/>
      <c r="E176" s="356"/>
      <c r="F176" s="356"/>
      <c r="G176" s="356"/>
      <c r="H176" s="356"/>
      <c r="I176" s="356"/>
      <c r="J176" s="356"/>
      <c r="K176" s="356"/>
      <c r="L176" s="356"/>
      <c r="M176" s="356"/>
      <c r="N176" s="356"/>
      <c r="O176" s="356"/>
      <c r="P176" s="356"/>
      <c r="Q176" s="356"/>
      <c r="R176" s="356"/>
      <c r="S176" s="356"/>
      <c r="T176" s="356"/>
      <c r="U176" s="356"/>
      <c r="V176" s="356"/>
      <c r="W176" s="356"/>
      <c r="X176" s="356"/>
      <c r="Y176" s="356"/>
      <c r="Z176" s="356"/>
      <c r="AA176" s="356"/>
      <c r="AB176" s="357"/>
      <c r="AD176" s="28"/>
      <c r="AE176" s="43" t="s">
        <v>44</v>
      </c>
      <c r="AF176" s="46"/>
      <c r="AG176" s="46"/>
      <c r="AH176" s="46"/>
      <c r="AI176" s="46"/>
      <c r="AJ176" s="46"/>
      <c r="AK176" s="46"/>
      <c r="AL176" s="46"/>
      <c r="AM176" s="46"/>
      <c r="AN176" s="46"/>
      <c r="AO176" s="46"/>
      <c r="AP176" s="46"/>
      <c r="AQ176" s="46"/>
      <c r="AR176" s="28"/>
      <c r="AS176" s="28"/>
      <c r="AT176" s="28"/>
      <c r="AU176" s="28"/>
      <c r="AV176" s="28" t="s">
        <v>45</v>
      </c>
      <c r="AW176" s="28"/>
      <c r="AX176" s="28"/>
      <c r="AY176" s="28" t="s">
        <v>46</v>
      </c>
      <c r="AZ176" s="148"/>
      <c r="BA176" s="28"/>
      <c r="BB176" s="28"/>
      <c r="BC176" s="28"/>
      <c r="BD176" s="28"/>
      <c r="BE176" s="28"/>
      <c r="BF176" s="28"/>
    </row>
    <row r="177" spans="1:58" s="47" customFormat="1" ht="25.5" hidden="1" customHeight="1" x14ac:dyDescent="0.2">
      <c r="A177" s="49"/>
      <c r="B177" s="28"/>
      <c r="C177" s="355"/>
      <c r="D177" s="356"/>
      <c r="E177" s="356"/>
      <c r="F177" s="356"/>
      <c r="G177" s="356"/>
      <c r="H177" s="356"/>
      <c r="I177" s="356"/>
      <c r="J177" s="356"/>
      <c r="K177" s="356"/>
      <c r="L177" s="356"/>
      <c r="M177" s="356"/>
      <c r="N177" s="356"/>
      <c r="O177" s="356"/>
      <c r="P177" s="356"/>
      <c r="Q177" s="356"/>
      <c r="R177" s="356"/>
      <c r="S177" s="356"/>
      <c r="T177" s="356"/>
      <c r="U177" s="356"/>
      <c r="V177" s="356"/>
      <c r="W177" s="356"/>
      <c r="X177" s="356"/>
      <c r="Y177" s="356"/>
      <c r="Z177" s="356"/>
      <c r="AA177" s="356"/>
      <c r="AB177" s="357"/>
      <c r="AC177" s="1"/>
      <c r="AD177" s="28"/>
      <c r="AE177" s="361" t="s">
        <v>47</v>
      </c>
      <c r="AF177" s="362"/>
      <c r="AG177" s="362"/>
      <c r="AH177" s="362"/>
      <c r="AI177" s="362"/>
      <c r="AJ177" s="362"/>
      <c r="AK177" s="363"/>
      <c r="AL177" s="367">
        <f>IF(AY167=0,0,ROUNDUP(AV177/AY167,3))</f>
        <v>0</v>
      </c>
      <c r="AM177" s="368"/>
      <c r="AN177" s="368"/>
      <c r="AO177" s="368"/>
      <c r="AP177" s="368"/>
      <c r="AQ177" s="369"/>
      <c r="AR177" s="28"/>
      <c r="AS177" s="28"/>
      <c r="AT177" s="42"/>
      <c r="AU177" s="350" t="s">
        <v>48</v>
      </c>
      <c r="AV177" s="373">
        <f>IF(AV167-AV172&gt;0,IF(AV167-AV172&gt;AY167,AY167,AV167-AV172),0)</f>
        <v>0</v>
      </c>
      <c r="AW177" s="374" t="s">
        <v>49</v>
      </c>
      <c r="AX177" s="374"/>
      <c r="AY177" s="148"/>
      <c r="AZ177" s="148"/>
      <c r="BA177" s="42"/>
      <c r="BB177" s="42"/>
      <c r="BC177" s="42"/>
      <c r="BD177" s="42"/>
      <c r="BE177" s="42"/>
      <c r="BF177" s="42"/>
    </row>
    <row r="178" spans="1:58" ht="35.25" hidden="1" customHeight="1" x14ac:dyDescent="0.2">
      <c r="A178" s="49"/>
      <c r="B178" s="28"/>
      <c r="C178" s="355"/>
      <c r="D178" s="356"/>
      <c r="E178" s="356"/>
      <c r="F178" s="356"/>
      <c r="G178" s="356"/>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D178" s="28"/>
      <c r="AE178" s="364"/>
      <c r="AF178" s="365"/>
      <c r="AG178" s="365"/>
      <c r="AH178" s="365"/>
      <c r="AI178" s="365"/>
      <c r="AJ178" s="365"/>
      <c r="AK178" s="366"/>
      <c r="AL178" s="370"/>
      <c r="AM178" s="371"/>
      <c r="AN178" s="371"/>
      <c r="AO178" s="371"/>
      <c r="AP178" s="371"/>
      <c r="AQ178" s="372"/>
      <c r="AR178" s="28"/>
      <c r="AS178" s="28"/>
      <c r="AT178" s="350"/>
      <c r="AU178" s="350"/>
      <c r="AV178" s="373"/>
      <c r="AW178" s="374"/>
      <c r="AX178" s="374"/>
      <c r="AY178" s="28"/>
      <c r="AZ178" s="28"/>
      <c r="BA178" s="28"/>
      <c r="BB178" s="28"/>
      <c r="BC178" s="28"/>
      <c r="BD178" s="28"/>
      <c r="BE178" s="28"/>
      <c r="BF178" s="28"/>
    </row>
    <row r="179" spans="1:58" ht="25.5" hidden="1" customHeight="1" x14ac:dyDescent="0.2">
      <c r="A179" s="49"/>
      <c r="B179" s="28"/>
      <c r="C179" s="358"/>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60"/>
      <c r="AD179" s="28"/>
      <c r="AE179" s="28"/>
      <c r="AF179" s="28"/>
      <c r="AG179" s="28"/>
      <c r="AH179" s="28"/>
      <c r="AI179" s="28"/>
      <c r="AJ179" s="28"/>
      <c r="AK179" s="52" t="s">
        <v>32</v>
      </c>
      <c r="AL179" s="28"/>
      <c r="AM179" s="34"/>
      <c r="AN179" s="34"/>
      <c r="AO179" s="34"/>
      <c r="AP179" s="28"/>
      <c r="AQ179" s="28"/>
      <c r="AR179" s="28"/>
      <c r="AS179" s="28"/>
      <c r="AT179" s="350"/>
      <c r="AU179" s="28"/>
      <c r="AV179" s="28"/>
      <c r="AW179" s="28"/>
      <c r="AX179" s="28"/>
      <c r="AY179" s="28"/>
      <c r="AZ179" s="28"/>
      <c r="BA179" s="28"/>
      <c r="BB179" s="28"/>
      <c r="BC179" s="28"/>
      <c r="BD179" s="28"/>
      <c r="BE179" s="28"/>
      <c r="BF179" s="28"/>
    </row>
    <row r="180" spans="1:58" ht="25.5" hidden="1" customHeight="1" x14ac:dyDescent="0.2">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50</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2">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2">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2">
      <c r="A183" s="403" t="s">
        <v>65</v>
      </c>
      <c r="B183" s="404"/>
      <c r="C183" s="404"/>
      <c r="D183" s="404"/>
      <c r="E183" s="404"/>
      <c r="F183" s="404"/>
      <c r="G183" s="404"/>
      <c r="H183" s="404"/>
      <c r="I183" s="405"/>
      <c r="J183" s="23"/>
      <c r="K183" s="63" t="s">
        <v>58</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17</v>
      </c>
      <c r="AV183" s="34"/>
      <c r="AW183" s="34"/>
      <c r="AX183" s="34"/>
      <c r="AY183" s="34"/>
      <c r="AZ183" s="28"/>
      <c r="BA183" s="34"/>
      <c r="BB183" s="34"/>
      <c r="BC183" s="34"/>
      <c r="BD183" s="34"/>
      <c r="BE183" s="34"/>
      <c r="BF183" s="9"/>
    </row>
    <row r="184" spans="1:58" ht="17.25" hidden="1" customHeight="1" x14ac:dyDescent="0.2">
      <c r="A184" s="406"/>
      <c r="B184" s="407"/>
      <c r="C184" s="407"/>
      <c r="D184" s="407"/>
      <c r="E184" s="407"/>
      <c r="F184" s="407"/>
      <c r="G184" s="407"/>
      <c r="H184" s="407"/>
      <c r="I184" s="408"/>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2">
      <c r="A185" s="29"/>
      <c r="B185" s="30" t="s">
        <v>18</v>
      </c>
      <c r="C185" s="31"/>
      <c r="D185" s="31"/>
      <c r="E185" s="31"/>
      <c r="F185" s="28"/>
      <c r="G185" s="32"/>
      <c r="H185" s="28"/>
      <c r="I185" s="32"/>
      <c r="J185" s="32"/>
      <c r="K185" s="32"/>
      <c r="L185" s="32"/>
      <c r="M185" s="32"/>
      <c r="N185" s="32"/>
      <c r="O185" s="32"/>
      <c r="P185" s="32"/>
      <c r="Q185" s="32"/>
      <c r="R185" s="32"/>
      <c r="S185" s="32"/>
      <c r="T185" s="32"/>
      <c r="U185" s="32"/>
      <c r="V185" s="32"/>
      <c r="W185" s="32"/>
      <c r="X185" s="32"/>
      <c r="Y185" s="32"/>
      <c r="Z185" s="32"/>
      <c r="AA185" s="33"/>
      <c r="AB185" s="34"/>
      <c r="AC185" s="34"/>
      <c r="AD185" s="34"/>
      <c r="AE185" s="30" t="s">
        <v>19</v>
      </c>
      <c r="AF185" s="34"/>
      <c r="AG185" s="34"/>
      <c r="AH185" s="34"/>
      <c r="AI185" s="34"/>
      <c r="AJ185" s="34"/>
      <c r="AK185" s="34"/>
      <c r="AL185" s="34"/>
      <c r="AM185" s="34"/>
      <c r="AN185" s="34"/>
      <c r="AO185" s="34"/>
      <c r="AP185" s="34"/>
      <c r="AQ185" s="34"/>
      <c r="AR185" s="34"/>
      <c r="AS185" s="34"/>
      <c r="AT185" s="28"/>
      <c r="AU185" s="28"/>
      <c r="AV185" s="28" t="s">
        <v>20</v>
      </c>
      <c r="AW185" s="28"/>
      <c r="AX185" s="28"/>
      <c r="AY185" s="28" t="s">
        <v>21</v>
      </c>
      <c r="AZ185" s="28"/>
      <c r="BA185" s="28"/>
      <c r="BB185" s="28"/>
      <c r="BC185" s="28"/>
      <c r="BD185" s="28"/>
      <c r="BE185" s="28"/>
      <c r="BF185" s="28"/>
    </row>
    <row r="186" spans="1:58" ht="25.5" hidden="1" customHeight="1" x14ac:dyDescent="0.2">
      <c r="A186" s="29"/>
      <c r="B186" s="258" t="s">
        <v>22</v>
      </c>
      <c r="C186" s="392"/>
      <c r="D186" s="392"/>
      <c r="E186" s="393"/>
      <c r="F186" s="397" t="s">
        <v>23</v>
      </c>
      <c r="G186" s="397"/>
      <c r="H186" s="389"/>
      <c r="I186" s="389"/>
      <c r="J186" s="375" t="s">
        <v>24</v>
      </c>
      <c r="K186" s="375"/>
      <c r="L186" s="389"/>
      <c r="M186" s="389"/>
      <c r="N186" s="375" t="s">
        <v>25</v>
      </c>
      <c r="O186" s="376"/>
      <c r="P186" s="385" t="s">
        <v>26</v>
      </c>
      <c r="Q186" s="376"/>
      <c r="R186" s="386" t="s">
        <v>27</v>
      </c>
      <c r="S186" s="386"/>
      <c r="T186" s="389"/>
      <c r="U186" s="389"/>
      <c r="V186" s="375" t="s">
        <v>24</v>
      </c>
      <c r="W186" s="375"/>
      <c r="X186" s="389"/>
      <c r="Y186" s="389"/>
      <c r="Z186" s="375" t="s">
        <v>25</v>
      </c>
      <c r="AA186" s="376"/>
      <c r="AB186" s="28"/>
      <c r="AC186" s="28"/>
      <c r="AD186" s="28"/>
      <c r="AE186" s="361" t="s">
        <v>53</v>
      </c>
      <c r="AF186" s="398"/>
      <c r="AG186" s="398"/>
      <c r="AH186" s="398"/>
      <c r="AI186" s="399"/>
      <c r="AJ186" s="382">
        <f>ROUNDDOWN(AY186/60,0)</f>
        <v>0</v>
      </c>
      <c r="AK186" s="382"/>
      <c r="AL186" s="398" t="s">
        <v>29</v>
      </c>
      <c r="AM186" s="398"/>
      <c r="AN186" s="382">
        <f>AY186-AJ186*60</f>
        <v>0</v>
      </c>
      <c r="AO186" s="382"/>
      <c r="AP186" s="375" t="s">
        <v>25</v>
      </c>
      <c r="AQ186" s="376"/>
      <c r="AR186" s="34"/>
      <c r="AS186" s="28"/>
      <c r="AT186" s="350"/>
      <c r="AU186" s="350" t="s">
        <v>30</v>
      </c>
      <c r="AV186" s="351">
        <f>T186*60+X186</f>
        <v>0</v>
      </c>
      <c r="AW186" s="28"/>
      <c r="AX186" s="350" t="s">
        <v>31</v>
      </c>
      <c r="AY186" s="351">
        <f>(T186*60+X186)-(H186*60+L186)</f>
        <v>0</v>
      </c>
      <c r="AZ186" s="28"/>
      <c r="BA186" s="28"/>
      <c r="BB186" s="28"/>
      <c r="BC186" s="28"/>
      <c r="BD186" s="28"/>
      <c r="BE186" s="28"/>
      <c r="BF186" s="28"/>
    </row>
    <row r="187" spans="1:58" ht="35.25" hidden="1" customHeight="1" x14ac:dyDescent="0.2">
      <c r="A187" s="29"/>
      <c r="B187" s="394"/>
      <c r="C187" s="395"/>
      <c r="D187" s="395"/>
      <c r="E187" s="396"/>
      <c r="F187" s="397"/>
      <c r="G187" s="397"/>
      <c r="H187" s="391"/>
      <c r="I187" s="391"/>
      <c r="J187" s="377"/>
      <c r="K187" s="377"/>
      <c r="L187" s="391"/>
      <c r="M187" s="391"/>
      <c r="N187" s="377"/>
      <c r="O187" s="378"/>
      <c r="P187" s="380"/>
      <c r="Q187" s="378"/>
      <c r="R187" s="387"/>
      <c r="S187" s="387"/>
      <c r="T187" s="391"/>
      <c r="U187" s="391"/>
      <c r="V187" s="377"/>
      <c r="W187" s="377"/>
      <c r="X187" s="391"/>
      <c r="Y187" s="391"/>
      <c r="Z187" s="377"/>
      <c r="AA187" s="378"/>
      <c r="AB187" s="28"/>
      <c r="AC187" s="28"/>
      <c r="AD187" s="28"/>
      <c r="AE187" s="400"/>
      <c r="AF187" s="401"/>
      <c r="AG187" s="401"/>
      <c r="AH187" s="401"/>
      <c r="AI187" s="402"/>
      <c r="AJ187" s="384"/>
      <c r="AK187" s="384"/>
      <c r="AL187" s="401"/>
      <c r="AM187" s="401"/>
      <c r="AN187" s="384"/>
      <c r="AO187" s="384"/>
      <c r="AP187" s="377"/>
      <c r="AQ187" s="378"/>
      <c r="AR187" s="34"/>
      <c r="AS187" s="28"/>
      <c r="AT187" s="350"/>
      <c r="AU187" s="350"/>
      <c r="AV187" s="351"/>
      <c r="AW187" s="28"/>
      <c r="AX187" s="350"/>
      <c r="AY187" s="351"/>
      <c r="AZ187" s="28"/>
      <c r="BA187" s="28"/>
      <c r="BB187" s="28"/>
      <c r="BC187" s="28"/>
      <c r="BD187" s="28"/>
      <c r="BE187" s="28"/>
      <c r="BF187" s="28"/>
    </row>
    <row r="188" spans="1:58" ht="17.25" hidden="1" customHeight="1" x14ac:dyDescent="0.2">
      <c r="A188" s="29"/>
      <c r="B188" s="35"/>
      <c r="C188" s="35"/>
      <c r="D188" s="35"/>
      <c r="E188" s="35"/>
      <c r="F188" s="36"/>
      <c r="G188" s="36"/>
      <c r="H188" s="37"/>
      <c r="I188" s="36"/>
      <c r="J188" s="36"/>
      <c r="K188" s="36"/>
      <c r="L188" s="36"/>
      <c r="M188" s="36"/>
      <c r="N188" s="36"/>
      <c r="O188" s="36"/>
      <c r="P188" s="36"/>
      <c r="Q188" s="36"/>
      <c r="R188" s="36"/>
      <c r="S188" s="36"/>
      <c r="T188" s="36"/>
      <c r="U188" s="36"/>
      <c r="V188" s="36"/>
      <c r="W188" s="36"/>
      <c r="X188" s="34"/>
      <c r="Y188" s="34"/>
      <c r="Z188" s="32"/>
      <c r="AA188" s="33"/>
      <c r="AB188" s="34"/>
      <c r="AC188" s="34"/>
      <c r="AD188" s="34"/>
      <c r="AE188" s="38"/>
      <c r="AF188" s="38"/>
      <c r="AG188" s="38"/>
      <c r="AH188" s="38"/>
      <c r="AI188" s="38"/>
      <c r="AJ188" s="39" t="s">
        <v>32</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2">
      <c r="A189" s="29"/>
      <c r="B189" s="30"/>
      <c r="C189" s="31"/>
      <c r="D189" s="31"/>
      <c r="E189" s="31"/>
      <c r="F189" s="32"/>
      <c r="G189" s="32"/>
      <c r="H189" s="32"/>
      <c r="I189" s="32"/>
      <c r="J189" s="32"/>
      <c r="K189" s="32"/>
      <c r="L189" s="32"/>
      <c r="M189" s="32"/>
      <c r="N189" s="32"/>
      <c r="O189" s="32"/>
      <c r="P189" s="32"/>
      <c r="Q189" s="32"/>
      <c r="R189" s="32"/>
      <c r="S189" s="32"/>
      <c r="T189" s="32"/>
      <c r="U189" s="32"/>
      <c r="V189" s="32"/>
      <c r="W189" s="33"/>
      <c r="X189" s="34"/>
      <c r="Y189" s="34"/>
      <c r="Z189" s="32"/>
      <c r="AA189" s="33"/>
      <c r="AB189" s="34"/>
      <c r="AC189" s="34"/>
      <c r="AD189" s="34"/>
      <c r="AE189" s="38"/>
      <c r="AF189" s="38"/>
      <c r="AG189" s="38"/>
      <c r="AH189" s="38"/>
      <c r="AI189" s="38"/>
      <c r="AJ189" s="38"/>
      <c r="AK189" s="38"/>
      <c r="AL189" s="38"/>
      <c r="AM189" s="38"/>
      <c r="AN189" s="38"/>
      <c r="AO189" s="38"/>
      <c r="AP189" s="38"/>
      <c r="AQ189" s="38"/>
      <c r="AR189" s="34"/>
      <c r="AV189" s="42" t="s">
        <v>33</v>
      </c>
      <c r="AY189" s="28" t="s">
        <v>34</v>
      </c>
      <c r="BB189" s="28" t="s">
        <v>35</v>
      </c>
    </row>
    <row r="190" spans="1:58" s="47" customFormat="1" ht="25.5" hidden="1" customHeight="1" x14ac:dyDescent="0.2">
      <c r="A190" s="40"/>
      <c r="B190" s="41" t="s">
        <v>110</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33"/>
      <c r="AB190" s="34"/>
      <c r="AC190" s="34"/>
      <c r="AD190" s="34"/>
      <c r="AE190" s="43" t="s">
        <v>36</v>
      </c>
      <c r="AF190" s="44"/>
      <c r="AG190" s="45"/>
      <c r="AH190" s="45"/>
      <c r="AI190" s="45"/>
      <c r="AJ190" s="45"/>
      <c r="AK190" s="45"/>
      <c r="AL190" s="45"/>
      <c r="AM190" s="45"/>
      <c r="AN190" s="38"/>
      <c r="AO190" s="38"/>
      <c r="AP190" s="38"/>
      <c r="AQ190" s="46"/>
      <c r="AR190" s="34"/>
      <c r="AS190" s="28"/>
      <c r="AT190" s="42"/>
      <c r="AU190" s="42"/>
      <c r="AV190" s="42" t="s">
        <v>37</v>
      </c>
      <c r="AW190" s="42"/>
      <c r="AX190" s="42"/>
      <c r="AY190" s="28" t="s">
        <v>38</v>
      </c>
      <c r="AZ190" s="42"/>
      <c r="BA190" s="28"/>
      <c r="BB190" s="28"/>
      <c r="BC190" s="42"/>
      <c r="BD190" s="28"/>
      <c r="BE190" s="42"/>
      <c r="BF190" s="42"/>
    </row>
    <row r="191" spans="1:58" ht="25.5" hidden="1" customHeight="1" x14ac:dyDescent="0.2">
      <c r="A191" s="29"/>
      <c r="B191" s="258" t="s">
        <v>54</v>
      </c>
      <c r="C191" s="392"/>
      <c r="D191" s="392"/>
      <c r="E191" s="393"/>
      <c r="F191" s="397" t="s">
        <v>23</v>
      </c>
      <c r="G191" s="397"/>
      <c r="H191" s="389"/>
      <c r="I191" s="389"/>
      <c r="J191" s="375" t="s">
        <v>24</v>
      </c>
      <c r="K191" s="375"/>
      <c r="L191" s="389"/>
      <c r="M191" s="389"/>
      <c r="N191" s="375" t="s">
        <v>25</v>
      </c>
      <c r="O191" s="376"/>
      <c r="P191" s="385" t="s">
        <v>26</v>
      </c>
      <c r="Q191" s="376"/>
      <c r="R191" s="386" t="s">
        <v>27</v>
      </c>
      <c r="S191" s="386"/>
      <c r="T191" s="388"/>
      <c r="U191" s="389"/>
      <c r="V191" s="375" t="s">
        <v>24</v>
      </c>
      <c r="W191" s="375"/>
      <c r="X191" s="389"/>
      <c r="Y191" s="389"/>
      <c r="Z191" s="375" t="s">
        <v>25</v>
      </c>
      <c r="AA191" s="376"/>
      <c r="AB191" s="34"/>
      <c r="AC191" s="34"/>
      <c r="AD191" s="34"/>
      <c r="AE191" s="379" t="s">
        <v>55</v>
      </c>
      <c r="AF191" s="375"/>
      <c r="AG191" s="375"/>
      <c r="AH191" s="375"/>
      <c r="AI191" s="376"/>
      <c r="AJ191" s="381">
        <f>ROUNDDOWN(AV196/60,0)</f>
        <v>0</v>
      </c>
      <c r="AK191" s="382"/>
      <c r="AL191" s="375" t="s">
        <v>24</v>
      </c>
      <c r="AM191" s="375"/>
      <c r="AN191" s="382">
        <f>AV196-AJ191*60</f>
        <v>0</v>
      </c>
      <c r="AO191" s="382"/>
      <c r="AP191" s="375" t="s">
        <v>25</v>
      </c>
      <c r="AQ191" s="376"/>
      <c r="AR191" s="34"/>
      <c r="AS191" s="48"/>
      <c r="AT191" s="28"/>
      <c r="AU191" s="350" t="s">
        <v>40</v>
      </c>
      <c r="AV191" s="351">
        <f>IF(AY191&lt;=BB191,BB191,AV186)</f>
        <v>1260</v>
      </c>
      <c r="AW191" s="171"/>
      <c r="AX191" s="350" t="s">
        <v>41</v>
      </c>
      <c r="AY191" s="351">
        <f>T191*60+X191</f>
        <v>0</v>
      </c>
      <c r="AZ191" s="171"/>
      <c r="BA191" s="350" t="s">
        <v>42</v>
      </c>
      <c r="BB191" s="351">
        <f>21*60</f>
        <v>1260</v>
      </c>
      <c r="BC191" s="28"/>
      <c r="BD191" s="28"/>
      <c r="BE191" s="28"/>
      <c r="BF191" s="28"/>
    </row>
    <row r="192" spans="1:58" ht="35.25" hidden="1" customHeight="1" x14ac:dyDescent="0.2">
      <c r="A192" s="29"/>
      <c r="B192" s="394"/>
      <c r="C192" s="395"/>
      <c r="D192" s="395"/>
      <c r="E192" s="396"/>
      <c r="F192" s="397"/>
      <c r="G192" s="397"/>
      <c r="H192" s="391"/>
      <c r="I192" s="391"/>
      <c r="J192" s="377"/>
      <c r="K192" s="377"/>
      <c r="L192" s="391"/>
      <c r="M192" s="391"/>
      <c r="N192" s="377"/>
      <c r="O192" s="378"/>
      <c r="P192" s="380"/>
      <c r="Q192" s="378"/>
      <c r="R192" s="387"/>
      <c r="S192" s="387"/>
      <c r="T192" s="390"/>
      <c r="U192" s="391"/>
      <c r="V192" s="377"/>
      <c r="W192" s="377"/>
      <c r="X192" s="391"/>
      <c r="Y192" s="391"/>
      <c r="Z192" s="377"/>
      <c r="AA192" s="378"/>
      <c r="AB192" s="28"/>
      <c r="AC192" s="28"/>
      <c r="AD192" s="28"/>
      <c r="AE192" s="380"/>
      <c r="AF192" s="377"/>
      <c r="AG192" s="377"/>
      <c r="AH192" s="377"/>
      <c r="AI192" s="378"/>
      <c r="AJ192" s="383"/>
      <c r="AK192" s="384"/>
      <c r="AL192" s="377"/>
      <c r="AM192" s="377"/>
      <c r="AN192" s="384"/>
      <c r="AO192" s="384"/>
      <c r="AP192" s="377"/>
      <c r="AQ192" s="378"/>
      <c r="AR192" s="34"/>
      <c r="AS192" s="48"/>
      <c r="AT192" s="28"/>
      <c r="AU192" s="350"/>
      <c r="AV192" s="351"/>
      <c r="AW192" s="171"/>
      <c r="AX192" s="350"/>
      <c r="AY192" s="351"/>
      <c r="AZ192" s="171"/>
      <c r="BA192" s="350"/>
      <c r="BB192" s="351"/>
      <c r="BC192" s="28"/>
      <c r="BD192" s="28"/>
      <c r="BE192" s="28"/>
      <c r="BF192" s="28"/>
    </row>
    <row r="193" spans="1:58" ht="17.25" hidden="1" customHeight="1" x14ac:dyDescent="0.2">
      <c r="A193" s="49"/>
      <c r="B193" s="35"/>
      <c r="C193" s="35"/>
      <c r="D193" s="35"/>
      <c r="E193" s="35"/>
      <c r="F193" s="28"/>
      <c r="G193" s="35"/>
      <c r="H193" s="37"/>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32</v>
      </c>
      <c r="AK193" s="46"/>
      <c r="AL193" s="46"/>
      <c r="AM193" s="46"/>
      <c r="AN193" s="46"/>
      <c r="AO193" s="46"/>
      <c r="AP193" s="46"/>
      <c r="AQ193" s="46"/>
      <c r="AR193" s="28"/>
      <c r="AS193" s="28"/>
      <c r="AT193" s="28"/>
      <c r="AU193" s="28"/>
      <c r="AV193" s="28"/>
      <c r="AW193" s="28"/>
      <c r="AX193" s="28"/>
      <c r="AY193" s="61" t="s">
        <v>43</v>
      </c>
      <c r="AZ193" s="28"/>
      <c r="BA193" s="28"/>
      <c r="BB193" s="28"/>
      <c r="BC193" s="28"/>
      <c r="BD193" s="28"/>
      <c r="BE193" s="28"/>
      <c r="BF193" s="28"/>
    </row>
    <row r="194" spans="1:58" ht="25.5" hidden="1" customHeight="1" x14ac:dyDescent="0.3">
      <c r="A194" s="49"/>
      <c r="B194" s="28"/>
      <c r="C194" s="352" t="s">
        <v>109</v>
      </c>
      <c r="D194" s="353"/>
      <c r="E194" s="353"/>
      <c r="F194" s="353"/>
      <c r="G194" s="353"/>
      <c r="H194" s="353"/>
      <c r="I194" s="353"/>
      <c r="J194" s="353"/>
      <c r="K194" s="353"/>
      <c r="L194" s="353"/>
      <c r="M194" s="353"/>
      <c r="N194" s="353"/>
      <c r="O194" s="353"/>
      <c r="P194" s="353"/>
      <c r="Q194" s="353"/>
      <c r="R194" s="353"/>
      <c r="S194" s="353"/>
      <c r="T194" s="353"/>
      <c r="U194" s="353"/>
      <c r="V194" s="353"/>
      <c r="W194" s="353"/>
      <c r="X194" s="353"/>
      <c r="Y194" s="353"/>
      <c r="Z194" s="353"/>
      <c r="AA194" s="353"/>
      <c r="AB194" s="354"/>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47" t="s">
        <v>99</v>
      </c>
      <c r="AZ194" s="28"/>
      <c r="BA194" s="28"/>
      <c r="BB194" s="28"/>
      <c r="BC194" s="28"/>
      <c r="BD194" s="28"/>
      <c r="BE194" s="28"/>
      <c r="BF194" s="28"/>
    </row>
    <row r="195" spans="1:58" ht="25.5" hidden="1" customHeight="1" x14ac:dyDescent="0.2">
      <c r="A195" s="49"/>
      <c r="B195" s="28"/>
      <c r="C195" s="355"/>
      <c r="D195" s="356"/>
      <c r="E195" s="356"/>
      <c r="F195" s="356"/>
      <c r="G195" s="356"/>
      <c r="H195" s="356"/>
      <c r="I195" s="356"/>
      <c r="J195" s="356"/>
      <c r="K195" s="356"/>
      <c r="L195" s="356"/>
      <c r="M195" s="356"/>
      <c r="N195" s="356"/>
      <c r="O195" s="356"/>
      <c r="P195" s="356"/>
      <c r="Q195" s="356"/>
      <c r="R195" s="356"/>
      <c r="S195" s="356"/>
      <c r="T195" s="356"/>
      <c r="U195" s="356"/>
      <c r="V195" s="356"/>
      <c r="W195" s="356"/>
      <c r="X195" s="356"/>
      <c r="Y195" s="356"/>
      <c r="Z195" s="356"/>
      <c r="AA195" s="356"/>
      <c r="AB195" s="357"/>
      <c r="AC195" s="28"/>
      <c r="AD195" s="28"/>
      <c r="AE195" s="43" t="s">
        <v>44</v>
      </c>
      <c r="AF195" s="46"/>
      <c r="AG195" s="46"/>
      <c r="AH195" s="46"/>
      <c r="AI195" s="46"/>
      <c r="AJ195" s="46"/>
      <c r="AK195" s="46"/>
      <c r="AL195" s="46"/>
      <c r="AM195" s="46"/>
      <c r="AN195" s="46"/>
      <c r="AO195" s="46"/>
      <c r="AP195" s="46"/>
      <c r="AQ195" s="46"/>
      <c r="AR195" s="28"/>
      <c r="AS195" s="28"/>
      <c r="AT195" s="28"/>
      <c r="AU195" s="28"/>
      <c r="AV195" s="28" t="s">
        <v>45</v>
      </c>
      <c r="AW195" s="28"/>
      <c r="AX195" s="28"/>
      <c r="AY195" s="28" t="s">
        <v>46</v>
      </c>
      <c r="AZ195" s="148"/>
      <c r="BA195" s="28"/>
      <c r="BB195" s="28"/>
      <c r="BC195" s="28"/>
      <c r="BD195" s="28"/>
      <c r="BE195" s="28"/>
      <c r="BF195" s="28"/>
    </row>
    <row r="196" spans="1:58" s="47" customFormat="1" ht="25.5" hidden="1" customHeight="1" x14ac:dyDescent="0.2">
      <c r="A196" s="49"/>
      <c r="B196" s="28"/>
      <c r="C196" s="355"/>
      <c r="D196" s="356"/>
      <c r="E196" s="356"/>
      <c r="F196" s="356"/>
      <c r="G196" s="356"/>
      <c r="H196" s="356"/>
      <c r="I196" s="356"/>
      <c r="J196" s="356"/>
      <c r="K196" s="356"/>
      <c r="L196" s="356"/>
      <c r="M196" s="356"/>
      <c r="N196" s="356"/>
      <c r="O196" s="356"/>
      <c r="P196" s="356"/>
      <c r="Q196" s="356"/>
      <c r="R196" s="356"/>
      <c r="S196" s="356"/>
      <c r="T196" s="356"/>
      <c r="U196" s="356"/>
      <c r="V196" s="356"/>
      <c r="W196" s="356"/>
      <c r="X196" s="356"/>
      <c r="Y196" s="356"/>
      <c r="Z196" s="356"/>
      <c r="AA196" s="356"/>
      <c r="AB196" s="357"/>
      <c r="AD196" s="34"/>
      <c r="AE196" s="361" t="s">
        <v>56</v>
      </c>
      <c r="AF196" s="362"/>
      <c r="AG196" s="362"/>
      <c r="AH196" s="362"/>
      <c r="AI196" s="362"/>
      <c r="AJ196" s="362"/>
      <c r="AK196" s="363"/>
      <c r="AL196" s="367">
        <f>IF(AY186=0,0,ROUNDUP(AV196/AY186,3))</f>
        <v>0</v>
      </c>
      <c r="AM196" s="368"/>
      <c r="AN196" s="368"/>
      <c r="AO196" s="368"/>
      <c r="AP196" s="368"/>
      <c r="AQ196" s="369"/>
      <c r="AR196" s="28"/>
      <c r="AS196" s="28"/>
      <c r="AT196" s="42"/>
      <c r="AU196" s="350" t="s">
        <v>48</v>
      </c>
      <c r="AV196" s="373">
        <f>IF(AV186-AV191&gt;0,IF(AV186-AV191&gt;AY186,AY186,AV186-AV191),0)</f>
        <v>0</v>
      </c>
      <c r="AW196" s="374" t="s">
        <v>49</v>
      </c>
      <c r="AX196" s="374"/>
      <c r="AY196" s="148"/>
      <c r="AZ196" s="148"/>
      <c r="BA196" s="42"/>
      <c r="BB196" s="42"/>
      <c r="BC196" s="42"/>
      <c r="BD196" s="42"/>
      <c r="BE196" s="42"/>
      <c r="BF196" s="42"/>
    </row>
    <row r="197" spans="1:58" ht="35.25" hidden="1" customHeight="1" x14ac:dyDescent="0.2">
      <c r="A197" s="64"/>
      <c r="B197" s="28"/>
      <c r="C197" s="355"/>
      <c r="D197" s="356"/>
      <c r="E197" s="356"/>
      <c r="F197" s="356"/>
      <c r="G197" s="356"/>
      <c r="H197" s="356"/>
      <c r="I197" s="356"/>
      <c r="J197" s="356"/>
      <c r="K197" s="356"/>
      <c r="L197" s="356"/>
      <c r="M197" s="356"/>
      <c r="N197" s="356"/>
      <c r="O197" s="356"/>
      <c r="P197" s="356"/>
      <c r="Q197" s="356"/>
      <c r="R197" s="356"/>
      <c r="S197" s="356"/>
      <c r="T197" s="356"/>
      <c r="U197" s="356"/>
      <c r="V197" s="356"/>
      <c r="W197" s="356"/>
      <c r="X197" s="356"/>
      <c r="Y197" s="356"/>
      <c r="Z197" s="356"/>
      <c r="AA197" s="356"/>
      <c r="AB197" s="357"/>
      <c r="AC197" s="34"/>
      <c r="AD197" s="28"/>
      <c r="AE197" s="364"/>
      <c r="AF197" s="365"/>
      <c r="AG197" s="365"/>
      <c r="AH197" s="365"/>
      <c r="AI197" s="365"/>
      <c r="AJ197" s="365"/>
      <c r="AK197" s="366"/>
      <c r="AL197" s="370"/>
      <c r="AM197" s="371"/>
      <c r="AN197" s="371"/>
      <c r="AO197" s="371"/>
      <c r="AP197" s="371"/>
      <c r="AQ197" s="372"/>
      <c r="AR197" s="28"/>
      <c r="AS197" s="28"/>
      <c r="AT197" s="350"/>
      <c r="AU197" s="350"/>
      <c r="AV197" s="373"/>
      <c r="AW197" s="374"/>
      <c r="AX197" s="374"/>
      <c r="AY197" s="28"/>
      <c r="AZ197" s="28"/>
      <c r="BA197" s="28"/>
      <c r="BB197" s="28"/>
      <c r="BC197" s="28"/>
      <c r="BD197" s="28"/>
      <c r="BE197" s="28"/>
      <c r="BF197" s="28"/>
    </row>
    <row r="198" spans="1:58" ht="25.5" hidden="1" customHeight="1" x14ac:dyDescent="0.2">
      <c r="A198" s="64"/>
      <c r="B198" s="28"/>
      <c r="C198" s="358"/>
      <c r="D198" s="359"/>
      <c r="E198" s="359"/>
      <c r="F198" s="359"/>
      <c r="G198" s="359"/>
      <c r="H198" s="359"/>
      <c r="I198" s="359"/>
      <c r="J198" s="359"/>
      <c r="K198" s="359"/>
      <c r="L198" s="359"/>
      <c r="M198" s="359"/>
      <c r="N198" s="359"/>
      <c r="O198" s="359"/>
      <c r="P198" s="359"/>
      <c r="Q198" s="359"/>
      <c r="R198" s="359"/>
      <c r="S198" s="359"/>
      <c r="T198" s="359"/>
      <c r="U198" s="359"/>
      <c r="V198" s="359"/>
      <c r="W198" s="359"/>
      <c r="X198" s="359"/>
      <c r="Y198" s="359"/>
      <c r="Z198" s="359"/>
      <c r="AA198" s="359"/>
      <c r="AB198" s="360"/>
      <c r="AC198" s="28"/>
      <c r="AD198" s="28"/>
      <c r="AE198" s="28"/>
      <c r="AF198" s="28"/>
      <c r="AG198" s="28"/>
      <c r="AH198" s="28"/>
      <c r="AI198" s="28"/>
      <c r="AJ198" s="28"/>
      <c r="AK198" s="52" t="s">
        <v>32</v>
      </c>
      <c r="AL198" s="28"/>
      <c r="AM198" s="34"/>
      <c r="AN198" s="34"/>
      <c r="AO198" s="34"/>
      <c r="AP198" s="28"/>
      <c r="AQ198" s="28"/>
      <c r="AR198" s="28"/>
      <c r="AS198" s="28"/>
      <c r="AT198" s="350"/>
      <c r="AU198" s="28"/>
      <c r="AV198" s="28"/>
      <c r="AW198" s="28"/>
      <c r="AX198" s="28"/>
      <c r="AY198" s="28"/>
      <c r="AZ198" s="28"/>
      <c r="BA198" s="28"/>
      <c r="BB198" s="28"/>
      <c r="BC198" s="28"/>
      <c r="BD198" s="28"/>
      <c r="BE198" s="28"/>
      <c r="BF198" s="28"/>
    </row>
    <row r="199" spans="1:58" ht="25.5" hidden="1" customHeight="1" x14ac:dyDescent="0.2">
      <c r="A199" s="49"/>
      <c r="B199" s="31"/>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50</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58" s="28" customFormat="1" ht="55.5" customHeight="1" x14ac:dyDescent="0.2">
      <c r="A200" s="56"/>
      <c r="B200" s="344" t="s">
        <v>66</v>
      </c>
      <c r="C200" s="344"/>
      <c r="D200" s="344"/>
      <c r="E200" s="344"/>
      <c r="F200" s="344"/>
      <c r="G200" s="344"/>
      <c r="H200" s="344"/>
      <c r="I200" s="344"/>
      <c r="J200" s="344"/>
      <c r="K200" s="344"/>
      <c r="L200" s="344"/>
      <c r="M200" s="344"/>
      <c r="N200" s="344"/>
      <c r="O200" s="344"/>
      <c r="P200" s="344"/>
      <c r="Q200" s="344"/>
      <c r="R200" s="344"/>
      <c r="S200" s="344"/>
      <c r="T200" s="344"/>
      <c r="U200" s="344"/>
      <c r="V200" s="344"/>
      <c r="W200" s="344"/>
      <c r="X200" s="344"/>
      <c r="Y200" s="344"/>
      <c r="Z200" s="344"/>
      <c r="AA200" s="344"/>
      <c r="AB200" s="344"/>
      <c r="AC200" s="344"/>
      <c r="AD200" s="344"/>
      <c r="AE200" s="344"/>
      <c r="AF200" s="344"/>
      <c r="AG200" s="344"/>
      <c r="AH200" s="344"/>
      <c r="AI200" s="344"/>
      <c r="AJ200" s="344"/>
      <c r="AK200" s="344"/>
      <c r="AL200" s="344"/>
      <c r="AM200" s="344"/>
      <c r="AN200" s="344"/>
      <c r="AO200" s="344"/>
      <c r="AP200" s="344"/>
      <c r="AQ200" s="58"/>
      <c r="AR200" s="58"/>
      <c r="AS200" s="58"/>
    </row>
    <row r="201" spans="1:58" s="9" customFormat="1" ht="28.5" customHeight="1" x14ac:dyDescent="0.2">
      <c r="A201" s="4" t="s">
        <v>94</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58" ht="33" customHeight="1" x14ac:dyDescent="0.2">
      <c r="A202" s="67"/>
      <c r="B202" s="67"/>
      <c r="C202" s="67" t="s">
        <v>67</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58" ht="18.75" customHeight="1" x14ac:dyDescent="0.2">
      <c r="C203" s="275" t="s">
        <v>68</v>
      </c>
      <c r="D203" s="276"/>
      <c r="E203" s="276"/>
      <c r="F203" s="276"/>
      <c r="G203" s="276"/>
      <c r="H203" s="276"/>
      <c r="I203" s="345"/>
      <c r="J203" s="275" t="s">
        <v>69</v>
      </c>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345"/>
      <c r="AG203" s="294" t="s">
        <v>120</v>
      </c>
      <c r="AH203" s="294"/>
      <c r="AI203" s="294"/>
      <c r="AJ203" s="294"/>
      <c r="AK203" s="294"/>
      <c r="AL203" s="294"/>
      <c r="AM203" s="294"/>
      <c r="AN203" s="294"/>
      <c r="AO203" s="294"/>
      <c r="AT203" s="28"/>
      <c r="AU203" s="28"/>
      <c r="AV203" s="28"/>
      <c r="AW203" s="28"/>
      <c r="AX203" s="28"/>
      <c r="AY203" s="28"/>
      <c r="AZ203" s="28"/>
      <c r="BA203" s="28"/>
      <c r="BB203" s="28"/>
      <c r="BC203" s="28"/>
      <c r="BD203" s="28"/>
      <c r="BE203" s="28"/>
    </row>
    <row r="204" spans="1:58" x14ac:dyDescent="0.2">
      <c r="C204" s="278"/>
      <c r="D204" s="279"/>
      <c r="E204" s="279"/>
      <c r="F204" s="279"/>
      <c r="G204" s="279"/>
      <c r="H204" s="279"/>
      <c r="I204" s="346"/>
      <c r="J204" s="278"/>
      <c r="K204" s="279"/>
      <c r="L204" s="279"/>
      <c r="M204" s="279"/>
      <c r="N204" s="279"/>
      <c r="O204" s="279"/>
      <c r="P204" s="279"/>
      <c r="Q204" s="279"/>
      <c r="R204" s="279"/>
      <c r="S204" s="279"/>
      <c r="T204" s="279"/>
      <c r="U204" s="279"/>
      <c r="V204" s="279"/>
      <c r="W204" s="279"/>
      <c r="X204" s="279"/>
      <c r="Y204" s="279"/>
      <c r="Z204" s="279"/>
      <c r="AA204" s="279"/>
      <c r="AB204" s="279"/>
      <c r="AC204" s="279"/>
      <c r="AD204" s="279"/>
      <c r="AE204" s="279"/>
      <c r="AF204" s="346"/>
      <c r="AG204" s="294"/>
      <c r="AH204" s="294"/>
      <c r="AI204" s="294"/>
      <c r="AJ204" s="294"/>
      <c r="AK204" s="294"/>
      <c r="AL204" s="294"/>
      <c r="AM204" s="294"/>
      <c r="AN204" s="294"/>
      <c r="AO204" s="294"/>
      <c r="AT204" s="28"/>
      <c r="AU204" s="28"/>
      <c r="AV204" s="28"/>
      <c r="AW204" s="28"/>
      <c r="AX204" s="28"/>
      <c r="AY204" s="28"/>
      <c r="AZ204" s="28"/>
      <c r="BA204" s="28"/>
      <c r="BB204" s="28"/>
      <c r="BC204" s="28"/>
      <c r="BD204" s="28"/>
      <c r="BE204" s="28"/>
    </row>
    <row r="205" spans="1:58" ht="18.75" customHeight="1" x14ac:dyDescent="0.2">
      <c r="C205" s="324" t="s">
        <v>70</v>
      </c>
      <c r="D205" s="325"/>
      <c r="E205" s="325"/>
      <c r="F205" s="325"/>
      <c r="G205" s="325"/>
      <c r="H205" s="325"/>
      <c r="I205" s="326"/>
      <c r="J205" s="68" t="s">
        <v>71</v>
      </c>
      <c r="K205" s="69" t="s">
        <v>119</v>
      </c>
      <c r="L205" s="69"/>
      <c r="M205" s="69"/>
      <c r="N205" s="3"/>
      <c r="O205" s="70" t="s">
        <v>12</v>
      </c>
      <c r="P205" s="347">
        <v>1000</v>
      </c>
      <c r="Q205" s="347"/>
      <c r="R205" s="347"/>
      <c r="S205" s="70" t="s">
        <v>72</v>
      </c>
      <c r="T205" s="71"/>
      <c r="U205" s="71" t="s">
        <v>73</v>
      </c>
      <c r="V205" s="347">
        <v>1000</v>
      </c>
      <c r="W205" s="347"/>
      <c r="X205" s="347"/>
      <c r="Y205" s="71" t="s">
        <v>74</v>
      </c>
      <c r="Z205" s="71"/>
      <c r="AA205" s="72" t="s">
        <v>75</v>
      </c>
      <c r="AB205" s="72"/>
      <c r="AC205" s="72"/>
      <c r="AD205" s="71"/>
      <c r="AE205" s="71"/>
      <c r="AF205" s="3"/>
      <c r="AG205" s="73"/>
      <c r="AH205" s="74"/>
      <c r="AI205" s="74"/>
      <c r="AJ205" s="74"/>
      <c r="AK205" s="74"/>
      <c r="AL205" s="74"/>
      <c r="AM205" s="74"/>
      <c r="AN205" s="74"/>
      <c r="AO205" s="75"/>
      <c r="AP205" s="21"/>
      <c r="AQ205" s="21"/>
      <c r="AR205" s="21"/>
      <c r="AS205" s="21"/>
      <c r="AT205" s="28"/>
      <c r="AU205" s="28"/>
      <c r="AV205" s="28"/>
      <c r="AW205" s="28"/>
      <c r="AX205" s="28"/>
      <c r="AY205" s="28"/>
      <c r="AZ205" s="28"/>
      <c r="BA205" s="28"/>
      <c r="BB205" s="28"/>
      <c r="BC205" s="28"/>
      <c r="BD205" s="28"/>
      <c r="BE205" s="28"/>
    </row>
    <row r="206" spans="1:58" ht="18.75" customHeight="1" x14ac:dyDescent="0.2">
      <c r="C206" s="327"/>
      <c r="D206" s="328"/>
      <c r="E206" s="328"/>
      <c r="F206" s="328"/>
      <c r="G206" s="328"/>
      <c r="H206" s="328"/>
      <c r="I206" s="329"/>
      <c r="J206" s="76"/>
      <c r="K206" s="77"/>
      <c r="L206" s="46"/>
      <c r="M206" s="46"/>
      <c r="N206" s="46"/>
      <c r="O206" s="46"/>
      <c r="P206" s="46"/>
      <c r="Q206" s="46"/>
      <c r="R206" s="46"/>
      <c r="S206" s="46"/>
      <c r="T206" s="46"/>
      <c r="U206" s="46"/>
      <c r="V206" s="46"/>
      <c r="W206" s="46"/>
      <c r="X206" s="46"/>
      <c r="Y206" s="78"/>
      <c r="Z206" s="46"/>
      <c r="AA206" s="46"/>
      <c r="AB206" s="46"/>
      <c r="AC206" s="46"/>
      <c r="AD206" s="46"/>
      <c r="AE206" s="46"/>
      <c r="AF206" s="79" t="s">
        <v>76</v>
      </c>
      <c r="AG206" s="80"/>
      <c r="AH206" s="28"/>
      <c r="AI206" s="28"/>
      <c r="AJ206" s="28"/>
      <c r="AK206" s="28"/>
      <c r="AL206" s="28"/>
      <c r="AM206" s="28"/>
      <c r="AN206" s="28"/>
      <c r="AO206" s="81"/>
      <c r="AP206" s="21"/>
      <c r="AT206" s="28"/>
      <c r="AU206" s="28"/>
      <c r="AV206" s="28"/>
      <c r="AW206" s="28"/>
      <c r="AX206" s="28"/>
      <c r="AY206" s="28"/>
      <c r="AZ206" s="28"/>
      <c r="BA206" s="28"/>
      <c r="BB206" s="28"/>
      <c r="BC206" s="28"/>
      <c r="BD206" s="28"/>
      <c r="BE206" s="28"/>
    </row>
    <row r="207" spans="1:58" x14ac:dyDescent="0.2">
      <c r="C207" s="327"/>
      <c r="D207" s="328"/>
      <c r="E207" s="328"/>
      <c r="F207" s="328"/>
      <c r="G207" s="328"/>
      <c r="H207" s="328"/>
      <c r="I207" s="329"/>
      <c r="J207" s="82"/>
      <c r="K207" s="348">
        <v>20</v>
      </c>
      <c r="L207" s="348"/>
      <c r="M207" s="83"/>
      <c r="N207" s="21"/>
      <c r="O207" s="84" t="s">
        <v>77</v>
      </c>
      <c r="P207" s="85" t="str">
        <f>AA205</f>
        <v>加算単位</v>
      </c>
      <c r="Q207" s="85"/>
      <c r="R207" s="85"/>
      <c r="S207" s="3"/>
      <c r="T207" s="46" t="s">
        <v>13</v>
      </c>
      <c r="U207" s="348">
        <v>20</v>
      </c>
      <c r="V207" s="348"/>
      <c r="W207" s="83"/>
      <c r="X207" s="21"/>
      <c r="Y207" s="84" t="s">
        <v>78</v>
      </c>
      <c r="Z207" s="349" t="s">
        <v>31</v>
      </c>
      <c r="AA207" s="349"/>
      <c r="AB207" s="349"/>
      <c r="AC207" s="21" t="s">
        <v>79</v>
      </c>
      <c r="AD207" s="46"/>
      <c r="AE207" s="46"/>
      <c r="AF207" s="86"/>
      <c r="AG207" s="320" t="s">
        <v>80</v>
      </c>
      <c r="AH207" s="321"/>
      <c r="AI207" s="321"/>
      <c r="AJ207" s="321"/>
      <c r="AK207" s="321"/>
      <c r="AL207" s="322" t="s">
        <v>81</v>
      </c>
      <c r="AM207" s="322"/>
      <c r="AN207" s="322"/>
      <c r="AO207" s="323"/>
      <c r="AP207" s="28"/>
      <c r="AQ207" s="28"/>
      <c r="AR207" s="28"/>
      <c r="AS207" s="28"/>
      <c r="AT207" s="28"/>
      <c r="AU207" s="28"/>
      <c r="AV207" s="28"/>
      <c r="AW207" s="28"/>
      <c r="AX207" s="28"/>
      <c r="AY207" s="28"/>
      <c r="AZ207" s="28"/>
      <c r="BA207" s="28"/>
      <c r="BB207" s="28"/>
      <c r="BC207" s="28"/>
      <c r="BD207" s="28"/>
      <c r="BE207" s="28"/>
    </row>
    <row r="208" spans="1:58" x14ac:dyDescent="0.2">
      <c r="C208" s="327"/>
      <c r="D208" s="328"/>
      <c r="E208" s="328"/>
      <c r="F208" s="328"/>
      <c r="G208" s="328"/>
      <c r="H208" s="328"/>
      <c r="I208" s="329"/>
      <c r="J208" s="82"/>
      <c r="K208" s="87" t="s">
        <v>82</v>
      </c>
      <c r="L208" s="33"/>
      <c r="M208" s="83"/>
      <c r="N208" s="21"/>
      <c r="O208" s="84"/>
      <c r="P208" s="85"/>
      <c r="Q208" s="85"/>
      <c r="R208" s="85"/>
      <c r="S208" s="3"/>
      <c r="T208" s="46"/>
      <c r="U208" s="33"/>
      <c r="V208" s="33"/>
      <c r="W208" s="83"/>
      <c r="X208" s="21"/>
      <c r="Y208" s="84"/>
      <c r="Z208" s="88"/>
      <c r="AA208" s="88"/>
      <c r="AB208" s="88"/>
      <c r="AC208" s="21"/>
      <c r="AD208" s="46"/>
      <c r="AE208" s="46"/>
      <c r="AF208" s="86"/>
      <c r="AG208" s="320"/>
      <c r="AH208" s="321"/>
      <c r="AI208" s="321"/>
      <c r="AJ208" s="321"/>
      <c r="AK208" s="321"/>
      <c r="AL208" s="322"/>
      <c r="AM208" s="322"/>
      <c r="AN208" s="322"/>
      <c r="AO208" s="323"/>
      <c r="AP208" s="28"/>
      <c r="AQ208" s="28"/>
      <c r="AR208" s="28"/>
      <c r="AS208" s="28"/>
      <c r="AT208" s="28"/>
      <c r="AU208" s="28"/>
      <c r="AV208" s="28"/>
      <c r="AW208" s="28"/>
      <c r="AX208" s="28"/>
      <c r="AY208" s="28"/>
      <c r="AZ208" s="28"/>
      <c r="BA208" s="28"/>
      <c r="BB208" s="28"/>
      <c r="BC208" s="28"/>
      <c r="BD208" s="28"/>
      <c r="BE208" s="28"/>
    </row>
    <row r="209" spans="2:67" x14ac:dyDescent="0.2">
      <c r="C209" s="330"/>
      <c r="D209" s="331"/>
      <c r="E209" s="331"/>
      <c r="F209" s="331"/>
      <c r="G209" s="331"/>
      <c r="H209" s="331"/>
      <c r="I209" s="332"/>
      <c r="J209" s="89"/>
      <c r="K209" s="90"/>
      <c r="L209" s="91"/>
      <c r="M209" s="91"/>
      <c r="N209" s="91"/>
      <c r="O209" s="91"/>
      <c r="P209" s="92"/>
      <c r="Q209" s="93"/>
      <c r="R209" s="93"/>
      <c r="S209" s="3"/>
      <c r="T209" s="93"/>
      <c r="U209" s="93"/>
      <c r="V209" s="93"/>
      <c r="W209" s="93"/>
      <c r="X209" s="93"/>
      <c r="Y209" s="93"/>
      <c r="Z209" s="92"/>
      <c r="AA209" s="94"/>
      <c r="AB209" s="94"/>
      <c r="AC209" s="91"/>
      <c r="AD209" s="91"/>
      <c r="AE209" s="91"/>
      <c r="AF209" s="95"/>
      <c r="AG209" s="320"/>
      <c r="AH209" s="321"/>
      <c r="AI209" s="321"/>
      <c r="AJ209" s="321"/>
      <c r="AK209" s="321"/>
      <c r="AL209" s="322"/>
      <c r="AM209" s="322"/>
      <c r="AN209" s="322"/>
      <c r="AO209" s="323"/>
      <c r="AP209" s="28"/>
      <c r="AQ209" s="28"/>
      <c r="AR209" s="28"/>
      <c r="AS209" s="28"/>
      <c r="AT209" s="28"/>
      <c r="AU209" s="28"/>
      <c r="AV209" s="28"/>
      <c r="AW209" s="28"/>
      <c r="AX209" s="28"/>
      <c r="AY209" s="28"/>
      <c r="AZ209" s="28"/>
      <c r="BA209" s="28"/>
      <c r="BB209" s="28"/>
      <c r="BC209" s="28"/>
      <c r="BD209" s="28"/>
      <c r="BE209" s="28"/>
    </row>
    <row r="210" spans="2:67" ht="18.75" customHeight="1" x14ac:dyDescent="0.2">
      <c r="C210" s="324" t="s">
        <v>83</v>
      </c>
      <c r="D210" s="325"/>
      <c r="E210" s="325"/>
      <c r="F210" s="325"/>
      <c r="G210" s="325"/>
      <c r="H210" s="325"/>
      <c r="I210" s="326"/>
      <c r="K210" s="74"/>
      <c r="L210" s="74"/>
      <c r="R210" s="50"/>
      <c r="S210" s="50"/>
      <c r="T210" s="50"/>
      <c r="U210" s="50"/>
      <c r="V210" s="50"/>
      <c r="W210" s="50"/>
      <c r="X210" s="50"/>
      <c r="Y210" s="50"/>
      <c r="Z210" s="50"/>
      <c r="AA210" s="50"/>
      <c r="AB210" s="50"/>
      <c r="AC210" s="50"/>
      <c r="AD210" s="50"/>
      <c r="AE210" s="50"/>
      <c r="AF210" s="75"/>
      <c r="AG210" s="320"/>
      <c r="AH210" s="321"/>
      <c r="AI210" s="321"/>
      <c r="AJ210" s="321"/>
      <c r="AK210" s="321"/>
      <c r="AL210" s="322"/>
      <c r="AM210" s="322"/>
      <c r="AN210" s="322"/>
      <c r="AO210" s="323"/>
      <c r="AT210" s="28"/>
      <c r="AU210" s="28"/>
      <c r="AV210" s="28"/>
      <c r="AW210" s="28"/>
      <c r="AX210" s="28"/>
      <c r="AY210" s="28"/>
      <c r="AZ210" s="28"/>
      <c r="BA210" s="28"/>
      <c r="BB210" s="28"/>
      <c r="BC210" s="28"/>
      <c r="BD210" s="28"/>
      <c r="BE210" s="28"/>
    </row>
    <row r="211" spans="2:67" ht="18.75" customHeight="1" x14ac:dyDescent="0.2">
      <c r="C211" s="327"/>
      <c r="D211" s="328"/>
      <c r="E211" s="328"/>
      <c r="F211" s="328"/>
      <c r="G211" s="328"/>
      <c r="H211" s="328"/>
      <c r="I211" s="329"/>
      <c r="J211" s="80"/>
      <c r="K211" s="96" t="s">
        <v>84</v>
      </c>
      <c r="L211" s="97"/>
      <c r="N211" s="61"/>
      <c r="O211" s="61"/>
      <c r="P211" s="61"/>
      <c r="Q211" s="61"/>
      <c r="R211" s="61"/>
      <c r="S211" s="171">
        <v>2</v>
      </c>
      <c r="T211" s="171"/>
      <c r="U211" s="61"/>
      <c r="V211" s="21"/>
      <c r="W211" s="84" t="s">
        <v>78</v>
      </c>
      <c r="X211" s="333" t="s">
        <v>48</v>
      </c>
      <c r="Y211" s="333"/>
      <c r="Z211" s="333"/>
      <c r="AA211" s="1" t="s">
        <v>79</v>
      </c>
      <c r="AB211" s="28"/>
      <c r="AC211" s="28"/>
      <c r="AD211" s="28"/>
      <c r="AE211" s="98"/>
      <c r="AF211" s="81"/>
      <c r="AG211" s="320"/>
      <c r="AH211" s="321"/>
      <c r="AI211" s="321"/>
      <c r="AJ211" s="321"/>
      <c r="AK211" s="321"/>
      <c r="AL211" s="322"/>
      <c r="AM211" s="322"/>
      <c r="AN211" s="322"/>
      <c r="AO211" s="323"/>
      <c r="AT211" s="28"/>
      <c r="AU211" s="28"/>
      <c r="AV211" s="28"/>
      <c r="AW211" s="28"/>
      <c r="AX211" s="28"/>
      <c r="AY211" s="28"/>
      <c r="AZ211" s="28"/>
      <c r="BA211" s="28"/>
      <c r="BB211" s="28"/>
      <c r="BC211" s="28"/>
      <c r="BD211" s="28"/>
      <c r="BE211" s="28"/>
    </row>
    <row r="212" spans="2:67" ht="18.75" customHeight="1" x14ac:dyDescent="0.2">
      <c r="C212" s="327"/>
      <c r="D212" s="328"/>
      <c r="E212" s="328"/>
      <c r="F212" s="328"/>
      <c r="G212" s="328"/>
      <c r="H212" s="328"/>
      <c r="I212" s="329"/>
      <c r="J212" s="99"/>
      <c r="K212" s="77"/>
      <c r="L212" s="61"/>
      <c r="M212" s="96"/>
      <c r="N212" s="61"/>
      <c r="O212" s="61"/>
      <c r="P212" s="61"/>
      <c r="Q212" s="61"/>
      <c r="R212" s="61"/>
      <c r="S212" s="61"/>
      <c r="T212" s="61"/>
      <c r="U212" s="61"/>
      <c r="V212" s="61"/>
      <c r="W212" s="21"/>
      <c r="X212" s="100"/>
      <c r="Y212" s="21"/>
      <c r="AA212" s="21"/>
      <c r="AB212" s="21"/>
      <c r="AC212" s="21"/>
      <c r="AD212" s="21"/>
      <c r="AE212" s="21"/>
      <c r="AF212" s="101"/>
      <c r="AG212" s="102"/>
      <c r="AH212" s="103"/>
      <c r="AI212" s="103"/>
      <c r="AJ212" s="103"/>
      <c r="AK212" s="103"/>
      <c r="AL212" s="28"/>
      <c r="AM212" s="28"/>
      <c r="AN212" s="28"/>
      <c r="AO212" s="81"/>
      <c r="AT212" s="28"/>
      <c r="AU212" s="28"/>
      <c r="AV212" s="28"/>
      <c r="AW212" s="28"/>
      <c r="AX212" s="28"/>
      <c r="AY212" s="28"/>
      <c r="AZ212" s="28"/>
      <c r="BA212" s="28"/>
      <c r="BB212" s="28"/>
      <c r="BC212" s="28"/>
      <c r="BD212" s="28"/>
      <c r="BE212" s="28"/>
    </row>
    <row r="213" spans="2:67" ht="18.75" customHeight="1" x14ac:dyDescent="0.2">
      <c r="C213" s="330"/>
      <c r="D213" s="331"/>
      <c r="E213" s="331"/>
      <c r="F213" s="331"/>
      <c r="G213" s="331"/>
      <c r="H213" s="331"/>
      <c r="I213" s="332"/>
      <c r="J213" s="104"/>
      <c r="K213" s="105"/>
      <c r="L213" s="105"/>
      <c r="M213" s="105"/>
      <c r="N213" s="105"/>
      <c r="O213" s="105"/>
      <c r="P213" s="105"/>
      <c r="Q213" s="105"/>
      <c r="R213" s="105"/>
      <c r="S213" s="105"/>
      <c r="T213" s="105"/>
      <c r="U213" s="105"/>
      <c r="V213" s="106"/>
      <c r="W213" s="107"/>
      <c r="X213" s="107"/>
      <c r="Y213" s="107"/>
      <c r="Z213" s="107"/>
      <c r="AA213" s="107"/>
      <c r="AB213" s="107"/>
      <c r="AC213" s="107"/>
      <c r="AD213" s="107"/>
      <c r="AE213" s="107"/>
      <c r="AF213" s="108"/>
      <c r="AG213" s="109"/>
      <c r="AH213" s="110"/>
      <c r="AI213" s="110"/>
      <c r="AJ213" s="110"/>
      <c r="AK213" s="110"/>
      <c r="AL213" s="106"/>
      <c r="AM213" s="106"/>
      <c r="AN213" s="106"/>
      <c r="AO213" s="111"/>
      <c r="AT213" s="28"/>
      <c r="AU213" s="28"/>
      <c r="AV213" s="28"/>
      <c r="AW213" s="28"/>
      <c r="AX213" s="28"/>
      <c r="AY213" s="28"/>
      <c r="AZ213" s="28"/>
      <c r="BA213" s="28"/>
      <c r="BB213" s="28"/>
      <c r="BC213" s="28"/>
      <c r="BD213" s="28"/>
      <c r="BE213" s="28"/>
    </row>
    <row r="214" spans="2:67" x14ac:dyDescent="0.2">
      <c r="AH214" s="61"/>
      <c r="AI214" s="61"/>
      <c r="AJ214" s="61"/>
      <c r="AK214" s="61"/>
      <c r="AL214" s="61"/>
      <c r="AM214" s="61"/>
      <c r="AN214" s="61"/>
      <c r="AO214" s="61"/>
      <c r="AR214" s="113" t="s">
        <v>96</v>
      </c>
      <c r="AT214" s="28"/>
      <c r="AU214" s="28"/>
      <c r="AV214" s="28"/>
      <c r="AW214" s="28"/>
      <c r="AX214" s="28"/>
      <c r="AY214" s="28"/>
      <c r="AZ214" s="28"/>
      <c r="BA214" s="28"/>
      <c r="BB214" s="28"/>
      <c r="BC214" s="28"/>
      <c r="BD214" s="28"/>
      <c r="BE214" s="28"/>
    </row>
    <row r="215" spans="2:67" x14ac:dyDescent="0.2">
      <c r="C215" s="1" t="s">
        <v>85</v>
      </c>
      <c r="AG215" s="61"/>
      <c r="AH215" s="61"/>
      <c r="AI215" s="61"/>
      <c r="AJ215" s="61"/>
      <c r="AK215" s="61"/>
      <c r="AL215" s="61"/>
      <c r="AM215" s="61"/>
      <c r="AN215" s="61"/>
      <c r="AO215" s="61"/>
      <c r="AT215" s="28"/>
      <c r="AU215" s="28"/>
      <c r="AV215" s="28"/>
      <c r="AW215" s="28"/>
      <c r="AX215" s="28"/>
      <c r="AY215" s="28"/>
      <c r="AZ215" s="28"/>
      <c r="BA215" s="28"/>
      <c r="BB215" s="28"/>
      <c r="BC215" s="28"/>
      <c r="BD215" s="28"/>
      <c r="BE215" s="28"/>
    </row>
    <row r="216" spans="2:67" ht="39" customHeight="1" x14ac:dyDescent="0.2">
      <c r="C216" s="299" t="s">
        <v>116</v>
      </c>
      <c r="D216" s="300"/>
      <c r="E216" s="300"/>
      <c r="F216" s="300"/>
      <c r="G216" s="300"/>
      <c r="H216" s="300"/>
      <c r="I216" s="300"/>
      <c r="J216" s="301"/>
      <c r="K216" s="527"/>
      <c r="L216" s="528"/>
      <c r="M216" s="528"/>
      <c r="N216" s="528"/>
      <c r="O216" s="528"/>
      <c r="P216" s="528"/>
      <c r="Q216" s="528"/>
      <c r="R216" s="528"/>
      <c r="S216" s="309" t="s">
        <v>86</v>
      </c>
      <c r="T216" s="309"/>
      <c r="U216" s="309"/>
      <c r="V216" s="310"/>
      <c r="W216" s="338" t="s">
        <v>117</v>
      </c>
      <c r="X216" s="339"/>
      <c r="Y216" s="339"/>
      <c r="Z216" s="339"/>
      <c r="AA216" s="339"/>
      <c r="AB216" s="339"/>
      <c r="AC216" s="339"/>
      <c r="AD216" s="339"/>
      <c r="AE216" s="339"/>
      <c r="AF216" s="339"/>
      <c r="AG216" s="339"/>
      <c r="AH216" s="339"/>
      <c r="AI216" s="339"/>
      <c r="AJ216" s="339"/>
      <c r="AK216" s="339"/>
      <c r="AL216" s="339"/>
      <c r="AM216" s="339"/>
      <c r="AN216" s="339"/>
      <c r="AO216" s="339"/>
      <c r="AP216" s="339"/>
      <c r="AQ216" s="339"/>
      <c r="AR216" s="340"/>
      <c r="AT216" s="28"/>
      <c r="AU216" s="28"/>
      <c r="AV216" s="28"/>
      <c r="AW216" s="28"/>
      <c r="AX216" s="28"/>
      <c r="AY216" s="28"/>
      <c r="AZ216" s="28"/>
      <c r="BA216" s="28"/>
      <c r="BB216" s="28"/>
      <c r="BC216" s="28"/>
      <c r="BD216" s="28"/>
      <c r="BE216" s="28"/>
    </row>
    <row r="217" spans="2:67" ht="39" customHeight="1" x14ac:dyDescent="0.2">
      <c r="C217" s="302"/>
      <c r="D217" s="303"/>
      <c r="E217" s="303"/>
      <c r="F217" s="303"/>
      <c r="G217" s="303"/>
      <c r="H217" s="303"/>
      <c r="I217" s="303"/>
      <c r="J217" s="304"/>
      <c r="K217" s="529"/>
      <c r="L217" s="530"/>
      <c r="M217" s="530"/>
      <c r="N217" s="530"/>
      <c r="O217" s="530"/>
      <c r="P217" s="530"/>
      <c r="Q217" s="530"/>
      <c r="R217" s="530"/>
      <c r="S217" s="311"/>
      <c r="T217" s="311"/>
      <c r="U217" s="311"/>
      <c r="V217" s="312"/>
      <c r="W217" s="341"/>
      <c r="X217" s="342"/>
      <c r="Y217" s="342"/>
      <c r="Z217" s="342"/>
      <c r="AA217" s="342"/>
      <c r="AB217" s="342"/>
      <c r="AC217" s="342"/>
      <c r="AD217" s="342"/>
      <c r="AE217" s="342"/>
      <c r="AF217" s="342"/>
      <c r="AG217" s="342"/>
      <c r="AH217" s="342"/>
      <c r="AI217" s="342"/>
      <c r="AJ217" s="342"/>
      <c r="AK217" s="342"/>
      <c r="AL217" s="342"/>
      <c r="AM217" s="342"/>
      <c r="AN217" s="342"/>
      <c r="AO217" s="342"/>
      <c r="AP217" s="342"/>
      <c r="AQ217" s="342"/>
      <c r="AR217" s="343"/>
      <c r="AT217" s="28"/>
      <c r="AU217" s="28"/>
      <c r="AV217" s="28"/>
      <c r="AW217" s="28"/>
      <c r="AX217" s="28"/>
      <c r="AY217" s="28"/>
      <c r="AZ217" s="28"/>
      <c r="BA217" s="28"/>
      <c r="BB217" s="28"/>
      <c r="BC217" s="28"/>
      <c r="BD217" s="28"/>
      <c r="BE217" s="28"/>
    </row>
    <row r="218" spans="2:67" ht="27" customHeight="1" x14ac:dyDescent="0.2">
      <c r="C218" s="299" t="s">
        <v>83</v>
      </c>
      <c r="D218" s="300"/>
      <c r="E218" s="300"/>
      <c r="F218" s="300"/>
      <c r="G218" s="300"/>
      <c r="H218" s="300"/>
      <c r="I218" s="300"/>
      <c r="J218" s="301"/>
      <c r="K218" s="531"/>
      <c r="L218" s="532"/>
      <c r="M218" s="532"/>
      <c r="N218" s="532"/>
      <c r="O218" s="532"/>
      <c r="P218" s="532"/>
      <c r="Q218" s="532"/>
      <c r="R218" s="532"/>
      <c r="S218" s="309"/>
      <c r="T218" s="309"/>
      <c r="U218" s="309"/>
      <c r="V218" s="310"/>
      <c r="W218" s="313" t="s">
        <v>87</v>
      </c>
      <c r="X218" s="314"/>
      <c r="Y218" s="314"/>
      <c r="Z218" s="314"/>
      <c r="AA218" s="314"/>
      <c r="AB218" s="314"/>
      <c r="AC218" s="314"/>
      <c r="AD218" s="314"/>
      <c r="AE218" s="314"/>
      <c r="AF218" s="314"/>
      <c r="AG218" s="314"/>
      <c r="AH218" s="314"/>
      <c r="AI218" s="314"/>
      <c r="AJ218" s="314"/>
      <c r="AK218" s="314"/>
      <c r="AL218" s="314"/>
      <c r="AM218" s="314"/>
      <c r="AN218" s="314"/>
      <c r="AO218" s="314"/>
      <c r="AP218" s="314"/>
      <c r="AQ218" s="314"/>
      <c r="AR218" s="315"/>
      <c r="AT218" s="28"/>
      <c r="AU218" s="28"/>
      <c r="AV218" s="28"/>
      <c r="AW218" s="28"/>
      <c r="AX218" s="28"/>
      <c r="AY218" s="28"/>
      <c r="AZ218" s="28"/>
      <c r="BA218" s="28"/>
      <c r="BB218" s="28"/>
      <c r="BC218" s="28"/>
      <c r="BD218" s="28"/>
      <c r="BE218" s="28"/>
    </row>
    <row r="219" spans="2:67" ht="27" customHeight="1" x14ac:dyDescent="0.2">
      <c r="C219" s="302"/>
      <c r="D219" s="303"/>
      <c r="E219" s="303"/>
      <c r="F219" s="303"/>
      <c r="G219" s="303"/>
      <c r="H219" s="303"/>
      <c r="I219" s="303"/>
      <c r="J219" s="304"/>
      <c r="K219" s="533"/>
      <c r="L219" s="534"/>
      <c r="M219" s="534"/>
      <c r="N219" s="534"/>
      <c r="O219" s="534"/>
      <c r="P219" s="534"/>
      <c r="Q219" s="534"/>
      <c r="R219" s="534"/>
      <c r="S219" s="311"/>
      <c r="T219" s="311"/>
      <c r="U219" s="311"/>
      <c r="V219" s="312"/>
      <c r="W219" s="316"/>
      <c r="X219" s="317"/>
      <c r="Y219" s="317"/>
      <c r="Z219" s="317"/>
      <c r="AA219" s="317"/>
      <c r="AB219" s="317"/>
      <c r="AC219" s="317"/>
      <c r="AD219" s="317"/>
      <c r="AE219" s="317"/>
      <c r="AF219" s="317"/>
      <c r="AG219" s="317"/>
      <c r="AH219" s="317"/>
      <c r="AI219" s="317"/>
      <c r="AJ219" s="317"/>
      <c r="AK219" s="317"/>
      <c r="AL219" s="317"/>
      <c r="AM219" s="317"/>
      <c r="AN219" s="317"/>
      <c r="AO219" s="317"/>
      <c r="AP219" s="317"/>
      <c r="AQ219" s="317"/>
      <c r="AR219" s="318"/>
      <c r="AT219" s="28"/>
      <c r="AU219" s="28"/>
      <c r="AV219" s="28"/>
      <c r="AW219" s="28"/>
      <c r="AX219" s="28"/>
      <c r="AY219" s="28"/>
      <c r="AZ219" s="28"/>
      <c r="BA219" s="28"/>
      <c r="BB219" s="28"/>
      <c r="BC219" s="28"/>
      <c r="BD219" s="28"/>
      <c r="BE219" s="28"/>
    </row>
    <row r="220" spans="2:67" s="3" customFormat="1" ht="18.75" customHeight="1" x14ac:dyDescent="0.2">
      <c r="C220" s="114"/>
      <c r="D220" s="114"/>
      <c r="E220" s="114"/>
      <c r="F220" s="114"/>
      <c r="G220" s="114"/>
      <c r="H220" s="114"/>
      <c r="I220" s="114"/>
      <c r="J220" s="115"/>
      <c r="K220" s="115"/>
      <c r="L220" s="115"/>
      <c r="M220" s="115"/>
      <c r="N220" s="115"/>
      <c r="O220" s="115"/>
      <c r="P220" s="115"/>
      <c r="Q220" s="115"/>
      <c r="R220" s="115"/>
      <c r="S220" s="116"/>
      <c r="T220" s="116"/>
      <c r="U220" s="116"/>
      <c r="V220" s="116"/>
      <c r="AS220" s="117"/>
      <c r="AT220" s="117"/>
      <c r="AU220" s="46"/>
      <c r="AV220" s="46"/>
      <c r="AW220" s="46"/>
      <c r="AX220" s="46"/>
      <c r="AY220" s="46"/>
      <c r="AZ220" s="46"/>
      <c r="BA220" s="46"/>
      <c r="BB220" s="46"/>
      <c r="BC220" s="46"/>
      <c r="BD220" s="46"/>
      <c r="BE220" s="46"/>
      <c r="BK220" s="1"/>
      <c r="BL220" s="1"/>
      <c r="BM220" s="1"/>
      <c r="BN220" s="1"/>
      <c r="BO220" s="1"/>
    </row>
    <row r="221" spans="2:67" ht="33" customHeight="1" x14ac:dyDescent="0.2">
      <c r="C221" s="67" t="s">
        <v>11</v>
      </c>
      <c r="D221" s="67"/>
      <c r="E221" s="67"/>
      <c r="F221" s="67"/>
      <c r="G221" s="67"/>
      <c r="H221" s="67"/>
      <c r="I221" s="67"/>
      <c r="J221" s="67"/>
      <c r="K221" s="67"/>
      <c r="L221" s="67"/>
      <c r="M221" s="67"/>
      <c r="N221" s="67"/>
      <c r="O221" s="67"/>
      <c r="P221" s="67"/>
      <c r="Q221" s="67"/>
      <c r="R221" s="67"/>
      <c r="S221" s="67"/>
      <c r="T221" s="67"/>
      <c r="U221" s="67"/>
      <c r="V221" s="67"/>
      <c r="W221" s="67"/>
      <c r="X221" s="67"/>
      <c r="Y221" s="67"/>
      <c r="AS221" s="67"/>
      <c r="AT221" s="28"/>
      <c r="AU221" s="28"/>
      <c r="AV221" s="28"/>
      <c r="AW221" s="28"/>
      <c r="AX221" s="28"/>
      <c r="AY221" s="28"/>
      <c r="AZ221" s="28"/>
      <c r="BA221" s="28"/>
      <c r="BB221" s="28"/>
      <c r="BC221" s="28"/>
      <c r="BD221" s="28"/>
      <c r="BE221" s="28"/>
    </row>
    <row r="222" spans="2:67" ht="25" customHeight="1" x14ac:dyDescent="0.2">
      <c r="C222" s="1" t="s">
        <v>9</v>
      </c>
      <c r="D222" s="119" t="s">
        <v>10</v>
      </c>
      <c r="AT222" s="28"/>
      <c r="AU222" s="11"/>
      <c r="AV222" s="11"/>
      <c r="AW222" s="11"/>
      <c r="AX222" s="11"/>
      <c r="AY222" s="11"/>
      <c r="AZ222" s="11"/>
      <c r="BA222" s="28"/>
      <c r="BB222" s="28"/>
      <c r="BC222" s="28"/>
      <c r="BD222" s="28"/>
      <c r="BE222" s="28"/>
    </row>
    <row r="223" spans="2:67" s="10" customFormat="1" ht="25.5" customHeight="1" x14ac:dyDescent="0.2">
      <c r="B223" s="120"/>
      <c r="C223" s="142" t="s">
        <v>9</v>
      </c>
      <c r="D223" s="319" t="s">
        <v>127</v>
      </c>
      <c r="E223" s="319"/>
      <c r="F223" s="319"/>
      <c r="G223" s="319"/>
      <c r="H223" s="319"/>
      <c r="I223" s="319"/>
      <c r="J223" s="319"/>
      <c r="K223" s="319"/>
      <c r="L223" s="319"/>
      <c r="M223" s="319"/>
      <c r="N223" s="319"/>
      <c r="O223" s="319"/>
      <c r="P223" s="319"/>
      <c r="Q223" s="319"/>
      <c r="R223" s="319"/>
      <c r="S223" s="319"/>
      <c r="T223" s="319"/>
      <c r="U223" s="319"/>
      <c r="V223" s="319"/>
      <c r="W223" s="319"/>
      <c r="X223" s="319"/>
      <c r="Y223" s="319"/>
      <c r="Z223" s="319"/>
      <c r="AA223" s="319"/>
      <c r="AB223" s="319"/>
      <c r="AC223" s="319"/>
      <c r="AD223" s="319"/>
      <c r="AE223" s="319"/>
      <c r="AF223" s="319"/>
      <c r="AG223" s="319"/>
      <c r="AH223" s="319"/>
      <c r="AI223" s="319"/>
      <c r="AJ223" s="319"/>
      <c r="AK223" s="319"/>
      <c r="AL223" s="319"/>
      <c r="AM223" s="319"/>
      <c r="AN223" s="319"/>
      <c r="AO223" s="319"/>
      <c r="AP223" s="319"/>
      <c r="AQ223" s="319"/>
      <c r="AR223" s="319"/>
      <c r="AS223" s="120"/>
      <c r="AT223" s="11"/>
      <c r="AU223" s="28"/>
      <c r="AV223" s="28"/>
      <c r="AW223" s="28"/>
      <c r="AX223" s="28"/>
      <c r="AY223" s="28"/>
      <c r="AZ223" s="28"/>
      <c r="BA223" s="11"/>
      <c r="BB223" s="11"/>
      <c r="BC223" s="11"/>
      <c r="BD223" s="11"/>
      <c r="BE223" s="11"/>
    </row>
    <row r="224" spans="2:67" ht="23.25" customHeight="1" x14ac:dyDescent="0.2">
      <c r="B224" s="120"/>
      <c r="C224" s="142"/>
      <c r="D224" s="151" t="s">
        <v>103</v>
      </c>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51"/>
      <c r="AT224" s="28"/>
      <c r="AU224" s="149"/>
      <c r="AV224" s="11"/>
      <c r="AW224" s="52"/>
      <c r="AX224" s="11"/>
      <c r="AY224" s="28"/>
      <c r="AZ224" s="30"/>
      <c r="BA224" s="28"/>
      <c r="BB224" s="28"/>
      <c r="BC224" s="28"/>
      <c r="BD224" s="28"/>
      <c r="BE224" s="28"/>
    </row>
    <row r="225" spans="1:60" ht="23.25" customHeight="1" x14ac:dyDescent="0.2">
      <c r="B225" s="120"/>
      <c r="C225" s="142" t="s">
        <v>9</v>
      </c>
      <c r="D225" s="319" t="s">
        <v>108</v>
      </c>
      <c r="E225" s="319"/>
      <c r="F225" s="319"/>
      <c r="G225" s="319"/>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19"/>
      <c r="AE225" s="319"/>
      <c r="AF225" s="319"/>
      <c r="AG225" s="319"/>
      <c r="AH225" s="319"/>
      <c r="AI225" s="319"/>
      <c r="AJ225" s="319"/>
      <c r="AK225" s="319"/>
      <c r="AL225" s="319"/>
      <c r="AM225" s="319"/>
      <c r="AN225" s="319"/>
      <c r="AO225" s="319"/>
      <c r="AP225" s="319"/>
      <c r="AQ225" s="319"/>
      <c r="AR225" s="319"/>
      <c r="AS225" s="120"/>
      <c r="AT225" s="28"/>
      <c r="AU225" s="172"/>
      <c r="AV225" s="172"/>
      <c r="AW225" s="172"/>
      <c r="AX225" s="274"/>
      <c r="AY225" s="274"/>
      <c r="AZ225" s="30"/>
      <c r="BA225" s="30"/>
      <c r="BB225" s="30"/>
      <c r="BC225" s="30"/>
      <c r="BD225" s="30"/>
      <c r="BE225" s="30"/>
    </row>
    <row r="226" spans="1:60" ht="23.25" customHeight="1" x14ac:dyDescent="0.2">
      <c r="B226" s="120"/>
      <c r="C226" s="142"/>
      <c r="D226" s="151" t="s">
        <v>104</v>
      </c>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28"/>
      <c r="AU226" s="172"/>
      <c r="AV226" s="172"/>
      <c r="AW226" s="172"/>
      <c r="AX226" s="274"/>
      <c r="AY226" s="274"/>
      <c r="AZ226" s="30"/>
      <c r="BA226" s="30"/>
      <c r="BB226" s="30"/>
      <c r="BC226" s="30"/>
      <c r="BD226" s="30"/>
      <c r="BE226" s="30"/>
    </row>
    <row r="227" spans="1:60" s="121" customFormat="1" ht="28.5" customHeight="1" x14ac:dyDescent="0.2">
      <c r="C227" s="118" t="s">
        <v>9</v>
      </c>
      <c r="D227" s="125" t="s">
        <v>88</v>
      </c>
      <c r="E227" s="122"/>
      <c r="F227" s="19"/>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4"/>
      <c r="AR227" s="124"/>
      <c r="AS227" s="1"/>
      <c r="AT227" s="28"/>
      <c r="AU227" s="172"/>
      <c r="AV227" s="172"/>
      <c r="AW227" s="172"/>
      <c r="AX227" s="274"/>
      <c r="AY227" s="274"/>
      <c r="AZ227" s="30"/>
      <c r="BA227" s="30"/>
      <c r="BB227" s="30"/>
      <c r="BC227" s="30"/>
      <c r="BD227" s="30"/>
      <c r="BE227" s="30"/>
    </row>
    <row r="228" spans="1:60" s="121" customFormat="1" ht="28.5" customHeight="1" thickBot="1" x14ac:dyDescent="0.25">
      <c r="D228" s="19"/>
      <c r="E228" s="126"/>
      <c r="L228" s="127"/>
      <c r="M228" s="127"/>
      <c r="N228" s="127"/>
      <c r="O228" s="127"/>
      <c r="P228" s="127"/>
      <c r="Q228" s="127"/>
      <c r="R228" s="127"/>
      <c r="S228" s="127"/>
      <c r="T228" s="127"/>
      <c r="U228" s="127"/>
      <c r="V228" s="127"/>
      <c r="W228" s="127"/>
      <c r="X228" s="127"/>
      <c r="Y228" s="127"/>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52"/>
      <c r="AV228" s="30"/>
      <c r="AW228" s="30"/>
      <c r="AX228" s="52"/>
      <c r="AY228" s="30"/>
      <c r="AZ228" s="30"/>
      <c r="BA228" s="28"/>
      <c r="BB228" s="28"/>
      <c r="BC228" s="28"/>
      <c r="BD228" s="28"/>
      <c r="BE228" s="28"/>
    </row>
    <row r="229" spans="1:60" s="121" customFormat="1" ht="28.5" customHeight="1" x14ac:dyDescent="0.2">
      <c r="A229" s="1"/>
      <c r="B229" s="1"/>
      <c r="C229" s="275" t="s">
        <v>7</v>
      </c>
      <c r="D229" s="276"/>
      <c r="E229" s="276"/>
      <c r="F229" s="276"/>
      <c r="G229" s="276"/>
      <c r="H229" s="276"/>
      <c r="I229" s="280" t="s">
        <v>102</v>
      </c>
      <c r="J229" s="281"/>
      <c r="K229" s="282"/>
      <c r="L229" s="287" t="s">
        <v>89</v>
      </c>
      <c r="M229" s="288"/>
      <c r="N229" s="288"/>
      <c r="O229" s="288"/>
      <c r="P229" s="288"/>
      <c r="Q229" s="289"/>
      <c r="R229" s="293" t="s">
        <v>121</v>
      </c>
      <c r="S229" s="276"/>
      <c r="T229" s="276"/>
      <c r="U229" s="276"/>
      <c r="V229" s="276"/>
      <c r="W229" s="276"/>
      <c r="X229" s="294" t="s">
        <v>121</v>
      </c>
      <c r="Y229" s="294"/>
      <c r="Z229" s="294"/>
      <c r="AA229" s="294"/>
      <c r="AB229" s="294"/>
      <c r="AC229" s="294"/>
      <c r="AD229" s="295" t="s">
        <v>122</v>
      </c>
      <c r="AE229" s="296"/>
      <c r="AF229" s="296"/>
      <c r="AG229" s="296"/>
      <c r="AH229" s="296"/>
      <c r="AI229" s="297"/>
      <c r="AJ229" s="128"/>
      <c r="AK229" s="128"/>
      <c r="AL229" s="128"/>
      <c r="AM229" s="128"/>
      <c r="AN229" s="128"/>
      <c r="AO229" s="1"/>
      <c r="AP229" s="1"/>
      <c r="AQ229" s="1"/>
      <c r="AR229" s="1"/>
      <c r="AS229" s="1"/>
      <c r="AT229" s="28"/>
      <c r="AU229" s="298" t="s">
        <v>91</v>
      </c>
      <c r="AV229" s="298" t="s">
        <v>92</v>
      </c>
      <c r="AW229" s="28"/>
      <c r="AX229" s="247" t="s">
        <v>93</v>
      </c>
      <c r="AY229" s="248"/>
      <c r="AZ229" s="28"/>
      <c r="BA229" s="28"/>
      <c r="BB229" s="28"/>
      <c r="BC229" s="28"/>
      <c r="BD229" s="28"/>
      <c r="BE229" s="28"/>
      <c r="BF229" s="1"/>
    </row>
    <row r="230" spans="1:60" s="121" customFormat="1" ht="28.5" customHeight="1" x14ac:dyDescent="0.2">
      <c r="A230" s="1"/>
      <c r="B230" s="1"/>
      <c r="C230" s="277"/>
      <c r="D230" s="171"/>
      <c r="E230" s="171"/>
      <c r="F230" s="171"/>
      <c r="G230" s="171"/>
      <c r="H230" s="171"/>
      <c r="I230" s="283"/>
      <c r="J230" s="171"/>
      <c r="K230" s="284"/>
      <c r="L230" s="290"/>
      <c r="M230" s="291"/>
      <c r="N230" s="291"/>
      <c r="O230" s="291"/>
      <c r="P230" s="291"/>
      <c r="Q230" s="292"/>
      <c r="R230" s="285"/>
      <c r="S230" s="279"/>
      <c r="T230" s="279"/>
      <c r="U230" s="279"/>
      <c r="V230" s="279"/>
      <c r="W230" s="279"/>
      <c r="X230" s="294"/>
      <c r="Y230" s="294"/>
      <c r="Z230" s="294"/>
      <c r="AA230" s="294"/>
      <c r="AB230" s="294"/>
      <c r="AC230" s="294"/>
      <c r="AD230" s="295"/>
      <c r="AE230" s="296"/>
      <c r="AF230" s="296"/>
      <c r="AG230" s="296"/>
      <c r="AH230" s="296"/>
      <c r="AI230" s="297"/>
      <c r="AJ230" s="128"/>
      <c r="AK230" s="128"/>
      <c r="AL230" s="128"/>
      <c r="AM230" s="128"/>
      <c r="AN230" s="128"/>
      <c r="AO230" s="1"/>
      <c r="AP230" s="1"/>
      <c r="AQ230" s="1"/>
      <c r="AR230" s="1"/>
      <c r="AS230" s="1"/>
      <c r="AT230" s="28"/>
      <c r="AU230" s="298"/>
      <c r="AV230" s="298"/>
      <c r="AW230" s="28"/>
      <c r="AX230" s="248"/>
      <c r="AY230" s="248"/>
      <c r="AZ230" s="28"/>
      <c r="BA230" s="28"/>
      <c r="BB230" s="28"/>
      <c r="BC230" s="28"/>
      <c r="BD230" s="28"/>
      <c r="BE230" s="28"/>
      <c r="BF230" s="1"/>
      <c r="BG230" s="1"/>
      <c r="BH230" s="1"/>
    </row>
    <row r="231" spans="1:60" s="121" customFormat="1" ht="18.75" customHeight="1" x14ac:dyDescent="0.2">
      <c r="A231" s="1"/>
      <c r="B231" s="1"/>
      <c r="C231" s="277"/>
      <c r="D231" s="171"/>
      <c r="E231" s="171"/>
      <c r="F231" s="171"/>
      <c r="G231" s="171"/>
      <c r="H231" s="171"/>
      <c r="I231" s="283"/>
      <c r="J231" s="171"/>
      <c r="K231" s="284"/>
      <c r="L231" s="249" t="s">
        <v>90</v>
      </c>
      <c r="M231" s="250"/>
      <c r="N231" s="251"/>
      <c r="O231" s="258" t="s">
        <v>105</v>
      </c>
      <c r="P231" s="250"/>
      <c r="Q231" s="259"/>
      <c r="R231" s="264" t="s">
        <v>118</v>
      </c>
      <c r="S231" s="265"/>
      <c r="T231" s="265"/>
      <c r="U231" s="265"/>
      <c r="V231" s="265"/>
      <c r="W231" s="266"/>
      <c r="X231" s="273" t="s">
        <v>106</v>
      </c>
      <c r="Y231" s="273"/>
      <c r="Z231" s="273"/>
      <c r="AA231" s="273"/>
      <c r="AB231" s="273"/>
      <c r="AC231" s="273"/>
      <c r="AD231" s="295"/>
      <c r="AE231" s="296"/>
      <c r="AF231" s="296"/>
      <c r="AG231" s="296"/>
      <c r="AH231" s="296"/>
      <c r="AI231" s="297"/>
      <c r="AJ231" s="128"/>
      <c r="AK231" s="128"/>
      <c r="AL231" s="128"/>
      <c r="AM231" s="128"/>
      <c r="AN231" s="128"/>
      <c r="AO231" s="1"/>
      <c r="AP231" s="1"/>
      <c r="AQ231" s="1"/>
      <c r="AR231" s="1"/>
      <c r="AS231" s="1"/>
      <c r="AT231" s="28"/>
      <c r="AU231" s="171"/>
      <c r="AV231" s="172"/>
      <c r="AW231" s="28"/>
      <c r="AX231" s="248"/>
      <c r="AY231" s="248"/>
      <c r="AZ231" s="28"/>
      <c r="BA231" s="28"/>
      <c r="BB231" s="28"/>
      <c r="BC231" s="28"/>
      <c r="BD231" s="28"/>
      <c r="BE231" s="28"/>
      <c r="BF231" s="1"/>
      <c r="BG231" s="1"/>
      <c r="BH231" s="1"/>
    </row>
    <row r="232" spans="1:60" ht="25" customHeight="1" x14ac:dyDescent="0.2">
      <c r="C232" s="277"/>
      <c r="D232" s="171"/>
      <c r="E232" s="171"/>
      <c r="F232" s="171"/>
      <c r="G232" s="171"/>
      <c r="H232" s="171"/>
      <c r="I232" s="283"/>
      <c r="J232" s="171"/>
      <c r="K232" s="284"/>
      <c r="L232" s="252"/>
      <c r="M232" s="253"/>
      <c r="N232" s="254"/>
      <c r="O232" s="260"/>
      <c r="P232" s="253"/>
      <c r="Q232" s="261"/>
      <c r="R232" s="267"/>
      <c r="S232" s="268"/>
      <c r="T232" s="268"/>
      <c r="U232" s="268"/>
      <c r="V232" s="268"/>
      <c r="W232" s="269"/>
      <c r="X232" s="273"/>
      <c r="Y232" s="273"/>
      <c r="Z232" s="273"/>
      <c r="AA232" s="273"/>
      <c r="AB232" s="273"/>
      <c r="AC232" s="273"/>
      <c r="AD232" s="295"/>
      <c r="AE232" s="296"/>
      <c r="AF232" s="296"/>
      <c r="AG232" s="296"/>
      <c r="AH232" s="296"/>
      <c r="AI232" s="297"/>
      <c r="AJ232" s="128"/>
      <c r="AK232" s="128"/>
      <c r="AL232" s="128"/>
      <c r="AM232" s="128"/>
      <c r="AN232" s="128"/>
      <c r="AT232" s="28"/>
      <c r="AU232" s="171"/>
      <c r="AV232" s="172"/>
      <c r="AW232" s="28"/>
      <c r="AX232" s="248"/>
      <c r="AY232" s="248"/>
      <c r="AZ232" s="28"/>
      <c r="BA232" s="28"/>
      <c r="BB232" s="28"/>
      <c r="BC232" s="28"/>
      <c r="BD232" s="28"/>
      <c r="BE232" s="28"/>
    </row>
    <row r="233" spans="1:60" ht="25" customHeight="1" x14ac:dyDescent="0.2">
      <c r="C233" s="278"/>
      <c r="D233" s="279"/>
      <c r="E233" s="279"/>
      <c r="F233" s="279"/>
      <c r="G233" s="279"/>
      <c r="H233" s="279"/>
      <c r="I233" s="285"/>
      <c r="J233" s="279"/>
      <c r="K233" s="286"/>
      <c r="L233" s="255"/>
      <c r="M233" s="256"/>
      <c r="N233" s="257"/>
      <c r="O233" s="262"/>
      <c r="P233" s="256"/>
      <c r="Q233" s="263"/>
      <c r="R233" s="270"/>
      <c r="S233" s="271"/>
      <c r="T233" s="271"/>
      <c r="U233" s="271"/>
      <c r="V233" s="271"/>
      <c r="W233" s="272"/>
      <c r="X233" s="273"/>
      <c r="Y233" s="273"/>
      <c r="Z233" s="273"/>
      <c r="AA233" s="273"/>
      <c r="AB233" s="273"/>
      <c r="AC233" s="273"/>
      <c r="AD233" s="295"/>
      <c r="AE233" s="296"/>
      <c r="AF233" s="296"/>
      <c r="AG233" s="296"/>
      <c r="AH233" s="296"/>
      <c r="AI233" s="297"/>
      <c r="AJ233" s="128"/>
      <c r="AK233" s="128"/>
      <c r="AL233" s="128"/>
      <c r="AM233" s="128"/>
      <c r="AN233" s="128"/>
      <c r="AT233" s="28"/>
      <c r="AU233" s="171"/>
      <c r="AV233" s="172"/>
      <c r="AW233" s="28"/>
      <c r="AX233" s="248"/>
      <c r="AY233" s="248"/>
      <c r="AZ233" s="28"/>
      <c r="BA233" s="28"/>
      <c r="BB233" s="28"/>
      <c r="BC233" s="28"/>
      <c r="BD233" s="28"/>
      <c r="BE233" s="28"/>
    </row>
    <row r="234" spans="1:60" ht="11.25" customHeight="1" x14ac:dyDescent="0.2">
      <c r="C234" s="210">
        <v>8</v>
      </c>
      <c r="D234" s="212" t="s">
        <v>1</v>
      </c>
      <c r="E234" s="214">
        <v>27</v>
      </c>
      <c r="F234" s="214" t="s">
        <v>0</v>
      </c>
      <c r="G234" s="210" t="s">
        <v>132</v>
      </c>
      <c r="H234" s="240"/>
      <c r="I234" s="535"/>
      <c r="J234" s="536"/>
      <c r="K234" s="537"/>
      <c r="L234" s="199"/>
      <c r="M234" s="200"/>
      <c r="N234" s="201"/>
      <c r="O234" s="205">
        <f t="shared" ref="O234" si="0">IF(L234=1,$AL$30,IF(L234=2,$AL$49,IF(L234=3,$AL$67,IF(L234=4,$AL$86,IF(L234=5,$AL$104,IF(L234=6,$AL$122,IF(L234=7,$AL$141,IF(L234=8,$AL$159,IF(L234=9,$AL$177,IF(L234=10,$AL$196,0))))))))))</f>
        <v>0</v>
      </c>
      <c r="P234" s="206"/>
      <c r="Q234" s="207"/>
      <c r="R234" s="174">
        <f>IF(AND(I234="○",AU234="●"),AX234*O234,0)</f>
        <v>0</v>
      </c>
      <c r="S234" s="175"/>
      <c r="T234" s="175"/>
      <c r="U234" s="175"/>
      <c r="V234" s="175"/>
      <c r="W234" s="175"/>
      <c r="X234" s="180">
        <f>IF(AND(I234="○",AU234="●"),'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11,0)</f>
        <v>0</v>
      </c>
      <c r="Y234" s="180"/>
      <c r="Z234" s="180"/>
      <c r="AA234" s="180"/>
      <c r="AB234" s="180"/>
      <c r="AC234" s="180"/>
      <c r="AD234" s="165">
        <f>IF(I234="○",ROUNDUP(R234+X234,1),0)</f>
        <v>0</v>
      </c>
      <c r="AE234" s="165"/>
      <c r="AF234" s="165"/>
      <c r="AG234" s="165"/>
      <c r="AH234" s="165"/>
      <c r="AI234" s="166"/>
      <c r="AJ234" s="129"/>
      <c r="AK234" s="129"/>
      <c r="AL234" s="129"/>
      <c r="AM234" s="129"/>
      <c r="AN234" s="129"/>
      <c r="AT234" s="28"/>
      <c r="AU234" s="171" t="str">
        <f>IF(OR(I234="×",AU238="×"),"×","●")</f>
        <v>●</v>
      </c>
      <c r="AV234" s="172">
        <f>IF(AU234="●",IF(I234="定","-",I234),"-")</f>
        <v>0</v>
      </c>
      <c r="AW234" s="28"/>
      <c r="AX234" s="173">
        <f>20+ROUNDDOWN(($K$216-1000)/1000,0)*20</f>
        <v>0</v>
      </c>
      <c r="AY234" s="173"/>
      <c r="AZ234" s="28"/>
      <c r="BA234" s="28"/>
      <c r="BB234" s="28"/>
      <c r="BC234" s="28"/>
      <c r="BD234" s="28"/>
      <c r="BE234" s="28"/>
    </row>
    <row r="235" spans="1:60" ht="11.25" customHeight="1" x14ac:dyDescent="0.2">
      <c r="C235" s="211"/>
      <c r="D235" s="213"/>
      <c r="E235" s="215"/>
      <c r="F235" s="215"/>
      <c r="G235" s="241"/>
      <c r="H235" s="242"/>
      <c r="I235" s="199"/>
      <c r="J235" s="200"/>
      <c r="K235" s="538"/>
      <c r="L235" s="199"/>
      <c r="M235" s="200"/>
      <c r="N235" s="201"/>
      <c r="O235" s="208"/>
      <c r="P235" s="208"/>
      <c r="Q235" s="209"/>
      <c r="R235" s="176"/>
      <c r="S235" s="177"/>
      <c r="T235" s="177"/>
      <c r="U235" s="177"/>
      <c r="V235" s="177"/>
      <c r="W235" s="177"/>
      <c r="X235" s="180"/>
      <c r="Y235" s="180"/>
      <c r="Z235" s="180"/>
      <c r="AA235" s="180"/>
      <c r="AB235" s="180"/>
      <c r="AC235" s="180"/>
      <c r="AD235" s="167"/>
      <c r="AE235" s="167"/>
      <c r="AF235" s="167"/>
      <c r="AG235" s="167"/>
      <c r="AH235" s="167"/>
      <c r="AI235" s="168"/>
      <c r="AJ235" s="129"/>
      <c r="AK235" s="129"/>
      <c r="AL235" s="129"/>
      <c r="AM235" s="129"/>
      <c r="AN235" s="129"/>
      <c r="AT235" s="28"/>
      <c r="AU235" s="171"/>
      <c r="AV235" s="172"/>
      <c r="AW235" s="28"/>
      <c r="AX235" s="173"/>
      <c r="AY235" s="173"/>
      <c r="AZ235" s="28"/>
      <c r="BA235" s="28"/>
      <c r="BB235" s="28"/>
      <c r="BC235" s="28"/>
      <c r="BD235" s="28"/>
      <c r="BE235" s="28"/>
    </row>
    <row r="236" spans="1:60" ht="11.25" customHeight="1" x14ac:dyDescent="0.2">
      <c r="C236" s="211"/>
      <c r="D236" s="213"/>
      <c r="E236" s="215"/>
      <c r="F236" s="215"/>
      <c r="G236" s="241"/>
      <c r="H236" s="242"/>
      <c r="I236" s="199"/>
      <c r="J236" s="200"/>
      <c r="K236" s="538"/>
      <c r="L236" s="199"/>
      <c r="M236" s="200"/>
      <c r="N236" s="201"/>
      <c r="O236" s="208"/>
      <c r="P236" s="208"/>
      <c r="Q236" s="209"/>
      <c r="R236" s="176"/>
      <c r="S236" s="177"/>
      <c r="T236" s="177"/>
      <c r="U236" s="177"/>
      <c r="V236" s="177"/>
      <c r="W236" s="177"/>
      <c r="X236" s="180"/>
      <c r="Y236" s="180"/>
      <c r="Z236" s="180"/>
      <c r="AA236" s="180"/>
      <c r="AB236" s="180"/>
      <c r="AC236" s="180"/>
      <c r="AD236" s="167"/>
      <c r="AE236" s="167"/>
      <c r="AF236" s="167"/>
      <c r="AG236" s="167"/>
      <c r="AH236" s="167"/>
      <c r="AI236" s="168"/>
      <c r="AJ236" s="129"/>
      <c r="AK236" s="129"/>
      <c r="AL236" s="129"/>
      <c r="AM236" s="129"/>
      <c r="AN236" s="129"/>
      <c r="AT236" s="28"/>
      <c r="AU236" s="171"/>
      <c r="AV236" s="172"/>
      <c r="AW236" s="28"/>
      <c r="AX236" s="173"/>
      <c r="AY236" s="173"/>
      <c r="AZ236" s="28"/>
      <c r="BA236" s="28"/>
      <c r="BB236" s="28"/>
      <c r="BC236" s="28"/>
      <c r="BD236" s="28"/>
      <c r="BE236" s="28"/>
    </row>
    <row r="237" spans="1:60" ht="11.25" customHeight="1" x14ac:dyDescent="0.2">
      <c r="C237" s="238"/>
      <c r="D237" s="239"/>
      <c r="E237" s="216"/>
      <c r="F237" s="216"/>
      <c r="G237" s="243"/>
      <c r="H237" s="244"/>
      <c r="I237" s="202"/>
      <c r="J237" s="203"/>
      <c r="K237" s="539"/>
      <c r="L237" s="202"/>
      <c r="M237" s="203"/>
      <c r="N237" s="204"/>
      <c r="O237" s="208"/>
      <c r="P237" s="208"/>
      <c r="Q237" s="209"/>
      <c r="R237" s="178"/>
      <c r="S237" s="179"/>
      <c r="T237" s="179"/>
      <c r="U237" s="179"/>
      <c r="V237" s="179"/>
      <c r="W237" s="179"/>
      <c r="X237" s="180"/>
      <c r="Y237" s="180"/>
      <c r="Z237" s="180"/>
      <c r="AA237" s="180"/>
      <c r="AB237" s="180"/>
      <c r="AC237" s="180"/>
      <c r="AD237" s="169"/>
      <c r="AE237" s="169"/>
      <c r="AF237" s="169"/>
      <c r="AG237" s="169"/>
      <c r="AH237" s="169"/>
      <c r="AI237" s="170"/>
      <c r="AJ237" s="129"/>
      <c r="AK237" s="129"/>
      <c r="AL237" s="129"/>
      <c r="AM237" s="129"/>
      <c r="AN237" s="129"/>
      <c r="AT237" s="28"/>
      <c r="AU237" s="171"/>
      <c r="AV237" s="172"/>
      <c r="AW237" s="28"/>
      <c r="AX237" s="173"/>
      <c r="AY237" s="173"/>
      <c r="AZ237" s="28"/>
      <c r="BA237" s="28"/>
      <c r="BB237" s="28"/>
      <c r="BC237" s="28"/>
      <c r="BD237" s="28"/>
      <c r="BE237" s="28"/>
    </row>
    <row r="238" spans="1:60" ht="10.9" customHeight="1" x14ac:dyDescent="0.2">
      <c r="C238" s="210">
        <v>8</v>
      </c>
      <c r="D238" s="212" t="s">
        <v>1</v>
      </c>
      <c r="E238" s="214">
        <v>28</v>
      </c>
      <c r="F238" s="214" t="s">
        <v>0</v>
      </c>
      <c r="G238" s="210" t="s">
        <v>133</v>
      </c>
      <c r="H238" s="240"/>
      <c r="I238" s="535"/>
      <c r="J238" s="536"/>
      <c r="K238" s="537"/>
      <c r="L238" s="199"/>
      <c r="M238" s="200"/>
      <c r="N238" s="201"/>
      <c r="O238" s="205">
        <f t="shared" ref="O238" si="1">IF(L238=1,$AL$30,IF(L238=2,$AL$49,IF(L238=3,$AL$67,IF(L238=4,$AL$86,IF(L238=5,$AL$104,IF(L238=6,$AL$122,IF(L238=7,$AL$141,IF(L238=8,$AL$159,IF(L238=9,$AL$177,IF(L238=10,$AL$196,0))))))))))</f>
        <v>0</v>
      </c>
      <c r="P238" s="206"/>
      <c r="Q238" s="207"/>
      <c r="R238" s="174">
        <f>IF(AND(I238="○",AU238="●"),AX238*O238,0)</f>
        <v>0</v>
      </c>
      <c r="S238" s="175"/>
      <c r="T238" s="175"/>
      <c r="U238" s="175"/>
      <c r="V238" s="175"/>
      <c r="W238" s="175"/>
      <c r="X238" s="180">
        <f>IF(AND(I238="○",AU238="●"),'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15,0)</f>
        <v>0</v>
      </c>
      <c r="Y238" s="180"/>
      <c r="Z238" s="180"/>
      <c r="AA238" s="180"/>
      <c r="AB238" s="180"/>
      <c r="AC238" s="180"/>
      <c r="AD238" s="165">
        <f>IF(I238="○",ROUNDUP(R238+X238,1),0)</f>
        <v>0</v>
      </c>
      <c r="AE238" s="165"/>
      <c r="AF238" s="165"/>
      <c r="AG238" s="165"/>
      <c r="AH238" s="165"/>
      <c r="AI238" s="166"/>
      <c r="AJ238" s="129"/>
      <c r="AK238" s="129"/>
      <c r="AL238" s="129"/>
      <c r="AM238" s="129"/>
      <c r="AN238" s="129"/>
      <c r="AT238" s="28"/>
      <c r="AU238" s="171" t="str">
        <f>IF(OR(I238="×",AU242="×"),"×","●")</f>
        <v>●</v>
      </c>
      <c r="AV238" s="172">
        <f>IF(AU238="●",IF(I238="定","-",I238),"-")</f>
        <v>0</v>
      </c>
      <c r="AW238" s="28"/>
      <c r="AX238" s="173">
        <f t="shared" ref="AX238" si="2">20+ROUNDDOWN(($K$216-1000)/1000,0)*20</f>
        <v>0</v>
      </c>
      <c r="AY238" s="173"/>
      <c r="AZ238" s="28"/>
      <c r="BA238" s="28"/>
      <c r="BB238" s="28"/>
      <c r="BC238" s="28"/>
      <c r="BD238" s="28"/>
      <c r="BE238" s="28"/>
    </row>
    <row r="239" spans="1:60" ht="10.9" customHeight="1" x14ac:dyDescent="0.2">
      <c r="C239" s="211"/>
      <c r="D239" s="213"/>
      <c r="E239" s="215"/>
      <c r="F239" s="215"/>
      <c r="G239" s="241"/>
      <c r="H239" s="242"/>
      <c r="I239" s="199"/>
      <c r="J239" s="200"/>
      <c r="K239" s="538"/>
      <c r="L239" s="199"/>
      <c r="M239" s="200"/>
      <c r="N239" s="201"/>
      <c r="O239" s="208"/>
      <c r="P239" s="208"/>
      <c r="Q239" s="209"/>
      <c r="R239" s="176"/>
      <c r="S239" s="177"/>
      <c r="T239" s="177"/>
      <c r="U239" s="177"/>
      <c r="V239" s="177"/>
      <c r="W239" s="177"/>
      <c r="X239" s="180"/>
      <c r="Y239" s="180"/>
      <c r="Z239" s="180"/>
      <c r="AA239" s="180"/>
      <c r="AB239" s="180"/>
      <c r="AC239" s="180"/>
      <c r="AD239" s="167"/>
      <c r="AE239" s="167"/>
      <c r="AF239" s="167"/>
      <c r="AG239" s="167"/>
      <c r="AH239" s="167"/>
      <c r="AI239" s="168"/>
      <c r="AJ239" s="129"/>
      <c r="AK239" s="129"/>
      <c r="AL239" s="129"/>
      <c r="AM239" s="129"/>
      <c r="AN239" s="129"/>
      <c r="AT239" s="28"/>
      <c r="AU239" s="171"/>
      <c r="AV239" s="172"/>
      <c r="AW239" s="28"/>
      <c r="AX239" s="173"/>
      <c r="AY239" s="173"/>
      <c r="AZ239" s="28"/>
      <c r="BA239" s="28"/>
      <c r="BB239" s="28"/>
      <c r="BC239" s="28"/>
      <c r="BD239" s="28"/>
      <c r="BE239" s="28"/>
    </row>
    <row r="240" spans="1:60" ht="10.9" customHeight="1" x14ac:dyDescent="0.2">
      <c r="C240" s="211"/>
      <c r="D240" s="213"/>
      <c r="E240" s="215"/>
      <c r="F240" s="215"/>
      <c r="G240" s="241"/>
      <c r="H240" s="242"/>
      <c r="I240" s="199"/>
      <c r="J240" s="200"/>
      <c r="K240" s="538"/>
      <c r="L240" s="199"/>
      <c r="M240" s="200"/>
      <c r="N240" s="201"/>
      <c r="O240" s="208"/>
      <c r="P240" s="208"/>
      <c r="Q240" s="209"/>
      <c r="R240" s="176"/>
      <c r="S240" s="177"/>
      <c r="T240" s="177"/>
      <c r="U240" s="177"/>
      <c r="V240" s="177"/>
      <c r="W240" s="177"/>
      <c r="X240" s="180"/>
      <c r="Y240" s="180"/>
      <c r="Z240" s="180"/>
      <c r="AA240" s="180"/>
      <c r="AB240" s="180"/>
      <c r="AC240" s="180"/>
      <c r="AD240" s="167"/>
      <c r="AE240" s="167"/>
      <c r="AF240" s="167"/>
      <c r="AG240" s="167"/>
      <c r="AH240" s="167"/>
      <c r="AI240" s="168"/>
      <c r="AJ240" s="129"/>
      <c r="AK240" s="129"/>
      <c r="AL240" s="129"/>
      <c r="AM240" s="129"/>
      <c r="AN240" s="129"/>
      <c r="AT240" s="28"/>
      <c r="AU240" s="171"/>
      <c r="AV240" s="172"/>
      <c r="AW240" s="28"/>
      <c r="AX240" s="173"/>
      <c r="AY240" s="173"/>
      <c r="AZ240" s="28"/>
      <c r="BA240" s="28"/>
      <c r="BB240" s="28"/>
      <c r="BC240" s="28"/>
      <c r="BD240" s="28"/>
      <c r="BE240" s="28"/>
    </row>
    <row r="241" spans="3:57" ht="10.9" customHeight="1" x14ac:dyDescent="0.2">
      <c r="C241" s="238"/>
      <c r="D241" s="239"/>
      <c r="E241" s="216"/>
      <c r="F241" s="216"/>
      <c r="G241" s="243"/>
      <c r="H241" s="244"/>
      <c r="I241" s="202"/>
      <c r="J241" s="203"/>
      <c r="K241" s="539"/>
      <c r="L241" s="202"/>
      <c r="M241" s="203"/>
      <c r="N241" s="204"/>
      <c r="O241" s="208"/>
      <c r="P241" s="208"/>
      <c r="Q241" s="209"/>
      <c r="R241" s="178"/>
      <c r="S241" s="179"/>
      <c r="T241" s="179"/>
      <c r="U241" s="179"/>
      <c r="V241" s="179"/>
      <c r="W241" s="179"/>
      <c r="X241" s="180"/>
      <c r="Y241" s="180"/>
      <c r="Z241" s="180"/>
      <c r="AA241" s="180"/>
      <c r="AB241" s="180"/>
      <c r="AC241" s="180"/>
      <c r="AD241" s="169"/>
      <c r="AE241" s="169"/>
      <c r="AF241" s="169"/>
      <c r="AG241" s="169"/>
      <c r="AH241" s="169"/>
      <c r="AI241" s="170"/>
      <c r="AJ241" s="129"/>
      <c r="AK241" s="129"/>
      <c r="AL241" s="129"/>
      <c r="AM241" s="129"/>
      <c r="AN241" s="129"/>
      <c r="AT241" s="28"/>
      <c r="AU241" s="171"/>
      <c r="AV241" s="172"/>
      <c r="AW241" s="28"/>
      <c r="AX241" s="173"/>
      <c r="AY241" s="173"/>
      <c r="AZ241" s="28"/>
      <c r="BA241" s="28"/>
      <c r="BB241" s="28"/>
      <c r="BC241" s="28"/>
      <c r="BD241" s="28"/>
      <c r="BE241" s="28"/>
    </row>
    <row r="242" spans="3:57" ht="10.9" customHeight="1" x14ac:dyDescent="0.2">
      <c r="C242" s="210">
        <v>8</v>
      </c>
      <c r="D242" s="212" t="s">
        <v>1</v>
      </c>
      <c r="E242" s="214">
        <v>29</v>
      </c>
      <c r="F242" s="214" t="s">
        <v>0</v>
      </c>
      <c r="G242" s="210" t="s">
        <v>134</v>
      </c>
      <c r="H242" s="240"/>
      <c r="I242" s="535"/>
      <c r="J242" s="536"/>
      <c r="K242" s="537"/>
      <c r="L242" s="199"/>
      <c r="M242" s="200"/>
      <c r="N242" s="201"/>
      <c r="O242" s="205">
        <f t="shared" ref="O242" si="3">IF(L242=1,$AL$30,IF(L242=2,$AL$49,IF(L242=3,$AL$67,IF(L242=4,$AL$86,IF(L242=5,$AL$104,IF(L242=6,$AL$122,IF(L242=7,$AL$141,IF(L242=8,$AL$159,IF(L242=9,$AL$177,IF(L242=10,$AL$196,0))))))))))</f>
        <v>0</v>
      </c>
      <c r="P242" s="206"/>
      <c r="Q242" s="207"/>
      <c r="R242" s="174">
        <f>IF(AND(I242="○",AU242="●"),AX242*O242,0)</f>
        <v>0</v>
      </c>
      <c r="S242" s="175"/>
      <c r="T242" s="175"/>
      <c r="U242" s="175"/>
      <c r="V242" s="175"/>
      <c r="W242" s="175"/>
      <c r="X242" s="180">
        <f>IF(AND(I242="○",AU242="●"),'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19,0)</f>
        <v>0</v>
      </c>
      <c r="Y242" s="180"/>
      <c r="Z242" s="180"/>
      <c r="AA242" s="180"/>
      <c r="AB242" s="180"/>
      <c r="AC242" s="180"/>
      <c r="AD242" s="165">
        <f>IF(I242="○",ROUNDUP(R242+X242,1),0)</f>
        <v>0</v>
      </c>
      <c r="AE242" s="165"/>
      <c r="AF242" s="165"/>
      <c r="AG242" s="165"/>
      <c r="AH242" s="165"/>
      <c r="AI242" s="166"/>
      <c r="AJ242" s="129"/>
      <c r="AK242" s="129"/>
      <c r="AL242" s="129"/>
      <c r="AM242" s="129"/>
      <c r="AN242" s="129"/>
      <c r="AT242" s="28"/>
      <c r="AU242" s="171" t="str">
        <f>IF(OR(I242="×",AU246="×"),"×","●")</f>
        <v>●</v>
      </c>
      <c r="AV242" s="172">
        <f>IF(AU242="●",IF(I242="定","-",I242),"-")</f>
        <v>0</v>
      </c>
      <c r="AW242" s="28"/>
      <c r="AX242" s="173">
        <f t="shared" ref="AX242" si="4">20+ROUNDDOWN(($K$216-1000)/1000,0)*20</f>
        <v>0</v>
      </c>
      <c r="AY242" s="173"/>
      <c r="AZ242" s="28"/>
      <c r="BA242" s="28"/>
      <c r="BB242" s="28"/>
      <c r="BC242" s="28"/>
      <c r="BD242" s="28"/>
      <c r="BE242" s="28"/>
    </row>
    <row r="243" spans="3:57" ht="10.9" customHeight="1" x14ac:dyDescent="0.2">
      <c r="C243" s="211"/>
      <c r="D243" s="213"/>
      <c r="E243" s="215"/>
      <c r="F243" s="215"/>
      <c r="G243" s="241"/>
      <c r="H243" s="242"/>
      <c r="I243" s="199"/>
      <c r="J243" s="200"/>
      <c r="K243" s="538"/>
      <c r="L243" s="199"/>
      <c r="M243" s="200"/>
      <c r="N243" s="201"/>
      <c r="O243" s="208"/>
      <c r="P243" s="208"/>
      <c r="Q243" s="209"/>
      <c r="R243" s="176"/>
      <c r="S243" s="177"/>
      <c r="T243" s="177"/>
      <c r="U243" s="177"/>
      <c r="V243" s="177"/>
      <c r="W243" s="177"/>
      <c r="X243" s="180"/>
      <c r="Y243" s="180"/>
      <c r="Z243" s="180"/>
      <c r="AA243" s="180"/>
      <c r="AB243" s="180"/>
      <c r="AC243" s="180"/>
      <c r="AD243" s="167"/>
      <c r="AE243" s="167"/>
      <c r="AF243" s="167"/>
      <c r="AG243" s="167"/>
      <c r="AH243" s="167"/>
      <c r="AI243" s="168"/>
      <c r="AJ243" s="129"/>
      <c r="AK243" s="129"/>
      <c r="AL243" s="129"/>
      <c r="AM243" s="129"/>
      <c r="AN243" s="129"/>
      <c r="AT243" s="28"/>
      <c r="AU243" s="171"/>
      <c r="AV243" s="172"/>
      <c r="AW243" s="28"/>
      <c r="AX243" s="173"/>
      <c r="AY243" s="173"/>
      <c r="AZ243" s="28"/>
      <c r="BA243" s="28"/>
      <c r="BB243" s="28"/>
      <c r="BC243" s="28"/>
      <c r="BD243" s="28"/>
      <c r="BE243" s="28"/>
    </row>
    <row r="244" spans="3:57" ht="10.9" customHeight="1" x14ac:dyDescent="0.2">
      <c r="C244" s="211"/>
      <c r="D244" s="213"/>
      <c r="E244" s="215"/>
      <c r="F244" s="215"/>
      <c r="G244" s="241"/>
      <c r="H244" s="242"/>
      <c r="I244" s="199"/>
      <c r="J244" s="200"/>
      <c r="K244" s="538"/>
      <c r="L244" s="199"/>
      <c r="M244" s="200"/>
      <c r="N244" s="201"/>
      <c r="O244" s="208"/>
      <c r="P244" s="208"/>
      <c r="Q244" s="209"/>
      <c r="R244" s="176"/>
      <c r="S244" s="177"/>
      <c r="T244" s="177"/>
      <c r="U244" s="177"/>
      <c r="V244" s="177"/>
      <c r="W244" s="177"/>
      <c r="X244" s="180"/>
      <c r="Y244" s="180"/>
      <c r="Z244" s="180"/>
      <c r="AA244" s="180"/>
      <c r="AB244" s="180"/>
      <c r="AC244" s="180"/>
      <c r="AD244" s="167"/>
      <c r="AE244" s="167"/>
      <c r="AF244" s="167"/>
      <c r="AG244" s="167"/>
      <c r="AH244" s="167"/>
      <c r="AI244" s="168"/>
      <c r="AJ244" s="129"/>
      <c r="AK244" s="129"/>
      <c r="AL244" s="129"/>
      <c r="AM244" s="129"/>
      <c r="AN244" s="129"/>
      <c r="AT244" s="28"/>
      <c r="AU244" s="171"/>
      <c r="AV244" s="172"/>
      <c r="AW244" s="28"/>
      <c r="AX244" s="173"/>
      <c r="AY244" s="173"/>
      <c r="AZ244" s="28"/>
      <c r="BA244" s="28"/>
      <c r="BB244" s="28"/>
      <c r="BC244" s="28"/>
      <c r="BD244" s="28"/>
      <c r="BE244" s="28"/>
    </row>
    <row r="245" spans="3:57" ht="10.9" customHeight="1" x14ac:dyDescent="0.2">
      <c r="C245" s="238"/>
      <c r="D245" s="239"/>
      <c r="E245" s="216"/>
      <c r="F245" s="216"/>
      <c r="G245" s="243"/>
      <c r="H245" s="244"/>
      <c r="I245" s="202"/>
      <c r="J245" s="203"/>
      <c r="K245" s="539"/>
      <c r="L245" s="202"/>
      <c r="M245" s="203"/>
      <c r="N245" s="204"/>
      <c r="O245" s="208"/>
      <c r="P245" s="208"/>
      <c r="Q245" s="209"/>
      <c r="R245" s="178"/>
      <c r="S245" s="179"/>
      <c r="T245" s="179"/>
      <c r="U245" s="179"/>
      <c r="V245" s="179"/>
      <c r="W245" s="179"/>
      <c r="X245" s="180"/>
      <c r="Y245" s="180"/>
      <c r="Z245" s="180"/>
      <c r="AA245" s="180"/>
      <c r="AB245" s="180"/>
      <c r="AC245" s="180"/>
      <c r="AD245" s="169"/>
      <c r="AE245" s="169"/>
      <c r="AF245" s="169"/>
      <c r="AG245" s="169"/>
      <c r="AH245" s="169"/>
      <c r="AI245" s="170"/>
      <c r="AJ245" s="129"/>
      <c r="AK245" s="129"/>
      <c r="AL245" s="129"/>
      <c r="AM245" s="129"/>
      <c r="AN245" s="129"/>
      <c r="AT245" s="28"/>
      <c r="AU245" s="171"/>
      <c r="AV245" s="172"/>
      <c r="AW245" s="28"/>
      <c r="AX245" s="173"/>
      <c r="AY245" s="173"/>
      <c r="AZ245" s="28"/>
      <c r="BA245" s="28"/>
      <c r="BB245" s="28"/>
      <c r="BC245" s="28"/>
      <c r="BD245" s="28"/>
      <c r="BE245" s="28"/>
    </row>
    <row r="246" spans="3:57" ht="10.9" customHeight="1" x14ac:dyDescent="0.2">
      <c r="C246" s="210">
        <v>8</v>
      </c>
      <c r="D246" s="212" t="s">
        <v>1</v>
      </c>
      <c r="E246" s="214">
        <v>30</v>
      </c>
      <c r="F246" s="214" t="s">
        <v>0</v>
      </c>
      <c r="G246" s="210" t="s">
        <v>129</v>
      </c>
      <c r="H246" s="240"/>
      <c r="I246" s="535"/>
      <c r="J246" s="536"/>
      <c r="K246" s="537"/>
      <c r="L246" s="199"/>
      <c r="M246" s="200"/>
      <c r="N246" s="201"/>
      <c r="O246" s="205">
        <f t="shared" ref="O246" si="5">IF(L246=1,$AL$30,IF(L246=2,$AL$49,IF(L246=3,$AL$67,IF(L246=4,$AL$86,IF(L246=5,$AL$104,IF(L246=6,$AL$122,IF(L246=7,$AL$141,IF(L246=8,$AL$159,IF(L246=9,$AL$177,IF(L246=10,$AL$196,0))))))))))</f>
        <v>0</v>
      </c>
      <c r="P246" s="206"/>
      <c r="Q246" s="207"/>
      <c r="R246" s="174">
        <f>IF(AND(I246="○",AU246="●"),AX246*O246,0)</f>
        <v>0</v>
      </c>
      <c r="S246" s="175"/>
      <c r="T246" s="175"/>
      <c r="U246" s="175"/>
      <c r="V246" s="175"/>
      <c r="W246" s="175"/>
      <c r="X246" s="180">
        <f>IF(AND(I246="○",AU246="●"),'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23,0)</f>
        <v>0</v>
      </c>
      <c r="Y246" s="180"/>
      <c r="Z246" s="180"/>
      <c r="AA246" s="180"/>
      <c r="AB246" s="180"/>
      <c r="AC246" s="180"/>
      <c r="AD246" s="165">
        <f>IF(I246="○",ROUNDUP(R246+X246,1),0)</f>
        <v>0</v>
      </c>
      <c r="AE246" s="165"/>
      <c r="AF246" s="165"/>
      <c r="AG246" s="165"/>
      <c r="AH246" s="165"/>
      <c r="AI246" s="166"/>
      <c r="AJ246" s="129"/>
      <c r="AK246" s="129"/>
      <c r="AL246" s="129"/>
      <c r="AM246" s="129"/>
      <c r="AN246" s="129"/>
      <c r="AT246" s="28"/>
      <c r="AU246" s="171" t="str">
        <f>IF(OR(I246="×",AU250="×"),"×","●")</f>
        <v>●</v>
      </c>
      <c r="AV246" s="172">
        <f>IF(AU246="●",IF(I246="定","-",I246),"-")</f>
        <v>0</v>
      </c>
      <c r="AW246" s="28"/>
      <c r="AX246" s="173">
        <f t="shared" ref="AX246" si="6">20+ROUNDDOWN(($K$216-1000)/1000,0)*20</f>
        <v>0</v>
      </c>
      <c r="AY246" s="173"/>
      <c r="AZ246" s="28"/>
      <c r="BA246" s="28"/>
      <c r="BB246" s="28"/>
      <c r="BC246" s="28"/>
      <c r="BD246" s="28"/>
      <c r="BE246" s="28"/>
    </row>
    <row r="247" spans="3:57" ht="10.9" customHeight="1" x14ac:dyDescent="0.2">
      <c r="C247" s="211"/>
      <c r="D247" s="213"/>
      <c r="E247" s="215"/>
      <c r="F247" s="215"/>
      <c r="G247" s="241"/>
      <c r="H247" s="242"/>
      <c r="I247" s="199"/>
      <c r="J247" s="200"/>
      <c r="K247" s="538"/>
      <c r="L247" s="199"/>
      <c r="M247" s="200"/>
      <c r="N247" s="201"/>
      <c r="O247" s="208"/>
      <c r="P247" s="208"/>
      <c r="Q247" s="209"/>
      <c r="R247" s="176"/>
      <c r="S247" s="177"/>
      <c r="T247" s="177"/>
      <c r="U247" s="177"/>
      <c r="V247" s="177"/>
      <c r="W247" s="177"/>
      <c r="X247" s="180"/>
      <c r="Y247" s="180"/>
      <c r="Z247" s="180"/>
      <c r="AA247" s="180"/>
      <c r="AB247" s="180"/>
      <c r="AC247" s="180"/>
      <c r="AD247" s="167"/>
      <c r="AE247" s="167"/>
      <c r="AF247" s="167"/>
      <c r="AG247" s="167"/>
      <c r="AH247" s="167"/>
      <c r="AI247" s="168"/>
      <c r="AJ247" s="129"/>
      <c r="AK247" s="129"/>
      <c r="AL247" s="129"/>
      <c r="AM247" s="129"/>
      <c r="AN247" s="129"/>
      <c r="AT247" s="28"/>
      <c r="AU247" s="171"/>
      <c r="AV247" s="172"/>
      <c r="AW247" s="28"/>
      <c r="AX247" s="173"/>
      <c r="AY247" s="173"/>
      <c r="AZ247" s="28"/>
      <c r="BA247" s="28"/>
      <c r="BB247" s="28"/>
      <c r="BC247" s="28"/>
      <c r="BD247" s="28"/>
      <c r="BE247" s="28"/>
    </row>
    <row r="248" spans="3:57" ht="10.9" customHeight="1" x14ac:dyDescent="0.2">
      <c r="C248" s="211"/>
      <c r="D248" s="213"/>
      <c r="E248" s="215"/>
      <c r="F248" s="215"/>
      <c r="G248" s="241"/>
      <c r="H248" s="242"/>
      <c r="I248" s="199"/>
      <c r="J248" s="200"/>
      <c r="K248" s="538"/>
      <c r="L248" s="199"/>
      <c r="M248" s="200"/>
      <c r="N248" s="201"/>
      <c r="O248" s="208"/>
      <c r="P248" s="208"/>
      <c r="Q248" s="209"/>
      <c r="R248" s="176"/>
      <c r="S248" s="177"/>
      <c r="T248" s="177"/>
      <c r="U248" s="177"/>
      <c r="V248" s="177"/>
      <c r="W248" s="177"/>
      <c r="X248" s="180"/>
      <c r="Y248" s="180"/>
      <c r="Z248" s="180"/>
      <c r="AA248" s="180"/>
      <c r="AB248" s="180"/>
      <c r="AC248" s="180"/>
      <c r="AD248" s="167"/>
      <c r="AE248" s="167"/>
      <c r="AF248" s="167"/>
      <c r="AG248" s="167"/>
      <c r="AH248" s="167"/>
      <c r="AI248" s="168"/>
      <c r="AJ248" s="129"/>
      <c r="AK248" s="129"/>
      <c r="AL248" s="129"/>
      <c r="AM248" s="129"/>
      <c r="AN248" s="129"/>
      <c r="AT248" s="28"/>
      <c r="AU248" s="171"/>
      <c r="AV248" s="172"/>
      <c r="AW248" s="28"/>
      <c r="AX248" s="173"/>
      <c r="AY248" s="173"/>
      <c r="AZ248" s="28"/>
      <c r="BA248" s="28"/>
      <c r="BB248" s="28"/>
      <c r="BC248" s="28"/>
      <c r="BD248" s="28"/>
      <c r="BE248" s="28"/>
    </row>
    <row r="249" spans="3:57" ht="10.9" customHeight="1" x14ac:dyDescent="0.2">
      <c r="C249" s="238"/>
      <c r="D249" s="239"/>
      <c r="E249" s="216"/>
      <c r="F249" s="216"/>
      <c r="G249" s="243"/>
      <c r="H249" s="244"/>
      <c r="I249" s="202"/>
      <c r="J249" s="203"/>
      <c r="K249" s="539"/>
      <c r="L249" s="202"/>
      <c r="M249" s="203"/>
      <c r="N249" s="204"/>
      <c r="O249" s="208"/>
      <c r="P249" s="208"/>
      <c r="Q249" s="209"/>
      <c r="R249" s="178"/>
      <c r="S249" s="179"/>
      <c r="T249" s="179"/>
      <c r="U249" s="179"/>
      <c r="V249" s="179"/>
      <c r="W249" s="179"/>
      <c r="X249" s="180"/>
      <c r="Y249" s="180"/>
      <c r="Z249" s="180"/>
      <c r="AA249" s="180"/>
      <c r="AB249" s="180"/>
      <c r="AC249" s="180"/>
      <c r="AD249" s="169"/>
      <c r="AE249" s="169"/>
      <c r="AF249" s="169"/>
      <c r="AG249" s="169"/>
      <c r="AH249" s="169"/>
      <c r="AI249" s="170"/>
      <c r="AJ249" s="129"/>
      <c r="AK249" s="129"/>
      <c r="AL249" s="129"/>
      <c r="AM249" s="129"/>
      <c r="AN249" s="129"/>
      <c r="AT249" s="28"/>
      <c r="AU249" s="171"/>
      <c r="AV249" s="172"/>
      <c r="AW249" s="28"/>
      <c r="AX249" s="173"/>
      <c r="AY249" s="173"/>
      <c r="AZ249" s="28"/>
      <c r="BA249" s="28"/>
      <c r="BB249" s="28"/>
      <c r="BC249" s="28"/>
      <c r="BD249" s="28"/>
      <c r="BE249" s="28"/>
    </row>
    <row r="250" spans="3:57" ht="10.9" customHeight="1" x14ac:dyDescent="0.2">
      <c r="C250" s="210">
        <v>8</v>
      </c>
      <c r="D250" s="212" t="s">
        <v>1</v>
      </c>
      <c r="E250" s="214">
        <v>31</v>
      </c>
      <c r="F250" s="214" t="s">
        <v>0</v>
      </c>
      <c r="G250" s="210" t="s">
        <v>135</v>
      </c>
      <c r="H250" s="240"/>
      <c r="I250" s="535"/>
      <c r="J250" s="536"/>
      <c r="K250" s="537"/>
      <c r="L250" s="199"/>
      <c r="M250" s="200"/>
      <c r="N250" s="201"/>
      <c r="O250" s="205">
        <f t="shared" ref="O250" si="7">IF(L250=1,$AL$30,IF(L250=2,$AL$49,IF(L250=3,$AL$67,IF(L250=4,$AL$86,IF(L250=5,$AL$104,IF(L250=6,$AL$122,IF(L250=7,$AL$141,IF(L250=8,$AL$159,IF(L250=9,$AL$177,IF(L250=10,$AL$196,0))))))))))</f>
        <v>0</v>
      </c>
      <c r="P250" s="206"/>
      <c r="Q250" s="207"/>
      <c r="R250" s="174">
        <f>IF(AND(I250="○",AU250="●"),AX250*O250,0)</f>
        <v>0</v>
      </c>
      <c r="S250" s="175"/>
      <c r="T250" s="175"/>
      <c r="U250" s="175"/>
      <c r="V250" s="175"/>
      <c r="W250" s="175"/>
      <c r="X250" s="180">
        <f>IF(AND(I250="○",AU250="●"),'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27,0)</f>
        <v>0</v>
      </c>
      <c r="Y250" s="180"/>
      <c r="Z250" s="180"/>
      <c r="AA250" s="180"/>
      <c r="AB250" s="180"/>
      <c r="AC250" s="180"/>
      <c r="AD250" s="165">
        <f>IF(I250="○",ROUNDUP(R250+X250,1),0)</f>
        <v>0</v>
      </c>
      <c r="AE250" s="165"/>
      <c r="AF250" s="165"/>
      <c r="AG250" s="165"/>
      <c r="AH250" s="165"/>
      <c r="AI250" s="166"/>
      <c r="AJ250" s="129"/>
      <c r="AK250" s="129"/>
      <c r="AL250" s="129"/>
      <c r="AM250" s="129"/>
      <c r="AN250" s="129"/>
      <c r="AT250" s="28"/>
      <c r="AU250" s="171" t="str">
        <f>IF(OR(I250="×",AU254="×"),"×","●")</f>
        <v>●</v>
      </c>
      <c r="AV250" s="172">
        <f>IF(AU250="●",IF(I250="定","-",I250),"-")</f>
        <v>0</v>
      </c>
      <c r="AW250" s="28"/>
      <c r="AX250" s="173">
        <f t="shared" ref="AX250" si="8">20+ROUNDDOWN(($K$216-1000)/1000,0)*20</f>
        <v>0</v>
      </c>
      <c r="AY250" s="173"/>
      <c r="AZ250" s="28"/>
      <c r="BA250" s="28"/>
      <c r="BB250" s="28"/>
      <c r="BC250" s="28"/>
      <c r="BD250" s="28"/>
      <c r="BE250" s="28"/>
    </row>
    <row r="251" spans="3:57" ht="10.9" customHeight="1" x14ac:dyDescent="0.2">
      <c r="C251" s="211"/>
      <c r="D251" s="213"/>
      <c r="E251" s="215"/>
      <c r="F251" s="215"/>
      <c r="G251" s="241"/>
      <c r="H251" s="242"/>
      <c r="I251" s="199"/>
      <c r="J251" s="200"/>
      <c r="K251" s="538"/>
      <c r="L251" s="199"/>
      <c r="M251" s="200"/>
      <c r="N251" s="201"/>
      <c r="O251" s="208"/>
      <c r="P251" s="208"/>
      <c r="Q251" s="209"/>
      <c r="R251" s="176"/>
      <c r="S251" s="177"/>
      <c r="T251" s="177"/>
      <c r="U251" s="177"/>
      <c r="V251" s="177"/>
      <c r="W251" s="177"/>
      <c r="X251" s="180"/>
      <c r="Y251" s="180"/>
      <c r="Z251" s="180"/>
      <c r="AA251" s="180"/>
      <c r="AB251" s="180"/>
      <c r="AC251" s="180"/>
      <c r="AD251" s="167"/>
      <c r="AE251" s="167"/>
      <c r="AF251" s="167"/>
      <c r="AG251" s="167"/>
      <c r="AH251" s="167"/>
      <c r="AI251" s="168"/>
      <c r="AJ251" s="129"/>
      <c r="AK251" s="129"/>
      <c r="AL251" s="129"/>
      <c r="AM251" s="129"/>
      <c r="AN251" s="129"/>
      <c r="AT251" s="28"/>
      <c r="AU251" s="171"/>
      <c r="AV251" s="172"/>
      <c r="AW251" s="28"/>
      <c r="AX251" s="173"/>
      <c r="AY251" s="173"/>
      <c r="AZ251" s="28"/>
      <c r="BA251" s="28"/>
      <c r="BB251" s="28"/>
      <c r="BC251" s="28"/>
      <c r="BD251" s="28"/>
      <c r="BE251" s="28"/>
    </row>
    <row r="252" spans="3:57" ht="10.9" customHeight="1" x14ac:dyDescent="0.2">
      <c r="C252" s="211"/>
      <c r="D252" s="213"/>
      <c r="E252" s="215"/>
      <c r="F252" s="215"/>
      <c r="G252" s="241"/>
      <c r="H252" s="242"/>
      <c r="I252" s="199"/>
      <c r="J252" s="200"/>
      <c r="K252" s="538"/>
      <c r="L252" s="199"/>
      <c r="M252" s="200"/>
      <c r="N252" s="201"/>
      <c r="O252" s="208"/>
      <c r="P252" s="208"/>
      <c r="Q252" s="209"/>
      <c r="R252" s="176"/>
      <c r="S252" s="177"/>
      <c r="T252" s="177"/>
      <c r="U252" s="177"/>
      <c r="V252" s="177"/>
      <c r="W252" s="177"/>
      <c r="X252" s="180"/>
      <c r="Y252" s="180"/>
      <c r="Z252" s="180"/>
      <c r="AA252" s="180"/>
      <c r="AB252" s="180"/>
      <c r="AC252" s="180"/>
      <c r="AD252" s="167"/>
      <c r="AE252" s="167"/>
      <c r="AF252" s="167"/>
      <c r="AG252" s="167"/>
      <c r="AH252" s="167"/>
      <c r="AI252" s="168"/>
      <c r="AJ252" s="129"/>
      <c r="AK252" s="129"/>
      <c r="AL252" s="129"/>
      <c r="AM252" s="129"/>
      <c r="AN252" s="129"/>
      <c r="AT252" s="28"/>
      <c r="AU252" s="171"/>
      <c r="AV252" s="172"/>
      <c r="AW252" s="28"/>
      <c r="AX252" s="173"/>
      <c r="AY252" s="173"/>
      <c r="AZ252" s="28"/>
      <c r="BA252" s="28"/>
      <c r="BB252" s="28"/>
      <c r="BC252" s="28"/>
      <c r="BD252" s="28"/>
      <c r="BE252" s="28"/>
    </row>
    <row r="253" spans="3:57" ht="10.9" customHeight="1" x14ac:dyDescent="0.2">
      <c r="C253" s="238"/>
      <c r="D253" s="239"/>
      <c r="E253" s="216"/>
      <c r="F253" s="216"/>
      <c r="G253" s="243"/>
      <c r="H253" s="244"/>
      <c r="I253" s="202"/>
      <c r="J253" s="203"/>
      <c r="K253" s="539"/>
      <c r="L253" s="202"/>
      <c r="M253" s="203"/>
      <c r="N253" s="204"/>
      <c r="O253" s="208"/>
      <c r="P253" s="208"/>
      <c r="Q253" s="209"/>
      <c r="R253" s="178"/>
      <c r="S253" s="179"/>
      <c r="T253" s="179"/>
      <c r="U253" s="179"/>
      <c r="V253" s="179"/>
      <c r="W253" s="179"/>
      <c r="X253" s="180"/>
      <c r="Y253" s="180"/>
      <c r="Z253" s="180"/>
      <c r="AA253" s="180"/>
      <c r="AB253" s="180"/>
      <c r="AC253" s="180"/>
      <c r="AD253" s="169"/>
      <c r="AE253" s="169"/>
      <c r="AF253" s="169"/>
      <c r="AG253" s="169"/>
      <c r="AH253" s="169"/>
      <c r="AI253" s="170"/>
      <c r="AJ253" s="129"/>
      <c r="AK253" s="129"/>
      <c r="AL253" s="129"/>
      <c r="AM253" s="129"/>
      <c r="AN253" s="129"/>
      <c r="AT253" s="28"/>
      <c r="AU253" s="171"/>
      <c r="AV253" s="172"/>
      <c r="AW253" s="28"/>
      <c r="AX253" s="173"/>
      <c r="AY253" s="173"/>
      <c r="AZ253" s="28"/>
      <c r="BA253" s="28"/>
      <c r="BB253" s="28"/>
      <c r="BC253" s="28"/>
      <c r="BD253" s="28"/>
      <c r="BE253" s="28"/>
    </row>
    <row r="254" spans="3:57" ht="10.9" customHeight="1" x14ac:dyDescent="0.2">
      <c r="C254" s="210">
        <v>9</v>
      </c>
      <c r="D254" s="212" t="s">
        <v>1</v>
      </c>
      <c r="E254" s="214">
        <v>1</v>
      </c>
      <c r="F254" s="214" t="s">
        <v>0</v>
      </c>
      <c r="G254" s="210" t="s">
        <v>136</v>
      </c>
      <c r="H254" s="240"/>
      <c r="I254" s="535"/>
      <c r="J254" s="536"/>
      <c r="K254" s="537"/>
      <c r="L254" s="199"/>
      <c r="M254" s="200"/>
      <c r="N254" s="201"/>
      <c r="O254" s="205">
        <f t="shared" ref="O254" si="9">IF(L254=1,$AL$30,IF(L254=2,$AL$49,IF(L254=3,$AL$67,IF(L254=4,$AL$86,IF(L254=5,$AL$104,IF(L254=6,$AL$122,IF(L254=7,$AL$141,IF(L254=8,$AL$159,IF(L254=9,$AL$177,IF(L254=10,$AL$196,0))))))))))</f>
        <v>0</v>
      </c>
      <c r="P254" s="206"/>
      <c r="Q254" s="207"/>
      <c r="R254" s="174">
        <f>IF(AND(I254="○",AU254="●"),AX254*O254,0)</f>
        <v>0</v>
      </c>
      <c r="S254" s="175"/>
      <c r="T254" s="175"/>
      <c r="U254" s="175"/>
      <c r="V254" s="175"/>
      <c r="W254" s="175"/>
      <c r="X254" s="180">
        <f>IF(AND(I254="○",AU254="●"),'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31,0)</f>
        <v>0</v>
      </c>
      <c r="Y254" s="180"/>
      <c r="Z254" s="180"/>
      <c r="AA254" s="180"/>
      <c r="AB254" s="180"/>
      <c r="AC254" s="180"/>
      <c r="AD254" s="165">
        <f>IF(I254="○",ROUNDUP(R254+X254,1),0)</f>
        <v>0</v>
      </c>
      <c r="AE254" s="165"/>
      <c r="AF254" s="165"/>
      <c r="AG254" s="165"/>
      <c r="AH254" s="165"/>
      <c r="AI254" s="166"/>
      <c r="AJ254" s="129"/>
      <c r="AK254" s="129"/>
      <c r="AL254" s="129"/>
      <c r="AM254" s="129"/>
      <c r="AN254" s="129"/>
      <c r="AT254" s="28"/>
      <c r="AU254" s="171" t="str">
        <f>IF(OR(I254="×",AU258="×"),"×","●")</f>
        <v>●</v>
      </c>
      <c r="AV254" s="172">
        <f>IF(AU254="●",IF(I254="定","-",I254),"-")</f>
        <v>0</v>
      </c>
      <c r="AW254" s="28"/>
      <c r="AX254" s="173">
        <f t="shared" ref="AX254" si="10">20+ROUNDDOWN(($K$216-1000)/1000,0)*20</f>
        <v>0</v>
      </c>
      <c r="AY254" s="173"/>
      <c r="AZ254" s="28"/>
      <c r="BA254" s="28"/>
      <c r="BB254" s="28"/>
      <c r="BC254" s="28"/>
      <c r="BD254" s="28"/>
      <c r="BE254" s="28"/>
    </row>
    <row r="255" spans="3:57" ht="10.9" customHeight="1" x14ac:dyDescent="0.2">
      <c r="C255" s="211"/>
      <c r="D255" s="213"/>
      <c r="E255" s="215"/>
      <c r="F255" s="215"/>
      <c r="G255" s="241"/>
      <c r="H255" s="242"/>
      <c r="I255" s="199"/>
      <c r="J255" s="200"/>
      <c r="K255" s="538"/>
      <c r="L255" s="199"/>
      <c r="M255" s="200"/>
      <c r="N255" s="201"/>
      <c r="O255" s="208"/>
      <c r="P255" s="208"/>
      <c r="Q255" s="209"/>
      <c r="R255" s="176"/>
      <c r="S255" s="177"/>
      <c r="T255" s="177"/>
      <c r="U255" s="177"/>
      <c r="V255" s="177"/>
      <c r="W255" s="177"/>
      <c r="X255" s="180"/>
      <c r="Y255" s="180"/>
      <c r="Z255" s="180"/>
      <c r="AA255" s="180"/>
      <c r="AB255" s="180"/>
      <c r="AC255" s="180"/>
      <c r="AD255" s="167"/>
      <c r="AE255" s="167"/>
      <c r="AF255" s="167"/>
      <c r="AG255" s="167"/>
      <c r="AH255" s="167"/>
      <c r="AI255" s="168"/>
      <c r="AJ255" s="129"/>
      <c r="AK255" s="129"/>
      <c r="AL255" s="129"/>
      <c r="AM255" s="129"/>
      <c r="AN255" s="129"/>
      <c r="AT255" s="28"/>
      <c r="AU255" s="171"/>
      <c r="AV255" s="172"/>
      <c r="AW255" s="28"/>
      <c r="AX255" s="173"/>
      <c r="AY255" s="173"/>
      <c r="AZ255" s="28"/>
      <c r="BA255" s="28"/>
      <c r="BB255" s="28"/>
      <c r="BC255" s="28"/>
      <c r="BD255" s="28"/>
      <c r="BE255" s="28"/>
    </row>
    <row r="256" spans="3:57" ht="10.9" customHeight="1" x14ac:dyDescent="0.2">
      <c r="C256" s="211"/>
      <c r="D256" s="213"/>
      <c r="E256" s="215"/>
      <c r="F256" s="215"/>
      <c r="G256" s="241"/>
      <c r="H256" s="242"/>
      <c r="I256" s="199"/>
      <c r="J256" s="200"/>
      <c r="K256" s="538"/>
      <c r="L256" s="199"/>
      <c r="M256" s="200"/>
      <c r="N256" s="201"/>
      <c r="O256" s="208"/>
      <c r="P256" s="208"/>
      <c r="Q256" s="209"/>
      <c r="R256" s="176"/>
      <c r="S256" s="177"/>
      <c r="T256" s="177"/>
      <c r="U256" s="177"/>
      <c r="V256" s="177"/>
      <c r="W256" s="177"/>
      <c r="X256" s="180"/>
      <c r="Y256" s="180"/>
      <c r="Z256" s="180"/>
      <c r="AA256" s="180"/>
      <c r="AB256" s="180"/>
      <c r="AC256" s="180"/>
      <c r="AD256" s="167"/>
      <c r="AE256" s="167"/>
      <c r="AF256" s="167"/>
      <c r="AG256" s="167"/>
      <c r="AH256" s="167"/>
      <c r="AI256" s="168"/>
      <c r="AJ256" s="129"/>
      <c r="AK256" s="129"/>
      <c r="AL256" s="129"/>
      <c r="AM256" s="129"/>
      <c r="AN256" s="129"/>
      <c r="AT256" s="28"/>
      <c r="AU256" s="171"/>
      <c r="AV256" s="172"/>
      <c r="AW256" s="28"/>
      <c r="AX256" s="173"/>
      <c r="AY256" s="173"/>
      <c r="AZ256" s="28"/>
      <c r="BA256" s="28"/>
      <c r="BB256" s="28"/>
      <c r="BC256" s="28"/>
      <c r="BD256" s="28"/>
      <c r="BE256" s="28"/>
    </row>
    <row r="257" spans="3:57" ht="10.9" customHeight="1" x14ac:dyDescent="0.2">
      <c r="C257" s="238"/>
      <c r="D257" s="239"/>
      <c r="E257" s="216"/>
      <c r="F257" s="216"/>
      <c r="G257" s="243"/>
      <c r="H257" s="244"/>
      <c r="I257" s="202"/>
      <c r="J257" s="203"/>
      <c r="K257" s="539"/>
      <c r="L257" s="202"/>
      <c r="M257" s="203"/>
      <c r="N257" s="204"/>
      <c r="O257" s="208"/>
      <c r="P257" s="208"/>
      <c r="Q257" s="209"/>
      <c r="R257" s="178"/>
      <c r="S257" s="179"/>
      <c r="T257" s="179"/>
      <c r="U257" s="179"/>
      <c r="V257" s="179"/>
      <c r="W257" s="179"/>
      <c r="X257" s="180"/>
      <c r="Y257" s="180"/>
      <c r="Z257" s="180"/>
      <c r="AA257" s="180"/>
      <c r="AB257" s="180"/>
      <c r="AC257" s="180"/>
      <c r="AD257" s="169"/>
      <c r="AE257" s="169"/>
      <c r="AF257" s="169"/>
      <c r="AG257" s="169"/>
      <c r="AH257" s="169"/>
      <c r="AI257" s="170"/>
      <c r="AJ257" s="129"/>
      <c r="AK257" s="129"/>
      <c r="AL257" s="129"/>
      <c r="AM257" s="129"/>
      <c r="AN257" s="129"/>
      <c r="AT257" s="28"/>
      <c r="AU257" s="171"/>
      <c r="AV257" s="172"/>
      <c r="AW257" s="28"/>
      <c r="AX257" s="173"/>
      <c r="AY257" s="173"/>
      <c r="AZ257" s="28"/>
      <c r="BA257" s="28"/>
      <c r="BB257" s="28"/>
      <c r="BC257" s="28"/>
      <c r="BD257" s="28"/>
      <c r="BE257" s="28"/>
    </row>
    <row r="258" spans="3:57" ht="10.9" customHeight="1" x14ac:dyDescent="0.2">
      <c r="C258" s="210">
        <v>9</v>
      </c>
      <c r="D258" s="212" t="s">
        <v>1</v>
      </c>
      <c r="E258" s="214">
        <v>2</v>
      </c>
      <c r="F258" s="214" t="s">
        <v>0</v>
      </c>
      <c r="G258" s="210" t="s">
        <v>137</v>
      </c>
      <c r="H258" s="240"/>
      <c r="I258" s="535"/>
      <c r="J258" s="536"/>
      <c r="K258" s="537"/>
      <c r="L258" s="199"/>
      <c r="M258" s="200"/>
      <c r="N258" s="201"/>
      <c r="O258" s="205">
        <f t="shared" ref="O258" si="11">IF(L258=1,$AL$30,IF(L258=2,$AL$49,IF(L258=3,$AL$67,IF(L258=4,$AL$86,IF(L258=5,$AL$104,IF(L258=6,$AL$122,IF(L258=7,$AL$141,IF(L258=8,$AL$159,IF(L258=9,$AL$177,IF(L258=10,$AL$196,0))))))))))</f>
        <v>0</v>
      </c>
      <c r="P258" s="206"/>
      <c r="Q258" s="207"/>
      <c r="R258" s="174">
        <f>IF(AND(I258="○",AU258="●"),AX258*O258,0)</f>
        <v>0</v>
      </c>
      <c r="S258" s="175"/>
      <c r="T258" s="175"/>
      <c r="U258" s="175"/>
      <c r="V258" s="175"/>
      <c r="W258" s="175"/>
      <c r="X258" s="180">
        <f>IF(AND(I258="○",AU258="●"),'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35,0)</f>
        <v>0</v>
      </c>
      <c r="Y258" s="180"/>
      <c r="Z258" s="180"/>
      <c r="AA258" s="180"/>
      <c r="AB258" s="180"/>
      <c r="AC258" s="180"/>
      <c r="AD258" s="165">
        <f>IF(I258="○",ROUNDUP(R258+X258,1),0)</f>
        <v>0</v>
      </c>
      <c r="AE258" s="165"/>
      <c r="AF258" s="165"/>
      <c r="AG258" s="165"/>
      <c r="AH258" s="165"/>
      <c r="AI258" s="166"/>
      <c r="AJ258" s="129"/>
      <c r="AK258" s="129"/>
      <c r="AL258" s="129"/>
      <c r="AM258" s="129"/>
      <c r="AN258" s="129"/>
      <c r="AT258" s="28"/>
      <c r="AU258" s="171" t="str">
        <f>IF(OR(I258="×",AU262="×"),"×","●")</f>
        <v>●</v>
      </c>
      <c r="AV258" s="172">
        <f>IF(AU258="●",IF(I258="定","-",I258),"-")</f>
        <v>0</v>
      </c>
      <c r="AW258" s="28"/>
      <c r="AX258" s="173">
        <f t="shared" ref="AX258" si="12">20+ROUNDDOWN(($K$216-1000)/1000,0)*20</f>
        <v>0</v>
      </c>
      <c r="AY258" s="173"/>
      <c r="AZ258" s="28"/>
      <c r="BA258" s="28"/>
      <c r="BB258" s="28"/>
      <c r="BC258" s="28"/>
      <c r="BD258" s="28"/>
      <c r="BE258" s="28"/>
    </row>
    <row r="259" spans="3:57" ht="10.9" customHeight="1" x14ac:dyDescent="0.2">
      <c r="C259" s="211"/>
      <c r="D259" s="213"/>
      <c r="E259" s="215"/>
      <c r="F259" s="215"/>
      <c r="G259" s="241"/>
      <c r="H259" s="242"/>
      <c r="I259" s="199"/>
      <c r="J259" s="200"/>
      <c r="K259" s="538"/>
      <c r="L259" s="199"/>
      <c r="M259" s="200"/>
      <c r="N259" s="201"/>
      <c r="O259" s="208"/>
      <c r="P259" s="208"/>
      <c r="Q259" s="209"/>
      <c r="R259" s="176"/>
      <c r="S259" s="177"/>
      <c r="T259" s="177"/>
      <c r="U259" s="177"/>
      <c r="V259" s="177"/>
      <c r="W259" s="177"/>
      <c r="X259" s="180"/>
      <c r="Y259" s="180"/>
      <c r="Z259" s="180"/>
      <c r="AA259" s="180"/>
      <c r="AB259" s="180"/>
      <c r="AC259" s="180"/>
      <c r="AD259" s="167"/>
      <c r="AE259" s="167"/>
      <c r="AF259" s="167"/>
      <c r="AG259" s="167"/>
      <c r="AH259" s="167"/>
      <c r="AI259" s="168"/>
      <c r="AJ259" s="129"/>
      <c r="AK259" s="129"/>
      <c r="AL259" s="129"/>
      <c r="AM259" s="129"/>
      <c r="AN259" s="129"/>
      <c r="AT259" s="28"/>
      <c r="AU259" s="171"/>
      <c r="AV259" s="172"/>
      <c r="AW259" s="28"/>
      <c r="AX259" s="173"/>
      <c r="AY259" s="173"/>
      <c r="AZ259" s="28"/>
      <c r="BA259" s="28"/>
      <c r="BB259" s="28"/>
      <c r="BC259" s="28"/>
      <c r="BD259" s="28"/>
      <c r="BE259" s="28"/>
    </row>
    <row r="260" spans="3:57" ht="10.9" customHeight="1" x14ac:dyDescent="0.2">
      <c r="C260" s="211"/>
      <c r="D260" s="213"/>
      <c r="E260" s="215"/>
      <c r="F260" s="215"/>
      <c r="G260" s="241"/>
      <c r="H260" s="242"/>
      <c r="I260" s="199"/>
      <c r="J260" s="200"/>
      <c r="K260" s="538"/>
      <c r="L260" s="199"/>
      <c r="M260" s="200"/>
      <c r="N260" s="201"/>
      <c r="O260" s="208"/>
      <c r="P260" s="208"/>
      <c r="Q260" s="209"/>
      <c r="R260" s="176"/>
      <c r="S260" s="177"/>
      <c r="T260" s="177"/>
      <c r="U260" s="177"/>
      <c r="V260" s="177"/>
      <c r="W260" s="177"/>
      <c r="X260" s="180"/>
      <c r="Y260" s="180"/>
      <c r="Z260" s="180"/>
      <c r="AA260" s="180"/>
      <c r="AB260" s="180"/>
      <c r="AC260" s="180"/>
      <c r="AD260" s="167"/>
      <c r="AE260" s="167"/>
      <c r="AF260" s="167"/>
      <c r="AG260" s="167"/>
      <c r="AH260" s="167"/>
      <c r="AI260" s="168"/>
      <c r="AJ260" s="129"/>
      <c r="AK260" s="129"/>
      <c r="AL260" s="129"/>
      <c r="AM260" s="129"/>
      <c r="AN260" s="129"/>
      <c r="AT260" s="28"/>
      <c r="AU260" s="171"/>
      <c r="AV260" s="172"/>
      <c r="AW260" s="28"/>
      <c r="AX260" s="173"/>
      <c r="AY260" s="173"/>
      <c r="AZ260" s="28"/>
      <c r="BA260" s="28"/>
      <c r="BB260" s="28"/>
      <c r="BC260" s="28"/>
      <c r="BD260" s="28"/>
      <c r="BE260" s="28"/>
    </row>
    <row r="261" spans="3:57" ht="10.9" customHeight="1" x14ac:dyDescent="0.2">
      <c r="C261" s="238"/>
      <c r="D261" s="239"/>
      <c r="E261" s="216"/>
      <c r="F261" s="216"/>
      <c r="G261" s="243"/>
      <c r="H261" s="244"/>
      <c r="I261" s="202"/>
      <c r="J261" s="203"/>
      <c r="K261" s="539"/>
      <c r="L261" s="202"/>
      <c r="M261" s="203"/>
      <c r="N261" s="204"/>
      <c r="O261" s="208"/>
      <c r="P261" s="208"/>
      <c r="Q261" s="209"/>
      <c r="R261" s="178"/>
      <c r="S261" s="179"/>
      <c r="T261" s="179"/>
      <c r="U261" s="179"/>
      <c r="V261" s="179"/>
      <c r="W261" s="179"/>
      <c r="X261" s="180"/>
      <c r="Y261" s="180"/>
      <c r="Z261" s="180"/>
      <c r="AA261" s="180"/>
      <c r="AB261" s="180"/>
      <c r="AC261" s="180"/>
      <c r="AD261" s="169"/>
      <c r="AE261" s="169"/>
      <c r="AF261" s="169"/>
      <c r="AG261" s="169"/>
      <c r="AH261" s="169"/>
      <c r="AI261" s="170"/>
      <c r="AJ261" s="129"/>
      <c r="AK261" s="129"/>
      <c r="AL261" s="129"/>
      <c r="AM261" s="129"/>
      <c r="AN261" s="129"/>
      <c r="AT261" s="28"/>
      <c r="AU261" s="171"/>
      <c r="AV261" s="172"/>
      <c r="AW261" s="28"/>
      <c r="AX261" s="173"/>
      <c r="AY261" s="173"/>
      <c r="AZ261" s="28"/>
      <c r="BA261" s="28"/>
      <c r="BB261" s="28"/>
      <c r="BC261" s="28"/>
      <c r="BD261" s="28"/>
      <c r="BE261" s="28"/>
    </row>
    <row r="262" spans="3:57" ht="10.9" customHeight="1" x14ac:dyDescent="0.2">
      <c r="C262" s="210">
        <v>9</v>
      </c>
      <c r="D262" s="212" t="s">
        <v>1</v>
      </c>
      <c r="E262" s="214">
        <v>3</v>
      </c>
      <c r="F262" s="214" t="s">
        <v>0</v>
      </c>
      <c r="G262" s="210" t="s">
        <v>138</v>
      </c>
      <c r="H262" s="240"/>
      <c r="I262" s="535"/>
      <c r="J262" s="536"/>
      <c r="K262" s="537"/>
      <c r="L262" s="199"/>
      <c r="M262" s="200"/>
      <c r="N262" s="201"/>
      <c r="O262" s="205">
        <f t="shared" ref="O262" si="13">IF(L262=1,$AL$30,IF(L262=2,$AL$49,IF(L262=3,$AL$67,IF(L262=4,$AL$86,IF(L262=5,$AL$104,IF(L262=6,$AL$122,IF(L262=7,$AL$141,IF(L262=8,$AL$159,IF(L262=9,$AL$177,IF(L262=10,$AL$196,0))))))))))</f>
        <v>0</v>
      </c>
      <c r="P262" s="206"/>
      <c r="Q262" s="207"/>
      <c r="R262" s="174">
        <f>IF(AND(I262="○",AU262="●"),AX262*O262,0)</f>
        <v>0</v>
      </c>
      <c r="S262" s="175"/>
      <c r="T262" s="175"/>
      <c r="U262" s="175"/>
      <c r="V262" s="175"/>
      <c r="W262" s="175"/>
      <c r="X262" s="180">
        <f>IF(AND(I262="○",AU262="●"),'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39,0)</f>
        <v>0</v>
      </c>
      <c r="Y262" s="180"/>
      <c r="Z262" s="180"/>
      <c r="AA262" s="180"/>
      <c r="AB262" s="180"/>
      <c r="AC262" s="180"/>
      <c r="AD262" s="165">
        <f>IF(I262="○",ROUNDUP(R262+X262,1),0)</f>
        <v>0</v>
      </c>
      <c r="AE262" s="165"/>
      <c r="AF262" s="165"/>
      <c r="AG262" s="165"/>
      <c r="AH262" s="165"/>
      <c r="AI262" s="166"/>
      <c r="AJ262" s="129"/>
      <c r="AK262" s="129"/>
      <c r="AL262" s="129"/>
      <c r="AM262" s="129"/>
      <c r="AN262" s="129"/>
      <c r="AT262" s="28"/>
      <c r="AU262" s="171" t="str">
        <f>IF(OR(I262="×",AU266="×"),"×","●")</f>
        <v>●</v>
      </c>
      <c r="AV262" s="172">
        <f>IF(AU262="●",IF(I262="定","-",I262),"-")</f>
        <v>0</v>
      </c>
      <c r="AW262" s="28"/>
      <c r="AX262" s="173">
        <f t="shared" ref="AX262" si="14">20+ROUNDDOWN(($K$216-1000)/1000,0)*20</f>
        <v>0</v>
      </c>
      <c r="AY262" s="173"/>
      <c r="AZ262" s="28"/>
      <c r="BA262" s="28"/>
      <c r="BB262" s="28"/>
      <c r="BC262" s="28"/>
      <c r="BD262" s="28"/>
      <c r="BE262" s="28"/>
    </row>
    <row r="263" spans="3:57" ht="10.9" customHeight="1" x14ac:dyDescent="0.2">
      <c r="C263" s="211"/>
      <c r="D263" s="213"/>
      <c r="E263" s="215"/>
      <c r="F263" s="215"/>
      <c r="G263" s="241"/>
      <c r="H263" s="242"/>
      <c r="I263" s="199"/>
      <c r="J263" s="200"/>
      <c r="K263" s="538"/>
      <c r="L263" s="199"/>
      <c r="M263" s="200"/>
      <c r="N263" s="201"/>
      <c r="O263" s="208"/>
      <c r="P263" s="208"/>
      <c r="Q263" s="209"/>
      <c r="R263" s="176"/>
      <c r="S263" s="177"/>
      <c r="T263" s="177"/>
      <c r="U263" s="177"/>
      <c r="V263" s="177"/>
      <c r="W263" s="177"/>
      <c r="X263" s="180"/>
      <c r="Y263" s="180"/>
      <c r="Z263" s="180"/>
      <c r="AA263" s="180"/>
      <c r="AB263" s="180"/>
      <c r="AC263" s="180"/>
      <c r="AD263" s="167"/>
      <c r="AE263" s="167"/>
      <c r="AF263" s="167"/>
      <c r="AG263" s="167"/>
      <c r="AH263" s="167"/>
      <c r="AI263" s="168"/>
      <c r="AJ263" s="129"/>
      <c r="AK263" s="129"/>
      <c r="AL263" s="129"/>
      <c r="AM263" s="129"/>
      <c r="AN263" s="129"/>
      <c r="AT263" s="28"/>
      <c r="AU263" s="171"/>
      <c r="AV263" s="172"/>
      <c r="AW263" s="28"/>
      <c r="AX263" s="173"/>
      <c r="AY263" s="173"/>
      <c r="AZ263" s="28"/>
      <c r="BA263" s="28"/>
      <c r="BB263" s="28"/>
      <c r="BC263" s="28"/>
      <c r="BD263" s="28"/>
      <c r="BE263" s="28"/>
    </row>
    <row r="264" spans="3:57" ht="10.9" customHeight="1" x14ac:dyDescent="0.2">
      <c r="C264" s="211"/>
      <c r="D264" s="213"/>
      <c r="E264" s="215"/>
      <c r="F264" s="215"/>
      <c r="G264" s="241"/>
      <c r="H264" s="242"/>
      <c r="I264" s="199"/>
      <c r="J264" s="200"/>
      <c r="K264" s="538"/>
      <c r="L264" s="199"/>
      <c r="M264" s="200"/>
      <c r="N264" s="201"/>
      <c r="O264" s="208"/>
      <c r="P264" s="208"/>
      <c r="Q264" s="209"/>
      <c r="R264" s="176"/>
      <c r="S264" s="177"/>
      <c r="T264" s="177"/>
      <c r="U264" s="177"/>
      <c r="V264" s="177"/>
      <c r="W264" s="177"/>
      <c r="X264" s="180"/>
      <c r="Y264" s="180"/>
      <c r="Z264" s="180"/>
      <c r="AA264" s="180"/>
      <c r="AB264" s="180"/>
      <c r="AC264" s="180"/>
      <c r="AD264" s="167"/>
      <c r="AE264" s="167"/>
      <c r="AF264" s="167"/>
      <c r="AG264" s="167"/>
      <c r="AH264" s="167"/>
      <c r="AI264" s="168"/>
      <c r="AJ264" s="129"/>
      <c r="AK264" s="129"/>
      <c r="AL264" s="129"/>
      <c r="AM264" s="129"/>
      <c r="AN264" s="129"/>
      <c r="AT264" s="28"/>
      <c r="AU264" s="171"/>
      <c r="AV264" s="172"/>
      <c r="AW264" s="28"/>
      <c r="AX264" s="173"/>
      <c r="AY264" s="173"/>
      <c r="AZ264" s="28"/>
      <c r="BA264" s="28"/>
      <c r="BB264" s="28"/>
      <c r="BC264" s="28"/>
      <c r="BD264" s="28"/>
      <c r="BE264" s="28"/>
    </row>
    <row r="265" spans="3:57" ht="10.9" customHeight="1" x14ac:dyDescent="0.2">
      <c r="C265" s="238"/>
      <c r="D265" s="239"/>
      <c r="E265" s="216"/>
      <c r="F265" s="216"/>
      <c r="G265" s="243"/>
      <c r="H265" s="244"/>
      <c r="I265" s="202"/>
      <c r="J265" s="203"/>
      <c r="K265" s="539"/>
      <c r="L265" s="202"/>
      <c r="M265" s="203"/>
      <c r="N265" s="204"/>
      <c r="O265" s="208"/>
      <c r="P265" s="208"/>
      <c r="Q265" s="209"/>
      <c r="R265" s="178"/>
      <c r="S265" s="179"/>
      <c r="T265" s="179"/>
      <c r="U265" s="179"/>
      <c r="V265" s="179"/>
      <c r="W265" s="179"/>
      <c r="X265" s="180"/>
      <c r="Y265" s="180"/>
      <c r="Z265" s="180"/>
      <c r="AA265" s="180"/>
      <c r="AB265" s="180"/>
      <c r="AC265" s="180"/>
      <c r="AD265" s="169"/>
      <c r="AE265" s="169"/>
      <c r="AF265" s="169"/>
      <c r="AG265" s="169"/>
      <c r="AH265" s="169"/>
      <c r="AI265" s="170"/>
      <c r="AJ265" s="129"/>
      <c r="AK265" s="129"/>
      <c r="AL265" s="129"/>
      <c r="AM265" s="129"/>
      <c r="AN265" s="129"/>
      <c r="AT265" s="28"/>
      <c r="AU265" s="171"/>
      <c r="AV265" s="172"/>
      <c r="AW265" s="28"/>
      <c r="AX265" s="173"/>
      <c r="AY265" s="173"/>
      <c r="AZ265" s="28"/>
      <c r="BA265" s="28"/>
      <c r="BB265" s="28"/>
      <c r="BC265" s="28"/>
      <c r="BD265" s="28"/>
      <c r="BE265" s="28"/>
    </row>
    <row r="266" spans="3:57" ht="10.9" customHeight="1" x14ac:dyDescent="0.2">
      <c r="C266" s="210">
        <v>9</v>
      </c>
      <c r="D266" s="212" t="s">
        <v>1</v>
      </c>
      <c r="E266" s="214">
        <v>4</v>
      </c>
      <c r="F266" s="214" t="s">
        <v>0</v>
      </c>
      <c r="G266" s="210" t="s">
        <v>139</v>
      </c>
      <c r="H266" s="240"/>
      <c r="I266" s="535"/>
      <c r="J266" s="536"/>
      <c r="K266" s="537"/>
      <c r="L266" s="199"/>
      <c r="M266" s="200"/>
      <c r="N266" s="201"/>
      <c r="O266" s="205">
        <f t="shared" ref="O266" si="15">IF(L266=1,$AL$30,IF(L266=2,$AL$49,IF(L266=3,$AL$67,IF(L266=4,$AL$86,IF(L266=5,$AL$104,IF(L266=6,$AL$122,IF(L266=7,$AL$141,IF(L266=8,$AL$159,IF(L266=9,$AL$177,IF(L266=10,$AL$196,0))))))))))</f>
        <v>0</v>
      </c>
      <c r="P266" s="206"/>
      <c r="Q266" s="207"/>
      <c r="R266" s="174">
        <f>IF(AND(I266="○",AU266="●"),AX266*O266,0)</f>
        <v>0</v>
      </c>
      <c r="S266" s="175"/>
      <c r="T266" s="175"/>
      <c r="U266" s="175"/>
      <c r="V266" s="175"/>
      <c r="W266" s="175"/>
      <c r="X266" s="180">
        <f>IF(AND(I266="○",AU266="●"),'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43,0)</f>
        <v>0</v>
      </c>
      <c r="Y266" s="180"/>
      <c r="Z266" s="180"/>
      <c r="AA266" s="180"/>
      <c r="AB266" s="180"/>
      <c r="AC266" s="180"/>
      <c r="AD266" s="165">
        <f>IF(I266="○",ROUNDUP(R266+X266,1),0)</f>
        <v>0</v>
      </c>
      <c r="AE266" s="165"/>
      <c r="AF266" s="165"/>
      <c r="AG266" s="165"/>
      <c r="AH266" s="165"/>
      <c r="AI266" s="166"/>
      <c r="AJ266" s="129"/>
      <c r="AK266" s="129"/>
      <c r="AL266" s="129"/>
      <c r="AM266" s="129"/>
      <c r="AN266" s="129"/>
      <c r="AT266" s="28"/>
      <c r="AU266" s="171" t="str">
        <f>IF(OR(I266="×",AU270="×"),"×","●")</f>
        <v>●</v>
      </c>
      <c r="AV266" s="172">
        <f>IF(AU266="●",IF(I266="定","-",I266),"-")</f>
        <v>0</v>
      </c>
      <c r="AW266" s="28"/>
      <c r="AX266" s="173">
        <f t="shared" ref="AX266" si="16">20+ROUNDDOWN(($K$216-1000)/1000,0)*20</f>
        <v>0</v>
      </c>
      <c r="AY266" s="173"/>
      <c r="AZ266" s="28"/>
      <c r="BA266" s="28"/>
      <c r="BB266" s="28"/>
      <c r="BC266" s="28"/>
      <c r="BD266" s="28"/>
      <c r="BE266" s="28"/>
    </row>
    <row r="267" spans="3:57" ht="10.9" customHeight="1" x14ac:dyDescent="0.2">
      <c r="C267" s="211"/>
      <c r="D267" s="213"/>
      <c r="E267" s="215"/>
      <c r="F267" s="215"/>
      <c r="G267" s="241"/>
      <c r="H267" s="242"/>
      <c r="I267" s="199"/>
      <c r="J267" s="200"/>
      <c r="K267" s="538"/>
      <c r="L267" s="199"/>
      <c r="M267" s="200"/>
      <c r="N267" s="201"/>
      <c r="O267" s="208"/>
      <c r="P267" s="208"/>
      <c r="Q267" s="209"/>
      <c r="R267" s="176"/>
      <c r="S267" s="177"/>
      <c r="T267" s="177"/>
      <c r="U267" s="177"/>
      <c r="V267" s="177"/>
      <c r="W267" s="177"/>
      <c r="X267" s="180"/>
      <c r="Y267" s="180"/>
      <c r="Z267" s="180"/>
      <c r="AA267" s="180"/>
      <c r="AB267" s="180"/>
      <c r="AC267" s="180"/>
      <c r="AD267" s="167"/>
      <c r="AE267" s="167"/>
      <c r="AF267" s="167"/>
      <c r="AG267" s="167"/>
      <c r="AH267" s="167"/>
      <c r="AI267" s="168"/>
      <c r="AJ267" s="129"/>
      <c r="AK267" s="129"/>
      <c r="AL267" s="129"/>
      <c r="AM267" s="129"/>
      <c r="AN267" s="129"/>
      <c r="AT267" s="28"/>
      <c r="AU267" s="171"/>
      <c r="AV267" s="172"/>
      <c r="AW267" s="28"/>
      <c r="AX267" s="173"/>
      <c r="AY267" s="173"/>
      <c r="AZ267" s="28"/>
      <c r="BA267" s="28"/>
      <c r="BB267" s="28"/>
      <c r="BC267" s="28"/>
      <c r="BD267" s="28"/>
      <c r="BE267" s="28"/>
    </row>
    <row r="268" spans="3:57" ht="10.9" customHeight="1" x14ac:dyDescent="0.2">
      <c r="C268" s="211"/>
      <c r="D268" s="213"/>
      <c r="E268" s="215"/>
      <c r="F268" s="215"/>
      <c r="G268" s="241"/>
      <c r="H268" s="242"/>
      <c r="I268" s="199"/>
      <c r="J268" s="200"/>
      <c r="K268" s="538"/>
      <c r="L268" s="199"/>
      <c r="M268" s="200"/>
      <c r="N268" s="201"/>
      <c r="O268" s="208"/>
      <c r="P268" s="208"/>
      <c r="Q268" s="209"/>
      <c r="R268" s="176"/>
      <c r="S268" s="177"/>
      <c r="T268" s="177"/>
      <c r="U268" s="177"/>
      <c r="V268" s="177"/>
      <c r="W268" s="177"/>
      <c r="X268" s="180"/>
      <c r="Y268" s="180"/>
      <c r="Z268" s="180"/>
      <c r="AA268" s="180"/>
      <c r="AB268" s="180"/>
      <c r="AC268" s="180"/>
      <c r="AD268" s="167"/>
      <c r="AE268" s="167"/>
      <c r="AF268" s="167"/>
      <c r="AG268" s="167"/>
      <c r="AH268" s="167"/>
      <c r="AI268" s="168"/>
      <c r="AJ268" s="129"/>
      <c r="AK268" s="129"/>
      <c r="AL268" s="129"/>
      <c r="AM268" s="129"/>
      <c r="AN268" s="129"/>
      <c r="AT268" s="28"/>
      <c r="AU268" s="171"/>
      <c r="AV268" s="172"/>
      <c r="AW268" s="28"/>
      <c r="AX268" s="173"/>
      <c r="AY268" s="173"/>
      <c r="AZ268" s="28"/>
      <c r="BA268" s="28"/>
      <c r="BB268" s="28"/>
      <c r="BC268" s="28"/>
      <c r="BD268" s="28"/>
      <c r="BE268" s="28"/>
    </row>
    <row r="269" spans="3:57" ht="10.9" customHeight="1" x14ac:dyDescent="0.2">
      <c r="C269" s="238"/>
      <c r="D269" s="239"/>
      <c r="E269" s="216"/>
      <c r="F269" s="216"/>
      <c r="G269" s="243"/>
      <c r="H269" s="244"/>
      <c r="I269" s="202"/>
      <c r="J269" s="203"/>
      <c r="K269" s="539"/>
      <c r="L269" s="202"/>
      <c r="M269" s="203"/>
      <c r="N269" s="204"/>
      <c r="O269" s="208"/>
      <c r="P269" s="208"/>
      <c r="Q269" s="209"/>
      <c r="R269" s="178"/>
      <c r="S269" s="179"/>
      <c r="T269" s="179"/>
      <c r="U269" s="179"/>
      <c r="V269" s="179"/>
      <c r="W269" s="179"/>
      <c r="X269" s="180"/>
      <c r="Y269" s="180"/>
      <c r="Z269" s="180"/>
      <c r="AA269" s="180"/>
      <c r="AB269" s="180"/>
      <c r="AC269" s="180"/>
      <c r="AD269" s="169"/>
      <c r="AE269" s="169"/>
      <c r="AF269" s="169"/>
      <c r="AG269" s="169"/>
      <c r="AH269" s="169"/>
      <c r="AI269" s="170"/>
      <c r="AJ269" s="129"/>
      <c r="AK269" s="129"/>
      <c r="AL269" s="129"/>
      <c r="AM269" s="129"/>
      <c r="AN269" s="129"/>
      <c r="AT269" s="28"/>
      <c r="AU269" s="171"/>
      <c r="AV269" s="172"/>
      <c r="AW269" s="28"/>
      <c r="AX269" s="173"/>
      <c r="AY269" s="173"/>
      <c r="AZ269" s="28"/>
      <c r="BA269" s="28"/>
      <c r="BB269" s="28"/>
      <c r="BC269" s="28"/>
      <c r="BD269" s="28"/>
      <c r="BE269" s="28"/>
    </row>
    <row r="270" spans="3:57" ht="10.9" customHeight="1" x14ac:dyDescent="0.2">
      <c r="C270" s="210">
        <v>9</v>
      </c>
      <c r="D270" s="212" t="s">
        <v>1</v>
      </c>
      <c r="E270" s="214">
        <v>5</v>
      </c>
      <c r="F270" s="214" t="s">
        <v>0</v>
      </c>
      <c r="G270" s="210" t="s">
        <v>140</v>
      </c>
      <c r="H270" s="240"/>
      <c r="I270" s="535"/>
      <c r="J270" s="536"/>
      <c r="K270" s="537"/>
      <c r="L270" s="199"/>
      <c r="M270" s="200"/>
      <c r="N270" s="201"/>
      <c r="O270" s="205">
        <f t="shared" ref="O270" si="17">IF(L270=1,$AL$30,IF(L270=2,$AL$49,IF(L270=3,$AL$67,IF(L270=4,$AL$86,IF(L270=5,$AL$104,IF(L270=6,$AL$122,IF(L270=7,$AL$141,IF(L270=8,$AL$159,IF(L270=9,$AL$177,IF(L270=10,$AL$196,0))))))))))</f>
        <v>0</v>
      </c>
      <c r="P270" s="206"/>
      <c r="Q270" s="207"/>
      <c r="R270" s="174">
        <f>IF(AND(I270="○",AU270="●"),AX270*O270,0)</f>
        <v>0</v>
      </c>
      <c r="S270" s="175"/>
      <c r="T270" s="175"/>
      <c r="U270" s="175"/>
      <c r="V270" s="175"/>
      <c r="W270" s="175"/>
      <c r="X270" s="180">
        <f>IF(AND(I270="○",AU270="●"),'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47,0)</f>
        <v>0</v>
      </c>
      <c r="Y270" s="180"/>
      <c r="Z270" s="180"/>
      <c r="AA270" s="180"/>
      <c r="AB270" s="180"/>
      <c r="AC270" s="180"/>
      <c r="AD270" s="165">
        <f>IF(I270="○",ROUNDUP(R270+X270,1),0)</f>
        <v>0</v>
      </c>
      <c r="AE270" s="165"/>
      <c r="AF270" s="165"/>
      <c r="AG270" s="165"/>
      <c r="AH270" s="165"/>
      <c r="AI270" s="166"/>
      <c r="AJ270" s="129"/>
      <c r="AK270" s="129"/>
      <c r="AL270" s="129"/>
      <c r="AM270" s="129"/>
      <c r="AN270" s="129"/>
      <c r="AT270" s="28"/>
      <c r="AU270" s="171" t="str">
        <f>IF(OR(I270="×",AU274="×"),"×","●")</f>
        <v>●</v>
      </c>
      <c r="AV270" s="172">
        <f>IF(AU270="●",IF(I270="定","-",I270),"-")</f>
        <v>0</v>
      </c>
      <c r="AW270" s="28"/>
      <c r="AX270" s="173">
        <f t="shared" ref="AX270" si="18">20+ROUNDDOWN(($K$216-1000)/1000,0)*20</f>
        <v>0</v>
      </c>
      <c r="AY270" s="173"/>
      <c r="AZ270" s="28"/>
      <c r="BA270" s="28"/>
      <c r="BB270" s="28"/>
      <c r="BC270" s="28"/>
      <c r="BD270" s="28"/>
      <c r="BE270" s="28"/>
    </row>
    <row r="271" spans="3:57" ht="10.9" customHeight="1" x14ac:dyDescent="0.2">
      <c r="C271" s="211"/>
      <c r="D271" s="213"/>
      <c r="E271" s="215"/>
      <c r="F271" s="215"/>
      <c r="G271" s="241"/>
      <c r="H271" s="242"/>
      <c r="I271" s="199"/>
      <c r="J271" s="200"/>
      <c r="K271" s="538"/>
      <c r="L271" s="199"/>
      <c r="M271" s="200"/>
      <c r="N271" s="201"/>
      <c r="O271" s="208"/>
      <c r="P271" s="208"/>
      <c r="Q271" s="209"/>
      <c r="R271" s="176"/>
      <c r="S271" s="177"/>
      <c r="T271" s="177"/>
      <c r="U271" s="177"/>
      <c r="V271" s="177"/>
      <c r="W271" s="177"/>
      <c r="X271" s="180"/>
      <c r="Y271" s="180"/>
      <c r="Z271" s="180"/>
      <c r="AA271" s="180"/>
      <c r="AB271" s="180"/>
      <c r="AC271" s="180"/>
      <c r="AD271" s="167"/>
      <c r="AE271" s="167"/>
      <c r="AF271" s="167"/>
      <c r="AG271" s="167"/>
      <c r="AH271" s="167"/>
      <c r="AI271" s="168"/>
      <c r="AJ271" s="129"/>
      <c r="AK271" s="129"/>
      <c r="AL271" s="129"/>
      <c r="AM271" s="129"/>
      <c r="AN271" s="129"/>
      <c r="AT271" s="28"/>
      <c r="AU271" s="171"/>
      <c r="AV271" s="172"/>
      <c r="AW271" s="28"/>
      <c r="AX271" s="173"/>
      <c r="AY271" s="173"/>
      <c r="AZ271" s="28"/>
      <c r="BA271" s="28"/>
      <c r="BB271" s="28"/>
      <c r="BC271" s="28"/>
      <c r="BD271" s="28"/>
      <c r="BE271" s="28"/>
    </row>
    <row r="272" spans="3:57" ht="10.9" customHeight="1" x14ac:dyDescent="0.2">
      <c r="C272" s="211"/>
      <c r="D272" s="213"/>
      <c r="E272" s="215"/>
      <c r="F272" s="215"/>
      <c r="G272" s="241"/>
      <c r="H272" s="242"/>
      <c r="I272" s="199"/>
      <c r="J272" s="200"/>
      <c r="K272" s="538"/>
      <c r="L272" s="199"/>
      <c r="M272" s="200"/>
      <c r="N272" s="201"/>
      <c r="O272" s="208"/>
      <c r="P272" s="208"/>
      <c r="Q272" s="209"/>
      <c r="R272" s="176"/>
      <c r="S272" s="177"/>
      <c r="T272" s="177"/>
      <c r="U272" s="177"/>
      <c r="V272" s="177"/>
      <c r="W272" s="177"/>
      <c r="X272" s="180"/>
      <c r="Y272" s="180"/>
      <c r="Z272" s="180"/>
      <c r="AA272" s="180"/>
      <c r="AB272" s="180"/>
      <c r="AC272" s="180"/>
      <c r="AD272" s="167"/>
      <c r="AE272" s="167"/>
      <c r="AF272" s="167"/>
      <c r="AG272" s="167"/>
      <c r="AH272" s="167"/>
      <c r="AI272" s="168"/>
      <c r="AJ272" s="129"/>
      <c r="AK272" s="129"/>
      <c r="AL272" s="129"/>
      <c r="AM272" s="129"/>
      <c r="AN272" s="129"/>
      <c r="AT272" s="28"/>
      <c r="AU272" s="171"/>
      <c r="AV272" s="172"/>
      <c r="AW272" s="28"/>
      <c r="AX272" s="173"/>
      <c r="AY272" s="173"/>
      <c r="AZ272" s="28"/>
      <c r="BA272" s="28"/>
      <c r="BB272" s="28"/>
      <c r="BC272" s="28"/>
      <c r="BD272" s="28"/>
      <c r="BE272" s="28"/>
    </row>
    <row r="273" spans="3:57" ht="10.9" customHeight="1" x14ac:dyDescent="0.2">
      <c r="C273" s="238"/>
      <c r="D273" s="239"/>
      <c r="E273" s="216"/>
      <c r="F273" s="216"/>
      <c r="G273" s="243"/>
      <c r="H273" s="244"/>
      <c r="I273" s="202"/>
      <c r="J273" s="203"/>
      <c r="K273" s="539"/>
      <c r="L273" s="202"/>
      <c r="M273" s="203"/>
      <c r="N273" s="204"/>
      <c r="O273" s="208"/>
      <c r="P273" s="208"/>
      <c r="Q273" s="209"/>
      <c r="R273" s="178"/>
      <c r="S273" s="179"/>
      <c r="T273" s="179"/>
      <c r="U273" s="179"/>
      <c r="V273" s="179"/>
      <c r="W273" s="179"/>
      <c r="X273" s="180"/>
      <c r="Y273" s="180"/>
      <c r="Z273" s="180"/>
      <c r="AA273" s="180"/>
      <c r="AB273" s="180"/>
      <c r="AC273" s="180"/>
      <c r="AD273" s="169"/>
      <c r="AE273" s="169"/>
      <c r="AF273" s="169"/>
      <c r="AG273" s="169"/>
      <c r="AH273" s="169"/>
      <c r="AI273" s="170"/>
      <c r="AJ273" s="129"/>
      <c r="AK273" s="129"/>
      <c r="AL273" s="129"/>
      <c r="AM273" s="129"/>
      <c r="AN273" s="129"/>
      <c r="AT273" s="28"/>
      <c r="AU273" s="171"/>
      <c r="AV273" s="172"/>
      <c r="AW273" s="28"/>
      <c r="AX273" s="173"/>
      <c r="AY273" s="173"/>
      <c r="AZ273" s="28"/>
      <c r="BA273" s="28"/>
      <c r="BB273" s="28"/>
      <c r="BC273" s="28"/>
      <c r="BD273" s="28"/>
      <c r="BE273" s="28"/>
    </row>
    <row r="274" spans="3:57" ht="10.9" customHeight="1" x14ac:dyDescent="0.2">
      <c r="C274" s="210">
        <v>9</v>
      </c>
      <c r="D274" s="212" t="s">
        <v>1</v>
      </c>
      <c r="E274" s="214">
        <v>6</v>
      </c>
      <c r="F274" s="214" t="s">
        <v>0</v>
      </c>
      <c r="G274" s="210" t="s">
        <v>129</v>
      </c>
      <c r="H274" s="240"/>
      <c r="I274" s="535"/>
      <c r="J274" s="536"/>
      <c r="K274" s="537"/>
      <c r="L274" s="199"/>
      <c r="M274" s="200"/>
      <c r="N274" s="201"/>
      <c r="O274" s="205">
        <f t="shared" ref="O274" si="19">IF(L274=1,$AL$30,IF(L274=2,$AL$49,IF(L274=3,$AL$67,IF(L274=4,$AL$86,IF(L274=5,$AL$104,IF(L274=6,$AL$122,IF(L274=7,$AL$141,IF(L274=8,$AL$159,IF(L274=9,$AL$177,IF(L274=10,$AL$196,0))))))))))</f>
        <v>0</v>
      </c>
      <c r="P274" s="206"/>
      <c r="Q274" s="207"/>
      <c r="R274" s="174">
        <f>IF(AND(I274="○",AU274="●"),AX274*O274,0)</f>
        <v>0</v>
      </c>
      <c r="S274" s="175"/>
      <c r="T274" s="175"/>
      <c r="U274" s="175"/>
      <c r="V274" s="175"/>
      <c r="W274" s="175"/>
      <c r="X274" s="180">
        <f>IF(AND(I274="○",AU274="●"),'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51,0)</f>
        <v>0</v>
      </c>
      <c r="Y274" s="180"/>
      <c r="Z274" s="180"/>
      <c r="AA274" s="180"/>
      <c r="AB274" s="180"/>
      <c r="AC274" s="180"/>
      <c r="AD274" s="165">
        <f>IF(I274="○",ROUNDUP(R274+X274,1),0)</f>
        <v>0</v>
      </c>
      <c r="AE274" s="165"/>
      <c r="AF274" s="165"/>
      <c r="AG274" s="165"/>
      <c r="AH274" s="165"/>
      <c r="AI274" s="166"/>
      <c r="AJ274" s="129"/>
      <c r="AK274" s="129"/>
      <c r="AL274" s="129"/>
      <c r="AM274" s="129"/>
      <c r="AN274" s="129"/>
      <c r="AT274" s="28"/>
      <c r="AU274" s="171" t="str">
        <f t="shared" ref="AU274" si="20">IF(OR(I274="×",AU278="×"),"×","●")</f>
        <v>●</v>
      </c>
      <c r="AV274" s="172">
        <f>IF(AU274="●",IF(I274="定","-",I274),"-")</f>
        <v>0</v>
      </c>
      <c r="AW274" s="28"/>
      <c r="AX274" s="173">
        <f t="shared" ref="AX274" si="21">20+ROUNDDOWN(($K$216-1000)/1000,0)*20</f>
        <v>0</v>
      </c>
      <c r="AY274" s="173"/>
      <c r="AZ274" s="28"/>
      <c r="BA274" s="28"/>
      <c r="BB274" s="28"/>
      <c r="BC274" s="28"/>
      <c r="BD274" s="28"/>
      <c r="BE274" s="28"/>
    </row>
    <row r="275" spans="3:57" ht="10.9" customHeight="1" x14ac:dyDescent="0.2">
      <c r="C275" s="211"/>
      <c r="D275" s="213"/>
      <c r="E275" s="215"/>
      <c r="F275" s="215"/>
      <c r="G275" s="241"/>
      <c r="H275" s="242"/>
      <c r="I275" s="199"/>
      <c r="J275" s="200"/>
      <c r="K275" s="538"/>
      <c r="L275" s="199"/>
      <c r="M275" s="200"/>
      <c r="N275" s="201"/>
      <c r="O275" s="208"/>
      <c r="P275" s="208"/>
      <c r="Q275" s="209"/>
      <c r="R275" s="176"/>
      <c r="S275" s="177"/>
      <c r="T275" s="177"/>
      <c r="U275" s="177"/>
      <c r="V275" s="177"/>
      <c r="W275" s="177"/>
      <c r="X275" s="180"/>
      <c r="Y275" s="180"/>
      <c r="Z275" s="180"/>
      <c r="AA275" s="180"/>
      <c r="AB275" s="180"/>
      <c r="AC275" s="180"/>
      <c r="AD275" s="167"/>
      <c r="AE275" s="167"/>
      <c r="AF275" s="167"/>
      <c r="AG275" s="167"/>
      <c r="AH275" s="167"/>
      <c r="AI275" s="168"/>
      <c r="AJ275" s="129"/>
      <c r="AK275" s="129"/>
      <c r="AL275" s="129"/>
      <c r="AM275" s="129"/>
      <c r="AN275" s="129"/>
      <c r="AT275" s="28"/>
      <c r="AU275" s="171"/>
      <c r="AV275" s="172"/>
      <c r="AW275" s="28"/>
      <c r="AX275" s="173"/>
      <c r="AY275" s="173"/>
      <c r="AZ275" s="28"/>
      <c r="BA275" s="28"/>
      <c r="BB275" s="28"/>
      <c r="BC275" s="28"/>
      <c r="BD275" s="28"/>
      <c r="BE275" s="28"/>
    </row>
    <row r="276" spans="3:57" ht="10.9" customHeight="1" x14ac:dyDescent="0.2">
      <c r="C276" s="211"/>
      <c r="D276" s="213"/>
      <c r="E276" s="215"/>
      <c r="F276" s="215"/>
      <c r="G276" s="241"/>
      <c r="H276" s="242"/>
      <c r="I276" s="199"/>
      <c r="J276" s="200"/>
      <c r="K276" s="538"/>
      <c r="L276" s="199"/>
      <c r="M276" s="200"/>
      <c r="N276" s="201"/>
      <c r="O276" s="208"/>
      <c r="P276" s="208"/>
      <c r="Q276" s="209"/>
      <c r="R276" s="176"/>
      <c r="S276" s="177"/>
      <c r="T276" s="177"/>
      <c r="U276" s="177"/>
      <c r="V276" s="177"/>
      <c r="W276" s="177"/>
      <c r="X276" s="180"/>
      <c r="Y276" s="180"/>
      <c r="Z276" s="180"/>
      <c r="AA276" s="180"/>
      <c r="AB276" s="180"/>
      <c r="AC276" s="180"/>
      <c r="AD276" s="167"/>
      <c r="AE276" s="167"/>
      <c r="AF276" s="167"/>
      <c r="AG276" s="167"/>
      <c r="AH276" s="167"/>
      <c r="AI276" s="168"/>
      <c r="AJ276" s="129"/>
      <c r="AK276" s="129"/>
      <c r="AL276" s="129"/>
      <c r="AM276" s="129"/>
      <c r="AN276" s="129"/>
      <c r="AT276" s="28"/>
      <c r="AU276" s="171"/>
      <c r="AV276" s="172"/>
      <c r="AW276" s="28"/>
      <c r="AX276" s="173"/>
      <c r="AY276" s="173"/>
      <c r="AZ276" s="28"/>
      <c r="BA276" s="28"/>
      <c r="BB276" s="28"/>
      <c r="BC276" s="28"/>
      <c r="BD276" s="28"/>
      <c r="BE276" s="28"/>
    </row>
    <row r="277" spans="3:57" ht="10.9" customHeight="1" x14ac:dyDescent="0.2">
      <c r="C277" s="238"/>
      <c r="D277" s="239"/>
      <c r="E277" s="216"/>
      <c r="F277" s="216"/>
      <c r="G277" s="243"/>
      <c r="H277" s="244"/>
      <c r="I277" s="202"/>
      <c r="J277" s="203"/>
      <c r="K277" s="539"/>
      <c r="L277" s="202"/>
      <c r="M277" s="203"/>
      <c r="N277" s="204"/>
      <c r="O277" s="208"/>
      <c r="P277" s="208"/>
      <c r="Q277" s="209"/>
      <c r="R277" s="178"/>
      <c r="S277" s="179"/>
      <c r="T277" s="179"/>
      <c r="U277" s="179"/>
      <c r="V277" s="179"/>
      <c r="W277" s="179"/>
      <c r="X277" s="180"/>
      <c r="Y277" s="180"/>
      <c r="Z277" s="180"/>
      <c r="AA277" s="180"/>
      <c r="AB277" s="180"/>
      <c r="AC277" s="180"/>
      <c r="AD277" s="169"/>
      <c r="AE277" s="169"/>
      <c r="AF277" s="169"/>
      <c r="AG277" s="169"/>
      <c r="AH277" s="169"/>
      <c r="AI277" s="170"/>
      <c r="AJ277" s="129"/>
      <c r="AK277" s="129"/>
      <c r="AL277" s="129"/>
      <c r="AM277" s="129"/>
      <c r="AN277" s="129"/>
      <c r="AT277" s="28"/>
      <c r="AU277" s="171"/>
      <c r="AV277" s="172"/>
      <c r="AW277" s="28"/>
      <c r="AX277" s="173"/>
      <c r="AY277" s="173"/>
      <c r="AZ277" s="28"/>
      <c r="BA277" s="28"/>
      <c r="BB277" s="28"/>
      <c r="BC277" s="28"/>
      <c r="BD277" s="28"/>
      <c r="BE277" s="28"/>
    </row>
    <row r="278" spans="3:57" ht="10.9" customHeight="1" x14ac:dyDescent="0.2">
      <c r="C278" s="210">
        <v>9</v>
      </c>
      <c r="D278" s="212" t="s">
        <v>1</v>
      </c>
      <c r="E278" s="214">
        <v>7</v>
      </c>
      <c r="F278" s="214" t="s">
        <v>0</v>
      </c>
      <c r="G278" s="210" t="s">
        <v>135</v>
      </c>
      <c r="H278" s="240"/>
      <c r="I278" s="535"/>
      <c r="J278" s="536"/>
      <c r="K278" s="537"/>
      <c r="L278" s="199"/>
      <c r="M278" s="200"/>
      <c r="N278" s="201"/>
      <c r="O278" s="205">
        <f t="shared" ref="O278" si="22">IF(L278=1,$AL$30,IF(L278=2,$AL$49,IF(L278=3,$AL$67,IF(L278=4,$AL$86,IF(L278=5,$AL$104,IF(L278=6,$AL$122,IF(L278=7,$AL$141,IF(L278=8,$AL$159,IF(L278=9,$AL$177,IF(L278=10,$AL$196,0))))))))))</f>
        <v>0</v>
      </c>
      <c r="P278" s="206"/>
      <c r="Q278" s="207"/>
      <c r="R278" s="174">
        <f>IF(AND(I278="○",AU278="●"),AX278*O278,0)</f>
        <v>0</v>
      </c>
      <c r="S278" s="175"/>
      <c r="T278" s="175"/>
      <c r="U278" s="175"/>
      <c r="V278" s="175"/>
      <c r="W278" s="175"/>
      <c r="X278" s="180">
        <f>IF(AND(I278="○",AU278="●"),'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55,0)</f>
        <v>0</v>
      </c>
      <c r="Y278" s="180"/>
      <c r="Z278" s="180"/>
      <c r="AA278" s="180"/>
      <c r="AB278" s="180"/>
      <c r="AC278" s="180"/>
      <c r="AD278" s="165">
        <f>IF(I278="○",ROUNDUP(R278+X278,1),0)</f>
        <v>0</v>
      </c>
      <c r="AE278" s="165"/>
      <c r="AF278" s="165"/>
      <c r="AG278" s="165"/>
      <c r="AH278" s="165"/>
      <c r="AI278" s="166"/>
      <c r="AJ278" s="150"/>
      <c r="AK278" s="150"/>
      <c r="AL278" s="150"/>
      <c r="AM278" s="150"/>
      <c r="AN278" s="150"/>
      <c r="AT278" s="28"/>
      <c r="AU278" s="171" t="str">
        <f t="shared" ref="AU278" si="23">IF(OR(I278="×",AU282="×"),"×","●")</f>
        <v>●</v>
      </c>
      <c r="AV278" s="172">
        <f>IF(AU278="●",IF(I278="定","-",I278),"-")</f>
        <v>0</v>
      </c>
      <c r="AW278" s="28"/>
      <c r="AX278" s="173">
        <f t="shared" ref="AX278" si="24">20+ROUNDDOWN(($K$216-1000)/1000,0)*20</f>
        <v>0</v>
      </c>
      <c r="AY278" s="173"/>
      <c r="AZ278" s="28"/>
      <c r="BA278" s="28"/>
      <c r="BB278" s="28"/>
      <c r="BC278" s="28"/>
      <c r="BD278" s="28"/>
      <c r="BE278" s="28"/>
    </row>
    <row r="279" spans="3:57" ht="10.9" customHeight="1" x14ac:dyDescent="0.2">
      <c r="C279" s="211"/>
      <c r="D279" s="213"/>
      <c r="E279" s="215"/>
      <c r="F279" s="215"/>
      <c r="G279" s="241"/>
      <c r="H279" s="242"/>
      <c r="I279" s="199"/>
      <c r="J279" s="200"/>
      <c r="K279" s="538"/>
      <c r="L279" s="199"/>
      <c r="M279" s="200"/>
      <c r="N279" s="201"/>
      <c r="O279" s="208"/>
      <c r="P279" s="208"/>
      <c r="Q279" s="209"/>
      <c r="R279" s="176"/>
      <c r="S279" s="177"/>
      <c r="T279" s="177"/>
      <c r="U279" s="177"/>
      <c r="V279" s="177"/>
      <c r="W279" s="177"/>
      <c r="X279" s="180"/>
      <c r="Y279" s="180"/>
      <c r="Z279" s="180"/>
      <c r="AA279" s="180"/>
      <c r="AB279" s="180"/>
      <c r="AC279" s="180"/>
      <c r="AD279" s="167"/>
      <c r="AE279" s="167"/>
      <c r="AF279" s="167"/>
      <c r="AG279" s="167"/>
      <c r="AH279" s="167"/>
      <c r="AI279" s="168"/>
      <c r="AJ279" s="150"/>
      <c r="AK279" s="150"/>
      <c r="AL279" s="150"/>
      <c r="AM279" s="150"/>
      <c r="AN279" s="150"/>
      <c r="AT279" s="28"/>
      <c r="AU279" s="171"/>
      <c r="AV279" s="172"/>
      <c r="AW279" s="28"/>
      <c r="AX279" s="173"/>
      <c r="AY279" s="173"/>
      <c r="AZ279" s="28"/>
      <c r="BA279" s="28"/>
      <c r="BB279" s="28"/>
      <c r="BC279" s="28"/>
      <c r="BD279" s="28"/>
      <c r="BE279" s="28"/>
    </row>
    <row r="280" spans="3:57" ht="10.9" customHeight="1" x14ac:dyDescent="0.2">
      <c r="C280" s="211"/>
      <c r="D280" s="213"/>
      <c r="E280" s="215"/>
      <c r="F280" s="215"/>
      <c r="G280" s="241"/>
      <c r="H280" s="242"/>
      <c r="I280" s="199"/>
      <c r="J280" s="200"/>
      <c r="K280" s="538"/>
      <c r="L280" s="199"/>
      <c r="M280" s="200"/>
      <c r="N280" s="201"/>
      <c r="O280" s="208"/>
      <c r="P280" s="208"/>
      <c r="Q280" s="209"/>
      <c r="R280" s="176"/>
      <c r="S280" s="177"/>
      <c r="T280" s="177"/>
      <c r="U280" s="177"/>
      <c r="V280" s="177"/>
      <c r="W280" s="177"/>
      <c r="X280" s="180"/>
      <c r="Y280" s="180"/>
      <c r="Z280" s="180"/>
      <c r="AA280" s="180"/>
      <c r="AB280" s="180"/>
      <c r="AC280" s="180"/>
      <c r="AD280" s="167"/>
      <c r="AE280" s="167"/>
      <c r="AF280" s="167"/>
      <c r="AG280" s="167"/>
      <c r="AH280" s="167"/>
      <c r="AI280" s="168"/>
      <c r="AJ280" s="150"/>
      <c r="AK280" s="150"/>
      <c r="AL280" s="150"/>
      <c r="AM280" s="150"/>
      <c r="AN280" s="150"/>
      <c r="AT280" s="28"/>
      <c r="AU280" s="171"/>
      <c r="AV280" s="172"/>
      <c r="AW280" s="28"/>
      <c r="AX280" s="173"/>
      <c r="AY280" s="173"/>
      <c r="AZ280" s="28"/>
      <c r="BA280" s="28"/>
      <c r="BB280" s="28"/>
      <c r="BC280" s="28"/>
      <c r="BD280" s="28"/>
      <c r="BE280" s="28"/>
    </row>
    <row r="281" spans="3:57" ht="10.9" customHeight="1" x14ac:dyDescent="0.2">
      <c r="C281" s="238"/>
      <c r="D281" s="239"/>
      <c r="E281" s="216"/>
      <c r="F281" s="216"/>
      <c r="G281" s="243"/>
      <c r="H281" s="244"/>
      <c r="I281" s="202"/>
      <c r="J281" s="203"/>
      <c r="K281" s="539"/>
      <c r="L281" s="202"/>
      <c r="M281" s="203"/>
      <c r="N281" s="204"/>
      <c r="O281" s="208"/>
      <c r="P281" s="208"/>
      <c r="Q281" s="209"/>
      <c r="R281" s="178"/>
      <c r="S281" s="179"/>
      <c r="T281" s="179"/>
      <c r="U281" s="179"/>
      <c r="V281" s="179"/>
      <c r="W281" s="179"/>
      <c r="X281" s="180"/>
      <c r="Y281" s="180"/>
      <c r="Z281" s="180"/>
      <c r="AA281" s="180"/>
      <c r="AB281" s="180"/>
      <c r="AC281" s="180"/>
      <c r="AD281" s="169"/>
      <c r="AE281" s="169"/>
      <c r="AF281" s="169"/>
      <c r="AG281" s="169"/>
      <c r="AH281" s="169"/>
      <c r="AI281" s="170"/>
      <c r="AJ281" s="150"/>
      <c r="AK281" s="150"/>
      <c r="AL281" s="150"/>
      <c r="AM281" s="150"/>
      <c r="AN281" s="150"/>
      <c r="AT281" s="28"/>
      <c r="AU281" s="171"/>
      <c r="AV281" s="172"/>
      <c r="AW281" s="28"/>
      <c r="AX281" s="173"/>
      <c r="AY281" s="173"/>
      <c r="AZ281" s="28"/>
      <c r="BA281" s="28"/>
      <c r="BB281" s="28"/>
      <c r="BC281" s="28"/>
      <c r="BD281" s="28"/>
      <c r="BE281" s="28"/>
    </row>
    <row r="282" spans="3:57" ht="10.9" customHeight="1" x14ac:dyDescent="0.2">
      <c r="C282" s="210">
        <v>9</v>
      </c>
      <c r="D282" s="212" t="s">
        <v>1</v>
      </c>
      <c r="E282" s="214">
        <v>8</v>
      </c>
      <c r="F282" s="214" t="s">
        <v>0</v>
      </c>
      <c r="G282" s="210" t="s">
        <v>136</v>
      </c>
      <c r="H282" s="240"/>
      <c r="I282" s="535"/>
      <c r="J282" s="536"/>
      <c r="K282" s="537"/>
      <c r="L282" s="199"/>
      <c r="M282" s="200"/>
      <c r="N282" s="201"/>
      <c r="O282" s="205">
        <f t="shared" ref="O282" si="25">IF(L282=1,$AL$30,IF(L282=2,$AL$49,IF(L282=3,$AL$67,IF(L282=4,$AL$86,IF(L282=5,$AL$104,IF(L282=6,$AL$122,IF(L282=7,$AL$141,IF(L282=8,$AL$159,IF(L282=9,$AL$177,IF(L282=10,$AL$196,0))))))))))</f>
        <v>0</v>
      </c>
      <c r="P282" s="206"/>
      <c r="Q282" s="207"/>
      <c r="R282" s="174">
        <f>IF(AND(I282="○",AU282="●"),AX282*O282,0)</f>
        <v>0</v>
      </c>
      <c r="S282" s="175"/>
      <c r="T282" s="175"/>
      <c r="U282" s="175"/>
      <c r="V282" s="175"/>
      <c r="W282" s="175"/>
      <c r="X282" s="180">
        <f>IF(AND(I282="○",AU282="●"),'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59,0)</f>
        <v>0</v>
      </c>
      <c r="Y282" s="180"/>
      <c r="Z282" s="180"/>
      <c r="AA282" s="180"/>
      <c r="AB282" s="180"/>
      <c r="AC282" s="180"/>
      <c r="AD282" s="165">
        <f>IF(I282="○",ROUNDUP(R282+X282,1),0)</f>
        <v>0</v>
      </c>
      <c r="AE282" s="165"/>
      <c r="AF282" s="165"/>
      <c r="AG282" s="165"/>
      <c r="AH282" s="165"/>
      <c r="AI282" s="166"/>
      <c r="AJ282" s="150"/>
      <c r="AK282" s="150"/>
      <c r="AL282" s="150"/>
      <c r="AM282" s="150"/>
      <c r="AN282" s="150"/>
      <c r="AT282" s="28"/>
      <c r="AU282" s="171" t="str">
        <f t="shared" ref="AU282" si="26">IF(OR(I282="×",AU286="×"),"×","●")</f>
        <v>●</v>
      </c>
      <c r="AV282" s="172">
        <f>IF(AU282="●",IF(I282="定","-",I282),"-")</f>
        <v>0</v>
      </c>
      <c r="AW282" s="28"/>
      <c r="AX282" s="173">
        <f t="shared" ref="AX282" si="27">20+ROUNDDOWN(($K$216-1000)/1000,0)*20</f>
        <v>0</v>
      </c>
      <c r="AY282" s="173"/>
      <c r="AZ282" s="28"/>
      <c r="BA282" s="28"/>
      <c r="BB282" s="28"/>
      <c r="BC282" s="28"/>
      <c r="BD282" s="28"/>
      <c r="BE282" s="28"/>
    </row>
    <row r="283" spans="3:57" ht="10.9" customHeight="1" x14ac:dyDescent="0.2">
      <c r="C283" s="211"/>
      <c r="D283" s="213"/>
      <c r="E283" s="215"/>
      <c r="F283" s="215"/>
      <c r="G283" s="241"/>
      <c r="H283" s="242"/>
      <c r="I283" s="199"/>
      <c r="J283" s="200"/>
      <c r="K283" s="538"/>
      <c r="L283" s="199"/>
      <c r="M283" s="200"/>
      <c r="N283" s="201"/>
      <c r="O283" s="208"/>
      <c r="P283" s="208"/>
      <c r="Q283" s="209"/>
      <c r="R283" s="176"/>
      <c r="S283" s="177"/>
      <c r="T283" s="177"/>
      <c r="U283" s="177"/>
      <c r="V283" s="177"/>
      <c r="W283" s="177"/>
      <c r="X283" s="180"/>
      <c r="Y283" s="180"/>
      <c r="Z283" s="180"/>
      <c r="AA283" s="180"/>
      <c r="AB283" s="180"/>
      <c r="AC283" s="180"/>
      <c r="AD283" s="167"/>
      <c r="AE283" s="167"/>
      <c r="AF283" s="167"/>
      <c r="AG283" s="167"/>
      <c r="AH283" s="167"/>
      <c r="AI283" s="168"/>
      <c r="AJ283" s="150"/>
      <c r="AK283" s="150"/>
      <c r="AL283" s="150"/>
      <c r="AM283" s="150"/>
      <c r="AN283" s="150"/>
      <c r="AT283" s="28"/>
      <c r="AU283" s="171"/>
      <c r="AV283" s="172"/>
      <c r="AW283" s="28"/>
      <c r="AX283" s="173"/>
      <c r="AY283" s="173"/>
      <c r="AZ283" s="28"/>
      <c r="BA283" s="28"/>
      <c r="BB283" s="28"/>
      <c r="BC283" s="28"/>
      <c r="BD283" s="28"/>
      <c r="BE283" s="28"/>
    </row>
    <row r="284" spans="3:57" ht="10.9" customHeight="1" x14ac:dyDescent="0.2">
      <c r="C284" s="211"/>
      <c r="D284" s="213"/>
      <c r="E284" s="215"/>
      <c r="F284" s="215"/>
      <c r="G284" s="241"/>
      <c r="H284" s="242"/>
      <c r="I284" s="199"/>
      <c r="J284" s="200"/>
      <c r="K284" s="538"/>
      <c r="L284" s="199"/>
      <c r="M284" s="200"/>
      <c r="N284" s="201"/>
      <c r="O284" s="208"/>
      <c r="P284" s="208"/>
      <c r="Q284" s="209"/>
      <c r="R284" s="176"/>
      <c r="S284" s="177"/>
      <c r="T284" s="177"/>
      <c r="U284" s="177"/>
      <c r="V284" s="177"/>
      <c r="W284" s="177"/>
      <c r="X284" s="180"/>
      <c r="Y284" s="180"/>
      <c r="Z284" s="180"/>
      <c r="AA284" s="180"/>
      <c r="AB284" s="180"/>
      <c r="AC284" s="180"/>
      <c r="AD284" s="167"/>
      <c r="AE284" s="167"/>
      <c r="AF284" s="167"/>
      <c r="AG284" s="167"/>
      <c r="AH284" s="167"/>
      <c r="AI284" s="168"/>
      <c r="AJ284" s="150"/>
      <c r="AK284" s="150"/>
      <c r="AL284" s="150"/>
      <c r="AM284" s="150"/>
      <c r="AN284" s="150"/>
      <c r="AT284" s="28"/>
      <c r="AU284" s="171"/>
      <c r="AV284" s="172"/>
      <c r="AW284" s="28"/>
      <c r="AX284" s="173"/>
      <c r="AY284" s="173"/>
      <c r="AZ284" s="28"/>
      <c r="BA284" s="28"/>
      <c r="BB284" s="28"/>
      <c r="BC284" s="28"/>
      <c r="BD284" s="28"/>
      <c r="BE284" s="28"/>
    </row>
    <row r="285" spans="3:57" ht="10.9" customHeight="1" x14ac:dyDescent="0.2">
      <c r="C285" s="238"/>
      <c r="D285" s="239"/>
      <c r="E285" s="216"/>
      <c r="F285" s="216"/>
      <c r="G285" s="243"/>
      <c r="H285" s="244"/>
      <c r="I285" s="202"/>
      <c r="J285" s="203"/>
      <c r="K285" s="539"/>
      <c r="L285" s="202"/>
      <c r="M285" s="203"/>
      <c r="N285" s="204"/>
      <c r="O285" s="208"/>
      <c r="P285" s="208"/>
      <c r="Q285" s="209"/>
      <c r="R285" s="178"/>
      <c r="S285" s="179"/>
      <c r="T285" s="179"/>
      <c r="U285" s="179"/>
      <c r="V285" s="179"/>
      <c r="W285" s="179"/>
      <c r="X285" s="180"/>
      <c r="Y285" s="180"/>
      <c r="Z285" s="180"/>
      <c r="AA285" s="180"/>
      <c r="AB285" s="180"/>
      <c r="AC285" s="180"/>
      <c r="AD285" s="169"/>
      <c r="AE285" s="169"/>
      <c r="AF285" s="169"/>
      <c r="AG285" s="169"/>
      <c r="AH285" s="169"/>
      <c r="AI285" s="170"/>
      <c r="AJ285" s="150"/>
      <c r="AK285" s="150"/>
      <c r="AL285" s="150"/>
      <c r="AM285" s="150"/>
      <c r="AN285" s="150"/>
      <c r="AT285" s="28"/>
      <c r="AU285" s="171"/>
      <c r="AV285" s="172"/>
      <c r="AW285" s="28"/>
      <c r="AX285" s="173"/>
      <c r="AY285" s="173"/>
      <c r="AZ285" s="28"/>
      <c r="BA285" s="28"/>
      <c r="BB285" s="28"/>
      <c r="BC285" s="28"/>
      <c r="BD285" s="28"/>
      <c r="BE285" s="28"/>
    </row>
    <row r="286" spans="3:57" ht="10.9" customHeight="1" x14ac:dyDescent="0.2">
      <c r="C286" s="210">
        <v>9</v>
      </c>
      <c r="D286" s="212" t="s">
        <v>1</v>
      </c>
      <c r="E286" s="214">
        <v>9</v>
      </c>
      <c r="F286" s="214" t="s">
        <v>0</v>
      </c>
      <c r="G286" s="210" t="s">
        <v>137</v>
      </c>
      <c r="H286" s="240"/>
      <c r="I286" s="535"/>
      <c r="J286" s="536"/>
      <c r="K286" s="537"/>
      <c r="L286" s="199"/>
      <c r="M286" s="200"/>
      <c r="N286" s="201"/>
      <c r="O286" s="205">
        <f t="shared" ref="O286" si="28">IF(L286=1,$AL$30,IF(L286=2,$AL$49,IF(L286=3,$AL$67,IF(L286=4,$AL$86,IF(L286=5,$AL$104,IF(L286=6,$AL$122,IF(L286=7,$AL$141,IF(L286=8,$AL$159,IF(L286=9,$AL$177,IF(L286=10,$AL$196,0))))))))))</f>
        <v>0</v>
      </c>
      <c r="P286" s="206"/>
      <c r="Q286" s="207"/>
      <c r="R286" s="174">
        <f>IF(AND(I286="○",AU286="●"),AX286*O286,0)</f>
        <v>0</v>
      </c>
      <c r="S286" s="175"/>
      <c r="T286" s="175"/>
      <c r="U286" s="175"/>
      <c r="V286" s="175"/>
      <c r="W286" s="175"/>
      <c r="X286" s="180">
        <f>IF(AND(I286="○",AU286="●"),'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63,0)</f>
        <v>0</v>
      </c>
      <c r="Y286" s="180"/>
      <c r="Z286" s="180"/>
      <c r="AA286" s="180"/>
      <c r="AB286" s="180"/>
      <c r="AC286" s="180"/>
      <c r="AD286" s="165">
        <f>IF(I286="○",ROUNDUP(R286+X286,1),0)</f>
        <v>0</v>
      </c>
      <c r="AE286" s="165"/>
      <c r="AF286" s="165"/>
      <c r="AG286" s="165"/>
      <c r="AH286" s="165"/>
      <c r="AI286" s="166"/>
      <c r="AJ286" s="150"/>
      <c r="AK286" s="150"/>
      <c r="AL286" s="150"/>
      <c r="AM286" s="150"/>
      <c r="AN286" s="150"/>
      <c r="AT286" s="28"/>
      <c r="AU286" s="171" t="str">
        <f t="shared" ref="AU286" si="29">IF(OR(I286="×",AU290="×"),"×","●")</f>
        <v>●</v>
      </c>
      <c r="AV286" s="172">
        <f>IF(AU286="●",IF(I286="定","-",I286),"-")</f>
        <v>0</v>
      </c>
      <c r="AW286" s="28"/>
      <c r="AX286" s="173">
        <f t="shared" ref="AX286" si="30">20+ROUNDDOWN(($K$216-1000)/1000,0)*20</f>
        <v>0</v>
      </c>
      <c r="AY286" s="173"/>
      <c r="AZ286" s="28"/>
      <c r="BA286" s="28"/>
      <c r="BB286" s="28"/>
      <c r="BC286" s="28"/>
      <c r="BD286" s="28"/>
      <c r="BE286" s="28"/>
    </row>
    <row r="287" spans="3:57" ht="10.9" customHeight="1" x14ac:dyDescent="0.2">
      <c r="C287" s="211"/>
      <c r="D287" s="213"/>
      <c r="E287" s="215"/>
      <c r="F287" s="215"/>
      <c r="G287" s="241"/>
      <c r="H287" s="242"/>
      <c r="I287" s="199"/>
      <c r="J287" s="200"/>
      <c r="K287" s="538"/>
      <c r="L287" s="199"/>
      <c r="M287" s="200"/>
      <c r="N287" s="201"/>
      <c r="O287" s="208"/>
      <c r="P287" s="208"/>
      <c r="Q287" s="209"/>
      <c r="R287" s="176"/>
      <c r="S287" s="177"/>
      <c r="T287" s="177"/>
      <c r="U287" s="177"/>
      <c r="V287" s="177"/>
      <c r="W287" s="177"/>
      <c r="X287" s="180"/>
      <c r="Y287" s="180"/>
      <c r="Z287" s="180"/>
      <c r="AA287" s="180"/>
      <c r="AB287" s="180"/>
      <c r="AC287" s="180"/>
      <c r="AD287" s="167"/>
      <c r="AE287" s="167"/>
      <c r="AF287" s="167"/>
      <c r="AG287" s="167"/>
      <c r="AH287" s="167"/>
      <c r="AI287" s="168"/>
      <c r="AJ287" s="150"/>
      <c r="AK287" s="150"/>
      <c r="AL287" s="150"/>
      <c r="AM287" s="150"/>
      <c r="AN287" s="150"/>
      <c r="AT287" s="28"/>
      <c r="AU287" s="171"/>
      <c r="AV287" s="172"/>
      <c r="AW287" s="28"/>
      <c r="AX287" s="173"/>
      <c r="AY287" s="173"/>
      <c r="AZ287" s="28"/>
      <c r="BA287" s="28"/>
      <c r="BB287" s="28"/>
      <c r="BC287" s="28"/>
      <c r="BD287" s="28"/>
      <c r="BE287" s="28"/>
    </row>
    <row r="288" spans="3:57" ht="10.9" customHeight="1" x14ac:dyDescent="0.2">
      <c r="C288" s="211"/>
      <c r="D288" s="213"/>
      <c r="E288" s="215"/>
      <c r="F288" s="215"/>
      <c r="G288" s="241"/>
      <c r="H288" s="242"/>
      <c r="I288" s="199"/>
      <c r="J288" s="200"/>
      <c r="K288" s="538"/>
      <c r="L288" s="199"/>
      <c r="M288" s="200"/>
      <c r="N288" s="201"/>
      <c r="O288" s="208"/>
      <c r="P288" s="208"/>
      <c r="Q288" s="209"/>
      <c r="R288" s="176"/>
      <c r="S288" s="177"/>
      <c r="T288" s="177"/>
      <c r="U288" s="177"/>
      <c r="V288" s="177"/>
      <c r="W288" s="177"/>
      <c r="X288" s="180"/>
      <c r="Y288" s="180"/>
      <c r="Z288" s="180"/>
      <c r="AA288" s="180"/>
      <c r="AB288" s="180"/>
      <c r="AC288" s="180"/>
      <c r="AD288" s="167"/>
      <c r="AE288" s="167"/>
      <c r="AF288" s="167"/>
      <c r="AG288" s="167"/>
      <c r="AH288" s="167"/>
      <c r="AI288" s="168"/>
      <c r="AJ288" s="150"/>
      <c r="AK288" s="150"/>
      <c r="AL288" s="150"/>
      <c r="AM288" s="150"/>
      <c r="AN288" s="150"/>
      <c r="AT288" s="28"/>
      <c r="AU288" s="171"/>
      <c r="AV288" s="172"/>
      <c r="AW288" s="28"/>
      <c r="AX288" s="173"/>
      <c r="AY288" s="173"/>
      <c r="AZ288" s="28"/>
      <c r="BA288" s="28"/>
      <c r="BB288" s="28"/>
      <c r="BC288" s="28"/>
      <c r="BD288" s="28"/>
      <c r="BE288" s="28"/>
    </row>
    <row r="289" spans="3:57" ht="10.9" customHeight="1" x14ac:dyDescent="0.2">
      <c r="C289" s="238"/>
      <c r="D289" s="239"/>
      <c r="E289" s="216"/>
      <c r="F289" s="216"/>
      <c r="G289" s="243"/>
      <c r="H289" s="244"/>
      <c r="I289" s="202"/>
      <c r="J289" s="203"/>
      <c r="K289" s="539"/>
      <c r="L289" s="202"/>
      <c r="M289" s="203"/>
      <c r="N289" s="204"/>
      <c r="O289" s="208"/>
      <c r="P289" s="208"/>
      <c r="Q289" s="209"/>
      <c r="R289" s="178"/>
      <c r="S289" s="179"/>
      <c r="T289" s="179"/>
      <c r="U289" s="179"/>
      <c r="V289" s="179"/>
      <c r="W289" s="179"/>
      <c r="X289" s="180"/>
      <c r="Y289" s="180"/>
      <c r="Z289" s="180"/>
      <c r="AA289" s="180"/>
      <c r="AB289" s="180"/>
      <c r="AC289" s="180"/>
      <c r="AD289" s="169"/>
      <c r="AE289" s="169"/>
      <c r="AF289" s="169"/>
      <c r="AG289" s="169"/>
      <c r="AH289" s="169"/>
      <c r="AI289" s="170"/>
      <c r="AJ289" s="150"/>
      <c r="AK289" s="150"/>
      <c r="AL289" s="150"/>
      <c r="AM289" s="150"/>
      <c r="AN289" s="150"/>
      <c r="AT289" s="28"/>
      <c r="AU289" s="171"/>
      <c r="AV289" s="172"/>
      <c r="AW289" s="28"/>
      <c r="AX289" s="173"/>
      <c r="AY289" s="173"/>
      <c r="AZ289" s="28"/>
      <c r="BA289" s="28"/>
      <c r="BB289" s="28"/>
      <c r="BC289" s="28"/>
      <c r="BD289" s="28"/>
      <c r="BE289" s="28"/>
    </row>
    <row r="290" spans="3:57" ht="10.9" customHeight="1" x14ac:dyDescent="0.2">
      <c r="C290" s="210">
        <v>9</v>
      </c>
      <c r="D290" s="212" t="s">
        <v>1</v>
      </c>
      <c r="E290" s="214">
        <v>10</v>
      </c>
      <c r="F290" s="214" t="s">
        <v>0</v>
      </c>
      <c r="G290" s="210" t="s">
        <v>138</v>
      </c>
      <c r="H290" s="240"/>
      <c r="I290" s="535"/>
      <c r="J290" s="536"/>
      <c r="K290" s="537"/>
      <c r="L290" s="199"/>
      <c r="M290" s="200"/>
      <c r="N290" s="201"/>
      <c r="O290" s="205">
        <f t="shared" ref="O290" si="31">IF(L290=1,$AL$30,IF(L290=2,$AL$49,IF(L290=3,$AL$67,IF(L290=4,$AL$86,IF(L290=5,$AL$104,IF(L290=6,$AL$122,IF(L290=7,$AL$141,IF(L290=8,$AL$159,IF(L290=9,$AL$177,IF(L290=10,$AL$196,0))))))))))</f>
        <v>0</v>
      </c>
      <c r="P290" s="206"/>
      <c r="Q290" s="207"/>
      <c r="R290" s="174">
        <f>IF(AND(I290="○",AU290="●"),AX290*O290,0)</f>
        <v>0</v>
      </c>
      <c r="S290" s="175"/>
      <c r="T290" s="175"/>
      <c r="U290" s="175"/>
      <c r="V290" s="175"/>
      <c r="W290" s="175"/>
      <c r="X290" s="180">
        <f>IF(AND(I290="○",AU290="●"),'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67,0)</f>
        <v>0</v>
      </c>
      <c r="Y290" s="180"/>
      <c r="Z290" s="180"/>
      <c r="AA290" s="180"/>
      <c r="AB290" s="180"/>
      <c r="AC290" s="180"/>
      <c r="AD290" s="165">
        <f>IF(I290="○",ROUNDUP(R290+X290,1),0)</f>
        <v>0</v>
      </c>
      <c r="AE290" s="165"/>
      <c r="AF290" s="165"/>
      <c r="AG290" s="165"/>
      <c r="AH290" s="165"/>
      <c r="AI290" s="166"/>
      <c r="AJ290" s="150"/>
      <c r="AK290" s="150"/>
      <c r="AL290" s="150"/>
      <c r="AM290" s="150"/>
      <c r="AN290" s="150"/>
      <c r="AT290" s="28"/>
      <c r="AU290" s="171" t="str">
        <f t="shared" ref="AU290" si="32">IF(OR(I290="×",AU294="×"),"×","●")</f>
        <v>●</v>
      </c>
      <c r="AV290" s="172">
        <f>IF(AU290="●",IF(I290="定","-",I290),"-")</f>
        <v>0</v>
      </c>
      <c r="AW290" s="28"/>
      <c r="AX290" s="173">
        <f t="shared" ref="AX290" si="33">20+ROUNDDOWN(($K$216-1000)/1000,0)*20</f>
        <v>0</v>
      </c>
      <c r="AY290" s="173"/>
      <c r="AZ290" s="28"/>
      <c r="BA290" s="28"/>
      <c r="BB290" s="28"/>
      <c r="BC290" s="28"/>
      <c r="BD290" s="28"/>
      <c r="BE290" s="28"/>
    </row>
    <row r="291" spans="3:57" ht="10.9" customHeight="1" x14ac:dyDescent="0.2">
      <c r="C291" s="211"/>
      <c r="D291" s="213"/>
      <c r="E291" s="215"/>
      <c r="F291" s="215"/>
      <c r="G291" s="241"/>
      <c r="H291" s="242"/>
      <c r="I291" s="199"/>
      <c r="J291" s="200"/>
      <c r="K291" s="538"/>
      <c r="L291" s="199"/>
      <c r="M291" s="200"/>
      <c r="N291" s="201"/>
      <c r="O291" s="208"/>
      <c r="P291" s="208"/>
      <c r="Q291" s="209"/>
      <c r="R291" s="176"/>
      <c r="S291" s="177"/>
      <c r="T291" s="177"/>
      <c r="U291" s="177"/>
      <c r="V291" s="177"/>
      <c r="W291" s="177"/>
      <c r="X291" s="180"/>
      <c r="Y291" s="180"/>
      <c r="Z291" s="180"/>
      <c r="AA291" s="180"/>
      <c r="AB291" s="180"/>
      <c r="AC291" s="180"/>
      <c r="AD291" s="167"/>
      <c r="AE291" s="167"/>
      <c r="AF291" s="167"/>
      <c r="AG291" s="167"/>
      <c r="AH291" s="167"/>
      <c r="AI291" s="168"/>
      <c r="AJ291" s="150"/>
      <c r="AK291" s="150"/>
      <c r="AL291" s="150"/>
      <c r="AM291" s="150"/>
      <c r="AN291" s="150"/>
      <c r="AT291" s="28"/>
      <c r="AU291" s="171"/>
      <c r="AV291" s="172"/>
      <c r="AW291" s="28"/>
      <c r="AX291" s="173"/>
      <c r="AY291" s="173"/>
      <c r="AZ291" s="28"/>
      <c r="BA291" s="28"/>
      <c r="BB291" s="28"/>
      <c r="BC291" s="28"/>
      <c r="BD291" s="28"/>
      <c r="BE291" s="28"/>
    </row>
    <row r="292" spans="3:57" ht="10.9" customHeight="1" x14ac:dyDescent="0.2">
      <c r="C292" s="211"/>
      <c r="D292" s="213"/>
      <c r="E292" s="215"/>
      <c r="F292" s="215"/>
      <c r="G292" s="241"/>
      <c r="H292" s="242"/>
      <c r="I292" s="199"/>
      <c r="J292" s="200"/>
      <c r="K292" s="538"/>
      <c r="L292" s="199"/>
      <c r="M292" s="200"/>
      <c r="N292" s="201"/>
      <c r="O292" s="208"/>
      <c r="P292" s="208"/>
      <c r="Q292" s="209"/>
      <c r="R292" s="176"/>
      <c r="S292" s="177"/>
      <c r="T292" s="177"/>
      <c r="U292" s="177"/>
      <c r="V292" s="177"/>
      <c r="W292" s="177"/>
      <c r="X292" s="180"/>
      <c r="Y292" s="180"/>
      <c r="Z292" s="180"/>
      <c r="AA292" s="180"/>
      <c r="AB292" s="180"/>
      <c r="AC292" s="180"/>
      <c r="AD292" s="167"/>
      <c r="AE292" s="167"/>
      <c r="AF292" s="167"/>
      <c r="AG292" s="167"/>
      <c r="AH292" s="167"/>
      <c r="AI292" s="168"/>
      <c r="AJ292" s="150"/>
      <c r="AK292" s="150"/>
      <c r="AL292" s="150"/>
      <c r="AM292" s="150"/>
      <c r="AN292" s="150"/>
      <c r="AT292" s="28"/>
      <c r="AU292" s="171"/>
      <c r="AV292" s="172"/>
      <c r="AW292" s="28"/>
      <c r="AX292" s="173"/>
      <c r="AY292" s="173"/>
      <c r="AZ292" s="28"/>
      <c r="BA292" s="28"/>
      <c r="BB292" s="28"/>
      <c r="BC292" s="28"/>
      <c r="BD292" s="28"/>
      <c r="BE292" s="28"/>
    </row>
    <row r="293" spans="3:57" ht="10.9" customHeight="1" x14ac:dyDescent="0.2">
      <c r="C293" s="238"/>
      <c r="D293" s="239"/>
      <c r="E293" s="216"/>
      <c r="F293" s="216"/>
      <c r="G293" s="243"/>
      <c r="H293" s="244"/>
      <c r="I293" s="202"/>
      <c r="J293" s="203"/>
      <c r="K293" s="539"/>
      <c r="L293" s="202"/>
      <c r="M293" s="203"/>
      <c r="N293" s="204"/>
      <c r="O293" s="208"/>
      <c r="P293" s="208"/>
      <c r="Q293" s="209"/>
      <c r="R293" s="178"/>
      <c r="S293" s="179"/>
      <c r="T293" s="179"/>
      <c r="U293" s="179"/>
      <c r="V293" s="179"/>
      <c r="W293" s="179"/>
      <c r="X293" s="180"/>
      <c r="Y293" s="180"/>
      <c r="Z293" s="180"/>
      <c r="AA293" s="180"/>
      <c r="AB293" s="180"/>
      <c r="AC293" s="180"/>
      <c r="AD293" s="169"/>
      <c r="AE293" s="169"/>
      <c r="AF293" s="169"/>
      <c r="AG293" s="169"/>
      <c r="AH293" s="169"/>
      <c r="AI293" s="170"/>
      <c r="AJ293" s="150"/>
      <c r="AK293" s="150"/>
      <c r="AL293" s="150"/>
      <c r="AM293" s="150"/>
      <c r="AN293" s="150"/>
      <c r="AT293" s="28"/>
      <c r="AU293" s="171"/>
      <c r="AV293" s="172"/>
      <c r="AW293" s="28"/>
      <c r="AX293" s="173"/>
      <c r="AY293" s="173"/>
      <c r="AZ293" s="28"/>
      <c r="BA293" s="28"/>
      <c r="BB293" s="28"/>
      <c r="BC293" s="28"/>
      <c r="BD293" s="28"/>
      <c r="BE293" s="28"/>
    </row>
    <row r="294" spans="3:57" ht="10.9" customHeight="1" x14ac:dyDescent="0.2">
      <c r="C294" s="210">
        <v>9</v>
      </c>
      <c r="D294" s="212" t="s">
        <v>1</v>
      </c>
      <c r="E294" s="214">
        <v>11</v>
      </c>
      <c r="F294" s="214" t="s">
        <v>0</v>
      </c>
      <c r="G294" s="210" t="s">
        <v>139</v>
      </c>
      <c r="H294" s="240"/>
      <c r="I294" s="535"/>
      <c r="J294" s="536"/>
      <c r="K294" s="537"/>
      <c r="L294" s="199"/>
      <c r="M294" s="200"/>
      <c r="N294" s="201"/>
      <c r="O294" s="205">
        <f t="shared" ref="O294" si="34">IF(L294=1,$AL$30,IF(L294=2,$AL$49,IF(L294=3,$AL$67,IF(L294=4,$AL$86,IF(L294=5,$AL$104,IF(L294=6,$AL$122,IF(L294=7,$AL$141,IF(L294=8,$AL$159,IF(L294=9,$AL$177,IF(L294=10,$AL$196,0))))))))))</f>
        <v>0</v>
      </c>
      <c r="P294" s="206"/>
      <c r="Q294" s="207"/>
      <c r="R294" s="174">
        <f>IF(AND(I294="○",AU294="●"),AX294*O294,0)</f>
        <v>0</v>
      </c>
      <c r="S294" s="175"/>
      <c r="T294" s="175"/>
      <c r="U294" s="175"/>
      <c r="V294" s="175"/>
      <c r="W294" s="175"/>
      <c r="X294" s="180">
        <f>IF(AND(I294="○",AU294="●"),'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71,0)</f>
        <v>0</v>
      </c>
      <c r="Y294" s="180"/>
      <c r="Z294" s="180"/>
      <c r="AA294" s="180"/>
      <c r="AB294" s="180"/>
      <c r="AC294" s="180"/>
      <c r="AD294" s="165">
        <f>IF(I294="○",ROUNDUP(R294+X294,1),0)</f>
        <v>0</v>
      </c>
      <c r="AE294" s="165"/>
      <c r="AF294" s="165"/>
      <c r="AG294" s="165"/>
      <c r="AH294" s="165"/>
      <c r="AI294" s="166"/>
      <c r="AJ294" s="129"/>
      <c r="AK294" s="129"/>
      <c r="AL294" s="129"/>
      <c r="AM294" s="129"/>
      <c r="AN294" s="129"/>
      <c r="AT294" s="28"/>
      <c r="AU294" s="171" t="str">
        <f t="shared" ref="AU294" si="35">IF(OR(I294="×",AU298="×"),"×","●")</f>
        <v>●</v>
      </c>
      <c r="AV294" s="172">
        <f>IF(AU294="●",IF(I294="定","-",I294),"-")</f>
        <v>0</v>
      </c>
      <c r="AW294" s="28"/>
      <c r="AX294" s="173">
        <f t="shared" ref="AX294" si="36">20+ROUNDDOWN(($K$216-1000)/1000,0)*20</f>
        <v>0</v>
      </c>
      <c r="AY294" s="173"/>
      <c r="AZ294" s="28"/>
      <c r="BA294" s="28"/>
      <c r="BB294" s="28"/>
      <c r="BC294" s="28"/>
      <c r="BD294" s="28"/>
      <c r="BE294" s="28"/>
    </row>
    <row r="295" spans="3:57" ht="10.9" customHeight="1" x14ac:dyDescent="0.2">
      <c r="C295" s="211"/>
      <c r="D295" s="213"/>
      <c r="E295" s="215"/>
      <c r="F295" s="215"/>
      <c r="G295" s="241"/>
      <c r="H295" s="242"/>
      <c r="I295" s="199"/>
      <c r="J295" s="200"/>
      <c r="K295" s="538"/>
      <c r="L295" s="199"/>
      <c r="M295" s="200"/>
      <c r="N295" s="201"/>
      <c r="O295" s="208"/>
      <c r="P295" s="208"/>
      <c r="Q295" s="209"/>
      <c r="R295" s="176"/>
      <c r="S295" s="177"/>
      <c r="T295" s="177"/>
      <c r="U295" s="177"/>
      <c r="V295" s="177"/>
      <c r="W295" s="177"/>
      <c r="X295" s="180"/>
      <c r="Y295" s="180"/>
      <c r="Z295" s="180"/>
      <c r="AA295" s="180"/>
      <c r="AB295" s="180"/>
      <c r="AC295" s="180"/>
      <c r="AD295" s="167"/>
      <c r="AE295" s="167"/>
      <c r="AF295" s="167"/>
      <c r="AG295" s="167"/>
      <c r="AH295" s="167"/>
      <c r="AI295" s="168"/>
      <c r="AJ295" s="129"/>
      <c r="AK295" s="129"/>
      <c r="AL295" s="129"/>
      <c r="AM295" s="129"/>
      <c r="AN295" s="129"/>
      <c r="AT295" s="28"/>
      <c r="AU295" s="171"/>
      <c r="AV295" s="172"/>
      <c r="AW295" s="28"/>
      <c r="AX295" s="173"/>
      <c r="AY295" s="173"/>
      <c r="AZ295" s="28"/>
      <c r="BA295" s="28"/>
      <c r="BB295" s="28"/>
      <c r="BC295" s="28"/>
      <c r="BD295" s="28"/>
      <c r="BE295" s="28"/>
    </row>
    <row r="296" spans="3:57" ht="10.9" customHeight="1" x14ac:dyDescent="0.2">
      <c r="C296" s="211"/>
      <c r="D296" s="213"/>
      <c r="E296" s="215"/>
      <c r="F296" s="215"/>
      <c r="G296" s="241"/>
      <c r="H296" s="242"/>
      <c r="I296" s="199"/>
      <c r="J296" s="200"/>
      <c r="K296" s="538"/>
      <c r="L296" s="199"/>
      <c r="M296" s="200"/>
      <c r="N296" s="201"/>
      <c r="O296" s="208"/>
      <c r="P296" s="208"/>
      <c r="Q296" s="209"/>
      <c r="R296" s="176"/>
      <c r="S296" s="177"/>
      <c r="T296" s="177"/>
      <c r="U296" s="177"/>
      <c r="V296" s="177"/>
      <c r="W296" s="177"/>
      <c r="X296" s="180"/>
      <c r="Y296" s="180"/>
      <c r="Z296" s="180"/>
      <c r="AA296" s="180"/>
      <c r="AB296" s="180"/>
      <c r="AC296" s="180"/>
      <c r="AD296" s="167"/>
      <c r="AE296" s="167"/>
      <c r="AF296" s="167"/>
      <c r="AG296" s="167"/>
      <c r="AH296" s="167"/>
      <c r="AI296" s="168"/>
      <c r="AJ296" s="129"/>
      <c r="AK296" s="129"/>
      <c r="AL296" s="129"/>
      <c r="AM296" s="129"/>
      <c r="AN296" s="129"/>
      <c r="AT296" s="28"/>
      <c r="AU296" s="171"/>
      <c r="AV296" s="172"/>
      <c r="AW296" s="28"/>
      <c r="AX296" s="173"/>
      <c r="AY296" s="173"/>
      <c r="AZ296" s="28"/>
      <c r="BA296" s="28"/>
      <c r="BB296" s="28"/>
      <c r="BC296" s="28"/>
      <c r="BD296" s="28"/>
      <c r="BE296" s="28"/>
    </row>
    <row r="297" spans="3:57" ht="10.9" customHeight="1" x14ac:dyDescent="0.2">
      <c r="C297" s="238"/>
      <c r="D297" s="239"/>
      <c r="E297" s="216"/>
      <c r="F297" s="216"/>
      <c r="G297" s="243"/>
      <c r="H297" s="244"/>
      <c r="I297" s="202"/>
      <c r="J297" s="203"/>
      <c r="K297" s="539"/>
      <c r="L297" s="202"/>
      <c r="M297" s="203"/>
      <c r="N297" s="204"/>
      <c r="O297" s="208"/>
      <c r="P297" s="208"/>
      <c r="Q297" s="209"/>
      <c r="R297" s="178"/>
      <c r="S297" s="179"/>
      <c r="T297" s="179"/>
      <c r="U297" s="179"/>
      <c r="V297" s="179"/>
      <c r="W297" s="179"/>
      <c r="X297" s="180"/>
      <c r="Y297" s="180"/>
      <c r="Z297" s="180"/>
      <c r="AA297" s="180"/>
      <c r="AB297" s="180"/>
      <c r="AC297" s="180"/>
      <c r="AD297" s="169"/>
      <c r="AE297" s="169"/>
      <c r="AF297" s="169"/>
      <c r="AG297" s="169"/>
      <c r="AH297" s="169"/>
      <c r="AI297" s="170"/>
      <c r="AJ297" s="129"/>
      <c r="AK297" s="129"/>
      <c r="AL297" s="129"/>
      <c r="AM297" s="129"/>
      <c r="AN297" s="129"/>
      <c r="AT297" s="28"/>
      <c r="AU297" s="171"/>
      <c r="AV297" s="172"/>
      <c r="AW297" s="28"/>
      <c r="AX297" s="173"/>
      <c r="AY297" s="173"/>
      <c r="AZ297" s="28"/>
      <c r="BA297" s="28"/>
      <c r="BB297" s="28"/>
      <c r="BC297" s="28"/>
      <c r="BD297" s="28"/>
      <c r="BE297" s="28"/>
    </row>
    <row r="298" spans="3:57" ht="10.9" customHeight="1" x14ac:dyDescent="0.2">
      <c r="C298" s="210">
        <v>9</v>
      </c>
      <c r="D298" s="212" t="s">
        <v>1</v>
      </c>
      <c r="E298" s="214">
        <v>12</v>
      </c>
      <c r="F298" s="214" t="s">
        <v>0</v>
      </c>
      <c r="G298" s="210" t="s">
        <v>140</v>
      </c>
      <c r="H298" s="240"/>
      <c r="I298" s="535"/>
      <c r="J298" s="536"/>
      <c r="K298" s="537"/>
      <c r="L298" s="199"/>
      <c r="M298" s="200"/>
      <c r="N298" s="201"/>
      <c r="O298" s="205">
        <f t="shared" ref="O298" si="37">IF(L298=1,$AL$30,IF(L298=2,$AL$49,IF(L298=3,$AL$67,IF(L298=4,$AL$86,IF(L298=5,$AL$104,IF(L298=6,$AL$122,IF(L298=7,$AL$141,IF(L298=8,$AL$159,IF(L298=9,$AL$177,IF(L298=10,$AL$196,0))))))))))</f>
        <v>0</v>
      </c>
      <c r="P298" s="206"/>
      <c r="Q298" s="207"/>
      <c r="R298" s="174">
        <f>IF(AND(I298="○",AU298="●"),AX298*O298,0)</f>
        <v>0</v>
      </c>
      <c r="S298" s="175"/>
      <c r="T298" s="175"/>
      <c r="U298" s="175"/>
      <c r="V298" s="175"/>
      <c r="W298" s="175"/>
      <c r="X298" s="180">
        <f>IF(AND(I298="○",AU298="●"),'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75,0)</f>
        <v>0</v>
      </c>
      <c r="Y298" s="180"/>
      <c r="Z298" s="180"/>
      <c r="AA298" s="180"/>
      <c r="AB298" s="180"/>
      <c r="AC298" s="180"/>
      <c r="AD298" s="165">
        <f>IF(I298="○",ROUNDUP(R298+X298,1),0)</f>
        <v>0</v>
      </c>
      <c r="AE298" s="165"/>
      <c r="AF298" s="165"/>
      <c r="AG298" s="165"/>
      <c r="AH298" s="165"/>
      <c r="AI298" s="166"/>
      <c r="AJ298" s="129"/>
      <c r="AK298" s="129"/>
      <c r="AL298" s="129"/>
      <c r="AM298" s="129"/>
      <c r="AN298" s="129"/>
      <c r="AT298" s="28"/>
      <c r="AU298" s="171" t="str">
        <f t="shared" ref="AU298" si="38">IF(OR(I298="×",AU302="×"),"×","●")</f>
        <v>●</v>
      </c>
      <c r="AV298" s="172">
        <f>IF(AU298="●",IF(I298="定","-",I298),"-")</f>
        <v>0</v>
      </c>
      <c r="AW298" s="28"/>
      <c r="AX298" s="173">
        <f t="shared" ref="AX298" si="39">20+ROUNDDOWN(($K$216-1000)/1000,0)*20</f>
        <v>0</v>
      </c>
      <c r="AY298" s="173"/>
      <c r="AZ298" s="28"/>
      <c r="BA298" s="28"/>
      <c r="BB298" s="28"/>
      <c r="BC298" s="28"/>
      <c r="BD298" s="28"/>
      <c r="BE298" s="28"/>
    </row>
    <row r="299" spans="3:57" ht="10.9" customHeight="1" x14ac:dyDescent="0.2">
      <c r="C299" s="211"/>
      <c r="D299" s="213"/>
      <c r="E299" s="215"/>
      <c r="F299" s="215"/>
      <c r="G299" s="241"/>
      <c r="H299" s="242"/>
      <c r="I299" s="199"/>
      <c r="J299" s="200"/>
      <c r="K299" s="538"/>
      <c r="L299" s="199"/>
      <c r="M299" s="200"/>
      <c r="N299" s="201"/>
      <c r="O299" s="208"/>
      <c r="P299" s="208"/>
      <c r="Q299" s="209"/>
      <c r="R299" s="176"/>
      <c r="S299" s="177"/>
      <c r="T299" s="177"/>
      <c r="U299" s="177"/>
      <c r="V299" s="177"/>
      <c r="W299" s="177"/>
      <c r="X299" s="180"/>
      <c r="Y299" s="180"/>
      <c r="Z299" s="180"/>
      <c r="AA299" s="180"/>
      <c r="AB299" s="180"/>
      <c r="AC299" s="180"/>
      <c r="AD299" s="167"/>
      <c r="AE299" s="167"/>
      <c r="AF299" s="167"/>
      <c r="AG299" s="167"/>
      <c r="AH299" s="167"/>
      <c r="AI299" s="168"/>
      <c r="AJ299" s="129"/>
      <c r="AK299" s="129"/>
      <c r="AL299" s="129"/>
      <c r="AM299" s="129"/>
      <c r="AN299" s="129"/>
      <c r="AT299" s="28"/>
      <c r="AU299" s="171"/>
      <c r="AV299" s="172"/>
      <c r="AW299" s="28"/>
      <c r="AX299" s="173"/>
      <c r="AY299" s="173"/>
      <c r="AZ299" s="28"/>
      <c r="BA299" s="28"/>
      <c r="BB299" s="28"/>
      <c r="BC299" s="28"/>
      <c r="BD299" s="28"/>
      <c r="BE299" s="28"/>
    </row>
    <row r="300" spans="3:57" ht="10.9" customHeight="1" x14ac:dyDescent="0.2">
      <c r="C300" s="211"/>
      <c r="D300" s="213"/>
      <c r="E300" s="215"/>
      <c r="F300" s="215"/>
      <c r="G300" s="241"/>
      <c r="H300" s="242"/>
      <c r="I300" s="199"/>
      <c r="J300" s="200"/>
      <c r="K300" s="538"/>
      <c r="L300" s="199"/>
      <c r="M300" s="200"/>
      <c r="N300" s="201"/>
      <c r="O300" s="208"/>
      <c r="P300" s="208"/>
      <c r="Q300" s="209"/>
      <c r="R300" s="176"/>
      <c r="S300" s="177"/>
      <c r="T300" s="177"/>
      <c r="U300" s="177"/>
      <c r="V300" s="177"/>
      <c r="W300" s="177"/>
      <c r="X300" s="180"/>
      <c r="Y300" s="180"/>
      <c r="Z300" s="180"/>
      <c r="AA300" s="180"/>
      <c r="AB300" s="180"/>
      <c r="AC300" s="180"/>
      <c r="AD300" s="167"/>
      <c r="AE300" s="167"/>
      <c r="AF300" s="167"/>
      <c r="AG300" s="167"/>
      <c r="AH300" s="167"/>
      <c r="AI300" s="168"/>
      <c r="AJ300" s="129"/>
      <c r="AK300" s="129"/>
      <c r="AL300" s="129"/>
      <c r="AM300" s="129"/>
      <c r="AN300" s="129"/>
      <c r="AT300" s="28"/>
      <c r="AU300" s="171"/>
      <c r="AV300" s="172"/>
      <c r="AW300" s="28"/>
      <c r="AX300" s="173"/>
      <c r="AY300" s="173"/>
      <c r="AZ300" s="28"/>
      <c r="BA300" s="28"/>
      <c r="BB300" s="28"/>
      <c r="BC300" s="28"/>
      <c r="BD300" s="28"/>
      <c r="BE300" s="28"/>
    </row>
    <row r="301" spans="3:57" ht="10.9" customHeight="1" x14ac:dyDescent="0.2">
      <c r="C301" s="238"/>
      <c r="D301" s="239"/>
      <c r="E301" s="216"/>
      <c r="F301" s="216"/>
      <c r="G301" s="243"/>
      <c r="H301" s="244"/>
      <c r="I301" s="202"/>
      <c r="J301" s="203"/>
      <c r="K301" s="539"/>
      <c r="L301" s="202"/>
      <c r="M301" s="203"/>
      <c r="N301" s="204"/>
      <c r="O301" s="208"/>
      <c r="P301" s="208"/>
      <c r="Q301" s="209"/>
      <c r="R301" s="178"/>
      <c r="S301" s="179"/>
      <c r="T301" s="179"/>
      <c r="U301" s="179"/>
      <c r="V301" s="179"/>
      <c r="W301" s="179"/>
      <c r="X301" s="180"/>
      <c r="Y301" s="180"/>
      <c r="Z301" s="180"/>
      <c r="AA301" s="180"/>
      <c r="AB301" s="180"/>
      <c r="AC301" s="180"/>
      <c r="AD301" s="169"/>
      <c r="AE301" s="169"/>
      <c r="AF301" s="169"/>
      <c r="AG301" s="169"/>
      <c r="AH301" s="169"/>
      <c r="AI301" s="170"/>
      <c r="AJ301" s="129"/>
      <c r="AK301" s="129"/>
      <c r="AL301" s="129"/>
      <c r="AM301" s="129"/>
      <c r="AN301" s="129"/>
      <c r="AT301" s="28"/>
      <c r="AU301" s="171"/>
      <c r="AV301" s="172"/>
      <c r="AW301" s="28"/>
      <c r="AX301" s="173"/>
      <c r="AY301" s="173"/>
      <c r="AZ301" s="28"/>
      <c r="BA301" s="28"/>
      <c r="BB301" s="28"/>
      <c r="BC301" s="28"/>
      <c r="BD301" s="28"/>
      <c r="BE301" s="28"/>
    </row>
    <row r="302" spans="3:57" ht="10.9" hidden="1" customHeight="1" x14ac:dyDescent="0.2">
      <c r="C302" s="210"/>
      <c r="D302" s="212" t="s">
        <v>1</v>
      </c>
      <c r="E302" s="214"/>
      <c r="F302" s="214" t="s">
        <v>0</v>
      </c>
      <c r="G302" s="210"/>
      <c r="H302" s="240"/>
      <c r="I302" s="535"/>
      <c r="J302" s="536"/>
      <c r="K302" s="537"/>
      <c r="L302" s="199"/>
      <c r="M302" s="200"/>
      <c r="N302" s="201"/>
      <c r="O302" s="205">
        <f t="shared" ref="O302" si="40">IF(L302=1,$AL$30,IF(L302=2,$AL$49,IF(L302=3,$AL$67,IF(L302=4,$AL$86,IF(L302=5,$AL$104,IF(L302=6,$AL$122,IF(L302=7,$AL$141,IF(L302=8,$AL$159,IF(L302=9,$AL$177,IF(L302=10,$AL$196,0))))))))))</f>
        <v>0</v>
      </c>
      <c r="P302" s="206"/>
      <c r="Q302" s="207"/>
      <c r="R302" s="174">
        <f>IF(AND(I302="○",AU302="●"),AX302*O302,0)</f>
        <v>0</v>
      </c>
      <c r="S302" s="175"/>
      <c r="T302" s="175"/>
      <c r="U302" s="175"/>
      <c r="V302" s="175"/>
      <c r="W302" s="175"/>
      <c r="X302" s="180">
        <f>IF(AND(I302="○",AU302="●"),'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79,0)</f>
        <v>0</v>
      </c>
      <c r="Y302" s="180"/>
      <c r="Z302" s="180"/>
      <c r="AA302" s="180"/>
      <c r="AB302" s="180"/>
      <c r="AC302" s="180"/>
      <c r="AD302" s="165">
        <f>IF(I302="○",ROUNDUP(R302+X302,1),0)</f>
        <v>0</v>
      </c>
      <c r="AE302" s="165"/>
      <c r="AF302" s="165"/>
      <c r="AG302" s="165"/>
      <c r="AH302" s="165"/>
      <c r="AI302" s="166"/>
      <c r="AJ302" s="129"/>
      <c r="AK302" s="129"/>
      <c r="AL302" s="129"/>
      <c r="AM302" s="129"/>
      <c r="AN302" s="129"/>
      <c r="AT302" s="28"/>
      <c r="AU302" s="171" t="str">
        <f t="shared" ref="AU302" si="41">IF(OR(I302="×",AU306="×"),"×","●")</f>
        <v>●</v>
      </c>
      <c r="AV302" s="172">
        <f>IF(AU302="●",IF(I302="定","-",I302),"-")</f>
        <v>0</v>
      </c>
      <c r="AW302" s="28"/>
      <c r="AX302" s="173">
        <f t="shared" ref="AX302" si="42">20+ROUNDDOWN(($K$216-1000)/1000,0)*20</f>
        <v>0</v>
      </c>
      <c r="AY302" s="173"/>
      <c r="AZ302" s="28"/>
      <c r="BA302" s="28"/>
      <c r="BB302" s="28"/>
      <c r="BC302" s="28"/>
      <c r="BD302" s="28"/>
      <c r="BE302" s="28"/>
    </row>
    <row r="303" spans="3:57" ht="10.9" hidden="1" customHeight="1" x14ac:dyDescent="0.2">
      <c r="C303" s="211"/>
      <c r="D303" s="213"/>
      <c r="E303" s="215"/>
      <c r="F303" s="215"/>
      <c r="G303" s="241"/>
      <c r="H303" s="242"/>
      <c r="I303" s="199"/>
      <c r="J303" s="200"/>
      <c r="K303" s="538"/>
      <c r="L303" s="199"/>
      <c r="M303" s="200"/>
      <c r="N303" s="201"/>
      <c r="O303" s="208"/>
      <c r="P303" s="208"/>
      <c r="Q303" s="209"/>
      <c r="R303" s="176"/>
      <c r="S303" s="177"/>
      <c r="T303" s="177"/>
      <c r="U303" s="177"/>
      <c r="V303" s="177"/>
      <c r="W303" s="177"/>
      <c r="X303" s="180"/>
      <c r="Y303" s="180"/>
      <c r="Z303" s="180"/>
      <c r="AA303" s="180"/>
      <c r="AB303" s="180"/>
      <c r="AC303" s="180"/>
      <c r="AD303" s="167"/>
      <c r="AE303" s="167"/>
      <c r="AF303" s="167"/>
      <c r="AG303" s="167"/>
      <c r="AH303" s="167"/>
      <c r="AI303" s="168"/>
      <c r="AJ303" s="129"/>
      <c r="AK303" s="129"/>
      <c r="AL303" s="129"/>
      <c r="AM303" s="129"/>
      <c r="AN303" s="129"/>
      <c r="AT303" s="28"/>
      <c r="AU303" s="171"/>
      <c r="AV303" s="172"/>
      <c r="AW303" s="28"/>
      <c r="AX303" s="173"/>
      <c r="AY303" s="173"/>
      <c r="AZ303" s="28"/>
      <c r="BA303" s="28"/>
      <c r="BB303" s="28"/>
      <c r="BC303" s="28"/>
      <c r="BD303" s="28"/>
      <c r="BE303" s="28"/>
    </row>
    <row r="304" spans="3:57" ht="10.9" hidden="1" customHeight="1" x14ac:dyDescent="0.2">
      <c r="C304" s="211"/>
      <c r="D304" s="213"/>
      <c r="E304" s="215"/>
      <c r="F304" s="215"/>
      <c r="G304" s="241"/>
      <c r="H304" s="242"/>
      <c r="I304" s="199"/>
      <c r="J304" s="200"/>
      <c r="K304" s="538"/>
      <c r="L304" s="199"/>
      <c r="M304" s="200"/>
      <c r="N304" s="201"/>
      <c r="O304" s="208"/>
      <c r="P304" s="208"/>
      <c r="Q304" s="209"/>
      <c r="R304" s="176"/>
      <c r="S304" s="177"/>
      <c r="T304" s="177"/>
      <c r="U304" s="177"/>
      <c r="V304" s="177"/>
      <c r="W304" s="177"/>
      <c r="X304" s="180"/>
      <c r="Y304" s="180"/>
      <c r="Z304" s="180"/>
      <c r="AA304" s="180"/>
      <c r="AB304" s="180"/>
      <c r="AC304" s="180"/>
      <c r="AD304" s="167"/>
      <c r="AE304" s="167"/>
      <c r="AF304" s="167"/>
      <c r="AG304" s="167"/>
      <c r="AH304" s="167"/>
      <c r="AI304" s="168"/>
      <c r="AJ304" s="129"/>
      <c r="AK304" s="129"/>
      <c r="AL304" s="129"/>
      <c r="AM304" s="129"/>
      <c r="AN304" s="129"/>
      <c r="AT304" s="28"/>
      <c r="AU304" s="171"/>
      <c r="AV304" s="172"/>
      <c r="AW304" s="28"/>
      <c r="AX304" s="173"/>
      <c r="AY304" s="173"/>
      <c r="AZ304" s="28"/>
      <c r="BA304" s="28"/>
      <c r="BB304" s="28"/>
      <c r="BC304" s="28"/>
      <c r="BD304" s="28"/>
      <c r="BE304" s="28"/>
    </row>
    <row r="305" spans="3:57" ht="10.9" hidden="1" customHeight="1" x14ac:dyDescent="0.2">
      <c r="C305" s="238"/>
      <c r="D305" s="239"/>
      <c r="E305" s="216"/>
      <c r="F305" s="216"/>
      <c r="G305" s="243"/>
      <c r="H305" s="244"/>
      <c r="I305" s="202"/>
      <c r="J305" s="203"/>
      <c r="K305" s="539"/>
      <c r="L305" s="202"/>
      <c r="M305" s="203"/>
      <c r="N305" s="204"/>
      <c r="O305" s="208"/>
      <c r="P305" s="208"/>
      <c r="Q305" s="209"/>
      <c r="R305" s="178"/>
      <c r="S305" s="179"/>
      <c r="T305" s="179"/>
      <c r="U305" s="179"/>
      <c r="V305" s="179"/>
      <c r="W305" s="179"/>
      <c r="X305" s="180"/>
      <c r="Y305" s="180"/>
      <c r="Z305" s="180"/>
      <c r="AA305" s="180"/>
      <c r="AB305" s="180"/>
      <c r="AC305" s="180"/>
      <c r="AD305" s="169"/>
      <c r="AE305" s="169"/>
      <c r="AF305" s="169"/>
      <c r="AG305" s="169"/>
      <c r="AH305" s="169"/>
      <c r="AI305" s="170"/>
      <c r="AJ305" s="129"/>
      <c r="AK305" s="129"/>
      <c r="AL305" s="129"/>
      <c r="AM305" s="129"/>
      <c r="AN305" s="129"/>
      <c r="AT305" s="28"/>
      <c r="AU305" s="171"/>
      <c r="AV305" s="172"/>
      <c r="AW305" s="28"/>
      <c r="AX305" s="173"/>
      <c r="AY305" s="173"/>
      <c r="AZ305" s="28"/>
      <c r="BA305" s="28"/>
      <c r="BB305" s="28"/>
      <c r="BC305" s="28"/>
      <c r="BD305" s="28"/>
      <c r="BE305" s="28"/>
    </row>
    <row r="306" spans="3:57" ht="10.5" hidden="1" customHeight="1" x14ac:dyDescent="0.2">
      <c r="C306" s="210"/>
      <c r="D306" s="212" t="s">
        <v>1</v>
      </c>
      <c r="E306" s="214"/>
      <c r="F306" s="214" t="s">
        <v>0</v>
      </c>
      <c r="G306" s="210"/>
      <c r="H306" s="240"/>
      <c r="I306" s="535"/>
      <c r="J306" s="536"/>
      <c r="K306" s="537"/>
      <c r="L306" s="199"/>
      <c r="M306" s="200"/>
      <c r="N306" s="201"/>
      <c r="O306" s="205">
        <f t="shared" ref="O306" si="43">IF(L306=1,$AL$30,IF(L306=2,$AL$49,IF(L306=3,$AL$67,IF(L306=4,$AL$86,IF(L306=5,$AL$104,IF(L306=6,$AL$122,IF(L306=7,$AL$141,IF(L306=8,$AL$159,IF(L306=9,$AL$177,IF(L306=10,$AL$196,0))))))))))</f>
        <v>0</v>
      </c>
      <c r="P306" s="206"/>
      <c r="Q306" s="207"/>
      <c r="R306" s="174">
        <f>IF(AND(I306="○",AU306="●"),AX306*O306,0)</f>
        <v>0</v>
      </c>
      <c r="S306" s="175"/>
      <c r="T306" s="175"/>
      <c r="U306" s="175"/>
      <c r="V306" s="175"/>
      <c r="W306" s="175"/>
      <c r="X306" s="180">
        <f>IF(AND(I306="○",AU306="●"),'スクリーン(1)'!AD83+'スクリーン(2)'!AD83+'スクリーン(3)'!AD83+'スクリーン(4)'!AD83+'スクリーン(5)'!AD83+'スクリーン(6)'!AD83+'スクリーン(7)'!AD83+'スクリーン(8)'!AD83+'スクリーン(9)'!AD83+'スクリーン(10)'!AD83+'スクリーン(11)'!AD83+'スクリーン(12)'!AD83+'スクリーン(13)'!AD83+'スクリーン(14)'!AD83+'スクリーン(15)'!AD83+'スクリーン(16)'!AD83+'スクリーン(17)'!AD83+'スクリーン(18)'!AD83+'スクリーン(19)'!AD83+'スクリーン(20)'!AD83,0)</f>
        <v>0</v>
      </c>
      <c r="Y306" s="180"/>
      <c r="Z306" s="180"/>
      <c r="AA306" s="180"/>
      <c r="AB306" s="180"/>
      <c r="AC306" s="180"/>
      <c r="AD306" s="165">
        <f>IF(I306="○",ROUNDUP(R306+X306,1),0)</f>
        <v>0</v>
      </c>
      <c r="AE306" s="165"/>
      <c r="AF306" s="165"/>
      <c r="AG306" s="165"/>
      <c r="AH306" s="165"/>
      <c r="AI306" s="166"/>
      <c r="AJ306" s="129"/>
      <c r="AK306" s="129"/>
      <c r="AL306" s="129"/>
      <c r="AM306" s="129"/>
      <c r="AN306" s="129"/>
      <c r="AT306" s="28"/>
      <c r="AU306" s="171" t="str">
        <f>IF(OR(I306="×",AU310="×"),"×","●")</f>
        <v>●</v>
      </c>
      <c r="AV306" s="172">
        <f>IF(AU306="●",IF(I306="定","-",I306),"-")</f>
        <v>0</v>
      </c>
      <c r="AW306" s="28"/>
      <c r="AX306" s="173">
        <f t="shared" ref="AX306" si="44">20+ROUNDDOWN(($K$216-1000)/1000,0)*20</f>
        <v>0</v>
      </c>
      <c r="AY306" s="173"/>
      <c r="AZ306" s="28"/>
      <c r="BA306" s="28"/>
      <c r="BB306" s="28"/>
      <c r="BC306" s="28"/>
      <c r="BD306" s="28"/>
      <c r="BE306" s="28"/>
    </row>
    <row r="307" spans="3:57" ht="10.9" hidden="1" customHeight="1" x14ac:dyDescent="0.2">
      <c r="C307" s="211"/>
      <c r="D307" s="213"/>
      <c r="E307" s="215"/>
      <c r="F307" s="215"/>
      <c r="G307" s="241"/>
      <c r="H307" s="242"/>
      <c r="I307" s="199"/>
      <c r="J307" s="200"/>
      <c r="K307" s="538"/>
      <c r="L307" s="199"/>
      <c r="M307" s="200"/>
      <c r="N307" s="201"/>
      <c r="O307" s="208"/>
      <c r="P307" s="208"/>
      <c r="Q307" s="209"/>
      <c r="R307" s="176"/>
      <c r="S307" s="177"/>
      <c r="T307" s="177"/>
      <c r="U307" s="177"/>
      <c r="V307" s="177"/>
      <c r="W307" s="177"/>
      <c r="X307" s="180"/>
      <c r="Y307" s="180"/>
      <c r="Z307" s="180"/>
      <c r="AA307" s="180"/>
      <c r="AB307" s="180"/>
      <c r="AC307" s="180"/>
      <c r="AD307" s="167"/>
      <c r="AE307" s="167"/>
      <c r="AF307" s="167"/>
      <c r="AG307" s="167"/>
      <c r="AH307" s="167"/>
      <c r="AI307" s="168"/>
      <c r="AJ307" s="129"/>
      <c r="AK307" s="129"/>
      <c r="AL307" s="129"/>
      <c r="AM307" s="129"/>
      <c r="AN307" s="129"/>
      <c r="AT307" s="28"/>
      <c r="AU307" s="171"/>
      <c r="AV307" s="172"/>
      <c r="AW307" s="28"/>
      <c r="AX307" s="173"/>
      <c r="AY307" s="173"/>
      <c r="AZ307" s="28"/>
      <c r="BA307" s="28"/>
      <c r="BB307" s="28"/>
      <c r="BC307" s="28"/>
      <c r="BD307" s="28"/>
      <c r="BE307" s="28"/>
    </row>
    <row r="308" spans="3:57" ht="10.5" hidden="1" customHeight="1" x14ac:dyDescent="0.2">
      <c r="C308" s="211"/>
      <c r="D308" s="213"/>
      <c r="E308" s="215"/>
      <c r="F308" s="215"/>
      <c r="G308" s="241"/>
      <c r="H308" s="242"/>
      <c r="I308" s="199"/>
      <c r="J308" s="200"/>
      <c r="K308" s="538"/>
      <c r="L308" s="199"/>
      <c r="M308" s="200"/>
      <c r="N308" s="201"/>
      <c r="O308" s="208"/>
      <c r="P308" s="208"/>
      <c r="Q308" s="209"/>
      <c r="R308" s="176"/>
      <c r="S308" s="177"/>
      <c r="T308" s="177"/>
      <c r="U308" s="177"/>
      <c r="V308" s="177"/>
      <c r="W308" s="177"/>
      <c r="X308" s="180"/>
      <c r="Y308" s="180"/>
      <c r="Z308" s="180"/>
      <c r="AA308" s="180"/>
      <c r="AB308" s="180"/>
      <c r="AC308" s="180"/>
      <c r="AD308" s="167"/>
      <c r="AE308" s="167"/>
      <c r="AF308" s="167"/>
      <c r="AG308" s="167"/>
      <c r="AH308" s="167"/>
      <c r="AI308" s="168"/>
      <c r="AJ308" s="129"/>
      <c r="AK308" s="129"/>
      <c r="AL308" s="129"/>
      <c r="AM308" s="129"/>
      <c r="AN308" s="129"/>
      <c r="AT308" s="28"/>
      <c r="AU308" s="171"/>
      <c r="AV308" s="172"/>
      <c r="AW308" s="28"/>
      <c r="AX308" s="173"/>
      <c r="AY308" s="173"/>
      <c r="AZ308" s="28"/>
      <c r="BA308" s="28"/>
      <c r="BB308" s="28"/>
      <c r="BC308" s="28"/>
      <c r="BD308" s="28"/>
      <c r="BE308" s="28"/>
    </row>
    <row r="309" spans="3:57" ht="10.5" hidden="1" customHeight="1" x14ac:dyDescent="0.2">
      <c r="C309" s="238"/>
      <c r="D309" s="239"/>
      <c r="E309" s="216"/>
      <c r="F309" s="216"/>
      <c r="G309" s="243"/>
      <c r="H309" s="244"/>
      <c r="I309" s="202"/>
      <c r="J309" s="203"/>
      <c r="K309" s="539"/>
      <c r="L309" s="202"/>
      <c r="M309" s="203"/>
      <c r="N309" s="204"/>
      <c r="O309" s="208"/>
      <c r="P309" s="208"/>
      <c r="Q309" s="209"/>
      <c r="R309" s="178"/>
      <c r="S309" s="179"/>
      <c r="T309" s="179"/>
      <c r="U309" s="179"/>
      <c r="V309" s="179"/>
      <c r="W309" s="179"/>
      <c r="X309" s="180"/>
      <c r="Y309" s="180"/>
      <c r="Z309" s="180"/>
      <c r="AA309" s="180"/>
      <c r="AB309" s="180"/>
      <c r="AC309" s="180"/>
      <c r="AD309" s="169"/>
      <c r="AE309" s="169"/>
      <c r="AF309" s="169"/>
      <c r="AG309" s="169"/>
      <c r="AH309" s="169"/>
      <c r="AI309" s="170"/>
      <c r="AJ309" s="129"/>
      <c r="AK309" s="129"/>
      <c r="AL309" s="129"/>
      <c r="AM309" s="129"/>
      <c r="AN309" s="129"/>
      <c r="AT309" s="28"/>
      <c r="AU309" s="171"/>
      <c r="AV309" s="172"/>
      <c r="AW309" s="28"/>
      <c r="AX309" s="173"/>
      <c r="AY309" s="173"/>
      <c r="AZ309" s="28"/>
      <c r="BA309" s="28"/>
      <c r="BB309" s="28"/>
      <c r="BC309" s="28"/>
      <c r="BD309" s="28"/>
      <c r="BE309" s="28"/>
    </row>
    <row r="310" spans="3:57" ht="10.9" hidden="1" customHeight="1" x14ac:dyDescent="0.2">
      <c r="C310" s="210"/>
      <c r="D310" s="212" t="s">
        <v>1</v>
      </c>
      <c r="E310" s="214"/>
      <c r="F310" s="560" t="s">
        <v>0</v>
      </c>
      <c r="G310" s="210"/>
      <c r="H310" s="240"/>
      <c r="I310" s="535"/>
      <c r="J310" s="536"/>
      <c r="K310" s="537"/>
      <c r="L310" s="535"/>
      <c r="M310" s="536"/>
      <c r="N310" s="563"/>
      <c r="O310" s="540">
        <f t="shared" ref="O310" si="45">IF(L310=1,$AL$30,IF(L310=2,$AL$49,IF(L310=3,$AL$67,IF(L310=4,$AL$86,IF(L310=5,$AL$104,IF(L310=6,$AL$122,IF(L310=7,$AL$141,IF(L310=8,$AL$159,IF(L310=9,$AL$177,IF(L310=10,$AL$196,0))))))))))</f>
        <v>0</v>
      </c>
      <c r="P310" s="541"/>
      <c r="Q310" s="542"/>
      <c r="R310" s="174">
        <f>IF(AND(I310="○",AU310="●"),AX310*O310,0)</f>
        <v>0</v>
      </c>
      <c r="S310" s="175"/>
      <c r="T310" s="175"/>
      <c r="U310" s="175"/>
      <c r="V310" s="175"/>
      <c r="W310" s="550"/>
      <c r="X310" s="549">
        <f>IF(AND(I310="○",AU310="●"),'スクリーン(1)'!AD87+'スクリーン(2)'!AD87+'スクリーン(3)'!AD87+'スクリーン(4)'!AD87+'スクリーン(5)'!AD87+'スクリーン(6)'!AD87+'スクリーン(7)'!AD87+'スクリーン(8)'!AD87+'スクリーン(9)'!AD87+'スクリーン(10)'!AD87+'スクリーン(11)'!AD87+'スクリーン(12)'!AD87+'スクリーン(13)'!AD87+'スクリーン(14)'!AD87+'スクリーン(15)'!AD87+'スクリーン(16)'!AD87+'スクリーン(17)'!AD87+'スクリーン(18)'!AD87+'スクリーン(19)'!AD87+'スクリーン(20)'!AD87,0)</f>
        <v>0</v>
      </c>
      <c r="Y310" s="175"/>
      <c r="Z310" s="175"/>
      <c r="AA310" s="175"/>
      <c r="AB310" s="175"/>
      <c r="AC310" s="550"/>
      <c r="AD310" s="555">
        <f>IF(I310="○",ROUNDUP(R310+X310,1),0)</f>
        <v>0</v>
      </c>
      <c r="AE310" s="165"/>
      <c r="AF310" s="165"/>
      <c r="AG310" s="165"/>
      <c r="AH310" s="165"/>
      <c r="AI310" s="166"/>
      <c r="AJ310" s="129"/>
      <c r="AK310" s="129"/>
      <c r="AL310" s="129"/>
      <c r="AM310" s="129"/>
      <c r="AN310" s="129"/>
      <c r="AT310" s="28"/>
      <c r="AU310" s="171" t="str">
        <f t="shared" ref="AU310" si="46">IF(OR(I310="×",AU314="×"),"×","●")</f>
        <v>●</v>
      </c>
      <c r="AV310" s="172">
        <f>IF(AU310="●",IF(I310="定","-",I310),"-")</f>
        <v>0</v>
      </c>
      <c r="AW310" s="28"/>
      <c r="AX310" s="173">
        <f t="shared" ref="AX310" si="47">20+ROUNDDOWN(($K$216-1000)/1000,0)*20</f>
        <v>0</v>
      </c>
      <c r="AY310" s="173"/>
      <c r="AZ310" s="28"/>
      <c r="BA310" s="28"/>
      <c r="BB310" s="28"/>
      <c r="BC310" s="28"/>
      <c r="BD310" s="28"/>
      <c r="BE310" s="28"/>
    </row>
    <row r="311" spans="3:57" ht="10.9" hidden="1" customHeight="1" x14ac:dyDescent="0.2">
      <c r="C311" s="241"/>
      <c r="D311" s="558"/>
      <c r="E311" s="215"/>
      <c r="F311" s="561"/>
      <c r="G311" s="241"/>
      <c r="H311" s="242"/>
      <c r="I311" s="199"/>
      <c r="J311" s="200"/>
      <c r="K311" s="538"/>
      <c r="L311" s="199"/>
      <c r="M311" s="200"/>
      <c r="N311" s="201"/>
      <c r="O311" s="543"/>
      <c r="P311" s="544"/>
      <c r="Q311" s="545"/>
      <c r="R311" s="176"/>
      <c r="S311" s="177"/>
      <c r="T311" s="177"/>
      <c r="U311" s="177"/>
      <c r="V311" s="177"/>
      <c r="W311" s="552"/>
      <c r="X311" s="551"/>
      <c r="Y311" s="177"/>
      <c r="Z311" s="177"/>
      <c r="AA311" s="177"/>
      <c r="AB311" s="177"/>
      <c r="AC311" s="552"/>
      <c r="AD311" s="556"/>
      <c r="AE311" s="167"/>
      <c r="AF311" s="167"/>
      <c r="AG311" s="167"/>
      <c r="AH311" s="167"/>
      <c r="AI311" s="168"/>
      <c r="AJ311" s="129"/>
      <c r="AK311" s="129"/>
      <c r="AL311" s="129"/>
      <c r="AM311" s="129"/>
      <c r="AN311" s="129"/>
      <c r="AT311" s="28"/>
      <c r="AU311" s="171"/>
      <c r="AV311" s="172"/>
      <c r="AW311" s="28"/>
      <c r="AX311" s="173"/>
      <c r="AY311" s="173"/>
      <c r="AZ311" s="28"/>
      <c r="BA311" s="28"/>
      <c r="BB311" s="28"/>
      <c r="BC311" s="28"/>
      <c r="BD311" s="28"/>
      <c r="BE311" s="28"/>
    </row>
    <row r="312" spans="3:57" ht="10.9" hidden="1" customHeight="1" x14ac:dyDescent="0.2">
      <c r="C312" s="241"/>
      <c r="D312" s="558"/>
      <c r="E312" s="215"/>
      <c r="F312" s="561"/>
      <c r="G312" s="241"/>
      <c r="H312" s="242"/>
      <c r="I312" s="199"/>
      <c r="J312" s="200"/>
      <c r="K312" s="538"/>
      <c r="L312" s="199"/>
      <c r="M312" s="200"/>
      <c r="N312" s="201"/>
      <c r="O312" s="543"/>
      <c r="P312" s="544"/>
      <c r="Q312" s="545"/>
      <c r="R312" s="176"/>
      <c r="S312" s="177"/>
      <c r="T312" s="177"/>
      <c r="U312" s="177"/>
      <c r="V312" s="177"/>
      <c r="W312" s="552"/>
      <c r="X312" s="551"/>
      <c r="Y312" s="177"/>
      <c r="Z312" s="177"/>
      <c r="AA312" s="177"/>
      <c r="AB312" s="177"/>
      <c r="AC312" s="552"/>
      <c r="AD312" s="556"/>
      <c r="AE312" s="167"/>
      <c r="AF312" s="167"/>
      <c r="AG312" s="167"/>
      <c r="AH312" s="167"/>
      <c r="AI312" s="168"/>
      <c r="AJ312" s="129"/>
      <c r="AK312" s="129"/>
      <c r="AL312" s="129"/>
      <c r="AM312" s="129"/>
      <c r="AN312" s="129"/>
      <c r="AT312" s="28"/>
      <c r="AU312" s="171"/>
      <c r="AV312" s="172"/>
      <c r="AW312" s="28"/>
      <c r="AX312" s="173"/>
      <c r="AY312" s="173"/>
      <c r="AZ312" s="28"/>
      <c r="BA312" s="28"/>
      <c r="BB312" s="28"/>
      <c r="BC312" s="28"/>
      <c r="BD312" s="28"/>
      <c r="BE312" s="28"/>
    </row>
    <row r="313" spans="3:57" ht="10.9" hidden="1" customHeight="1" x14ac:dyDescent="0.2">
      <c r="C313" s="243"/>
      <c r="D313" s="559"/>
      <c r="E313" s="216"/>
      <c r="F313" s="562"/>
      <c r="G313" s="243"/>
      <c r="H313" s="244"/>
      <c r="I313" s="202"/>
      <c r="J313" s="203"/>
      <c r="K313" s="539"/>
      <c r="L313" s="202"/>
      <c r="M313" s="203"/>
      <c r="N313" s="204"/>
      <c r="O313" s="546"/>
      <c r="P313" s="547"/>
      <c r="Q313" s="548"/>
      <c r="R313" s="178"/>
      <c r="S313" s="179"/>
      <c r="T313" s="179"/>
      <c r="U313" s="179"/>
      <c r="V313" s="179"/>
      <c r="W313" s="554"/>
      <c r="X313" s="553"/>
      <c r="Y313" s="179"/>
      <c r="Z313" s="179"/>
      <c r="AA313" s="179"/>
      <c r="AB313" s="179"/>
      <c r="AC313" s="554"/>
      <c r="AD313" s="557"/>
      <c r="AE313" s="169"/>
      <c r="AF313" s="169"/>
      <c r="AG313" s="169"/>
      <c r="AH313" s="169"/>
      <c r="AI313" s="170"/>
      <c r="AJ313" s="129"/>
      <c r="AK313" s="129"/>
      <c r="AL313" s="129"/>
      <c r="AM313" s="129"/>
      <c r="AN313" s="129"/>
      <c r="AT313" s="28"/>
      <c r="AU313" s="171"/>
      <c r="AV313" s="172"/>
      <c r="AW313" s="28"/>
      <c r="AX313" s="173"/>
      <c r="AY313" s="173"/>
      <c r="AZ313" s="28"/>
      <c r="BA313" s="28"/>
      <c r="BB313" s="28"/>
      <c r="BC313" s="28"/>
      <c r="BD313" s="28"/>
      <c r="BE313" s="28"/>
    </row>
    <row r="314" spans="3:57" ht="10.9" hidden="1" customHeight="1" x14ac:dyDescent="0.2">
      <c r="C314" s="210"/>
      <c r="D314" s="212" t="s">
        <v>1</v>
      </c>
      <c r="E314" s="214"/>
      <c r="F314" s="560" t="s">
        <v>0</v>
      </c>
      <c r="G314" s="210"/>
      <c r="H314" s="240"/>
      <c r="I314" s="535"/>
      <c r="J314" s="536"/>
      <c r="K314" s="537"/>
      <c r="L314" s="535"/>
      <c r="M314" s="536"/>
      <c r="N314" s="563"/>
      <c r="O314" s="540">
        <f t="shared" ref="O314" si="48">IF(L314=1,$AL$30,IF(L314=2,$AL$49,IF(L314=3,$AL$67,IF(L314=4,$AL$86,IF(L314=5,$AL$104,IF(L314=6,$AL$122,IF(L314=7,$AL$141,IF(L314=8,$AL$159,IF(L314=9,$AL$177,IF(L314=10,$AL$196,0))))))))))</f>
        <v>0</v>
      </c>
      <c r="P314" s="541"/>
      <c r="Q314" s="542"/>
      <c r="R314" s="174">
        <f>IF(AND(I314="○",AU314="●"),AX314*O314,0)</f>
        <v>0</v>
      </c>
      <c r="S314" s="175"/>
      <c r="T314" s="175"/>
      <c r="U314" s="175"/>
      <c r="V314" s="175"/>
      <c r="W314" s="550"/>
      <c r="X314" s="549">
        <f>IF(AND(I314="○",AU314="●"),'スクリーン(1)'!AD91+'スクリーン(2)'!AD91+'スクリーン(3)'!AD91+'スクリーン(4)'!AD91+'スクリーン(5)'!AD91+'スクリーン(6)'!AD91+'スクリーン(7)'!AD91+'スクリーン(8)'!AD91+'スクリーン(9)'!AD91+'スクリーン(10)'!AD91+'スクリーン(11)'!AD91+'スクリーン(12)'!AD91+'スクリーン(13)'!AD91+'スクリーン(14)'!AD91+'スクリーン(15)'!AD91+'スクリーン(16)'!AD91+'スクリーン(17)'!AD91+'スクリーン(18)'!AD91+'スクリーン(19)'!AD91+'スクリーン(20)'!AD91,0)</f>
        <v>0</v>
      </c>
      <c r="Y314" s="175"/>
      <c r="Z314" s="175"/>
      <c r="AA314" s="175"/>
      <c r="AB314" s="175"/>
      <c r="AC314" s="550"/>
      <c r="AD314" s="555">
        <f>IF(I314="○",ROUNDUP(R314+X314,1),0)</f>
        <v>0</v>
      </c>
      <c r="AE314" s="165"/>
      <c r="AF314" s="165"/>
      <c r="AG314" s="165"/>
      <c r="AH314" s="165"/>
      <c r="AI314" s="166"/>
      <c r="AJ314" s="129"/>
      <c r="AK314" s="129"/>
      <c r="AL314" s="129"/>
      <c r="AM314" s="129"/>
      <c r="AN314" s="129"/>
      <c r="AT314" s="28"/>
      <c r="AU314" s="171" t="str">
        <f>IF(OR(I314="×",AU330="×"),"×","●")</f>
        <v>●</v>
      </c>
      <c r="AV314" s="172">
        <f>IF(AU314="●",IF(I314="定","-",I314),"-")</f>
        <v>0</v>
      </c>
      <c r="AW314" s="28"/>
      <c r="AX314" s="173">
        <f t="shared" ref="AX314" si="49">20+ROUNDDOWN(($K$216-1000)/1000,0)*20</f>
        <v>0</v>
      </c>
      <c r="AY314" s="173"/>
      <c r="AZ314" s="28"/>
      <c r="BA314" s="28"/>
      <c r="BB314" s="28"/>
      <c r="BC314" s="28"/>
      <c r="BD314" s="28"/>
      <c r="BE314" s="28"/>
    </row>
    <row r="315" spans="3:57" ht="10.9" hidden="1" customHeight="1" x14ac:dyDescent="0.2">
      <c r="C315" s="241"/>
      <c r="D315" s="558"/>
      <c r="E315" s="215"/>
      <c r="F315" s="561"/>
      <c r="G315" s="241"/>
      <c r="H315" s="242"/>
      <c r="I315" s="199"/>
      <c r="J315" s="200"/>
      <c r="K315" s="538"/>
      <c r="L315" s="199"/>
      <c r="M315" s="200"/>
      <c r="N315" s="201"/>
      <c r="O315" s="543"/>
      <c r="P315" s="544"/>
      <c r="Q315" s="545"/>
      <c r="R315" s="176"/>
      <c r="S315" s="177"/>
      <c r="T315" s="177"/>
      <c r="U315" s="177"/>
      <c r="V315" s="177"/>
      <c r="W315" s="552"/>
      <c r="X315" s="551"/>
      <c r="Y315" s="177"/>
      <c r="Z315" s="177"/>
      <c r="AA315" s="177"/>
      <c r="AB315" s="177"/>
      <c r="AC315" s="552"/>
      <c r="AD315" s="556"/>
      <c r="AE315" s="167"/>
      <c r="AF315" s="167"/>
      <c r="AG315" s="167"/>
      <c r="AH315" s="167"/>
      <c r="AI315" s="168"/>
      <c r="AJ315" s="129"/>
      <c r="AK315" s="129"/>
      <c r="AL315" s="129"/>
      <c r="AM315" s="129"/>
      <c r="AN315" s="129"/>
      <c r="AT315" s="28"/>
      <c r="AU315" s="171"/>
      <c r="AV315" s="172"/>
      <c r="AW315" s="28"/>
      <c r="AX315" s="173"/>
      <c r="AY315" s="173"/>
      <c r="AZ315" s="28"/>
      <c r="BA315" s="28"/>
      <c r="BB315" s="28"/>
      <c r="BC315" s="28"/>
      <c r="BD315" s="28"/>
      <c r="BE315" s="28"/>
    </row>
    <row r="316" spans="3:57" ht="10.9" hidden="1" customHeight="1" x14ac:dyDescent="0.2">
      <c r="C316" s="241"/>
      <c r="D316" s="558"/>
      <c r="E316" s="215"/>
      <c r="F316" s="561"/>
      <c r="G316" s="241"/>
      <c r="H316" s="242"/>
      <c r="I316" s="199"/>
      <c r="J316" s="200"/>
      <c r="K316" s="538"/>
      <c r="L316" s="199"/>
      <c r="M316" s="200"/>
      <c r="N316" s="201"/>
      <c r="O316" s="543"/>
      <c r="P316" s="544"/>
      <c r="Q316" s="545"/>
      <c r="R316" s="176"/>
      <c r="S316" s="177"/>
      <c r="T316" s="177"/>
      <c r="U316" s="177"/>
      <c r="V316" s="177"/>
      <c r="W316" s="552"/>
      <c r="X316" s="551"/>
      <c r="Y316" s="177"/>
      <c r="Z316" s="177"/>
      <c r="AA316" s="177"/>
      <c r="AB316" s="177"/>
      <c r="AC316" s="552"/>
      <c r="AD316" s="556"/>
      <c r="AE316" s="167"/>
      <c r="AF316" s="167"/>
      <c r="AG316" s="167"/>
      <c r="AH316" s="167"/>
      <c r="AI316" s="168"/>
      <c r="AJ316" s="129"/>
      <c r="AK316" s="129"/>
      <c r="AL316" s="129"/>
      <c r="AM316" s="129"/>
      <c r="AN316" s="129"/>
      <c r="AT316" s="28"/>
      <c r="AU316" s="171"/>
      <c r="AV316" s="172"/>
      <c r="AW316" s="28"/>
      <c r="AX316" s="173"/>
      <c r="AY316" s="173"/>
      <c r="AZ316" s="28"/>
      <c r="BA316" s="28"/>
      <c r="BB316" s="28"/>
      <c r="BC316" s="28"/>
      <c r="BD316" s="28"/>
      <c r="BE316" s="28"/>
    </row>
    <row r="317" spans="3:57" ht="10.9" hidden="1" customHeight="1" x14ac:dyDescent="0.2">
      <c r="C317" s="243"/>
      <c r="D317" s="559"/>
      <c r="E317" s="216"/>
      <c r="F317" s="562"/>
      <c r="G317" s="243"/>
      <c r="H317" s="244"/>
      <c r="I317" s="202"/>
      <c r="J317" s="203"/>
      <c r="K317" s="539"/>
      <c r="L317" s="202"/>
      <c r="M317" s="203"/>
      <c r="N317" s="204"/>
      <c r="O317" s="546"/>
      <c r="P317" s="547"/>
      <c r="Q317" s="548"/>
      <c r="R317" s="178"/>
      <c r="S317" s="179"/>
      <c r="T317" s="179"/>
      <c r="U317" s="179"/>
      <c r="V317" s="179"/>
      <c r="W317" s="554"/>
      <c r="X317" s="553"/>
      <c r="Y317" s="179"/>
      <c r="Z317" s="179"/>
      <c r="AA317" s="179"/>
      <c r="AB317" s="179"/>
      <c r="AC317" s="554"/>
      <c r="AD317" s="557"/>
      <c r="AE317" s="169"/>
      <c r="AF317" s="169"/>
      <c r="AG317" s="169"/>
      <c r="AH317" s="169"/>
      <c r="AI317" s="170"/>
      <c r="AJ317" s="129"/>
      <c r="AK317" s="129"/>
      <c r="AL317" s="129"/>
      <c r="AM317" s="129"/>
      <c r="AN317" s="129"/>
      <c r="AT317" s="28"/>
      <c r="AU317" s="171"/>
      <c r="AV317" s="172"/>
      <c r="AW317" s="28"/>
      <c r="AX317" s="173"/>
      <c r="AY317" s="173"/>
      <c r="AZ317" s="28"/>
      <c r="BA317" s="28"/>
      <c r="BB317" s="28"/>
      <c r="BC317" s="28"/>
      <c r="BD317" s="28"/>
      <c r="BE317" s="28"/>
    </row>
    <row r="318" spans="3:57" ht="10.9" customHeight="1" x14ac:dyDescent="0.2">
      <c r="C318" s="226" t="s">
        <v>143</v>
      </c>
      <c r="D318" s="227"/>
      <c r="E318" s="227"/>
      <c r="F318" s="227"/>
      <c r="G318" s="227"/>
      <c r="H318" s="227"/>
      <c r="I318" s="227"/>
      <c r="J318" s="227"/>
      <c r="K318" s="227"/>
      <c r="L318" s="227"/>
      <c r="M318" s="227"/>
      <c r="N318" s="227"/>
      <c r="O318" s="227"/>
      <c r="P318" s="227"/>
      <c r="Q318" s="227"/>
      <c r="R318" s="227"/>
      <c r="S318" s="227"/>
      <c r="T318" s="227"/>
      <c r="U318" s="227"/>
      <c r="V318" s="227"/>
      <c r="W318" s="228"/>
      <c r="X318" s="235">
        <f>ROUNDDOWN(SUM(AD234:AI310)-SUM(X234:AC310),1)</f>
        <v>0</v>
      </c>
      <c r="Y318" s="235"/>
      <c r="Z318" s="235"/>
      <c r="AA318" s="235"/>
      <c r="AB318" s="235"/>
      <c r="AC318" s="235"/>
      <c r="AD318" s="235"/>
      <c r="AE318" s="235"/>
      <c r="AF318" s="413" t="s">
        <v>79</v>
      </c>
      <c r="AG318" s="413"/>
      <c r="AH318" s="413"/>
      <c r="AI318" s="414"/>
      <c r="AJ318" s="158"/>
      <c r="AK318" s="158"/>
      <c r="AL318" s="158"/>
      <c r="AM318" s="158"/>
      <c r="AN318" s="158"/>
      <c r="AT318" s="28"/>
      <c r="AU318" s="162"/>
      <c r="AV318" s="163"/>
      <c r="AW318" s="28"/>
      <c r="AX318" s="164"/>
      <c r="AY318" s="164"/>
      <c r="AZ318" s="28"/>
      <c r="BA318" s="28"/>
      <c r="BB318" s="28"/>
      <c r="BC318" s="28"/>
      <c r="BD318" s="28"/>
      <c r="BE318" s="28"/>
    </row>
    <row r="319" spans="3:57" ht="10.9" customHeight="1" x14ac:dyDescent="0.2">
      <c r="C319" s="229"/>
      <c r="D319" s="230"/>
      <c r="E319" s="230"/>
      <c r="F319" s="230"/>
      <c r="G319" s="230"/>
      <c r="H319" s="230"/>
      <c r="I319" s="230"/>
      <c r="J319" s="230"/>
      <c r="K319" s="230"/>
      <c r="L319" s="230"/>
      <c r="M319" s="230"/>
      <c r="N319" s="230"/>
      <c r="O319" s="230"/>
      <c r="P319" s="230"/>
      <c r="Q319" s="230"/>
      <c r="R319" s="230"/>
      <c r="S319" s="230"/>
      <c r="T319" s="230"/>
      <c r="U319" s="230"/>
      <c r="V319" s="230"/>
      <c r="W319" s="231"/>
      <c r="X319" s="236"/>
      <c r="Y319" s="236"/>
      <c r="Z319" s="236"/>
      <c r="AA319" s="236"/>
      <c r="AB319" s="236"/>
      <c r="AC319" s="236"/>
      <c r="AD319" s="236"/>
      <c r="AE319" s="236"/>
      <c r="AF319" s="415"/>
      <c r="AG319" s="415"/>
      <c r="AH319" s="415"/>
      <c r="AI319" s="416"/>
      <c r="AJ319" s="158"/>
      <c r="AK319" s="158"/>
      <c r="AL319" s="158"/>
      <c r="AM319" s="158"/>
      <c r="AN319" s="158"/>
      <c r="AT319" s="28"/>
      <c r="AU319" s="162"/>
      <c r="AV319" s="163"/>
      <c r="AW319" s="28"/>
      <c r="AX319" s="164"/>
      <c r="AY319" s="164"/>
      <c r="AZ319" s="28"/>
      <c r="BA319" s="28"/>
      <c r="BB319" s="28"/>
      <c r="BC319" s="28"/>
      <c r="BD319" s="28"/>
      <c r="BE319" s="28"/>
    </row>
    <row r="320" spans="3:57" ht="10.9" customHeight="1" x14ac:dyDescent="0.2">
      <c r="C320" s="229"/>
      <c r="D320" s="230"/>
      <c r="E320" s="230"/>
      <c r="F320" s="230"/>
      <c r="G320" s="230"/>
      <c r="H320" s="230"/>
      <c r="I320" s="230"/>
      <c r="J320" s="230"/>
      <c r="K320" s="230"/>
      <c r="L320" s="230"/>
      <c r="M320" s="230"/>
      <c r="N320" s="230"/>
      <c r="O320" s="230"/>
      <c r="P320" s="230"/>
      <c r="Q320" s="230"/>
      <c r="R320" s="230"/>
      <c r="S320" s="230"/>
      <c r="T320" s="230"/>
      <c r="U320" s="230"/>
      <c r="V320" s="230"/>
      <c r="W320" s="231"/>
      <c r="X320" s="236"/>
      <c r="Y320" s="236"/>
      <c r="Z320" s="236"/>
      <c r="AA320" s="236"/>
      <c r="AB320" s="236"/>
      <c r="AC320" s="236"/>
      <c r="AD320" s="236"/>
      <c r="AE320" s="236"/>
      <c r="AF320" s="415"/>
      <c r="AG320" s="415"/>
      <c r="AH320" s="415"/>
      <c r="AI320" s="416"/>
      <c r="AJ320" s="158"/>
      <c r="AK320" s="158"/>
      <c r="AL320" s="158"/>
      <c r="AM320" s="158"/>
      <c r="AN320" s="158"/>
      <c r="AT320" s="28"/>
      <c r="AU320" s="162"/>
      <c r="AV320" s="163"/>
      <c r="AW320" s="28"/>
      <c r="AX320" s="164"/>
      <c r="AY320" s="164"/>
      <c r="AZ320" s="28"/>
      <c r="BA320" s="28"/>
      <c r="BB320" s="28"/>
      <c r="BC320" s="28"/>
      <c r="BD320" s="28"/>
      <c r="BE320" s="28"/>
    </row>
    <row r="321" spans="3:57" ht="10.9" customHeight="1" x14ac:dyDescent="0.2">
      <c r="C321" s="232"/>
      <c r="D321" s="233"/>
      <c r="E321" s="233"/>
      <c r="F321" s="233"/>
      <c r="G321" s="233"/>
      <c r="H321" s="233"/>
      <c r="I321" s="233"/>
      <c r="J321" s="233"/>
      <c r="K321" s="233"/>
      <c r="L321" s="233"/>
      <c r="M321" s="233"/>
      <c r="N321" s="233"/>
      <c r="O321" s="233"/>
      <c r="P321" s="233"/>
      <c r="Q321" s="233"/>
      <c r="R321" s="233"/>
      <c r="S321" s="233"/>
      <c r="T321" s="233"/>
      <c r="U321" s="233"/>
      <c r="V321" s="233"/>
      <c r="W321" s="234"/>
      <c r="X321" s="237"/>
      <c r="Y321" s="237"/>
      <c r="Z321" s="237"/>
      <c r="AA321" s="237"/>
      <c r="AB321" s="237"/>
      <c r="AC321" s="237"/>
      <c r="AD321" s="237"/>
      <c r="AE321" s="237"/>
      <c r="AF321" s="417"/>
      <c r="AG321" s="417"/>
      <c r="AH321" s="417"/>
      <c r="AI321" s="418"/>
      <c r="AJ321" s="158"/>
      <c r="AK321" s="158"/>
      <c r="AL321" s="158"/>
      <c r="AM321" s="158"/>
      <c r="AN321" s="158"/>
      <c r="AT321" s="28"/>
      <c r="AU321" s="162"/>
      <c r="AV321" s="163"/>
      <c r="AW321" s="28"/>
      <c r="AX321" s="164"/>
      <c r="AY321" s="164"/>
      <c r="AZ321" s="28"/>
      <c r="BA321" s="28"/>
      <c r="BB321" s="28"/>
      <c r="BC321" s="28"/>
      <c r="BD321" s="28"/>
      <c r="BE321" s="28"/>
    </row>
    <row r="322" spans="3:57" ht="10.9" customHeight="1" x14ac:dyDescent="0.2">
      <c r="C322" s="226" t="s">
        <v>144</v>
      </c>
      <c r="D322" s="227"/>
      <c r="E322" s="227"/>
      <c r="F322" s="227"/>
      <c r="G322" s="227"/>
      <c r="H322" s="227"/>
      <c r="I322" s="227"/>
      <c r="J322" s="227"/>
      <c r="K322" s="227"/>
      <c r="L322" s="227"/>
      <c r="M322" s="227"/>
      <c r="N322" s="227"/>
      <c r="O322" s="227"/>
      <c r="P322" s="227"/>
      <c r="Q322" s="227"/>
      <c r="R322" s="227"/>
      <c r="S322" s="227"/>
      <c r="T322" s="227"/>
      <c r="U322" s="227"/>
      <c r="V322" s="227"/>
      <c r="W322" s="228"/>
      <c r="X322" s="235">
        <f>ROUNDUP(SUM(X230:AC313),1)</f>
        <v>0</v>
      </c>
      <c r="Y322" s="235"/>
      <c r="Z322" s="235"/>
      <c r="AA322" s="235"/>
      <c r="AB322" s="235"/>
      <c r="AC322" s="235"/>
      <c r="AD322" s="235"/>
      <c r="AE322" s="235"/>
      <c r="AF322" s="413" t="s">
        <v>79</v>
      </c>
      <c r="AG322" s="413"/>
      <c r="AH322" s="413"/>
      <c r="AI322" s="414"/>
      <c r="AJ322" s="158"/>
      <c r="AK322" s="158"/>
      <c r="AL322" s="158"/>
      <c r="AM322" s="158"/>
      <c r="AN322" s="158"/>
      <c r="AT322" s="28"/>
      <c r="AU322" s="162"/>
      <c r="AV322" s="163"/>
      <c r="AW322" s="28"/>
      <c r="AX322" s="164"/>
      <c r="AY322" s="164"/>
      <c r="AZ322" s="28"/>
      <c r="BA322" s="28"/>
      <c r="BB322" s="28"/>
      <c r="BC322" s="28"/>
      <c r="BD322" s="28"/>
      <c r="BE322" s="28"/>
    </row>
    <row r="323" spans="3:57" ht="10.9" customHeight="1" x14ac:dyDescent="0.2">
      <c r="C323" s="229"/>
      <c r="D323" s="230"/>
      <c r="E323" s="230"/>
      <c r="F323" s="230"/>
      <c r="G323" s="230"/>
      <c r="H323" s="230"/>
      <c r="I323" s="230"/>
      <c r="J323" s="230"/>
      <c r="K323" s="230"/>
      <c r="L323" s="230"/>
      <c r="M323" s="230"/>
      <c r="N323" s="230"/>
      <c r="O323" s="230"/>
      <c r="P323" s="230"/>
      <c r="Q323" s="230"/>
      <c r="R323" s="230"/>
      <c r="S323" s="230"/>
      <c r="T323" s="230"/>
      <c r="U323" s="230"/>
      <c r="V323" s="230"/>
      <c r="W323" s="231"/>
      <c r="X323" s="236"/>
      <c r="Y323" s="236"/>
      <c r="Z323" s="236"/>
      <c r="AA323" s="236"/>
      <c r="AB323" s="236"/>
      <c r="AC323" s="236"/>
      <c r="AD323" s="236"/>
      <c r="AE323" s="236"/>
      <c r="AF323" s="415"/>
      <c r="AG323" s="415"/>
      <c r="AH323" s="415"/>
      <c r="AI323" s="416"/>
      <c r="AJ323" s="158"/>
      <c r="AK323" s="158"/>
      <c r="AL323" s="158"/>
      <c r="AM323" s="158"/>
      <c r="AN323" s="158"/>
      <c r="AT323" s="28"/>
      <c r="AU323" s="162"/>
      <c r="AV323" s="163"/>
      <c r="AW323" s="28"/>
      <c r="AX323" s="164"/>
      <c r="AY323" s="164"/>
      <c r="AZ323" s="28"/>
      <c r="BA323" s="28"/>
      <c r="BB323" s="28"/>
      <c r="BC323" s="28"/>
      <c r="BD323" s="28"/>
      <c r="BE323" s="28"/>
    </row>
    <row r="324" spans="3:57" ht="10.9" customHeight="1" x14ac:dyDescent="0.2">
      <c r="C324" s="229"/>
      <c r="D324" s="230"/>
      <c r="E324" s="230"/>
      <c r="F324" s="230"/>
      <c r="G324" s="230"/>
      <c r="H324" s="230"/>
      <c r="I324" s="230"/>
      <c r="J324" s="230"/>
      <c r="K324" s="230"/>
      <c r="L324" s="230"/>
      <c r="M324" s="230"/>
      <c r="N324" s="230"/>
      <c r="O324" s="230"/>
      <c r="P324" s="230"/>
      <c r="Q324" s="230"/>
      <c r="R324" s="230"/>
      <c r="S324" s="230"/>
      <c r="T324" s="230"/>
      <c r="U324" s="230"/>
      <c r="V324" s="230"/>
      <c r="W324" s="231"/>
      <c r="X324" s="236"/>
      <c r="Y324" s="236"/>
      <c r="Z324" s="236"/>
      <c r="AA324" s="236"/>
      <c r="AB324" s="236"/>
      <c r="AC324" s="236"/>
      <c r="AD324" s="236"/>
      <c r="AE324" s="236"/>
      <c r="AF324" s="415"/>
      <c r="AG324" s="415"/>
      <c r="AH324" s="415"/>
      <c r="AI324" s="416"/>
      <c r="AJ324" s="158"/>
      <c r="AK324" s="158"/>
      <c r="AL324" s="158"/>
      <c r="AM324" s="158"/>
      <c r="AN324" s="158"/>
      <c r="AT324" s="28"/>
      <c r="AU324" s="162"/>
      <c r="AV324" s="163"/>
      <c r="AW324" s="28"/>
      <c r="AX324" s="164"/>
      <c r="AY324" s="164"/>
      <c r="AZ324" s="28"/>
      <c r="BA324" s="28"/>
      <c r="BB324" s="28"/>
      <c r="BC324" s="28"/>
      <c r="BD324" s="28"/>
      <c r="BE324" s="28"/>
    </row>
    <row r="325" spans="3:57" ht="10.9" customHeight="1" x14ac:dyDescent="0.2">
      <c r="C325" s="232"/>
      <c r="D325" s="233"/>
      <c r="E325" s="233"/>
      <c r="F325" s="233"/>
      <c r="G325" s="233"/>
      <c r="H325" s="233"/>
      <c r="I325" s="233"/>
      <c r="J325" s="233"/>
      <c r="K325" s="233"/>
      <c r="L325" s="233"/>
      <c r="M325" s="233"/>
      <c r="N325" s="233"/>
      <c r="O325" s="233"/>
      <c r="P325" s="233"/>
      <c r="Q325" s="233"/>
      <c r="R325" s="233"/>
      <c r="S325" s="233"/>
      <c r="T325" s="233"/>
      <c r="U325" s="233"/>
      <c r="V325" s="233"/>
      <c r="W325" s="234"/>
      <c r="X325" s="237"/>
      <c r="Y325" s="237"/>
      <c r="Z325" s="237"/>
      <c r="AA325" s="237"/>
      <c r="AB325" s="237"/>
      <c r="AC325" s="237"/>
      <c r="AD325" s="237"/>
      <c r="AE325" s="237"/>
      <c r="AF325" s="417"/>
      <c r="AG325" s="417"/>
      <c r="AH325" s="417"/>
      <c r="AI325" s="418"/>
      <c r="AJ325" s="158"/>
      <c r="AK325" s="158"/>
      <c r="AL325" s="158"/>
      <c r="AM325" s="158"/>
      <c r="AN325" s="158"/>
      <c r="AT325" s="28"/>
      <c r="AU325" s="162"/>
      <c r="AV325" s="163"/>
      <c r="AW325" s="28"/>
      <c r="AX325" s="164"/>
      <c r="AY325" s="164"/>
      <c r="AZ325" s="28"/>
      <c r="BA325" s="28"/>
      <c r="BB325" s="28"/>
      <c r="BC325" s="28"/>
      <c r="BD325" s="28"/>
      <c r="BE325" s="28"/>
    </row>
    <row r="326" spans="3:57" ht="10.9" customHeight="1" x14ac:dyDescent="0.2">
      <c r="C326" s="226" t="s">
        <v>114</v>
      </c>
      <c r="D326" s="227"/>
      <c r="E326" s="227"/>
      <c r="F326" s="227"/>
      <c r="G326" s="227"/>
      <c r="H326" s="227"/>
      <c r="I326" s="227"/>
      <c r="J326" s="227"/>
      <c r="K326" s="227"/>
      <c r="L326" s="227"/>
      <c r="M326" s="227"/>
      <c r="N326" s="227"/>
      <c r="O326" s="227"/>
      <c r="P326" s="227"/>
      <c r="Q326" s="227"/>
      <c r="R326" s="227"/>
      <c r="S326" s="227"/>
      <c r="T326" s="227"/>
      <c r="U326" s="227"/>
      <c r="V326" s="227"/>
      <c r="W326" s="228"/>
      <c r="X326" s="235">
        <f>ROUNDUP(SUM(X234:AC317),1)</f>
        <v>0</v>
      </c>
      <c r="Y326" s="235"/>
      <c r="Z326" s="235"/>
      <c r="AA326" s="235"/>
      <c r="AB326" s="235"/>
      <c r="AC326" s="235"/>
      <c r="AD326" s="235"/>
      <c r="AE326" s="235"/>
      <c r="AF326" s="413" t="s">
        <v>79</v>
      </c>
      <c r="AG326" s="413"/>
      <c r="AH326" s="413"/>
      <c r="AI326" s="414"/>
      <c r="AJ326" s="158"/>
      <c r="AK326" s="158"/>
      <c r="AL326" s="158"/>
      <c r="AM326" s="158"/>
      <c r="AN326" s="158"/>
      <c r="AT326" s="28"/>
      <c r="AU326" s="159"/>
      <c r="AV326" s="160"/>
      <c r="AW326" s="28"/>
      <c r="AX326" s="161"/>
      <c r="AY326" s="161"/>
      <c r="AZ326" s="28"/>
      <c r="BA326" s="28"/>
      <c r="BB326" s="28"/>
      <c r="BC326" s="28"/>
      <c r="BD326" s="28"/>
      <c r="BE326" s="28"/>
    </row>
    <row r="327" spans="3:57" ht="10.9" customHeight="1" x14ac:dyDescent="0.2">
      <c r="C327" s="229"/>
      <c r="D327" s="230"/>
      <c r="E327" s="230"/>
      <c r="F327" s="230"/>
      <c r="G327" s="230"/>
      <c r="H327" s="230"/>
      <c r="I327" s="230"/>
      <c r="J327" s="230"/>
      <c r="K327" s="230"/>
      <c r="L327" s="230"/>
      <c r="M327" s="230"/>
      <c r="N327" s="230"/>
      <c r="O327" s="230"/>
      <c r="P327" s="230"/>
      <c r="Q327" s="230"/>
      <c r="R327" s="230"/>
      <c r="S327" s="230"/>
      <c r="T327" s="230"/>
      <c r="U327" s="230"/>
      <c r="V327" s="230"/>
      <c r="W327" s="231"/>
      <c r="X327" s="236"/>
      <c r="Y327" s="236"/>
      <c r="Z327" s="236"/>
      <c r="AA327" s="236"/>
      <c r="AB327" s="236"/>
      <c r="AC327" s="236"/>
      <c r="AD327" s="236"/>
      <c r="AE327" s="236"/>
      <c r="AF327" s="415"/>
      <c r="AG327" s="415"/>
      <c r="AH327" s="415"/>
      <c r="AI327" s="416"/>
      <c r="AJ327" s="158"/>
      <c r="AK327" s="158"/>
      <c r="AL327" s="158"/>
      <c r="AM327" s="158"/>
      <c r="AN327" s="158"/>
      <c r="AT327" s="28"/>
      <c r="AU327" s="159"/>
      <c r="AV327" s="160"/>
      <c r="AW327" s="28"/>
      <c r="AX327" s="161"/>
      <c r="AY327" s="161"/>
      <c r="AZ327" s="28"/>
      <c r="BA327" s="28"/>
      <c r="BB327" s="28"/>
      <c r="BC327" s="28"/>
      <c r="BD327" s="28"/>
      <c r="BE327" s="28"/>
    </row>
    <row r="328" spans="3:57" ht="10.9" customHeight="1" x14ac:dyDescent="0.2">
      <c r="C328" s="229"/>
      <c r="D328" s="230"/>
      <c r="E328" s="230"/>
      <c r="F328" s="230"/>
      <c r="G328" s="230"/>
      <c r="H328" s="230"/>
      <c r="I328" s="230"/>
      <c r="J328" s="230"/>
      <c r="K328" s="230"/>
      <c r="L328" s="230"/>
      <c r="M328" s="230"/>
      <c r="N328" s="230"/>
      <c r="O328" s="230"/>
      <c r="P328" s="230"/>
      <c r="Q328" s="230"/>
      <c r="R328" s="230"/>
      <c r="S328" s="230"/>
      <c r="T328" s="230"/>
      <c r="U328" s="230"/>
      <c r="V328" s="230"/>
      <c r="W328" s="231"/>
      <c r="X328" s="236"/>
      <c r="Y328" s="236"/>
      <c r="Z328" s="236"/>
      <c r="AA328" s="236"/>
      <c r="AB328" s="236"/>
      <c r="AC328" s="236"/>
      <c r="AD328" s="236"/>
      <c r="AE328" s="236"/>
      <c r="AF328" s="415"/>
      <c r="AG328" s="415"/>
      <c r="AH328" s="415"/>
      <c r="AI328" s="416"/>
      <c r="AJ328" s="158"/>
      <c r="AK328" s="158"/>
      <c r="AL328" s="158"/>
      <c r="AM328" s="158"/>
      <c r="AN328" s="158"/>
      <c r="AT328" s="28"/>
      <c r="AU328" s="159"/>
      <c r="AV328" s="160"/>
      <c r="AW328" s="28"/>
      <c r="AX328" s="161"/>
      <c r="AY328" s="161"/>
      <c r="AZ328" s="28"/>
      <c r="BA328" s="28"/>
      <c r="BB328" s="28"/>
      <c r="BC328" s="28"/>
      <c r="BD328" s="28"/>
      <c r="BE328" s="28"/>
    </row>
    <row r="329" spans="3:57" ht="10.9" customHeight="1" thickBot="1" x14ac:dyDescent="0.25">
      <c r="C329" s="232"/>
      <c r="D329" s="233"/>
      <c r="E329" s="233"/>
      <c r="F329" s="233"/>
      <c r="G329" s="233"/>
      <c r="H329" s="233"/>
      <c r="I329" s="233"/>
      <c r="J329" s="233"/>
      <c r="K329" s="233"/>
      <c r="L329" s="233"/>
      <c r="M329" s="233"/>
      <c r="N329" s="233"/>
      <c r="O329" s="233"/>
      <c r="P329" s="233"/>
      <c r="Q329" s="233"/>
      <c r="R329" s="233"/>
      <c r="S329" s="233"/>
      <c r="T329" s="233"/>
      <c r="U329" s="233"/>
      <c r="V329" s="233"/>
      <c r="W329" s="234"/>
      <c r="X329" s="237"/>
      <c r="Y329" s="237"/>
      <c r="Z329" s="237"/>
      <c r="AA329" s="237"/>
      <c r="AB329" s="237"/>
      <c r="AC329" s="237"/>
      <c r="AD329" s="237"/>
      <c r="AE329" s="237"/>
      <c r="AF329" s="417"/>
      <c r="AG329" s="417"/>
      <c r="AH329" s="417"/>
      <c r="AI329" s="418"/>
      <c r="AJ329" s="158"/>
      <c r="AK329" s="158"/>
      <c r="AL329" s="158"/>
      <c r="AM329" s="158"/>
      <c r="AN329" s="158"/>
      <c r="AT329" s="28"/>
      <c r="AU329" s="159"/>
      <c r="AV329" s="160"/>
      <c r="AW329" s="28"/>
      <c r="AX329" s="161"/>
      <c r="AY329" s="161"/>
      <c r="AZ329" s="28"/>
      <c r="BA329" s="28"/>
      <c r="BB329" s="28"/>
      <c r="BC329" s="28"/>
      <c r="BD329" s="28"/>
      <c r="BE329" s="28"/>
    </row>
    <row r="330" spans="3:57" ht="10.5" customHeight="1" x14ac:dyDescent="0.2">
      <c r="C330" s="181" t="s">
        <v>107</v>
      </c>
      <c r="D330" s="182"/>
      <c r="E330" s="182"/>
      <c r="F330" s="182"/>
      <c r="G330" s="182"/>
      <c r="H330" s="182"/>
      <c r="I330" s="182"/>
      <c r="J330" s="182"/>
      <c r="K330" s="182"/>
      <c r="L330" s="182"/>
      <c r="M330" s="182"/>
      <c r="N330" s="182"/>
      <c r="O330" s="182"/>
      <c r="P330" s="182"/>
      <c r="Q330" s="182"/>
      <c r="R330" s="182"/>
      <c r="S330" s="182"/>
      <c r="T330" s="182"/>
      <c r="U330" s="182"/>
      <c r="V330" s="182"/>
      <c r="W330" s="182"/>
      <c r="X330" s="187">
        <f>SUM($AD234:$AI317,X326)</f>
        <v>0</v>
      </c>
      <c r="Y330" s="188"/>
      <c r="Z330" s="188"/>
      <c r="AA330" s="188"/>
      <c r="AB330" s="188"/>
      <c r="AC330" s="188"/>
      <c r="AD330" s="188"/>
      <c r="AE330" s="188"/>
      <c r="AF330" s="193" t="s">
        <v>79</v>
      </c>
      <c r="AG330" s="193"/>
      <c r="AH330" s="193"/>
      <c r="AI330" s="194"/>
      <c r="AJ330" s="130"/>
      <c r="AK330" s="130"/>
      <c r="AL330" s="130"/>
      <c r="AM330" s="130"/>
      <c r="AN330" s="130"/>
      <c r="AT330" s="28"/>
      <c r="AU330" s="172"/>
      <c r="AV330" s="172"/>
      <c r="AW330" s="28"/>
      <c r="AX330" s="173">
        <f t="shared" ref="AX330" si="50">20+ROUNDDOWN(($K$216-1000)/1000,0)*20</f>
        <v>0</v>
      </c>
      <c r="AY330" s="172">
        <f>COUNTIF(AX71:AX317,"○")+COUNTIF(AX71:AX317,"△")</f>
        <v>0</v>
      </c>
      <c r="AZ330" s="28"/>
      <c r="BA330" s="28"/>
      <c r="BB330" s="28"/>
      <c r="BC330" s="28"/>
      <c r="BD330" s="28"/>
      <c r="BE330" s="28"/>
    </row>
    <row r="331" spans="3:57" ht="10.9" customHeight="1" x14ac:dyDescent="0.2">
      <c r="C331" s="183"/>
      <c r="D331" s="184"/>
      <c r="E331" s="184"/>
      <c r="F331" s="184"/>
      <c r="G331" s="184"/>
      <c r="H331" s="184"/>
      <c r="I331" s="184"/>
      <c r="J331" s="184"/>
      <c r="K331" s="184"/>
      <c r="L331" s="184"/>
      <c r="M331" s="184"/>
      <c r="N331" s="184"/>
      <c r="O331" s="184"/>
      <c r="P331" s="184"/>
      <c r="Q331" s="184"/>
      <c r="R331" s="184"/>
      <c r="S331" s="184"/>
      <c r="T331" s="184"/>
      <c r="U331" s="184"/>
      <c r="V331" s="184"/>
      <c r="W331" s="184"/>
      <c r="X331" s="189"/>
      <c r="Y331" s="190"/>
      <c r="Z331" s="190"/>
      <c r="AA331" s="190"/>
      <c r="AB331" s="190"/>
      <c r="AC331" s="190"/>
      <c r="AD331" s="190"/>
      <c r="AE331" s="190"/>
      <c r="AF331" s="195"/>
      <c r="AG331" s="195"/>
      <c r="AH331" s="195"/>
      <c r="AI331" s="196"/>
      <c r="AJ331" s="130"/>
      <c r="AK331" s="130"/>
      <c r="AL331" s="130"/>
      <c r="AM331" s="130"/>
      <c r="AN331" s="130"/>
      <c r="AT331" s="28"/>
      <c r="AU331" s="172"/>
      <c r="AV331" s="172"/>
      <c r="AW331" s="28"/>
      <c r="AX331" s="173"/>
      <c r="AY331" s="172"/>
      <c r="AZ331" s="28"/>
      <c r="BA331" s="28"/>
      <c r="BB331" s="28"/>
      <c r="BC331" s="28"/>
      <c r="BD331" s="28"/>
      <c r="BE331" s="28"/>
    </row>
    <row r="332" spans="3:57" ht="10.9" customHeight="1" x14ac:dyDescent="0.2">
      <c r="C332" s="183"/>
      <c r="D332" s="184"/>
      <c r="E332" s="184"/>
      <c r="F332" s="184"/>
      <c r="G332" s="184"/>
      <c r="H332" s="184"/>
      <c r="I332" s="184"/>
      <c r="J332" s="184"/>
      <c r="K332" s="184"/>
      <c r="L332" s="184"/>
      <c r="M332" s="184"/>
      <c r="N332" s="184"/>
      <c r="O332" s="184"/>
      <c r="P332" s="184"/>
      <c r="Q332" s="184"/>
      <c r="R332" s="184"/>
      <c r="S332" s="184"/>
      <c r="T332" s="184"/>
      <c r="U332" s="184"/>
      <c r="V332" s="184"/>
      <c r="W332" s="184"/>
      <c r="X332" s="189"/>
      <c r="Y332" s="190"/>
      <c r="Z332" s="190"/>
      <c r="AA332" s="190"/>
      <c r="AB332" s="190"/>
      <c r="AC332" s="190"/>
      <c r="AD332" s="190"/>
      <c r="AE332" s="190"/>
      <c r="AF332" s="195"/>
      <c r="AG332" s="195"/>
      <c r="AH332" s="195"/>
      <c r="AI332" s="196"/>
      <c r="AJ332" s="130"/>
      <c r="AK332" s="130"/>
      <c r="AL332" s="130"/>
      <c r="AM332" s="130"/>
      <c r="AN332" s="130"/>
      <c r="AT332" s="28"/>
      <c r="AU332" s="172"/>
      <c r="AV332" s="172"/>
      <c r="AW332" s="28"/>
      <c r="AX332" s="173"/>
      <c r="AY332" s="172"/>
      <c r="AZ332" s="28"/>
      <c r="BA332" s="28"/>
      <c r="BB332" s="28"/>
      <c r="BC332" s="28"/>
      <c r="BD332" s="28"/>
      <c r="BE332" s="28"/>
    </row>
    <row r="333" spans="3:57" ht="14.15" customHeight="1" thickBot="1" x14ac:dyDescent="0.25">
      <c r="C333" s="185"/>
      <c r="D333" s="186"/>
      <c r="E333" s="186"/>
      <c r="F333" s="186"/>
      <c r="G333" s="186"/>
      <c r="H333" s="186"/>
      <c r="I333" s="186"/>
      <c r="J333" s="186"/>
      <c r="K333" s="186"/>
      <c r="L333" s="186"/>
      <c r="M333" s="186"/>
      <c r="N333" s="186"/>
      <c r="O333" s="186"/>
      <c r="P333" s="186"/>
      <c r="Q333" s="186"/>
      <c r="R333" s="186"/>
      <c r="S333" s="186"/>
      <c r="T333" s="186"/>
      <c r="U333" s="186"/>
      <c r="V333" s="186"/>
      <c r="W333" s="186"/>
      <c r="X333" s="191"/>
      <c r="Y333" s="192"/>
      <c r="Z333" s="192"/>
      <c r="AA333" s="192"/>
      <c r="AB333" s="192"/>
      <c r="AC333" s="192"/>
      <c r="AD333" s="192"/>
      <c r="AE333" s="192"/>
      <c r="AF333" s="197"/>
      <c r="AG333" s="197"/>
      <c r="AH333" s="197"/>
      <c r="AI333" s="198"/>
      <c r="AJ333" s="130"/>
      <c r="AK333" s="130"/>
      <c r="AL333" s="130"/>
      <c r="AM333" s="130"/>
      <c r="AN333" s="130"/>
      <c r="AT333" s="28"/>
      <c r="AU333" s="172"/>
      <c r="AV333" s="172"/>
      <c r="AW333" s="28"/>
      <c r="AX333" s="173"/>
      <c r="AY333" s="172"/>
      <c r="AZ333" s="28"/>
      <c r="BA333" s="28"/>
      <c r="BB333" s="28"/>
      <c r="BC333" s="28"/>
      <c r="BD333" s="28"/>
      <c r="BE333" s="28"/>
    </row>
    <row r="334" spans="3:57" ht="14.15" customHeight="1" x14ac:dyDescent="0.2"/>
    <row r="335" spans="3:57" ht="14.15" customHeight="1" x14ac:dyDescent="0.2"/>
    <row r="337" spans="4:32" x14ac:dyDescent="0.2">
      <c r="D337" s="1"/>
      <c r="J337" s="19"/>
    </row>
    <row r="339" spans="4:32" x14ac:dyDescent="0.2">
      <c r="AF339" s="132"/>
    </row>
    <row r="341" spans="4:32" ht="19.5" customHeight="1" x14ac:dyDescent="0.2"/>
  </sheetData>
  <sheetProtection formatRows="0"/>
  <mergeCells count="931">
    <mergeCell ref="C322:W325"/>
    <mergeCell ref="X322:AE325"/>
    <mergeCell ref="AF322:AI325"/>
    <mergeCell ref="C318:W321"/>
    <mergeCell ref="X318:AE321"/>
    <mergeCell ref="AF318:AI321"/>
    <mergeCell ref="C326:W329"/>
    <mergeCell ref="X326:AE329"/>
    <mergeCell ref="AF326:AI329"/>
    <mergeCell ref="AX286:AX289"/>
    <mergeCell ref="AY286:AY289"/>
    <mergeCell ref="X290:AC293"/>
    <mergeCell ref="AD290:AI293"/>
    <mergeCell ref="AU290:AU293"/>
    <mergeCell ref="AV290:AV293"/>
    <mergeCell ref="AX290:AX293"/>
    <mergeCell ref="AY290:AY293"/>
    <mergeCell ref="C286:C289"/>
    <mergeCell ref="D286:D289"/>
    <mergeCell ref="E286:E289"/>
    <mergeCell ref="F286:F289"/>
    <mergeCell ref="G286:H289"/>
    <mergeCell ref="I286:K289"/>
    <mergeCell ref="C290:C293"/>
    <mergeCell ref="D290:D293"/>
    <mergeCell ref="E290:E293"/>
    <mergeCell ref="F290:F293"/>
    <mergeCell ref="G290:H293"/>
    <mergeCell ref="I290:K293"/>
    <mergeCell ref="R290:W293"/>
    <mergeCell ref="L290:N293"/>
    <mergeCell ref="O290:Q293"/>
    <mergeCell ref="R286:W289"/>
    <mergeCell ref="L286:N289"/>
    <mergeCell ref="O286:Q289"/>
    <mergeCell ref="AD282:AI285"/>
    <mergeCell ref="AU282:AU285"/>
    <mergeCell ref="AV282:AV285"/>
    <mergeCell ref="X286:AC289"/>
    <mergeCell ref="AD286:AI289"/>
    <mergeCell ref="AU286:AU289"/>
    <mergeCell ref="AV286:AV289"/>
    <mergeCell ref="AX282:AX285"/>
    <mergeCell ref="AY282:AY285"/>
    <mergeCell ref="C278:C281"/>
    <mergeCell ref="D278:D281"/>
    <mergeCell ref="E278:E281"/>
    <mergeCell ref="F278:F281"/>
    <mergeCell ref="G278:H281"/>
    <mergeCell ref="I278:K281"/>
    <mergeCell ref="R278:W281"/>
    <mergeCell ref="L278:N281"/>
    <mergeCell ref="O278:Q281"/>
    <mergeCell ref="D282:D285"/>
    <mergeCell ref="E282:E285"/>
    <mergeCell ref="F282:F285"/>
    <mergeCell ref="G282:H285"/>
    <mergeCell ref="I282:K285"/>
    <mergeCell ref="R282:W285"/>
    <mergeCell ref="L282:N285"/>
    <mergeCell ref="O282:Q285"/>
    <mergeCell ref="X282:AC285"/>
    <mergeCell ref="AX278:AX281"/>
    <mergeCell ref="AY278:AY281"/>
    <mergeCell ref="C282:C285"/>
    <mergeCell ref="AD310:AI313"/>
    <mergeCell ref="AU310:AU313"/>
    <mergeCell ref="AV310:AV313"/>
    <mergeCell ref="C28:AB32"/>
    <mergeCell ref="C330:W333"/>
    <mergeCell ref="X330:AE333"/>
    <mergeCell ref="AF330:AI333"/>
    <mergeCell ref="AU330:AU333"/>
    <mergeCell ref="AV330:AV333"/>
    <mergeCell ref="G306:H309"/>
    <mergeCell ref="I306:K309"/>
    <mergeCell ref="AV314:AV317"/>
    <mergeCell ref="AD298:AI301"/>
    <mergeCell ref="AU298:AU301"/>
    <mergeCell ref="AV298:AV301"/>
    <mergeCell ref="G302:H305"/>
    <mergeCell ref="R298:W301"/>
    <mergeCell ref="L298:N301"/>
    <mergeCell ref="O298:Q301"/>
    <mergeCell ref="X298:AC301"/>
    <mergeCell ref="AU294:AU297"/>
    <mergeCell ref="AV294:AV297"/>
    <mergeCell ref="G266:H269"/>
    <mergeCell ref="I266:K269"/>
    <mergeCell ref="C314:C317"/>
    <mergeCell ref="D314:D317"/>
    <mergeCell ref="E314:E317"/>
    <mergeCell ref="F314:F317"/>
    <mergeCell ref="G314:H317"/>
    <mergeCell ref="I314:K317"/>
    <mergeCell ref="R314:W317"/>
    <mergeCell ref="L314:N317"/>
    <mergeCell ref="X310:AC313"/>
    <mergeCell ref="R310:W313"/>
    <mergeCell ref="O310:Q313"/>
    <mergeCell ref="L310:N313"/>
    <mergeCell ref="I310:K313"/>
    <mergeCell ref="G310:H313"/>
    <mergeCell ref="F310:F313"/>
    <mergeCell ref="E310:E313"/>
    <mergeCell ref="D310:D313"/>
    <mergeCell ref="C310:C313"/>
    <mergeCell ref="AX330:AX333"/>
    <mergeCell ref="AY330:AY333"/>
    <mergeCell ref="AD306:AI309"/>
    <mergeCell ref="AU306:AU309"/>
    <mergeCell ref="AV306:AV309"/>
    <mergeCell ref="AX306:AX309"/>
    <mergeCell ref="I302:K305"/>
    <mergeCell ref="R302:W305"/>
    <mergeCell ref="L302:N305"/>
    <mergeCell ref="O302:Q305"/>
    <mergeCell ref="X302:AC305"/>
    <mergeCell ref="AD302:AI305"/>
    <mergeCell ref="AU302:AU305"/>
    <mergeCell ref="AV302:AV305"/>
    <mergeCell ref="AX302:AX305"/>
    <mergeCell ref="AY302:AY305"/>
    <mergeCell ref="AX314:AX317"/>
    <mergeCell ref="AY314:AY317"/>
    <mergeCell ref="O314:Q317"/>
    <mergeCell ref="X314:AC317"/>
    <mergeCell ref="AD314:AI317"/>
    <mergeCell ref="AU314:AU317"/>
    <mergeCell ref="AX310:AX313"/>
    <mergeCell ref="AY310:AY313"/>
    <mergeCell ref="AX298:AX301"/>
    <mergeCell ref="AY298:AY301"/>
    <mergeCell ref="AY306:AY309"/>
    <mergeCell ref="R306:W309"/>
    <mergeCell ref="L306:N309"/>
    <mergeCell ref="O306:Q309"/>
    <mergeCell ref="X306:AC309"/>
    <mergeCell ref="C306:C309"/>
    <mergeCell ref="D306:D309"/>
    <mergeCell ref="E306:E309"/>
    <mergeCell ref="F306:F309"/>
    <mergeCell ref="C302:C305"/>
    <mergeCell ref="D302:D305"/>
    <mergeCell ref="E302:E305"/>
    <mergeCell ref="F302:F305"/>
    <mergeCell ref="C298:C301"/>
    <mergeCell ref="D298:D301"/>
    <mergeCell ref="E298:E301"/>
    <mergeCell ref="F298:F301"/>
    <mergeCell ref="G298:H301"/>
    <mergeCell ref="I298:K301"/>
    <mergeCell ref="L294:N297"/>
    <mergeCell ref="O294:Q297"/>
    <mergeCell ref="X294:AC297"/>
    <mergeCell ref="AX274:AX277"/>
    <mergeCell ref="AY274:AY277"/>
    <mergeCell ref="C294:C297"/>
    <mergeCell ref="D294:D297"/>
    <mergeCell ref="E294:E297"/>
    <mergeCell ref="F294:F297"/>
    <mergeCell ref="G294:H297"/>
    <mergeCell ref="I294:K297"/>
    <mergeCell ref="R294:W297"/>
    <mergeCell ref="O274:Q277"/>
    <mergeCell ref="X274:AC277"/>
    <mergeCell ref="AD274:AI277"/>
    <mergeCell ref="AU274:AU277"/>
    <mergeCell ref="AX294:AX297"/>
    <mergeCell ref="AY294:AY297"/>
    <mergeCell ref="AD294:AI297"/>
    <mergeCell ref="AV274:AV277"/>
    <mergeCell ref="X278:AC281"/>
    <mergeCell ref="AD278:AI281"/>
    <mergeCell ref="AU278:AU281"/>
    <mergeCell ref="AV278:AV281"/>
    <mergeCell ref="C274:C277"/>
    <mergeCell ref="D274:D277"/>
    <mergeCell ref="E274:E277"/>
    <mergeCell ref="F274:F277"/>
    <mergeCell ref="G274:H277"/>
    <mergeCell ref="I274:K277"/>
    <mergeCell ref="R274:W277"/>
    <mergeCell ref="L274:N277"/>
    <mergeCell ref="X270:AC273"/>
    <mergeCell ref="C262:C265"/>
    <mergeCell ref="D262:D265"/>
    <mergeCell ref="E262:E265"/>
    <mergeCell ref="F262:F265"/>
    <mergeCell ref="G262:H265"/>
    <mergeCell ref="AV266:AV269"/>
    <mergeCell ref="AX266:AX269"/>
    <mergeCell ref="I262:K265"/>
    <mergeCell ref="R262:W265"/>
    <mergeCell ref="L262:N265"/>
    <mergeCell ref="O262:Q265"/>
    <mergeCell ref="X262:AC265"/>
    <mergeCell ref="AD262:AI265"/>
    <mergeCell ref="AU262:AU265"/>
    <mergeCell ref="AV262:AV265"/>
    <mergeCell ref="AX262:AX265"/>
    <mergeCell ref="AD266:AI269"/>
    <mergeCell ref="AU266:AU269"/>
    <mergeCell ref="AY266:AY269"/>
    <mergeCell ref="C270:C273"/>
    <mergeCell ref="D270:D273"/>
    <mergeCell ref="E270:E273"/>
    <mergeCell ref="F270:F273"/>
    <mergeCell ref="G270:H273"/>
    <mergeCell ref="I270:K273"/>
    <mergeCell ref="R270:W273"/>
    <mergeCell ref="L270:N273"/>
    <mergeCell ref="O270:Q273"/>
    <mergeCell ref="R266:W269"/>
    <mergeCell ref="L266:N269"/>
    <mergeCell ref="O266:Q269"/>
    <mergeCell ref="X266:AC269"/>
    <mergeCell ref="C266:C269"/>
    <mergeCell ref="D266:D269"/>
    <mergeCell ref="E266:E269"/>
    <mergeCell ref="F266:F269"/>
    <mergeCell ref="AX270:AX273"/>
    <mergeCell ref="AY270:AY273"/>
    <mergeCell ref="AD270:AI273"/>
    <mergeCell ref="AU270:AU273"/>
    <mergeCell ref="AV270:AV273"/>
    <mergeCell ref="AU254:AU257"/>
    <mergeCell ref="AV254:AV257"/>
    <mergeCell ref="AX254:AX257"/>
    <mergeCell ref="AY254:AY257"/>
    <mergeCell ref="C258:C261"/>
    <mergeCell ref="D258:D261"/>
    <mergeCell ref="E258:E261"/>
    <mergeCell ref="F258:F261"/>
    <mergeCell ref="G258:H261"/>
    <mergeCell ref="I258:K261"/>
    <mergeCell ref="L254:N257"/>
    <mergeCell ref="O254:Q257"/>
    <mergeCell ref="X254:AC257"/>
    <mergeCell ref="AD254:AI257"/>
    <mergeCell ref="AY258:AY261"/>
    <mergeCell ref="AD258:AI261"/>
    <mergeCell ref="AU258:AU261"/>
    <mergeCell ref="AV258:AV261"/>
    <mergeCell ref="AX258:AX261"/>
    <mergeCell ref="R258:W261"/>
    <mergeCell ref="L258:N261"/>
    <mergeCell ref="O258:Q261"/>
    <mergeCell ref="X258:AC261"/>
    <mergeCell ref="AY262:AY265"/>
    <mergeCell ref="G242:H245"/>
    <mergeCell ref="I242:K245"/>
    <mergeCell ref="AV250:AV253"/>
    <mergeCell ref="AX250:AX253"/>
    <mergeCell ref="AY250:AY253"/>
    <mergeCell ref="C254:C257"/>
    <mergeCell ref="D254:D257"/>
    <mergeCell ref="E254:E257"/>
    <mergeCell ref="F254:F257"/>
    <mergeCell ref="G254:H257"/>
    <mergeCell ref="I254:K257"/>
    <mergeCell ref="R254:W257"/>
    <mergeCell ref="O250:Q253"/>
    <mergeCell ref="X250:AC253"/>
    <mergeCell ref="AD250:AI253"/>
    <mergeCell ref="AU250:AU253"/>
    <mergeCell ref="AX246:AX249"/>
    <mergeCell ref="AY246:AY249"/>
    <mergeCell ref="C250:C253"/>
    <mergeCell ref="D250:D253"/>
    <mergeCell ref="E250:E253"/>
    <mergeCell ref="F250:F253"/>
    <mergeCell ref="G250:H253"/>
    <mergeCell ref="I250:K253"/>
    <mergeCell ref="R250:W253"/>
    <mergeCell ref="L250:N253"/>
    <mergeCell ref="X246:AC249"/>
    <mergeCell ref="AD246:AI249"/>
    <mergeCell ref="AU246:AU249"/>
    <mergeCell ref="AV246:AV249"/>
    <mergeCell ref="AD242:AI245"/>
    <mergeCell ref="AU242:AU245"/>
    <mergeCell ref="AV242:AV245"/>
    <mergeCell ref="AX242:AX245"/>
    <mergeCell ref="I238:K241"/>
    <mergeCell ref="R238:W241"/>
    <mergeCell ref="L238:N241"/>
    <mergeCell ref="O238:Q241"/>
    <mergeCell ref="X238:AC241"/>
    <mergeCell ref="AD234:AI237"/>
    <mergeCell ref="AU234:AU237"/>
    <mergeCell ref="AV234:AV237"/>
    <mergeCell ref="AX234:AX237"/>
    <mergeCell ref="R234:W237"/>
    <mergeCell ref="L234:N237"/>
    <mergeCell ref="O234:Q237"/>
    <mergeCell ref="X234:AC237"/>
    <mergeCell ref="AD238:AI241"/>
    <mergeCell ref="AU238:AU241"/>
    <mergeCell ref="AV238:AV241"/>
    <mergeCell ref="AX238:AX241"/>
    <mergeCell ref="AY234:AY237"/>
    <mergeCell ref="AY242:AY245"/>
    <mergeCell ref="C246:C249"/>
    <mergeCell ref="D246:D249"/>
    <mergeCell ref="E246:E249"/>
    <mergeCell ref="F246:F249"/>
    <mergeCell ref="G246:H249"/>
    <mergeCell ref="I246:K249"/>
    <mergeCell ref="R246:W249"/>
    <mergeCell ref="L246:N249"/>
    <mergeCell ref="O246:Q249"/>
    <mergeCell ref="R242:W245"/>
    <mergeCell ref="L242:N245"/>
    <mergeCell ref="O242:Q245"/>
    <mergeCell ref="X242:AC245"/>
    <mergeCell ref="C242:C245"/>
    <mergeCell ref="D242:D245"/>
    <mergeCell ref="E242:E245"/>
    <mergeCell ref="F242:F245"/>
    <mergeCell ref="C238:C241"/>
    <mergeCell ref="D238:D241"/>
    <mergeCell ref="E238:E241"/>
    <mergeCell ref="F238:F241"/>
    <mergeCell ref="G238:H241"/>
    <mergeCell ref="D234:D237"/>
    <mergeCell ref="E234:E237"/>
    <mergeCell ref="F234:F237"/>
    <mergeCell ref="G234:H237"/>
    <mergeCell ref="I234:K237"/>
    <mergeCell ref="AD229:AI233"/>
    <mergeCell ref="R231:W233"/>
    <mergeCell ref="L231:N233"/>
    <mergeCell ref="O231:Q233"/>
    <mergeCell ref="X231:AC233"/>
    <mergeCell ref="Z191:AA192"/>
    <mergeCell ref="AY238:AY241"/>
    <mergeCell ref="AU225:AW227"/>
    <mergeCell ref="AX225:AY227"/>
    <mergeCell ref="C229:H233"/>
    <mergeCell ref="I229:K233"/>
    <mergeCell ref="R229:W230"/>
    <mergeCell ref="L229:Q230"/>
    <mergeCell ref="X229:AC230"/>
    <mergeCell ref="C216:J217"/>
    <mergeCell ref="K216:R217"/>
    <mergeCell ref="S216:V217"/>
    <mergeCell ref="W216:AR217"/>
    <mergeCell ref="C218:J219"/>
    <mergeCell ref="K218:R219"/>
    <mergeCell ref="S218:V219"/>
    <mergeCell ref="W218:AR219"/>
    <mergeCell ref="D223:AR223"/>
    <mergeCell ref="D225:AR225"/>
    <mergeCell ref="AU229:AU233"/>
    <mergeCell ref="AV229:AV233"/>
    <mergeCell ref="AX229:AX233"/>
    <mergeCell ref="AY229:AY233"/>
    <mergeCell ref="C234:C237"/>
    <mergeCell ref="Z207:AB207"/>
    <mergeCell ref="AG207:AK211"/>
    <mergeCell ref="AL207:AO211"/>
    <mergeCell ref="C210:I213"/>
    <mergeCell ref="S211:T211"/>
    <mergeCell ref="X211:Z211"/>
    <mergeCell ref="AT197:AT198"/>
    <mergeCell ref="B200:AP200"/>
    <mergeCell ref="C203:I204"/>
    <mergeCell ref="J203:AF204"/>
    <mergeCell ref="AG203:AO204"/>
    <mergeCell ref="C205:I209"/>
    <mergeCell ref="P205:R205"/>
    <mergeCell ref="V205:X205"/>
    <mergeCell ref="K207:L207"/>
    <mergeCell ref="U207:V207"/>
    <mergeCell ref="BB191:BB192"/>
    <mergeCell ref="AE196:AK197"/>
    <mergeCell ref="AL196:AQ197"/>
    <mergeCell ref="AU196:AU197"/>
    <mergeCell ref="AV196:AV197"/>
    <mergeCell ref="AW196:AX197"/>
    <mergeCell ref="AU191:AU192"/>
    <mergeCell ref="AV191:AV192"/>
    <mergeCell ref="AW191:AW192"/>
    <mergeCell ref="AX191:AX192"/>
    <mergeCell ref="AY191:AY192"/>
    <mergeCell ref="AZ191:AZ192"/>
    <mergeCell ref="AE191:AI192"/>
    <mergeCell ref="AJ191:AK192"/>
    <mergeCell ref="AL191:AM192"/>
    <mergeCell ref="AN191:AO192"/>
    <mergeCell ref="AP191:AQ192"/>
    <mergeCell ref="BA191:BA192"/>
    <mergeCell ref="N172:O173"/>
    <mergeCell ref="P172:Q173"/>
    <mergeCell ref="R172:S173"/>
    <mergeCell ref="T172:U173"/>
    <mergeCell ref="V172:W173"/>
    <mergeCell ref="AT186:AT187"/>
    <mergeCell ref="AU186:AU187"/>
    <mergeCell ref="AV186:AV187"/>
    <mergeCell ref="AX186:AX187"/>
    <mergeCell ref="Z172:AA173"/>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N191:O192"/>
    <mergeCell ref="P191:Q192"/>
    <mergeCell ref="R191:S192"/>
    <mergeCell ref="T191:U192"/>
    <mergeCell ref="V191:W192"/>
    <mergeCell ref="X191:Y192"/>
    <mergeCell ref="A183:I184"/>
    <mergeCell ref="B186:E187"/>
    <mergeCell ref="F186:G187"/>
    <mergeCell ref="H186:I187"/>
    <mergeCell ref="J186:K187"/>
    <mergeCell ref="L186:M187"/>
    <mergeCell ref="B172:E173"/>
    <mergeCell ref="F172:G173"/>
    <mergeCell ref="H172:I173"/>
    <mergeCell ref="J172:K173"/>
    <mergeCell ref="L172:M173"/>
    <mergeCell ref="BA172:BA173"/>
    <mergeCell ref="BB172:BB173"/>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AE172:AI173"/>
    <mergeCell ref="AJ172:AK173"/>
    <mergeCell ref="AL172:AM173"/>
    <mergeCell ref="AN172:AO173"/>
    <mergeCell ref="AP172:AQ173"/>
    <mergeCell ref="A164:I165"/>
    <mergeCell ref="B167:E168"/>
    <mergeCell ref="F167:G168"/>
    <mergeCell ref="H167:I168"/>
    <mergeCell ref="J167:K168"/>
    <mergeCell ref="L167:M168"/>
    <mergeCell ref="AE159:AK160"/>
    <mergeCell ref="AL159:AQ160"/>
    <mergeCell ref="AU159:AU160"/>
    <mergeCell ref="N167:O168"/>
    <mergeCell ref="P167:Q168"/>
    <mergeCell ref="R167:S168"/>
    <mergeCell ref="T167:U168"/>
    <mergeCell ref="V167:W168"/>
    <mergeCell ref="X167:Y168"/>
    <mergeCell ref="AV159:AV160"/>
    <mergeCell ref="AW159:AX160"/>
    <mergeCell ref="AT160:AT161"/>
    <mergeCell ref="AX154:AX155"/>
    <mergeCell ref="AY154:AY155"/>
    <mergeCell ref="AZ154:AZ155"/>
    <mergeCell ref="X172:Y173"/>
    <mergeCell ref="AT167:AT168"/>
    <mergeCell ref="AU167:AU168"/>
    <mergeCell ref="AV167:AV168"/>
    <mergeCell ref="AX167:AX168"/>
    <mergeCell ref="AY167:AY168"/>
    <mergeCell ref="Z167:AA168"/>
    <mergeCell ref="AE167:AI168"/>
    <mergeCell ref="AJ167:AK168"/>
    <mergeCell ref="AL167:AM168"/>
    <mergeCell ref="AN167:AO168"/>
    <mergeCell ref="AP167:AQ168"/>
    <mergeCell ref="BA154:BA155"/>
    <mergeCell ref="BB154:BB155"/>
    <mergeCell ref="AL154:AM155"/>
    <mergeCell ref="AN154:AO155"/>
    <mergeCell ref="AP154:AQ155"/>
    <mergeCell ref="AU154:AU155"/>
    <mergeCell ref="AV154:AV155"/>
    <mergeCell ref="AW154:AW155"/>
    <mergeCell ref="T154:U155"/>
    <mergeCell ref="V154:W155"/>
    <mergeCell ref="X154:Y155"/>
    <mergeCell ref="Z154:AA155"/>
    <mergeCell ref="AE154:AI155"/>
    <mergeCell ref="AJ154:AK155"/>
    <mergeCell ref="AX149:AX150"/>
    <mergeCell ref="AY149:AY150"/>
    <mergeCell ref="B154:E155"/>
    <mergeCell ref="F154:G155"/>
    <mergeCell ref="H154:I155"/>
    <mergeCell ref="J154:K155"/>
    <mergeCell ref="L154:M155"/>
    <mergeCell ref="N154:O155"/>
    <mergeCell ref="P154:Q155"/>
    <mergeCell ref="R154:S155"/>
    <mergeCell ref="AL149:AM150"/>
    <mergeCell ref="AN149:AO150"/>
    <mergeCell ref="AP149:AQ150"/>
    <mergeCell ref="AT149:AT150"/>
    <mergeCell ref="AU149:AU150"/>
    <mergeCell ref="AV149:AV150"/>
    <mergeCell ref="T149:U150"/>
    <mergeCell ref="V149:W150"/>
    <mergeCell ref="X149:Y150"/>
    <mergeCell ref="Z149:AA150"/>
    <mergeCell ref="AE149:AI150"/>
    <mergeCell ref="AJ149:AK150"/>
    <mergeCell ref="A146:I147"/>
    <mergeCell ref="B149:E150"/>
    <mergeCell ref="F149:G150"/>
    <mergeCell ref="H149:I150"/>
    <mergeCell ref="J149:K150"/>
    <mergeCell ref="L149:M150"/>
    <mergeCell ref="N149:O150"/>
    <mergeCell ref="P149:Q150"/>
    <mergeCell ref="R149:S150"/>
    <mergeCell ref="T136:U137"/>
    <mergeCell ref="V136:W137"/>
    <mergeCell ref="X136:Y137"/>
    <mergeCell ref="AT131:AT132"/>
    <mergeCell ref="AU131:AU132"/>
    <mergeCell ref="AV131:AV132"/>
    <mergeCell ref="BA136:BA137"/>
    <mergeCell ref="BB136:BB137"/>
    <mergeCell ref="AE141:AK142"/>
    <mergeCell ref="AL141:AQ142"/>
    <mergeCell ref="AU141:AU142"/>
    <mergeCell ref="AV141:AV142"/>
    <mergeCell ref="AW141:AX142"/>
    <mergeCell ref="AU136:AU137"/>
    <mergeCell ref="AV136:AV137"/>
    <mergeCell ref="AW136:AW137"/>
    <mergeCell ref="AX136:AX137"/>
    <mergeCell ref="AY136:AY137"/>
    <mergeCell ref="AZ136:AZ137"/>
    <mergeCell ref="AT142:AT143"/>
    <mergeCell ref="AJ136:AK137"/>
    <mergeCell ref="AL136:AM137"/>
    <mergeCell ref="AN136:AO137"/>
    <mergeCell ref="AP136:AQ137"/>
    <mergeCell ref="AX131:AX132"/>
    <mergeCell ref="AY131:AY132"/>
    <mergeCell ref="B136:E137"/>
    <mergeCell ref="F136:G137"/>
    <mergeCell ref="H136:I137"/>
    <mergeCell ref="J136:K137"/>
    <mergeCell ref="L136:M137"/>
    <mergeCell ref="Z131:AA132"/>
    <mergeCell ref="AE131:AI132"/>
    <mergeCell ref="AJ131:AK132"/>
    <mergeCell ref="AL131:AM132"/>
    <mergeCell ref="AN131:AO132"/>
    <mergeCell ref="AP131:AQ132"/>
    <mergeCell ref="N131:O132"/>
    <mergeCell ref="P131:Q132"/>
    <mergeCell ref="R131:S132"/>
    <mergeCell ref="T131:U132"/>
    <mergeCell ref="V131:W132"/>
    <mergeCell ref="X131:Y132"/>
    <mergeCell ref="Z136:AA137"/>
    <mergeCell ref="AE136:AI137"/>
    <mergeCell ref="N136:O137"/>
    <mergeCell ref="P136:Q137"/>
    <mergeCell ref="R136:S137"/>
    <mergeCell ref="A128:I129"/>
    <mergeCell ref="B131:E132"/>
    <mergeCell ref="F131:G132"/>
    <mergeCell ref="H131:I132"/>
    <mergeCell ref="J131:K132"/>
    <mergeCell ref="L131:M132"/>
    <mergeCell ref="BA117:BA118"/>
    <mergeCell ref="BB117:BB118"/>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L117:AM118"/>
    <mergeCell ref="AN117:AO118"/>
    <mergeCell ref="AP117:AQ118"/>
    <mergeCell ref="N117:O118"/>
    <mergeCell ref="P117:Q118"/>
    <mergeCell ref="R117:S118"/>
    <mergeCell ref="T117:U118"/>
    <mergeCell ref="V117:W118"/>
    <mergeCell ref="X117:Y118"/>
    <mergeCell ref="AU112:AU113"/>
    <mergeCell ref="AT112:AT113"/>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BB99:BB100"/>
    <mergeCell ref="AE104:AK105"/>
    <mergeCell ref="AL104:AQ105"/>
    <mergeCell ref="AU104:AU105"/>
    <mergeCell ref="AV104:AV105"/>
    <mergeCell ref="AW104:AX105"/>
    <mergeCell ref="AT105:AT106"/>
    <mergeCell ref="AV99:AV100"/>
    <mergeCell ref="AW99:AW100"/>
    <mergeCell ref="AX99:AX100"/>
    <mergeCell ref="AY99:AY100"/>
    <mergeCell ref="AZ99:AZ100"/>
    <mergeCell ref="BA99:BA100"/>
    <mergeCell ref="AE99:AI100"/>
    <mergeCell ref="AJ99:AK100"/>
    <mergeCell ref="AL99:AM100"/>
    <mergeCell ref="AN99:AO100"/>
    <mergeCell ref="AP99:AQ100"/>
    <mergeCell ref="AU99:AU100"/>
    <mergeCell ref="AY94:AY95"/>
    <mergeCell ref="AN94:AO95"/>
    <mergeCell ref="AP94:AQ95"/>
    <mergeCell ref="AT94:AT95"/>
    <mergeCell ref="C102:AB106"/>
    <mergeCell ref="A109:I110"/>
    <mergeCell ref="B112:E113"/>
    <mergeCell ref="F112:G113"/>
    <mergeCell ref="H112:I113"/>
    <mergeCell ref="J112:K113"/>
    <mergeCell ref="L112:M113"/>
    <mergeCell ref="AV112:AV113"/>
    <mergeCell ref="AX112:AX113"/>
    <mergeCell ref="AY112:AY113"/>
    <mergeCell ref="AN112:AO113"/>
    <mergeCell ref="AP112:AQ113"/>
    <mergeCell ref="B99:E100"/>
    <mergeCell ref="B81:E82"/>
    <mergeCell ref="F81:G82"/>
    <mergeCell ref="H81:I82"/>
    <mergeCell ref="F99:G100"/>
    <mergeCell ref="H99:I100"/>
    <mergeCell ref="J99:K100"/>
    <mergeCell ref="L99:M100"/>
    <mergeCell ref="N99:O100"/>
    <mergeCell ref="AE94:AI95"/>
    <mergeCell ref="P94:Q95"/>
    <mergeCell ref="R94:S95"/>
    <mergeCell ref="T94:U95"/>
    <mergeCell ref="V94:W95"/>
    <mergeCell ref="X94:Y95"/>
    <mergeCell ref="Z94:AA95"/>
    <mergeCell ref="P99:Q100"/>
    <mergeCell ref="R99:S100"/>
    <mergeCell ref="T99:U100"/>
    <mergeCell ref="V99:W100"/>
    <mergeCell ref="X99:Y100"/>
    <mergeCell ref="Z99:AA100"/>
    <mergeCell ref="J81:K82"/>
    <mergeCell ref="L81:M82"/>
    <mergeCell ref="N81:O82"/>
    <mergeCell ref="AW86:AX87"/>
    <mergeCell ref="AT87:AT88"/>
    <mergeCell ref="A91:I92"/>
    <mergeCell ref="B94:E95"/>
    <mergeCell ref="F94:G95"/>
    <mergeCell ref="H94:I95"/>
    <mergeCell ref="J94:K95"/>
    <mergeCell ref="L94:M95"/>
    <mergeCell ref="N94:O95"/>
    <mergeCell ref="AE86:AK87"/>
    <mergeCell ref="AL86:AQ87"/>
    <mergeCell ref="AU86:AU87"/>
    <mergeCell ref="AV86:AV87"/>
    <mergeCell ref="AU94:AU95"/>
    <mergeCell ref="AV94:AV95"/>
    <mergeCell ref="AX94:AX95"/>
    <mergeCell ref="C84:AB88"/>
    <mergeCell ref="AJ94:AK95"/>
    <mergeCell ref="AL94:AM95"/>
    <mergeCell ref="P81:Q82"/>
    <mergeCell ref="R81:S82"/>
    <mergeCell ref="T81:U82"/>
    <mergeCell ref="BA81:BA82"/>
    <mergeCell ref="BB81:BB82"/>
    <mergeCell ref="AJ81:AK82"/>
    <mergeCell ref="AL81:AM82"/>
    <mergeCell ref="AN81:AO82"/>
    <mergeCell ref="AP81:AQ82"/>
    <mergeCell ref="AU81:AU82"/>
    <mergeCell ref="AV81:AV82"/>
    <mergeCell ref="AW81:AW82"/>
    <mergeCell ref="AX81:AX82"/>
    <mergeCell ref="V81:W82"/>
    <mergeCell ref="X81:Y82"/>
    <mergeCell ref="Z81:AA82"/>
    <mergeCell ref="AE81:AI82"/>
    <mergeCell ref="AY76:AY77"/>
    <mergeCell ref="AJ76:AK77"/>
    <mergeCell ref="AL76:AM77"/>
    <mergeCell ref="AN76:AO77"/>
    <mergeCell ref="AP76:AQ77"/>
    <mergeCell ref="AT76:AT77"/>
    <mergeCell ref="AU76:AU77"/>
    <mergeCell ref="AY81:AY82"/>
    <mergeCell ref="AZ81:AZ82"/>
    <mergeCell ref="R76:S77"/>
    <mergeCell ref="T76:U77"/>
    <mergeCell ref="V76:W77"/>
    <mergeCell ref="X76:Y77"/>
    <mergeCell ref="Z76:AA77"/>
    <mergeCell ref="AE76:AI77"/>
    <mergeCell ref="AW67:AX68"/>
    <mergeCell ref="AT68:AT69"/>
    <mergeCell ref="A73:I74"/>
    <mergeCell ref="B76:E77"/>
    <mergeCell ref="F76:G77"/>
    <mergeCell ref="H76:I77"/>
    <mergeCell ref="J76:K77"/>
    <mergeCell ref="L76:M77"/>
    <mergeCell ref="N76:O77"/>
    <mergeCell ref="P76:Q77"/>
    <mergeCell ref="C65:AB69"/>
    <mergeCell ref="AV76:AV77"/>
    <mergeCell ref="AX76:AX77"/>
    <mergeCell ref="AY62:AY63"/>
    <mergeCell ref="AZ62:AZ63"/>
    <mergeCell ref="BA62:BA63"/>
    <mergeCell ref="BB62:BB63"/>
    <mergeCell ref="AE67:AK68"/>
    <mergeCell ref="AL67:AQ68"/>
    <mergeCell ref="AU67:AU68"/>
    <mergeCell ref="AV67:AV68"/>
    <mergeCell ref="AL62:AM63"/>
    <mergeCell ref="AN62:AO63"/>
    <mergeCell ref="AP62:AQ63"/>
    <mergeCell ref="AU62:AU63"/>
    <mergeCell ref="AV62:AV63"/>
    <mergeCell ref="AW62:AW63"/>
    <mergeCell ref="B62:E63"/>
    <mergeCell ref="F62:G63"/>
    <mergeCell ref="H62:I63"/>
    <mergeCell ref="J62:K63"/>
    <mergeCell ref="L62:M63"/>
    <mergeCell ref="N62:O63"/>
    <mergeCell ref="P62:Q63"/>
    <mergeCell ref="R62:S63"/>
    <mergeCell ref="AX62:AX63"/>
    <mergeCell ref="AU57:AU58"/>
    <mergeCell ref="AV57:AV58"/>
    <mergeCell ref="T57:U58"/>
    <mergeCell ref="V57:W58"/>
    <mergeCell ref="X57:Y58"/>
    <mergeCell ref="Z57:AA58"/>
    <mergeCell ref="AE57:AI58"/>
    <mergeCell ref="AJ57:AK58"/>
    <mergeCell ref="T62:U63"/>
    <mergeCell ref="V62:W63"/>
    <mergeCell ref="X62:Y63"/>
    <mergeCell ref="Z62:AA63"/>
    <mergeCell ref="AE62:AI63"/>
    <mergeCell ref="AJ62:AK63"/>
    <mergeCell ref="BA44:BA45"/>
    <mergeCell ref="BB44:BB45"/>
    <mergeCell ref="AE49:AK50"/>
    <mergeCell ref="AL49:AQ50"/>
    <mergeCell ref="AU49:AU50"/>
    <mergeCell ref="AV49:AV50"/>
    <mergeCell ref="AW49:AX50"/>
    <mergeCell ref="AU44:AU45"/>
    <mergeCell ref="AV44:AV45"/>
    <mergeCell ref="AW44:AW45"/>
    <mergeCell ref="AX44:AX45"/>
    <mergeCell ref="AY44:AY45"/>
    <mergeCell ref="AZ44:AZ45"/>
    <mergeCell ref="AT50:AT51"/>
    <mergeCell ref="AN44:AO45"/>
    <mergeCell ref="AP44:AQ45"/>
    <mergeCell ref="AX57:AX58"/>
    <mergeCell ref="AY57:AY58"/>
    <mergeCell ref="N44:O45"/>
    <mergeCell ref="P44:Q45"/>
    <mergeCell ref="R44:S45"/>
    <mergeCell ref="T44:U45"/>
    <mergeCell ref="V44:W45"/>
    <mergeCell ref="X44:Y45"/>
    <mergeCell ref="C47:AB51"/>
    <mergeCell ref="A54:I55"/>
    <mergeCell ref="B57:E58"/>
    <mergeCell ref="F57:G58"/>
    <mergeCell ref="H57:I58"/>
    <mergeCell ref="J57:K58"/>
    <mergeCell ref="L57:M58"/>
    <mergeCell ref="N57:O58"/>
    <mergeCell ref="P57:Q58"/>
    <mergeCell ref="R57:S58"/>
    <mergeCell ref="AL57:AM58"/>
    <mergeCell ref="AN57:AO58"/>
    <mergeCell ref="AP57:AQ58"/>
    <mergeCell ref="AT57:AT58"/>
    <mergeCell ref="B44:E45"/>
    <mergeCell ref="F44:G45"/>
    <mergeCell ref="H44:I45"/>
    <mergeCell ref="J44:K45"/>
    <mergeCell ref="L44:M45"/>
    <mergeCell ref="Z39:AA40"/>
    <mergeCell ref="AE39:AI40"/>
    <mergeCell ref="AJ39:AK40"/>
    <mergeCell ref="AL39:AM40"/>
    <mergeCell ref="N39:O40"/>
    <mergeCell ref="P39:Q40"/>
    <mergeCell ref="R39:S40"/>
    <mergeCell ref="T39:U40"/>
    <mergeCell ref="V39:W40"/>
    <mergeCell ref="X39:Y40"/>
    <mergeCell ref="Z44:AA45"/>
    <mergeCell ref="AE44:AI45"/>
    <mergeCell ref="AJ44:AK45"/>
    <mergeCell ref="AL44:AM45"/>
    <mergeCell ref="BB25:BB26"/>
    <mergeCell ref="AE30:AK31"/>
    <mergeCell ref="AL30:AQ31"/>
    <mergeCell ref="AU30:AU31"/>
    <mergeCell ref="AV30:AV31"/>
    <mergeCell ref="AW30:AX31"/>
    <mergeCell ref="AT31:AT32"/>
    <mergeCell ref="AU25:AU26"/>
    <mergeCell ref="AV25:AV26"/>
    <mergeCell ref="AW25:AW26"/>
    <mergeCell ref="AX25:AX26"/>
    <mergeCell ref="AY25:AY26"/>
    <mergeCell ref="AZ25:AZ26"/>
    <mergeCell ref="AE25:AI26"/>
    <mergeCell ref="AJ25:AK26"/>
    <mergeCell ref="AL25:AM26"/>
    <mergeCell ref="C7:K8"/>
    <mergeCell ref="L7:AP8"/>
    <mergeCell ref="A36:I37"/>
    <mergeCell ref="B39:E40"/>
    <mergeCell ref="F39:G40"/>
    <mergeCell ref="H39:I40"/>
    <mergeCell ref="J39:K40"/>
    <mergeCell ref="L39:M40"/>
    <mergeCell ref="BA25:BA26"/>
    <mergeCell ref="Z25:AA26"/>
    <mergeCell ref="AT39:AT40"/>
    <mergeCell ref="AU39:AU40"/>
    <mergeCell ref="AV39:AV40"/>
    <mergeCell ref="AX39:AX40"/>
    <mergeCell ref="AY39:AY40"/>
    <mergeCell ref="AN39:AO40"/>
    <mergeCell ref="AP39:AQ40"/>
    <mergeCell ref="AT20:AT21"/>
    <mergeCell ref="AU20:AU21"/>
    <mergeCell ref="AV20:AV21"/>
    <mergeCell ref="AX20:AX21"/>
    <mergeCell ref="AY20:AY21"/>
    <mergeCell ref="B25:E26"/>
    <mergeCell ref="F25:G26"/>
    <mergeCell ref="H25:I26"/>
    <mergeCell ref="J25:K26"/>
    <mergeCell ref="L25:M26"/>
    <mergeCell ref="Z20:AA21"/>
    <mergeCell ref="AE20:AI21"/>
    <mergeCell ref="AJ20:AK21"/>
    <mergeCell ref="AL20:AM21"/>
    <mergeCell ref="AN20:AO21"/>
    <mergeCell ref="AP20:AQ21"/>
    <mergeCell ref="N20:O21"/>
    <mergeCell ref="P20:Q21"/>
    <mergeCell ref="R20:S21"/>
    <mergeCell ref="T20:U21"/>
    <mergeCell ref="V20:W21"/>
    <mergeCell ref="X20:Y21"/>
    <mergeCell ref="AN25:AO26"/>
    <mergeCell ref="AP25:AQ26"/>
    <mergeCell ref="C120:AB124"/>
    <mergeCell ref="C139:AB143"/>
    <mergeCell ref="C157:AB161"/>
    <mergeCell ref="C175:AB179"/>
    <mergeCell ref="C194:AB198"/>
    <mergeCell ref="A2:H2"/>
    <mergeCell ref="I2:AJ2"/>
    <mergeCell ref="AK2:AS2"/>
    <mergeCell ref="A17:I18"/>
    <mergeCell ref="B20:E21"/>
    <mergeCell ref="F20:G21"/>
    <mergeCell ref="H20:I21"/>
    <mergeCell ref="J20:K21"/>
    <mergeCell ref="L20:M21"/>
    <mergeCell ref="A3:AS3"/>
    <mergeCell ref="A12:AS12"/>
    <mergeCell ref="N25:O26"/>
    <mergeCell ref="P25:Q26"/>
    <mergeCell ref="R25:S26"/>
    <mergeCell ref="T25:U26"/>
    <mergeCell ref="V25:W26"/>
    <mergeCell ref="X25:Y26"/>
    <mergeCell ref="C5:K6"/>
    <mergeCell ref="L5:AP6"/>
  </mergeCells>
  <phoneticPr fontId="2"/>
  <conditionalFormatting sqref="X234 X238 X242 X246 X250 X254 X258 X262 X266 X270 X274 X278 X282 X286 X290 X294 X298 X302 X306 X310 X314">
    <cfRule type="expression" dxfId="200" priority="16">
      <formula>IF(X234="定",TRUE)</formula>
    </cfRule>
    <cfRule type="expression" dxfId="199" priority="17">
      <formula>IF(#REF!="×",TRUE)</formula>
    </cfRule>
    <cfRule type="expression" dxfId="198" priority="18">
      <formula>IF(X234=0,TRUE)</formula>
    </cfRule>
  </conditionalFormatting>
  <conditionalFormatting sqref="R234 R238 R242 R246 R250 R254 R258 R262 R266 R270 R274 R278 R282 R286 R290 R294 R298 R302 R306 R310 R314">
    <cfRule type="expression" dxfId="197" priority="13">
      <formula>IF(R234="定",TRUE)</formula>
    </cfRule>
    <cfRule type="expression" dxfId="196" priority="14">
      <formula>IF(#REF!="×",TRUE)</formula>
    </cfRule>
    <cfRule type="expression" dxfId="195" priority="15">
      <formula>IF(R234=0,TRUE)</formula>
    </cfRule>
  </conditionalFormatting>
  <conditionalFormatting sqref="AD234 AD238 AD242 AD246 AD250 AD254 AD258 AD262 AD266 AD270 AD274 AD278 AD282 AD286 AD290 AD294 AD298 AD302 AD306 AD310 AD314">
    <cfRule type="expression" dxfId="194" priority="10">
      <formula>IF(AD234="定",TRUE)</formula>
    </cfRule>
    <cfRule type="expression" dxfId="193" priority="11">
      <formula>IF(BV237="×",TRUE)</formula>
    </cfRule>
    <cfRule type="expression" dxfId="192" priority="12">
      <formula>IF(AD234=0,TRUE)</formula>
    </cfRule>
  </conditionalFormatting>
  <dataValidations count="5">
    <dataValidation type="whole" allowBlank="1" showInputMessage="1" showErrorMessage="1" sqref="L234:N317">
      <formula1>1</formula1>
      <formula2>10</formula2>
    </dataValidation>
    <dataValidation type="decimal" operator="greaterThan" allowBlank="1" showInputMessage="1" showErrorMessage="1" sqref="K216:R217">
      <formula1>0</formula1>
    </dataValidation>
    <dataValidation type="list" allowBlank="1" showInputMessage="1" showErrorMessage="1" sqref="I234:N317">
      <formula1>"○,定,×,－"</formula1>
    </dataValidation>
    <dataValidation type="whole" allowBlank="1" showInputMessage="1" showErrorMessage="1" sqref="AN44:AO45 AN39:AO40 L44:M45 X44:Y45 L20:M21 X20:Y21 L25:M26 X25:Y26 AN25:AO26 AN20:AO21 L39:M40 X39:Y40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AN172:AO173 AN167:AO168 L186:M187 X186:Y187">
      <formula1>0</formula1>
      <formula2>59</formula2>
    </dataValidation>
    <dataValidation type="whole" allowBlank="1" showInputMessage="1" showErrorMessage="1" sqref="H20:I21 H25:I26 H39:I40 H44:I45 H57:I58 H62:I63 H76:I77 H81:I82 H94:I95 H99:I100 H112:I113 H117:I118 H131:I132 H136:I137 H149:I150 H154:I155 H167:I168 H172:I173 H186:I187 H191:I192">
      <formula1>5</formula1>
      <formula2>28</formula2>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&amp;C&amp;P/&amp;N ページ</oddFooter>
  </headerFooter>
  <rowBreaks count="2" manualBreakCount="2">
    <brk id="53" max="44" man="1"/>
    <brk id="220"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I11" sqref="I11:K14"/>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c r="D79" s="212" t="s">
        <v>1</v>
      </c>
      <c r="E79" s="214"/>
      <c r="F79" s="214" t="s">
        <v>0</v>
      </c>
      <c r="G79" s="210"/>
      <c r="H79" s="240"/>
      <c r="I79" s="462">
        <f>給付額計算書!I302</f>
        <v>0</v>
      </c>
      <c r="J79" s="348"/>
      <c r="K79" s="463"/>
      <c r="L79" s="570"/>
      <c r="M79" s="571"/>
      <c r="N79" s="571"/>
      <c r="O79" s="571"/>
      <c r="P79" s="571"/>
      <c r="Q79" s="572"/>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c r="D83" s="212" t="s">
        <v>1</v>
      </c>
      <c r="E83" s="214"/>
      <c r="F83" s="214" t="s">
        <v>0</v>
      </c>
      <c r="G83" s="210"/>
      <c r="H83" s="240"/>
      <c r="I83" s="462">
        <f>給付額計算書!I306</f>
        <v>0</v>
      </c>
      <c r="J83" s="348"/>
      <c r="K83" s="463"/>
      <c r="L83" s="570"/>
      <c r="M83" s="571"/>
      <c r="N83" s="571"/>
      <c r="O83" s="571"/>
      <c r="P83" s="571"/>
      <c r="Q83" s="572"/>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2">
        <f>給付額計算書!I314</f>
        <v>0</v>
      </c>
      <c r="J91" s="348"/>
      <c r="K91" s="463"/>
      <c r="L91" s="570"/>
      <c r="M91" s="571"/>
      <c r="N91" s="571"/>
      <c r="O91" s="571"/>
      <c r="P91" s="571"/>
      <c r="Q91" s="572"/>
      <c r="R91" s="570"/>
      <c r="S91" s="571"/>
      <c r="T91" s="571"/>
      <c r="U91" s="571"/>
      <c r="V91" s="571"/>
      <c r="W91" s="572"/>
      <c r="X91" s="443">
        <f t="shared" ref="X91" si="38">IF(L91=0,0,IF(I91="○",R91/L91,0))</f>
        <v>0</v>
      </c>
      <c r="Y91" s="444"/>
      <c r="Z91" s="444"/>
      <c r="AA91" s="444"/>
      <c r="AB91" s="444"/>
      <c r="AC91" s="445"/>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AU87:AU90"/>
    <mergeCell ref="AV87:AV90"/>
    <mergeCell ref="AU11:AU14"/>
    <mergeCell ref="AV11:AV14"/>
    <mergeCell ref="AU15:AU18"/>
    <mergeCell ref="AV55:AV58"/>
    <mergeCell ref="AV15:AV18"/>
    <mergeCell ref="AU19:AU22"/>
    <mergeCell ref="AV19:AV22"/>
    <mergeCell ref="AU23:AU26"/>
    <mergeCell ref="AV23:AV26"/>
    <mergeCell ref="AU59:AU62"/>
    <mergeCell ref="AV59:AV62"/>
    <mergeCell ref="AU63:AU66"/>
    <mergeCell ref="AV63:AV66"/>
    <mergeCell ref="AU27:AU30"/>
    <mergeCell ref="AV27:AV30"/>
    <mergeCell ref="AU91:AU94"/>
    <mergeCell ref="AV91:AV94"/>
    <mergeCell ref="AU67:AU70"/>
    <mergeCell ref="AV67:AV70"/>
    <mergeCell ref="AU71:AU74"/>
    <mergeCell ref="AV71:AV74"/>
    <mergeCell ref="AU75:AU78"/>
    <mergeCell ref="AV75:AV78"/>
    <mergeCell ref="AU79:AU82"/>
    <mergeCell ref="AV79:AV82"/>
    <mergeCell ref="AU83:AU86"/>
    <mergeCell ref="AV83:AV86"/>
    <mergeCell ref="AU31:AU34"/>
    <mergeCell ref="AV31:AV34"/>
    <mergeCell ref="AU35:AU38"/>
    <mergeCell ref="AV35:AV38"/>
    <mergeCell ref="AU39:AU42"/>
    <mergeCell ref="AV39:AV42"/>
    <mergeCell ref="AU43:AU46"/>
    <mergeCell ref="AV43:AV46"/>
    <mergeCell ref="AU47:AU50"/>
    <mergeCell ref="AV47:AV50"/>
    <mergeCell ref="AU51:AU54"/>
    <mergeCell ref="AV51:AV54"/>
    <mergeCell ref="AU55:AU58"/>
    <mergeCell ref="R11:W14"/>
    <mergeCell ref="AD19:AI22"/>
    <mergeCell ref="I19:K22"/>
    <mergeCell ref="L19:Q22"/>
    <mergeCell ref="X19:AC22"/>
    <mergeCell ref="AD15:AI18"/>
    <mergeCell ref="X15:AC18"/>
    <mergeCell ref="R15:W18"/>
    <mergeCell ref="R19:W22"/>
    <mergeCell ref="AD27:AI30"/>
    <mergeCell ref="I27:K30"/>
    <mergeCell ref="L27:Q30"/>
    <mergeCell ref="X27:AC30"/>
    <mergeCell ref="AD23:AI26"/>
    <mergeCell ref="X23:AC26"/>
    <mergeCell ref="R23:W26"/>
    <mergeCell ref="R27:W30"/>
    <mergeCell ref="AD35:AI38"/>
    <mergeCell ref="I35:K38"/>
    <mergeCell ref="L35:Q38"/>
    <mergeCell ref="X35:AC38"/>
    <mergeCell ref="C11:C14"/>
    <mergeCell ref="D11:D14"/>
    <mergeCell ref="E11:E14"/>
    <mergeCell ref="F11:F14"/>
    <mergeCell ref="G11:H14"/>
    <mergeCell ref="AD11:AI14"/>
    <mergeCell ref="I11:K14"/>
    <mergeCell ref="L11:Q14"/>
    <mergeCell ref="X11:AC14"/>
    <mergeCell ref="C19:C22"/>
    <mergeCell ref="D19:D22"/>
    <mergeCell ref="E19:E22"/>
    <mergeCell ref="F19:F22"/>
    <mergeCell ref="G19:H22"/>
    <mergeCell ref="L15:Q18"/>
    <mergeCell ref="C15:C18"/>
    <mergeCell ref="D15:D18"/>
    <mergeCell ref="E15:E18"/>
    <mergeCell ref="F15:F18"/>
    <mergeCell ref="G15:H18"/>
    <mergeCell ref="I15:K18"/>
    <mergeCell ref="C27:C30"/>
    <mergeCell ref="D27:D30"/>
    <mergeCell ref="E27:E30"/>
    <mergeCell ref="F27:F30"/>
    <mergeCell ref="G27:H30"/>
    <mergeCell ref="L23:Q26"/>
    <mergeCell ref="C23:C26"/>
    <mergeCell ref="D23:D26"/>
    <mergeCell ref="E23:E26"/>
    <mergeCell ref="F23:F26"/>
    <mergeCell ref="G23:H26"/>
    <mergeCell ref="I23:K26"/>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AD43:AI46"/>
    <mergeCell ref="I43:K46"/>
    <mergeCell ref="L43:Q46"/>
    <mergeCell ref="X43:AC46"/>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AD51:AI54"/>
    <mergeCell ref="I51:K54"/>
    <mergeCell ref="L51:Q54"/>
    <mergeCell ref="X51:AC54"/>
    <mergeCell ref="AD47:AI50"/>
    <mergeCell ref="X47:AC50"/>
    <mergeCell ref="C51:C54"/>
    <mergeCell ref="D51:D54"/>
    <mergeCell ref="E51:E54"/>
    <mergeCell ref="F51:F54"/>
    <mergeCell ref="G51:H54"/>
    <mergeCell ref="L47:Q50"/>
    <mergeCell ref="C47:C50"/>
    <mergeCell ref="D47:D50"/>
    <mergeCell ref="E47:E50"/>
    <mergeCell ref="F47:F50"/>
    <mergeCell ref="G47:H50"/>
    <mergeCell ref="I47:K50"/>
    <mergeCell ref="R47:W50"/>
    <mergeCell ref="R51:W54"/>
    <mergeCell ref="AD59:AI62"/>
    <mergeCell ref="I59:K62"/>
    <mergeCell ref="L59:Q62"/>
    <mergeCell ref="X59:AC62"/>
    <mergeCell ref="AD55:AI58"/>
    <mergeCell ref="X55:AC58"/>
    <mergeCell ref="C59:C62"/>
    <mergeCell ref="D59:D62"/>
    <mergeCell ref="E59:E62"/>
    <mergeCell ref="F59:F62"/>
    <mergeCell ref="G59:H62"/>
    <mergeCell ref="L55:Q58"/>
    <mergeCell ref="C55:C58"/>
    <mergeCell ref="D55:D58"/>
    <mergeCell ref="E55:E58"/>
    <mergeCell ref="F55:F58"/>
    <mergeCell ref="G55:H58"/>
    <mergeCell ref="I55:K58"/>
    <mergeCell ref="R55:W58"/>
    <mergeCell ref="R59:W62"/>
    <mergeCell ref="AD67:AI70"/>
    <mergeCell ref="I67:K70"/>
    <mergeCell ref="L67:Q70"/>
    <mergeCell ref="X67:AC70"/>
    <mergeCell ref="AD63:AI66"/>
    <mergeCell ref="X63:AC66"/>
    <mergeCell ref="C67:C70"/>
    <mergeCell ref="D67:D70"/>
    <mergeCell ref="E67:E70"/>
    <mergeCell ref="F67:F70"/>
    <mergeCell ref="G67:H70"/>
    <mergeCell ref="L63:Q66"/>
    <mergeCell ref="C63:C66"/>
    <mergeCell ref="D63:D66"/>
    <mergeCell ref="E63:E66"/>
    <mergeCell ref="F63:F66"/>
    <mergeCell ref="G63:H66"/>
    <mergeCell ref="I63:K66"/>
    <mergeCell ref="R63:W66"/>
    <mergeCell ref="R67:W70"/>
    <mergeCell ref="AD75:AI78"/>
    <mergeCell ref="I75:K78"/>
    <mergeCell ref="L75:Q78"/>
    <mergeCell ref="X75:AC78"/>
    <mergeCell ref="AD71:AI74"/>
    <mergeCell ref="X71:AC74"/>
    <mergeCell ref="C75:C78"/>
    <mergeCell ref="D75:D78"/>
    <mergeCell ref="E75:E78"/>
    <mergeCell ref="F75:F78"/>
    <mergeCell ref="G75:H78"/>
    <mergeCell ref="L71:Q74"/>
    <mergeCell ref="C71:C74"/>
    <mergeCell ref="D71:D74"/>
    <mergeCell ref="E71:E74"/>
    <mergeCell ref="F71:F74"/>
    <mergeCell ref="G71:H74"/>
    <mergeCell ref="I71:K74"/>
    <mergeCell ref="R71:W74"/>
    <mergeCell ref="R75:W78"/>
    <mergeCell ref="R87:W90"/>
    <mergeCell ref="R91:W94"/>
    <mergeCell ref="AD83:AI86"/>
    <mergeCell ref="I83:K86"/>
    <mergeCell ref="L83:Q86"/>
    <mergeCell ref="X83:AC86"/>
    <mergeCell ref="AD79:AI82"/>
    <mergeCell ref="X79:AC82"/>
    <mergeCell ref="C83:C86"/>
    <mergeCell ref="D83:D86"/>
    <mergeCell ref="E83:E86"/>
    <mergeCell ref="F83:F86"/>
    <mergeCell ref="G83:H86"/>
    <mergeCell ref="L79:Q82"/>
    <mergeCell ref="C79:C82"/>
    <mergeCell ref="D79:D82"/>
    <mergeCell ref="E79:E82"/>
    <mergeCell ref="F79:F82"/>
    <mergeCell ref="G79:H82"/>
    <mergeCell ref="I79:K82"/>
    <mergeCell ref="R79:W82"/>
    <mergeCell ref="R83:W86"/>
    <mergeCell ref="P2:T3"/>
    <mergeCell ref="U2:AC3"/>
    <mergeCell ref="AD2:AH3"/>
    <mergeCell ref="AI2:AQ3"/>
    <mergeCell ref="C3:M3"/>
    <mergeCell ref="C4:M5"/>
    <mergeCell ref="AD91:AI94"/>
    <mergeCell ref="I91:K94"/>
    <mergeCell ref="L91:Q94"/>
    <mergeCell ref="X91:AC94"/>
    <mergeCell ref="AD87:AI90"/>
    <mergeCell ref="X87:AC90"/>
    <mergeCell ref="C91:C94"/>
    <mergeCell ref="D91:D94"/>
    <mergeCell ref="E91:E94"/>
    <mergeCell ref="F91:F94"/>
    <mergeCell ref="G91:H94"/>
    <mergeCell ref="L87:Q90"/>
    <mergeCell ref="C87:C90"/>
    <mergeCell ref="D87:D90"/>
    <mergeCell ref="E87:E90"/>
    <mergeCell ref="F87:F90"/>
    <mergeCell ref="G87:H90"/>
    <mergeCell ref="I87:K90"/>
  </mergeCells>
  <phoneticPr fontId="2"/>
  <conditionalFormatting sqref="L11:Q18 L91:Q94">
    <cfRule type="expression" dxfId="191" priority="77">
      <formula>IF(I11="定",TRUE)</formula>
    </cfRule>
    <cfRule type="expression" dxfId="190" priority="78">
      <formula>IF(I11="×",TRUE)</formula>
    </cfRule>
  </conditionalFormatting>
  <conditionalFormatting sqref="R11:W18 R91:W94">
    <cfRule type="expression" dxfId="189" priority="75">
      <formula>IF(I11="定",TRUE)</formula>
    </cfRule>
    <cfRule type="expression" dxfId="188" priority="76">
      <formula>IF(I11="×",TRUE)</formula>
    </cfRule>
  </conditionalFormatting>
  <conditionalFormatting sqref="C4">
    <cfRule type="expression" dxfId="187" priority="73">
      <formula>IF(XFD4="定",TRUE)</formula>
    </cfRule>
    <cfRule type="expression" dxfId="186" priority="74">
      <formula>IF(XFD4="×",TRUE)</formula>
    </cfRule>
  </conditionalFormatting>
  <conditionalFormatting sqref="L19:Q22">
    <cfRule type="expression" dxfId="185" priority="71">
      <formula>IF(I19="定",TRUE)</formula>
    </cfRule>
    <cfRule type="expression" dxfId="184" priority="72">
      <formula>IF(I19="×",TRUE)</formula>
    </cfRule>
  </conditionalFormatting>
  <conditionalFormatting sqref="R19:W22">
    <cfRule type="expression" dxfId="183" priority="69">
      <formula>IF(I19="定",TRUE)</formula>
    </cfRule>
    <cfRule type="expression" dxfId="182" priority="70">
      <formula>IF(I19="×",TRUE)</formula>
    </cfRule>
  </conditionalFormatting>
  <conditionalFormatting sqref="L23:Q26">
    <cfRule type="expression" dxfId="181" priority="67">
      <formula>IF(I23="定",TRUE)</formula>
    </cfRule>
    <cfRule type="expression" dxfId="180" priority="68">
      <formula>IF(I23="×",TRUE)</formula>
    </cfRule>
  </conditionalFormatting>
  <conditionalFormatting sqref="R23:W26">
    <cfRule type="expression" dxfId="179" priority="65">
      <formula>IF(I23="定",TRUE)</formula>
    </cfRule>
    <cfRule type="expression" dxfId="178" priority="66">
      <formula>IF(I23="×",TRUE)</formula>
    </cfRule>
  </conditionalFormatting>
  <conditionalFormatting sqref="L27:Q30">
    <cfRule type="expression" dxfId="177" priority="63">
      <formula>IF(I27="定",TRUE)</formula>
    </cfRule>
    <cfRule type="expression" dxfId="176" priority="64">
      <formula>IF(I27="×",TRUE)</formula>
    </cfRule>
  </conditionalFormatting>
  <conditionalFormatting sqref="R27:W30">
    <cfRule type="expression" dxfId="175" priority="61">
      <formula>IF(I27="定",TRUE)</formula>
    </cfRule>
    <cfRule type="expression" dxfId="174" priority="62">
      <formula>IF(I27="×",TRUE)</formula>
    </cfRule>
  </conditionalFormatting>
  <conditionalFormatting sqref="L31:Q34">
    <cfRule type="expression" dxfId="173" priority="59">
      <formula>IF(I31="定",TRUE)</formula>
    </cfRule>
    <cfRule type="expression" dxfId="172" priority="60">
      <formula>IF(I31="×",TRUE)</formula>
    </cfRule>
  </conditionalFormatting>
  <conditionalFormatting sqref="R31:W34">
    <cfRule type="expression" dxfId="171" priority="57">
      <formula>IF(I31="定",TRUE)</formula>
    </cfRule>
    <cfRule type="expression" dxfId="170" priority="58">
      <formula>IF(I31="×",TRUE)</formula>
    </cfRule>
  </conditionalFormatting>
  <conditionalFormatting sqref="L35:Q38">
    <cfRule type="expression" dxfId="169" priority="55">
      <formula>IF(I35="定",TRUE)</formula>
    </cfRule>
    <cfRule type="expression" dxfId="168" priority="56">
      <formula>IF(I35="×",TRUE)</formula>
    </cfRule>
  </conditionalFormatting>
  <conditionalFormatting sqref="R35:W38">
    <cfRule type="expression" dxfId="167" priority="53">
      <formula>IF(I35="定",TRUE)</formula>
    </cfRule>
    <cfRule type="expression" dxfId="166" priority="54">
      <formula>IF(I35="×",TRUE)</formula>
    </cfRule>
  </conditionalFormatting>
  <conditionalFormatting sqref="L39:Q42">
    <cfRule type="expression" dxfId="165" priority="51">
      <formula>IF(I39="定",TRUE)</formula>
    </cfRule>
    <cfRule type="expression" dxfId="164" priority="52">
      <formula>IF(I39="×",TRUE)</formula>
    </cfRule>
  </conditionalFormatting>
  <conditionalFormatting sqref="R39:W42">
    <cfRule type="expression" dxfId="163" priority="49">
      <formula>IF(I39="定",TRUE)</formula>
    </cfRule>
    <cfRule type="expression" dxfId="162" priority="50">
      <formula>IF(I39="×",TRUE)</formula>
    </cfRule>
  </conditionalFormatting>
  <conditionalFormatting sqref="L43:Q46">
    <cfRule type="expression" dxfId="161" priority="47">
      <formula>IF(I43="定",TRUE)</formula>
    </cfRule>
    <cfRule type="expression" dxfId="160" priority="48">
      <formula>IF(I43="×",TRUE)</formula>
    </cfRule>
  </conditionalFormatting>
  <conditionalFormatting sqref="R43:W46">
    <cfRule type="expression" dxfId="159" priority="45">
      <formula>IF(I43="定",TRUE)</formula>
    </cfRule>
    <cfRule type="expression" dxfId="158" priority="46">
      <formula>IF(I43="×",TRUE)</formula>
    </cfRule>
  </conditionalFormatting>
  <conditionalFormatting sqref="L47:Q50">
    <cfRule type="expression" dxfId="157" priority="43">
      <formula>IF(I47="定",TRUE)</formula>
    </cfRule>
    <cfRule type="expression" dxfId="156" priority="44">
      <formula>IF(I47="×",TRUE)</formula>
    </cfRule>
  </conditionalFormatting>
  <conditionalFormatting sqref="R47:W50">
    <cfRule type="expression" dxfId="155" priority="41">
      <formula>IF(I47="定",TRUE)</formula>
    </cfRule>
    <cfRule type="expression" dxfId="154" priority="42">
      <formula>IF(I47="×",TRUE)</formula>
    </cfRule>
  </conditionalFormatting>
  <conditionalFormatting sqref="L51:Q54">
    <cfRule type="expression" dxfId="153" priority="39">
      <formula>IF(I51="定",TRUE)</formula>
    </cfRule>
    <cfRule type="expression" dxfId="152" priority="40">
      <formula>IF(I51="×",TRUE)</formula>
    </cfRule>
  </conditionalFormatting>
  <conditionalFormatting sqref="R51:W54">
    <cfRule type="expression" dxfId="151" priority="37">
      <formula>IF(I51="定",TRUE)</formula>
    </cfRule>
    <cfRule type="expression" dxfId="150" priority="38">
      <formula>IF(I51="×",TRUE)</formula>
    </cfRule>
  </conditionalFormatting>
  <conditionalFormatting sqref="L55:Q58">
    <cfRule type="expression" dxfId="149" priority="35">
      <formula>IF(I55="定",TRUE)</formula>
    </cfRule>
    <cfRule type="expression" dxfId="148" priority="36">
      <formula>IF(I55="×",TRUE)</formula>
    </cfRule>
  </conditionalFormatting>
  <conditionalFormatting sqref="R55:W58">
    <cfRule type="expression" dxfId="147" priority="33">
      <formula>IF(I55="定",TRUE)</formula>
    </cfRule>
    <cfRule type="expression" dxfId="146" priority="34">
      <formula>IF(I55="×",TRUE)</formula>
    </cfRule>
  </conditionalFormatting>
  <conditionalFormatting sqref="L59:Q62">
    <cfRule type="expression" dxfId="145" priority="31">
      <formula>IF(I59="定",TRUE)</formula>
    </cfRule>
    <cfRule type="expression" dxfId="144" priority="32">
      <formula>IF(I59="×",TRUE)</formula>
    </cfRule>
  </conditionalFormatting>
  <conditionalFormatting sqref="R59:W62">
    <cfRule type="expression" dxfId="143" priority="29">
      <formula>IF(I59="定",TRUE)</formula>
    </cfRule>
    <cfRule type="expression" dxfId="142" priority="30">
      <formula>IF(I59="×",TRUE)</formula>
    </cfRule>
  </conditionalFormatting>
  <conditionalFormatting sqref="L63:Q66">
    <cfRule type="expression" dxfId="141" priority="27">
      <formula>IF(I63="定",TRUE)</formula>
    </cfRule>
    <cfRule type="expression" dxfId="140" priority="28">
      <formula>IF(I63="×",TRUE)</formula>
    </cfRule>
  </conditionalFormatting>
  <conditionalFormatting sqref="R63:W66">
    <cfRule type="expression" dxfId="139" priority="25">
      <formula>IF(I63="定",TRUE)</formula>
    </cfRule>
    <cfRule type="expression" dxfId="138" priority="26">
      <formula>IF(I63="×",TRUE)</formula>
    </cfRule>
  </conditionalFormatting>
  <conditionalFormatting sqref="L67:Q70">
    <cfRule type="expression" dxfId="137" priority="23">
      <formula>IF(I67="定",TRUE)</formula>
    </cfRule>
    <cfRule type="expression" dxfId="136" priority="24">
      <formula>IF(I67="×",TRUE)</formula>
    </cfRule>
  </conditionalFormatting>
  <conditionalFormatting sqref="R67:W70">
    <cfRule type="expression" dxfId="135" priority="21">
      <formula>IF(I67="定",TRUE)</formula>
    </cfRule>
    <cfRule type="expression" dxfId="134" priority="22">
      <formula>IF(I67="×",TRUE)</formula>
    </cfRule>
  </conditionalFormatting>
  <conditionalFormatting sqref="L71:Q74">
    <cfRule type="expression" dxfId="133" priority="19">
      <formula>IF(I71="定",TRUE)</formula>
    </cfRule>
    <cfRule type="expression" dxfId="132" priority="20">
      <formula>IF(I71="×",TRUE)</formula>
    </cfRule>
  </conditionalFormatting>
  <conditionalFormatting sqref="R71:W74">
    <cfRule type="expression" dxfId="131" priority="17">
      <formula>IF(I71="定",TRUE)</formula>
    </cfRule>
    <cfRule type="expression" dxfId="130" priority="18">
      <formula>IF(I71="×",TRUE)</formula>
    </cfRule>
  </conditionalFormatting>
  <conditionalFormatting sqref="L75:Q78">
    <cfRule type="expression" dxfId="129" priority="15">
      <formula>IF(I75="定",TRUE)</formula>
    </cfRule>
    <cfRule type="expression" dxfId="128" priority="16">
      <formula>IF(I75="×",TRUE)</formula>
    </cfRule>
  </conditionalFormatting>
  <conditionalFormatting sqref="R75:W78">
    <cfRule type="expression" dxfId="127" priority="13">
      <formula>IF(I75="定",TRUE)</formula>
    </cfRule>
    <cfRule type="expression" dxfId="126" priority="14">
      <formula>IF(I75="×",TRUE)</formula>
    </cfRule>
  </conditionalFormatting>
  <conditionalFormatting sqref="L79:Q82">
    <cfRule type="expression" dxfId="125" priority="11">
      <formula>IF(I79="定",TRUE)</formula>
    </cfRule>
    <cfRule type="expression" dxfId="124" priority="12">
      <formula>IF(I79="×",TRUE)</formula>
    </cfRule>
  </conditionalFormatting>
  <conditionalFormatting sqref="R79:W82">
    <cfRule type="expression" dxfId="123" priority="9">
      <formula>IF(I79="定",TRUE)</formula>
    </cfRule>
    <cfRule type="expression" dxfId="122" priority="10">
      <formula>IF(I79="×",TRUE)</formula>
    </cfRule>
  </conditionalFormatting>
  <conditionalFormatting sqref="L83:Q86">
    <cfRule type="expression" dxfId="121" priority="7">
      <formula>IF(I83="定",TRUE)</formula>
    </cfRule>
    <cfRule type="expression" dxfId="120" priority="8">
      <formula>IF(I83="×",TRUE)</formula>
    </cfRule>
  </conditionalFormatting>
  <conditionalFormatting sqref="R83:W86">
    <cfRule type="expression" dxfId="119" priority="5">
      <formula>IF(I83="定",TRUE)</formula>
    </cfRule>
    <cfRule type="expression" dxfId="118" priority="6">
      <formula>IF(I83="×",TRUE)</formula>
    </cfRule>
  </conditionalFormatting>
  <conditionalFormatting sqref="L87:Q90">
    <cfRule type="expression" dxfId="117" priority="3">
      <formula>IF(I87="定",TRUE)</formula>
    </cfRule>
    <cfRule type="expression" dxfId="116" priority="4">
      <formula>IF(I87="×",TRUE)</formula>
    </cfRule>
  </conditionalFormatting>
  <conditionalFormatting sqref="R87:W90">
    <cfRule type="expression" dxfId="115" priority="1">
      <formula>IF(I87="定",TRUE)</formula>
    </cfRule>
    <cfRule type="expression" dxfId="114" priority="2">
      <formula>IF(I87="×",TRUE)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c r="D79" s="212" t="s">
        <v>1</v>
      </c>
      <c r="E79" s="214"/>
      <c r="F79" s="214" t="s">
        <v>0</v>
      </c>
      <c r="G79" s="210"/>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c r="D83" s="212" t="s">
        <v>1</v>
      </c>
      <c r="E83" s="214"/>
      <c r="F83" s="214" t="s">
        <v>0</v>
      </c>
      <c r="G83" s="210"/>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113" priority="5">
      <formula>IF(I11="定",TRUE)</formula>
    </cfRule>
    <cfRule type="expression" dxfId="112" priority="6">
      <formula>IF(I11="×",TRUE)</formula>
    </cfRule>
  </conditionalFormatting>
  <conditionalFormatting sqref="R11:W94">
    <cfRule type="expression" dxfId="111" priority="3">
      <formula>IF(I11="定",TRUE)</formula>
    </cfRule>
    <cfRule type="expression" dxfId="110" priority="4">
      <formula>IF(I11="×",TRUE)</formula>
    </cfRule>
  </conditionalFormatting>
  <conditionalFormatting sqref="C4">
    <cfRule type="expression" dxfId="109" priority="1">
      <formula>IF(XFD4="定",TRUE)</formula>
    </cfRule>
    <cfRule type="expression" dxfId="108"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107" priority="5">
      <formula>IF(I11="定",TRUE)</formula>
    </cfRule>
    <cfRule type="expression" dxfId="106" priority="6">
      <formula>IF(I11="×",TRUE)</formula>
    </cfRule>
  </conditionalFormatting>
  <conditionalFormatting sqref="R11:W94">
    <cfRule type="expression" dxfId="105" priority="3">
      <formula>IF(I11="定",TRUE)</formula>
    </cfRule>
    <cfRule type="expression" dxfId="104" priority="4">
      <formula>IF(I11="×",TRUE)</formula>
    </cfRule>
  </conditionalFormatting>
  <conditionalFormatting sqref="C4">
    <cfRule type="expression" dxfId="103" priority="1">
      <formula>IF(XFD4="定",TRUE)</formula>
    </cfRule>
    <cfRule type="expression" dxfId="102"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101" priority="5">
      <formula>IF(I11="定",TRUE)</formula>
    </cfRule>
    <cfRule type="expression" dxfId="100" priority="6">
      <formula>IF(I11="×",TRUE)</formula>
    </cfRule>
  </conditionalFormatting>
  <conditionalFormatting sqref="R11:W94">
    <cfRule type="expression" dxfId="99" priority="3">
      <formula>IF(I11="定",TRUE)</formula>
    </cfRule>
    <cfRule type="expression" dxfId="98" priority="4">
      <formula>IF(I11="×",TRUE)</formula>
    </cfRule>
  </conditionalFormatting>
  <conditionalFormatting sqref="C4">
    <cfRule type="expression" dxfId="97" priority="1">
      <formula>IF(XFD4="定",TRUE)</formula>
    </cfRule>
    <cfRule type="expression" dxfId="96"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95" priority="5">
      <formula>IF(I11="定",TRUE)</formula>
    </cfRule>
    <cfRule type="expression" dxfId="94" priority="6">
      <formula>IF(I11="×",TRUE)</formula>
    </cfRule>
  </conditionalFormatting>
  <conditionalFormatting sqref="R11:W94">
    <cfRule type="expression" dxfId="93" priority="3">
      <formula>IF(I11="定",TRUE)</formula>
    </cfRule>
    <cfRule type="expression" dxfId="92" priority="4">
      <formula>IF(I11="×",TRUE)</formula>
    </cfRule>
  </conditionalFormatting>
  <conditionalFormatting sqref="C4">
    <cfRule type="expression" dxfId="91" priority="1">
      <formula>IF(XFD4="定",TRUE)</formula>
    </cfRule>
    <cfRule type="expression" dxfId="90"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100</v>
      </c>
      <c r="Q2" s="273"/>
      <c r="R2" s="273"/>
      <c r="S2" s="273"/>
      <c r="T2" s="273"/>
      <c r="U2" s="273">
        <f>給付額計算書!$L$5</f>
        <v>0</v>
      </c>
      <c r="V2" s="273"/>
      <c r="W2" s="273"/>
      <c r="X2" s="273"/>
      <c r="Y2" s="273"/>
      <c r="Z2" s="273"/>
      <c r="AA2" s="273"/>
      <c r="AB2" s="273"/>
      <c r="AC2" s="273"/>
      <c r="AD2" s="273" t="s">
        <v>101</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8</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7</v>
      </c>
      <c r="D6" s="281"/>
      <c r="E6" s="281"/>
      <c r="F6" s="281"/>
      <c r="G6" s="281"/>
      <c r="H6" s="281"/>
      <c r="I6" s="485" t="s">
        <v>102</v>
      </c>
      <c r="J6" s="281"/>
      <c r="K6" s="281"/>
      <c r="L6" s="487" t="s">
        <v>6</v>
      </c>
      <c r="M6" s="488"/>
      <c r="N6" s="488"/>
      <c r="O6" s="488"/>
      <c r="P6" s="488"/>
      <c r="Q6" s="488"/>
      <c r="R6" s="488"/>
      <c r="S6" s="488"/>
      <c r="T6" s="488"/>
      <c r="U6" s="488"/>
      <c r="V6" s="488"/>
      <c r="W6" s="488"/>
      <c r="X6" s="488"/>
      <c r="Y6" s="488"/>
      <c r="Z6" s="488"/>
      <c r="AA6" s="488"/>
      <c r="AB6" s="488"/>
      <c r="AC6" s="488"/>
      <c r="AD6" s="491" t="s">
        <v>115</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5</v>
      </c>
      <c r="M8" s="499"/>
      <c r="N8" s="499"/>
      <c r="O8" s="499"/>
      <c r="P8" s="499"/>
      <c r="Q8" s="499"/>
      <c r="R8" s="501" t="s">
        <v>95</v>
      </c>
      <c r="S8" s="501"/>
      <c r="T8" s="501"/>
      <c r="U8" s="501"/>
      <c r="V8" s="501"/>
      <c r="W8" s="501"/>
      <c r="X8" s="503" t="s">
        <v>4</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1</v>
      </c>
      <c r="E11" s="214">
        <v>27</v>
      </c>
      <c r="F11" s="214" t="s">
        <v>0</v>
      </c>
      <c r="G11" s="210" t="s">
        <v>132</v>
      </c>
      <c r="H11" s="240"/>
      <c r="I11" s="462">
        <f>給付額計算書!I234</f>
        <v>0</v>
      </c>
      <c r="J11" s="348"/>
      <c r="K11" s="463"/>
      <c r="L11" s="570"/>
      <c r="M11" s="571"/>
      <c r="N11" s="571"/>
      <c r="O11" s="571"/>
      <c r="P11" s="571"/>
      <c r="Q11" s="572"/>
      <c r="R11" s="570"/>
      <c r="S11" s="571"/>
      <c r="T11" s="571"/>
      <c r="U11" s="571"/>
      <c r="V11" s="571"/>
      <c r="W11" s="572"/>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41"/>
      <c r="H12" s="242"/>
      <c r="I12" s="462"/>
      <c r="J12" s="348"/>
      <c r="K12" s="463"/>
      <c r="L12" s="570"/>
      <c r="M12" s="571"/>
      <c r="N12" s="571"/>
      <c r="O12" s="571"/>
      <c r="P12" s="571"/>
      <c r="Q12" s="572"/>
      <c r="R12" s="570"/>
      <c r="S12" s="571"/>
      <c r="T12" s="571"/>
      <c r="U12" s="571"/>
      <c r="V12" s="571"/>
      <c r="W12" s="572"/>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41"/>
      <c r="H13" s="242"/>
      <c r="I13" s="462"/>
      <c r="J13" s="348"/>
      <c r="K13" s="463"/>
      <c r="L13" s="570"/>
      <c r="M13" s="571"/>
      <c r="N13" s="571"/>
      <c r="O13" s="571"/>
      <c r="P13" s="571"/>
      <c r="Q13" s="572"/>
      <c r="R13" s="570"/>
      <c r="S13" s="571"/>
      <c r="T13" s="571"/>
      <c r="U13" s="571"/>
      <c r="V13" s="571"/>
      <c r="W13" s="572"/>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43"/>
      <c r="H14" s="244"/>
      <c r="I14" s="481"/>
      <c r="J14" s="377"/>
      <c r="K14" s="482"/>
      <c r="L14" s="576"/>
      <c r="M14" s="577"/>
      <c r="N14" s="577"/>
      <c r="O14" s="577"/>
      <c r="P14" s="577"/>
      <c r="Q14" s="578"/>
      <c r="R14" s="576"/>
      <c r="S14" s="577"/>
      <c r="T14" s="577"/>
      <c r="U14" s="577"/>
      <c r="V14" s="577"/>
      <c r="W14" s="578"/>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1</v>
      </c>
      <c r="E15" s="214">
        <v>28</v>
      </c>
      <c r="F15" s="214" t="s">
        <v>0</v>
      </c>
      <c r="G15" s="210" t="s">
        <v>133</v>
      </c>
      <c r="H15" s="240"/>
      <c r="I15" s="462">
        <f>給付額計算書!I238</f>
        <v>0</v>
      </c>
      <c r="J15" s="348"/>
      <c r="K15" s="463"/>
      <c r="L15" s="570"/>
      <c r="M15" s="571"/>
      <c r="N15" s="571"/>
      <c r="O15" s="571"/>
      <c r="P15" s="571"/>
      <c r="Q15" s="572"/>
      <c r="R15" s="570"/>
      <c r="S15" s="571"/>
      <c r="T15" s="571"/>
      <c r="U15" s="571"/>
      <c r="V15" s="571"/>
      <c r="W15" s="572"/>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41"/>
      <c r="H16" s="242"/>
      <c r="I16" s="462"/>
      <c r="J16" s="348"/>
      <c r="K16" s="463"/>
      <c r="L16" s="570"/>
      <c r="M16" s="571"/>
      <c r="N16" s="571"/>
      <c r="O16" s="571"/>
      <c r="P16" s="571"/>
      <c r="Q16" s="572"/>
      <c r="R16" s="570"/>
      <c r="S16" s="571"/>
      <c r="T16" s="571"/>
      <c r="U16" s="571"/>
      <c r="V16" s="571"/>
      <c r="W16" s="572"/>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41"/>
      <c r="H17" s="242"/>
      <c r="I17" s="462"/>
      <c r="J17" s="348"/>
      <c r="K17" s="463"/>
      <c r="L17" s="570"/>
      <c r="M17" s="571"/>
      <c r="N17" s="571"/>
      <c r="O17" s="571"/>
      <c r="P17" s="571"/>
      <c r="Q17" s="572"/>
      <c r="R17" s="570"/>
      <c r="S17" s="571"/>
      <c r="T17" s="571"/>
      <c r="U17" s="571"/>
      <c r="V17" s="571"/>
      <c r="W17" s="572"/>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43"/>
      <c r="H18" s="244"/>
      <c r="I18" s="481"/>
      <c r="J18" s="377"/>
      <c r="K18" s="482"/>
      <c r="L18" s="576"/>
      <c r="M18" s="577"/>
      <c r="N18" s="577"/>
      <c r="O18" s="577"/>
      <c r="P18" s="577"/>
      <c r="Q18" s="578"/>
      <c r="R18" s="576"/>
      <c r="S18" s="577"/>
      <c r="T18" s="577"/>
      <c r="U18" s="577"/>
      <c r="V18" s="577"/>
      <c r="W18" s="578"/>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1</v>
      </c>
      <c r="E19" s="214">
        <v>29</v>
      </c>
      <c r="F19" s="214" t="s">
        <v>0</v>
      </c>
      <c r="G19" s="210" t="s">
        <v>134</v>
      </c>
      <c r="H19" s="240"/>
      <c r="I19" s="462">
        <f>給付額計算書!I242</f>
        <v>0</v>
      </c>
      <c r="J19" s="348"/>
      <c r="K19" s="463"/>
      <c r="L19" s="570"/>
      <c r="M19" s="571"/>
      <c r="N19" s="571"/>
      <c r="O19" s="571"/>
      <c r="P19" s="571"/>
      <c r="Q19" s="572"/>
      <c r="R19" s="579"/>
      <c r="S19" s="580"/>
      <c r="T19" s="580"/>
      <c r="U19" s="580"/>
      <c r="V19" s="580"/>
      <c r="W19" s="581"/>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0"/>
      <c r="M20" s="571"/>
      <c r="N20" s="571"/>
      <c r="O20" s="571"/>
      <c r="P20" s="571"/>
      <c r="Q20" s="572"/>
      <c r="R20" s="570"/>
      <c r="S20" s="571"/>
      <c r="T20" s="571"/>
      <c r="U20" s="571"/>
      <c r="V20" s="571"/>
      <c r="W20" s="572"/>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0"/>
      <c r="M21" s="571"/>
      <c r="N21" s="571"/>
      <c r="O21" s="571"/>
      <c r="P21" s="571"/>
      <c r="Q21" s="572"/>
      <c r="R21" s="570"/>
      <c r="S21" s="571"/>
      <c r="T21" s="571"/>
      <c r="U21" s="571"/>
      <c r="V21" s="571"/>
      <c r="W21" s="572"/>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76"/>
      <c r="M22" s="577"/>
      <c r="N22" s="577"/>
      <c r="O22" s="577"/>
      <c r="P22" s="577"/>
      <c r="Q22" s="578"/>
      <c r="R22" s="576"/>
      <c r="S22" s="577"/>
      <c r="T22" s="577"/>
      <c r="U22" s="577"/>
      <c r="V22" s="577"/>
      <c r="W22" s="578"/>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1</v>
      </c>
      <c r="E23" s="214">
        <v>30</v>
      </c>
      <c r="F23" s="214" t="s">
        <v>0</v>
      </c>
      <c r="G23" s="210" t="s">
        <v>129</v>
      </c>
      <c r="H23" s="240"/>
      <c r="I23" s="462">
        <f>給付額計算書!I246</f>
        <v>0</v>
      </c>
      <c r="J23" s="348"/>
      <c r="K23" s="463"/>
      <c r="L23" s="570"/>
      <c r="M23" s="571"/>
      <c r="N23" s="571"/>
      <c r="O23" s="571"/>
      <c r="P23" s="571"/>
      <c r="Q23" s="572"/>
      <c r="R23" s="579"/>
      <c r="S23" s="580"/>
      <c r="T23" s="580"/>
      <c r="U23" s="580"/>
      <c r="V23" s="580"/>
      <c r="W23" s="581"/>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0"/>
      <c r="M24" s="571"/>
      <c r="N24" s="571"/>
      <c r="O24" s="571"/>
      <c r="P24" s="571"/>
      <c r="Q24" s="572"/>
      <c r="R24" s="570"/>
      <c r="S24" s="571"/>
      <c r="T24" s="571"/>
      <c r="U24" s="571"/>
      <c r="V24" s="571"/>
      <c r="W24" s="572"/>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0"/>
      <c r="M25" s="571"/>
      <c r="N25" s="571"/>
      <c r="O25" s="571"/>
      <c r="P25" s="571"/>
      <c r="Q25" s="572"/>
      <c r="R25" s="570"/>
      <c r="S25" s="571"/>
      <c r="T25" s="571"/>
      <c r="U25" s="571"/>
      <c r="V25" s="571"/>
      <c r="W25" s="572"/>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76"/>
      <c r="M26" s="577"/>
      <c r="N26" s="577"/>
      <c r="O26" s="577"/>
      <c r="P26" s="577"/>
      <c r="Q26" s="578"/>
      <c r="R26" s="576"/>
      <c r="S26" s="577"/>
      <c r="T26" s="577"/>
      <c r="U26" s="577"/>
      <c r="V26" s="577"/>
      <c r="W26" s="578"/>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1</v>
      </c>
      <c r="E27" s="214">
        <v>31</v>
      </c>
      <c r="F27" s="214" t="s">
        <v>0</v>
      </c>
      <c r="G27" s="210" t="s">
        <v>135</v>
      </c>
      <c r="H27" s="240"/>
      <c r="I27" s="462">
        <f>給付額計算書!I250</f>
        <v>0</v>
      </c>
      <c r="J27" s="348"/>
      <c r="K27" s="463"/>
      <c r="L27" s="570"/>
      <c r="M27" s="571"/>
      <c r="N27" s="571"/>
      <c r="O27" s="571"/>
      <c r="P27" s="571"/>
      <c r="Q27" s="572"/>
      <c r="R27" s="579"/>
      <c r="S27" s="580"/>
      <c r="T27" s="580"/>
      <c r="U27" s="580"/>
      <c r="V27" s="580"/>
      <c r="W27" s="581"/>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0"/>
      <c r="M28" s="571"/>
      <c r="N28" s="571"/>
      <c r="O28" s="571"/>
      <c r="P28" s="571"/>
      <c r="Q28" s="572"/>
      <c r="R28" s="570"/>
      <c r="S28" s="571"/>
      <c r="T28" s="571"/>
      <c r="U28" s="571"/>
      <c r="V28" s="571"/>
      <c r="W28" s="572"/>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0"/>
      <c r="M29" s="571"/>
      <c r="N29" s="571"/>
      <c r="O29" s="571"/>
      <c r="P29" s="571"/>
      <c r="Q29" s="572"/>
      <c r="R29" s="570"/>
      <c r="S29" s="571"/>
      <c r="T29" s="571"/>
      <c r="U29" s="571"/>
      <c r="V29" s="571"/>
      <c r="W29" s="572"/>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76"/>
      <c r="M30" s="577"/>
      <c r="N30" s="577"/>
      <c r="O30" s="577"/>
      <c r="P30" s="577"/>
      <c r="Q30" s="578"/>
      <c r="R30" s="576"/>
      <c r="S30" s="577"/>
      <c r="T30" s="577"/>
      <c r="U30" s="577"/>
      <c r="V30" s="577"/>
      <c r="W30" s="578"/>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9</v>
      </c>
      <c r="D31" s="212" t="s">
        <v>1</v>
      </c>
      <c r="E31" s="214">
        <v>1</v>
      </c>
      <c r="F31" s="214" t="s">
        <v>0</v>
      </c>
      <c r="G31" s="210" t="s">
        <v>136</v>
      </c>
      <c r="H31" s="240"/>
      <c r="I31" s="462">
        <f>給付額計算書!I254</f>
        <v>0</v>
      </c>
      <c r="J31" s="348"/>
      <c r="K31" s="463"/>
      <c r="L31" s="570"/>
      <c r="M31" s="571"/>
      <c r="N31" s="571"/>
      <c r="O31" s="571"/>
      <c r="P31" s="571"/>
      <c r="Q31" s="572"/>
      <c r="R31" s="579"/>
      <c r="S31" s="580"/>
      <c r="T31" s="580"/>
      <c r="U31" s="580"/>
      <c r="V31" s="580"/>
      <c r="W31" s="581"/>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0"/>
      <c r="M32" s="571"/>
      <c r="N32" s="571"/>
      <c r="O32" s="571"/>
      <c r="P32" s="571"/>
      <c r="Q32" s="572"/>
      <c r="R32" s="570"/>
      <c r="S32" s="571"/>
      <c r="T32" s="571"/>
      <c r="U32" s="571"/>
      <c r="V32" s="571"/>
      <c r="W32" s="572"/>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0"/>
      <c r="M33" s="571"/>
      <c r="N33" s="571"/>
      <c r="O33" s="571"/>
      <c r="P33" s="571"/>
      <c r="Q33" s="572"/>
      <c r="R33" s="570"/>
      <c r="S33" s="571"/>
      <c r="T33" s="571"/>
      <c r="U33" s="571"/>
      <c r="V33" s="571"/>
      <c r="W33" s="572"/>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76"/>
      <c r="M34" s="577"/>
      <c r="N34" s="577"/>
      <c r="O34" s="577"/>
      <c r="P34" s="577"/>
      <c r="Q34" s="578"/>
      <c r="R34" s="576"/>
      <c r="S34" s="577"/>
      <c r="T34" s="577"/>
      <c r="U34" s="577"/>
      <c r="V34" s="577"/>
      <c r="W34" s="578"/>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9</v>
      </c>
      <c r="D35" s="212" t="s">
        <v>1</v>
      </c>
      <c r="E35" s="214">
        <v>2</v>
      </c>
      <c r="F35" s="214" t="s">
        <v>0</v>
      </c>
      <c r="G35" s="210" t="s">
        <v>137</v>
      </c>
      <c r="H35" s="240"/>
      <c r="I35" s="462">
        <f>給付額計算書!I258</f>
        <v>0</v>
      </c>
      <c r="J35" s="348"/>
      <c r="K35" s="463"/>
      <c r="L35" s="570"/>
      <c r="M35" s="571"/>
      <c r="N35" s="571"/>
      <c r="O35" s="571"/>
      <c r="P35" s="571"/>
      <c r="Q35" s="572"/>
      <c r="R35" s="579"/>
      <c r="S35" s="580"/>
      <c r="T35" s="580"/>
      <c r="U35" s="580"/>
      <c r="V35" s="580"/>
      <c r="W35" s="581"/>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0"/>
      <c r="M36" s="571"/>
      <c r="N36" s="571"/>
      <c r="O36" s="571"/>
      <c r="P36" s="571"/>
      <c r="Q36" s="572"/>
      <c r="R36" s="570"/>
      <c r="S36" s="571"/>
      <c r="T36" s="571"/>
      <c r="U36" s="571"/>
      <c r="V36" s="571"/>
      <c r="W36" s="572"/>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0"/>
      <c r="M37" s="571"/>
      <c r="N37" s="571"/>
      <c r="O37" s="571"/>
      <c r="P37" s="571"/>
      <c r="Q37" s="572"/>
      <c r="R37" s="570"/>
      <c r="S37" s="571"/>
      <c r="T37" s="571"/>
      <c r="U37" s="571"/>
      <c r="V37" s="571"/>
      <c r="W37" s="572"/>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76"/>
      <c r="M38" s="577"/>
      <c r="N38" s="577"/>
      <c r="O38" s="577"/>
      <c r="P38" s="577"/>
      <c r="Q38" s="578"/>
      <c r="R38" s="576"/>
      <c r="S38" s="577"/>
      <c r="T38" s="577"/>
      <c r="U38" s="577"/>
      <c r="V38" s="577"/>
      <c r="W38" s="578"/>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9</v>
      </c>
      <c r="D39" s="212" t="s">
        <v>1</v>
      </c>
      <c r="E39" s="214">
        <v>3</v>
      </c>
      <c r="F39" s="214" t="s">
        <v>0</v>
      </c>
      <c r="G39" s="210" t="s">
        <v>138</v>
      </c>
      <c r="H39" s="240"/>
      <c r="I39" s="462">
        <f>給付額計算書!I262</f>
        <v>0</v>
      </c>
      <c r="J39" s="348"/>
      <c r="K39" s="463"/>
      <c r="L39" s="570"/>
      <c r="M39" s="571"/>
      <c r="N39" s="571"/>
      <c r="O39" s="571"/>
      <c r="P39" s="571"/>
      <c r="Q39" s="572"/>
      <c r="R39" s="579"/>
      <c r="S39" s="580"/>
      <c r="T39" s="580"/>
      <c r="U39" s="580"/>
      <c r="V39" s="580"/>
      <c r="W39" s="581"/>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0"/>
      <c r="M40" s="571"/>
      <c r="N40" s="571"/>
      <c r="O40" s="571"/>
      <c r="P40" s="571"/>
      <c r="Q40" s="572"/>
      <c r="R40" s="570"/>
      <c r="S40" s="571"/>
      <c r="T40" s="571"/>
      <c r="U40" s="571"/>
      <c r="V40" s="571"/>
      <c r="W40" s="572"/>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0"/>
      <c r="M41" s="571"/>
      <c r="N41" s="571"/>
      <c r="O41" s="571"/>
      <c r="P41" s="571"/>
      <c r="Q41" s="572"/>
      <c r="R41" s="570"/>
      <c r="S41" s="571"/>
      <c r="T41" s="571"/>
      <c r="U41" s="571"/>
      <c r="V41" s="571"/>
      <c r="W41" s="572"/>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76"/>
      <c r="M42" s="577"/>
      <c r="N42" s="577"/>
      <c r="O42" s="577"/>
      <c r="P42" s="577"/>
      <c r="Q42" s="578"/>
      <c r="R42" s="576"/>
      <c r="S42" s="577"/>
      <c r="T42" s="577"/>
      <c r="U42" s="577"/>
      <c r="V42" s="577"/>
      <c r="W42" s="578"/>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9</v>
      </c>
      <c r="D43" s="212" t="s">
        <v>1</v>
      </c>
      <c r="E43" s="214">
        <v>4</v>
      </c>
      <c r="F43" s="214" t="s">
        <v>0</v>
      </c>
      <c r="G43" s="210" t="s">
        <v>139</v>
      </c>
      <c r="H43" s="240"/>
      <c r="I43" s="462">
        <f>給付額計算書!I266</f>
        <v>0</v>
      </c>
      <c r="J43" s="348"/>
      <c r="K43" s="463"/>
      <c r="L43" s="570"/>
      <c r="M43" s="571"/>
      <c r="N43" s="571"/>
      <c r="O43" s="571"/>
      <c r="P43" s="571"/>
      <c r="Q43" s="572"/>
      <c r="R43" s="579"/>
      <c r="S43" s="580"/>
      <c r="T43" s="580"/>
      <c r="U43" s="580"/>
      <c r="V43" s="580"/>
      <c r="W43" s="581"/>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0"/>
      <c r="M44" s="571"/>
      <c r="N44" s="571"/>
      <c r="O44" s="571"/>
      <c r="P44" s="571"/>
      <c r="Q44" s="572"/>
      <c r="R44" s="570"/>
      <c r="S44" s="571"/>
      <c r="T44" s="571"/>
      <c r="U44" s="571"/>
      <c r="V44" s="571"/>
      <c r="W44" s="572"/>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0"/>
      <c r="M45" s="571"/>
      <c r="N45" s="571"/>
      <c r="O45" s="571"/>
      <c r="P45" s="571"/>
      <c r="Q45" s="572"/>
      <c r="R45" s="570"/>
      <c r="S45" s="571"/>
      <c r="T45" s="571"/>
      <c r="U45" s="571"/>
      <c r="V45" s="571"/>
      <c r="W45" s="572"/>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76"/>
      <c r="M46" s="577"/>
      <c r="N46" s="577"/>
      <c r="O46" s="577"/>
      <c r="P46" s="577"/>
      <c r="Q46" s="578"/>
      <c r="R46" s="576"/>
      <c r="S46" s="577"/>
      <c r="T46" s="577"/>
      <c r="U46" s="577"/>
      <c r="V46" s="577"/>
      <c r="W46" s="578"/>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9</v>
      </c>
      <c r="D47" s="212" t="s">
        <v>1</v>
      </c>
      <c r="E47" s="214">
        <v>5</v>
      </c>
      <c r="F47" s="214" t="s">
        <v>0</v>
      </c>
      <c r="G47" s="210" t="s">
        <v>140</v>
      </c>
      <c r="H47" s="240"/>
      <c r="I47" s="462">
        <f>給付額計算書!I270</f>
        <v>0</v>
      </c>
      <c r="J47" s="348"/>
      <c r="K47" s="463"/>
      <c r="L47" s="570"/>
      <c r="M47" s="571"/>
      <c r="N47" s="571"/>
      <c r="O47" s="571"/>
      <c r="P47" s="571"/>
      <c r="Q47" s="572"/>
      <c r="R47" s="579"/>
      <c r="S47" s="580"/>
      <c r="T47" s="580"/>
      <c r="U47" s="580"/>
      <c r="V47" s="580"/>
      <c r="W47" s="581"/>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0"/>
      <c r="M48" s="571"/>
      <c r="N48" s="571"/>
      <c r="O48" s="571"/>
      <c r="P48" s="571"/>
      <c r="Q48" s="572"/>
      <c r="R48" s="570"/>
      <c r="S48" s="571"/>
      <c r="T48" s="571"/>
      <c r="U48" s="571"/>
      <c r="V48" s="571"/>
      <c r="W48" s="572"/>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0"/>
      <c r="M49" s="571"/>
      <c r="N49" s="571"/>
      <c r="O49" s="571"/>
      <c r="P49" s="571"/>
      <c r="Q49" s="572"/>
      <c r="R49" s="570"/>
      <c r="S49" s="571"/>
      <c r="T49" s="571"/>
      <c r="U49" s="571"/>
      <c r="V49" s="571"/>
      <c r="W49" s="572"/>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76"/>
      <c r="M50" s="577"/>
      <c r="N50" s="577"/>
      <c r="O50" s="577"/>
      <c r="P50" s="577"/>
      <c r="Q50" s="578"/>
      <c r="R50" s="576"/>
      <c r="S50" s="577"/>
      <c r="T50" s="577"/>
      <c r="U50" s="577"/>
      <c r="V50" s="577"/>
      <c r="W50" s="578"/>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9</v>
      </c>
      <c r="D51" s="212" t="s">
        <v>1</v>
      </c>
      <c r="E51" s="214">
        <v>6</v>
      </c>
      <c r="F51" s="214" t="s">
        <v>0</v>
      </c>
      <c r="G51" s="210" t="s">
        <v>129</v>
      </c>
      <c r="H51" s="240"/>
      <c r="I51" s="462">
        <f>給付額計算書!I274</f>
        <v>0</v>
      </c>
      <c r="J51" s="348"/>
      <c r="K51" s="463"/>
      <c r="L51" s="570"/>
      <c r="M51" s="571"/>
      <c r="N51" s="571"/>
      <c r="O51" s="571"/>
      <c r="P51" s="571"/>
      <c r="Q51" s="572"/>
      <c r="R51" s="579"/>
      <c r="S51" s="580"/>
      <c r="T51" s="580"/>
      <c r="U51" s="580"/>
      <c r="V51" s="580"/>
      <c r="W51" s="581"/>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0"/>
      <c r="M52" s="571"/>
      <c r="N52" s="571"/>
      <c r="O52" s="571"/>
      <c r="P52" s="571"/>
      <c r="Q52" s="572"/>
      <c r="R52" s="570"/>
      <c r="S52" s="571"/>
      <c r="T52" s="571"/>
      <c r="U52" s="571"/>
      <c r="V52" s="571"/>
      <c r="W52" s="572"/>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0"/>
      <c r="M53" s="571"/>
      <c r="N53" s="571"/>
      <c r="O53" s="571"/>
      <c r="P53" s="571"/>
      <c r="Q53" s="572"/>
      <c r="R53" s="570"/>
      <c r="S53" s="571"/>
      <c r="T53" s="571"/>
      <c r="U53" s="571"/>
      <c r="V53" s="571"/>
      <c r="W53" s="572"/>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76"/>
      <c r="M54" s="577"/>
      <c r="N54" s="577"/>
      <c r="O54" s="577"/>
      <c r="P54" s="577"/>
      <c r="Q54" s="578"/>
      <c r="R54" s="576"/>
      <c r="S54" s="577"/>
      <c r="T54" s="577"/>
      <c r="U54" s="577"/>
      <c r="V54" s="577"/>
      <c r="W54" s="578"/>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9</v>
      </c>
      <c r="D55" s="212" t="s">
        <v>1</v>
      </c>
      <c r="E55" s="214">
        <v>7</v>
      </c>
      <c r="F55" s="214" t="s">
        <v>0</v>
      </c>
      <c r="G55" s="210" t="s">
        <v>135</v>
      </c>
      <c r="H55" s="240"/>
      <c r="I55" s="462">
        <f>給付額計算書!I278</f>
        <v>0</v>
      </c>
      <c r="J55" s="348"/>
      <c r="K55" s="463"/>
      <c r="L55" s="570"/>
      <c r="M55" s="571"/>
      <c r="N55" s="571"/>
      <c r="O55" s="571"/>
      <c r="P55" s="571"/>
      <c r="Q55" s="572"/>
      <c r="R55" s="579"/>
      <c r="S55" s="580"/>
      <c r="T55" s="580"/>
      <c r="U55" s="580"/>
      <c r="V55" s="580"/>
      <c r="W55" s="581"/>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0"/>
      <c r="M56" s="571"/>
      <c r="N56" s="571"/>
      <c r="O56" s="571"/>
      <c r="P56" s="571"/>
      <c r="Q56" s="572"/>
      <c r="R56" s="570"/>
      <c r="S56" s="571"/>
      <c r="T56" s="571"/>
      <c r="U56" s="571"/>
      <c r="V56" s="571"/>
      <c r="W56" s="572"/>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0"/>
      <c r="M57" s="571"/>
      <c r="N57" s="571"/>
      <c r="O57" s="571"/>
      <c r="P57" s="571"/>
      <c r="Q57" s="572"/>
      <c r="R57" s="570"/>
      <c r="S57" s="571"/>
      <c r="T57" s="571"/>
      <c r="U57" s="571"/>
      <c r="V57" s="571"/>
      <c r="W57" s="572"/>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76"/>
      <c r="M58" s="577"/>
      <c r="N58" s="577"/>
      <c r="O58" s="577"/>
      <c r="P58" s="577"/>
      <c r="Q58" s="578"/>
      <c r="R58" s="576"/>
      <c r="S58" s="577"/>
      <c r="T58" s="577"/>
      <c r="U58" s="577"/>
      <c r="V58" s="577"/>
      <c r="W58" s="578"/>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9</v>
      </c>
      <c r="D59" s="212" t="s">
        <v>1</v>
      </c>
      <c r="E59" s="214">
        <v>8</v>
      </c>
      <c r="F59" s="214" t="s">
        <v>0</v>
      </c>
      <c r="G59" s="210" t="s">
        <v>136</v>
      </c>
      <c r="H59" s="240"/>
      <c r="I59" s="462">
        <f>給付額計算書!I282</f>
        <v>0</v>
      </c>
      <c r="J59" s="348"/>
      <c r="K59" s="463"/>
      <c r="L59" s="570"/>
      <c r="M59" s="571"/>
      <c r="N59" s="571"/>
      <c r="O59" s="571"/>
      <c r="P59" s="571"/>
      <c r="Q59" s="572"/>
      <c r="R59" s="579"/>
      <c r="S59" s="580"/>
      <c r="T59" s="580"/>
      <c r="U59" s="580"/>
      <c r="V59" s="580"/>
      <c r="W59" s="581"/>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0"/>
      <c r="M60" s="571"/>
      <c r="N60" s="571"/>
      <c r="O60" s="571"/>
      <c r="P60" s="571"/>
      <c r="Q60" s="572"/>
      <c r="R60" s="570"/>
      <c r="S60" s="571"/>
      <c r="T60" s="571"/>
      <c r="U60" s="571"/>
      <c r="V60" s="571"/>
      <c r="W60" s="572"/>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0"/>
      <c r="M61" s="571"/>
      <c r="N61" s="571"/>
      <c r="O61" s="571"/>
      <c r="P61" s="571"/>
      <c r="Q61" s="572"/>
      <c r="R61" s="570"/>
      <c r="S61" s="571"/>
      <c r="T61" s="571"/>
      <c r="U61" s="571"/>
      <c r="V61" s="571"/>
      <c r="W61" s="572"/>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76"/>
      <c r="M62" s="577"/>
      <c r="N62" s="577"/>
      <c r="O62" s="577"/>
      <c r="P62" s="577"/>
      <c r="Q62" s="578"/>
      <c r="R62" s="576"/>
      <c r="S62" s="577"/>
      <c r="T62" s="577"/>
      <c r="U62" s="577"/>
      <c r="V62" s="577"/>
      <c r="W62" s="578"/>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9</v>
      </c>
      <c r="D63" s="212" t="s">
        <v>1</v>
      </c>
      <c r="E63" s="214">
        <v>9</v>
      </c>
      <c r="F63" s="214" t="s">
        <v>0</v>
      </c>
      <c r="G63" s="210" t="s">
        <v>137</v>
      </c>
      <c r="H63" s="240"/>
      <c r="I63" s="462">
        <f>給付額計算書!I286</f>
        <v>0</v>
      </c>
      <c r="J63" s="348"/>
      <c r="K63" s="463"/>
      <c r="L63" s="570"/>
      <c r="M63" s="571"/>
      <c r="N63" s="571"/>
      <c r="O63" s="571"/>
      <c r="P63" s="571"/>
      <c r="Q63" s="572"/>
      <c r="R63" s="579"/>
      <c r="S63" s="580"/>
      <c r="T63" s="580"/>
      <c r="U63" s="580"/>
      <c r="V63" s="580"/>
      <c r="W63" s="581"/>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0"/>
      <c r="M64" s="571"/>
      <c r="N64" s="571"/>
      <c r="O64" s="571"/>
      <c r="P64" s="571"/>
      <c r="Q64" s="572"/>
      <c r="R64" s="570"/>
      <c r="S64" s="571"/>
      <c r="T64" s="571"/>
      <c r="U64" s="571"/>
      <c r="V64" s="571"/>
      <c r="W64" s="572"/>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0"/>
      <c r="M65" s="571"/>
      <c r="N65" s="571"/>
      <c r="O65" s="571"/>
      <c r="P65" s="571"/>
      <c r="Q65" s="572"/>
      <c r="R65" s="570"/>
      <c r="S65" s="571"/>
      <c r="T65" s="571"/>
      <c r="U65" s="571"/>
      <c r="V65" s="571"/>
      <c r="W65" s="572"/>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76"/>
      <c r="M66" s="577"/>
      <c r="N66" s="577"/>
      <c r="O66" s="577"/>
      <c r="P66" s="577"/>
      <c r="Q66" s="578"/>
      <c r="R66" s="576"/>
      <c r="S66" s="577"/>
      <c r="T66" s="577"/>
      <c r="U66" s="577"/>
      <c r="V66" s="577"/>
      <c r="W66" s="578"/>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9</v>
      </c>
      <c r="D67" s="212" t="s">
        <v>1</v>
      </c>
      <c r="E67" s="214">
        <v>10</v>
      </c>
      <c r="F67" s="214" t="s">
        <v>0</v>
      </c>
      <c r="G67" s="210" t="s">
        <v>138</v>
      </c>
      <c r="H67" s="240"/>
      <c r="I67" s="462">
        <f>給付額計算書!I290</f>
        <v>0</v>
      </c>
      <c r="J67" s="348"/>
      <c r="K67" s="463"/>
      <c r="L67" s="570"/>
      <c r="M67" s="571"/>
      <c r="N67" s="571"/>
      <c r="O67" s="571"/>
      <c r="P67" s="571"/>
      <c r="Q67" s="572"/>
      <c r="R67" s="579"/>
      <c r="S67" s="580"/>
      <c r="T67" s="580"/>
      <c r="U67" s="580"/>
      <c r="V67" s="580"/>
      <c r="W67" s="581"/>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0"/>
      <c r="M68" s="571"/>
      <c r="N68" s="571"/>
      <c r="O68" s="571"/>
      <c r="P68" s="571"/>
      <c r="Q68" s="572"/>
      <c r="R68" s="570"/>
      <c r="S68" s="571"/>
      <c r="T68" s="571"/>
      <c r="U68" s="571"/>
      <c r="V68" s="571"/>
      <c r="W68" s="572"/>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0"/>
      <c r="M69" s="571"/>
      <c r="N69" s="571"/>
      <c r="O69" s="571"/>
      <c r="P69" s="571"/>
      <c r="Q69" s="572"/>
      <c r="R69" s="570"/>
      <c r="S69" s="571"/>
      <c r="T69" s="571"/>
      <c r="U69" s="571"/>
      <c r="V69" s="571"/>
      <c r="W69" s="572"/>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76"/>
      <c r="M70" s="577"/>
      <c r="N70" s="577"/>
      <c r="O70" s="577"/>
      <c r="P70" s="577"/>
      <c r="Q70" s="578"/>
      <c r="R70" s="576"/>
      <c r="S70" s="577"/>
      <c r="T70" s="577"/>
      <c r="U70" s="577"/>
      <c r="V70" s="577"/>
      <c r="W70" s="578"/>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9</v>
      </c>
      <c r="D71" s="212" t="s">
        <v>1</v>
      </c>
      <c r="E71" s="214">
        <v>11</v>
      </c>
      <c r="F71" s="214" t="s">
        <v>0</v>
      </c>
      <c r="G71" s="210" t="s">
        <v>139</v>
      </c>
      <c r="H71" s="240"/>
      <c r="I71" s="462">
        <f>給付額計算書!I294</f>
        <v>0</v>
      </c>
      <c r="J71" s="348"/>
      <c r="K71" s="463"/>
      <c r="L71" s="570"/>
      <c r="M71" s="571"/>
      <c r="N71" s="571"/>
      <c r="O71" s="571"/>
      <c r="P71" s="571"/>
      <c r="Q71" s="572"/>
      <c r="R71" s="579"/>
      <c r="S71" s="580"/>
      <c r="T71" s="580"/>
      <c r="U71" s="580"/>
      <c r="V71" s="580"/>
      <c r="W71" s="581"/>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0"/>
      <c r="M72" s="571"/>
      <c r="N72" s="571"/>
      <c r="O72" s="571"/>
      <c r="P72" s="571"/>
      <c r="Q72" s="572"/>
      <c r="R72" s="570"/>
      <c r="S72" s="571"/>
      <c r="T72" s="571"/>
      <c r="U72" s="571"/>
      <c r="V72" s="571"/>
      <c r="W72" s="572"/>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0"/>
      <c r="M73" s="571"/>
      <c r="N73" s="571"/>
      <c r="O73" s="571"/>
      <c r="P73" s="571"/>
      <c r="Q73" s="572"/>
      <c r="R73" s="570"/>
      <c r="S73" s="571"/>
      <c r="T73" s="571"/>
      <c r="U73" s="571"/>
      <c r="V73" s="571"/>
      <c r="W73" s="572"/>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76"/>
      <c r="M74" s="577"/>
      <c r="N74" s="577"/>
      <c r="O74" s="577"/>
      <c r="P74" s="577"/>
      <c r="Q74" s="578"/>
      <c r="R74" s="576"/>
      <c r="S74" s="577"/>
      <c r="T74" s="577"/>
      <c r="U74" s="577"/>
      <c r="V74" s="577"/>
      <c r="W74" s="578"/>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9</v>
      </c>
      <c r="D75" s="212" t="s">
        <v>1</v>
      </c>
      <c r="E75" s="214">
        <v>12</v>
      </c>
      <c r="F75" s="214" t="s">
        <v>0</v>
      </c>
      <c r="G75" s="210" t="s">
        <v>140</v>
      </c>
      <c r="H75" s="240"/>
      <c r="I75" s="462">
        <f>給付額計算書!I298</f>
        <v>0</v>
      </c>
      <c r="J75" s="348"/>
      <c r="K75" s="463"/>
      <c r="L75" s="570"/>
      <c r="M75" s="571"/>
      <c r="N75" s="571"/>
      <c r="O75" s="571"/>
      <c r="P75" s="571"/>
      <c r="Q75" s="572"/>
      <c r="R75" s="579"/>
      <c r="S75" s="580"/>
      <c r="T75" s="580"/>
      <c r="U75" s="580"/>
      <c r="V75" s="580"/>
      <c r="W75" s="581"/>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0"/>
      <c r="M76" s="571"/>
      <c r="N76" s="571"/>
      <c r="O76" s="571"/>
      <c r="P76" s="571"/>
      <c r="Q76" s="572"/>
      <c r="R76" s="570"/>
      <c r="S76" s="571"/>
      <c r="T76" s="571"/>
      <c r="U76" s="571"/>
      <c r="V76" s="571"/>
      <c r="W76" s="572"/>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0"/>
      <c r="M77" s="571"/>
      <c r="N77" s="571"/>
      <c r="O77" s="571"/>
      <c r="P77" s="571"/>
      <c r="Q77" s="572"/>
      <c r="R77" s="570"/>
      <c r="S77" s="571"/>
      <c r="T77" s="571"/>
      <c r="U77" s="571"/>
      <c r="V77" s="571"/>
      <c r="W77" s="572"/>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76"/>
      <c r="M78" s="577"/>
      <c r="N78" s="577"/>
      <c r="O78" s="577"/>
      <c r="P78" s="577"/>
      <c r="Q78" s="578"/>
      <c r="R78" s="576"/>
      <c r="S78" s="577"/>
      <c r="T78" s="577"/>
      <c r="U78" s="577"/>
      <c r="V78" s="577"/>
      <c r="W78" s="578"/>
      <c r="X78" s="473"/>
      <c r="Y78" s="474"/>
      <c r="Z78" s="474"/>
      <c r="AA78" s="474"/>
      <c r="AB78" s="474"/>
      <c r="AC78" s="475"/>
      <c r="AD78" s="449"/>
      <c r="AE78" s="450"/>
      <c r="AF78" s="450"/>
      <c r="AG78" s="450"/>
      <c r="AH78" s="450"/>
      <c r="AI78" s="451"/>
      <c r="AU78" s="171"/>
      <c r="AV78" s="172"/>
      <c r="AW78" s="28"/>
    </row>
    <row r="79" spans="3:49" s="1" customFormat="1" ht="10.9" hidden="1" customHeight="1" x14ac:dyDescent="0.2">
      <c r="C79" s="210">
        <v>8</v>
      </c>
      <c r="D79" s="212" t="s">
        <v>1</v>
      </c>
      <c r="E79" s="214">
        <v>25</v>
      </c>
      <c r="F79" s="214" t="s">
        <v>0</v>
      </c>
      <c r="G79" s="210" t="s">
        <v>3</v>
      </c>
      <c r="H79" s="240"/>
      <c r="I79" s="462">
        <f>給付額計算書!I302</f>
        <v>0</v>
      </c>
      <c r="J79" s="348"/>
      <c r="K79" s="463"/>
      <c r="L79" s="570"/>
      <c r="M79" s="571"/>
      <c r="N79" s="571"/>
      <c r="O79" s="571"/>
      <c r="P79" s="571"/>
      <c r="Q79" s="572"/>
      <c r="R79" s="579"/>
      <c r="S79" s="580"/>
      <c r="T79" s="580"/>
      <c r="U79" s="580"/>
      <c r="V79" s="580"/>
      <c r="W79" s="581"/>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hidden="1" customHeight="1" x14ac:dyDescent="0.2">
      <c r="C80" s="211"/>
      <c r="D80" s="213"/>
      <c r="E80" s="215"/>
      <c r="F80" s="215"/>
      <c r="G80" s="241"/>
      <c r="H80" s="242"/>
      <c r="I80" s="462"/>
      <c r="J80" s="348"/>
      <c r="K80" s="463"/>
      <c r="L80" s="570"/>
      <c r="M80" s="571"/>
      <c r="N80" s="571"/>
      <c r="O80" s="571"/>
      <c r="P80" s="571"/>
      <c r="Q80" s="572"/>
      <c r="R80" s="570"/>
      <c r="S80" s="571"/>
      <c r="T80" s="571"/>
      <c r="U80" s="571"/>
      <c r="V80" s="571"/>
      <c r="W80" s="572"/>
      <c r="X80" s="443"/>
      <c r="Y80" s="444"/>
      <c r="Z80" s="444"/>
      <c r="AA80" s="444"/>
      <c r="AB80" s="444"/>
      <c r="AC80" s="445"/>
      <c r="AD80" s="449"/>
      <c r="AE80" s="450"/>
      <c r="AF80" s="450"/>
      <c r="AG80" s="450"/>
      <c r="AH80" s="450"/>
      <c r="AI80" s="451"/>
      <c r="AU80" s="171"/>
      <c r="AV80" s="172"/>
      <c r="AW80" s="28"/>
    </row>
    <row r="81" spans="3:49" s="1" customFormat="1" ht="10.9" hidden="1" customHeight="1" x14ac:dyDescent="0.2">
      <c r="C81" s="211"/>
      <c r="D81" s="213"/>
      <c r="E81" s="215"/>
      <c r="F81" s="215"/>
      <c r="G81" s="241"/>
      <c r="H81" s="242"/>
      <c r="I81" s="462"/>
      <c r="J81" s="348"/>
      <c r="K81" s="463"/>
      <c r="L81" s="570"/>
      <c r="M81" s="571"/>
      <c r="N81" s="571"/>
      <c r="O81" s="571"/>
      <c r="P81" s="571"/>
      <c r="Q81" s="572"/>
      <c r="R81" s="570"/>
      <c r="S81" s="571"/>
      <c r="T81" s="571"/>
      <c r="U81" s="571"/>
      <c r="V81" s="571"/>
      <c r="W81" s="572"/>
      <c r="X81" s="443"/>
      <c r="Y81" s="444"/>
      <c r="Z81" s="444"/>
      <c r="AA81" s="444"/>
      <c r="AB81" s="444"/>
      <c r="AC81" s="445"/>
      <c r="AD81" s="449"/>
      <c r="AE81" s="450"/>
      <c r="AF81" s="450"/>
      <c r="AG81" s="450"/>
      <c r="AH81" s="450"/>
      <c r="AI81" s="451"/>
      <c r="AU81" s="171"/>
      <c r="AV81" s="172"/>
      <c r="AW81" s="28"/>
    </row>
    <row r="82" spans="3:49" s="1" customFormat="1" ht="10.9" hidden="1" customHeight="1" x14ac:dyDescent="0.2">
      <c r="C82" s="238"/>
      <c r="D82" s="239"/>
      <c r="E82" s="216"/>
      <c r="F82" s="216"/>
      <c r="G82" s="243"/>
      <c r="H82" s="244"/>
      <c r="I82" s="481"/>
      <c r="J82" s="377"/>
      <c r="K82" s="482"/>
      <c r="L82" s="576"/>
      <c r="M82" s="577"/>
      <c r="N82" s="577"/>
      <c r="O82" s="577"/>
      <c r="P82" s="577"/>
      <c r="Q82" s="578"/>
      <c r="R82" s="576"/>
      <c r="S82" s="577"/>
      <c r="T82" s="577"/>
      <c r="U82" s="577"/>
      <c r="V82" s="577"/>
      <c r="W82" s="578"/>
      <c r="X82" s="473"/>
      <c r="Y82" s="474"/>
      <c r="Z82" s="474"/>
      <c r="AA82" s="474"/>
      <c r="AB82" s="474"/>
      <c r="AC82" s="475"/>
      <c r="AD82" s="449"/>
      <c r="AE82" s="450"/>
      <c r="AF82" s="450"/>
      <c r="AG82" s="450"/>
      <c r="AH82" s="450"/>
      <c r="AI82" s="451"/>
      <c r="AU82" s="171"/>
      <c r="AV82" s="172"/>
      <c r="AW82" s="28"/>
    </row>
    <row r="83" spans="3:49" s="1" customFormat="1" ht="10.9" hidden="1" customHeight="1" x14ac:dyDescent="0.2">
      <c r="C83" s="210">
        <v>8</v>
      </c>
      <c r="D83" s="212" t="s">
        <v>1</v>
      </c>
      <c r="E83" s="214">
        <v>26</v>
      </c>
      <c r="F83" s="214" t="s">
        <v>0</v>
      </c>
      <c r="G83" s="210" t="s">
        <v>2</v>
      </c>
      <c r="H83" s="240"/>
      <c r="I83" s="462">
        <f>給付額計算書!I306</f>
        <v>0</v>
      </c>
      <c r="J83" s="348"/>
      <c r="K83" s="463"/>
      <c r="L83" s="570"/>
      <c r="M83" s="571"/>
      <c r="N83" s="571"/>
      <c r="O83" s="571"/>
      <c r="P83" s="571"/>
      <c r="Q83" s="572"/>
      <c r="R83" s="579"/>
      <c r="S83" s="580"/>
      <c r="T83" s="580"/>
      <c r="U83" s="580"/>
      <c r="V83" s="580"/>
      <c r="W83" s="581"/>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hidden="1" customHeight="1" x14ac:dyDescent="0.2">
      <c r="C84" s="211"/>
      <c r="D84" s="213"/>
      <c r="E84" s="215"/>
      <c r="F84" s="215"/>
      <c r="G84" s="241"/>
      <c r="H84" s="242"/>
      <c r="I84" s="462"/>
      <c r="J84" s="348"/>
      <c r="K84" s="463"/>
      <c r="L84" s="570"/>
      <c r="M84" s="571"/>
      <c r="N84" s="571"/>
      <c r="O84" s="571"/>
      <c r="P84" s="571"/>
      <c r="Q84" s="572"/>
      <c r="R84" s="570"/>
      <c r="S84" s="571"/>
      <c r="T84" s="571"/>
      <c r="U84" s="571"/>
      <c r="V84" s="571"/>
      <c r="W84" s="572"/>
      <c r="X84" s="443"/>
      <c r="Y84" s="444"/>
      <c r="Z84" s="444"/>
      <c r="AA84" s="444"/>
      <c r="AB84" s="444"/>
      <c r="AC84" s="445"/>
      <c r="AD84" s="449"/>
      <c r="AE84" s="450"/>
      <c r="AF84" s="450"/>
      <c r="AG84" s="450"/>
      <c r="AH84" s="450"/>
      <c r="AI84" s="451"/>
      <c r="AU84" s="171"/>
      <c r="AV84" s="172"/>
      <c r="AW84" s="28"/>
    </row>
    <row r="85" spans="3:49" s="1" customFormat="1" ht="10.9" hidden="1" customHeight="1" x14ac:dyDescent="0.2">
      <c r="C85" s="211"/>
      <c r="D85" s="213"/>
      <c r="E85" s="215"/>
      <c r="F85" s="215"/>
      <c r="G85" s="241"/>
      <c r="H85" s="242"/>
      <c r="I85" s="462"/>
      <c r="J85" s="348"/>
      <c r="K85" s="463"/>
      <c r="L85" s="570"/>
      <c r="M85" s="571"/>
      <c r="N85" s="571"/>
      <c r="O85" s="571"/>
      <c r="P85" s="571"/>
      <c r="Q85" s="572"/>
      <c r="R85" s="570"/>
      <c r="S85" s="571"/>
      <c r="T85" s="571"/>
      <c r="U85" s="571"/>
      <c r="V85" s="571"/>
      <c r="W85" s="572"/>
      <c r="X85" s="443"/>
      <c r="Y85" s="444"/>
      <c r="Z85" s="444"/>
      <c r="AA85" s="444"/>
      <c r="AB85" s="444"/>
      <c r="AC85" s="445"/>
      <c r="AD85" s="449"/>
      <c r="AE85" s="450"/>
      <c r="AF85" s="450"/>
      <c r="AG85" s="450"/>
      <c r="AH85" s="450"/>
      <c r="AI85" s="451"/>
      <c r="AU85" s="171"/>
      <c r="AV85" s="172"/>
      <c r="AW85" s="28"/>
    </row>
    <row r="86" spans="3:49" s="1" customFormat="1" ht="10.9" hidden="1" customHeight="1" x14ac:dyDescent="0.2">
      <c r="C86" s="238"/>
      <c r="D86" s="239"/>
      <c r="E86" s="216"/>
      <c r="F86" s="216"/>
      <c r="G86" s="243"/>
      <c r="H86" s="244"/>
      <c r="I86" s="481"/>
      <c r="J86" s="377"/>
      <c r="K86" s="482"/>
      <c r="L86" s="576"/>
      <c r="M86" s="577"/>
      <c r="N86" s="577"/>
      <c r="O86" s="577"/>
      <c r="P86" s="577"/>
      <c r="Q86" s="578"/>
      <c r="R86" s="576"/>
      <c r="S86" s="577"/>
      <c r="T86" s="577"/>
      <c r="U86" s="577"/>
      <c r="V86" s="577"/>
      <c r="W86" s="578"/>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1</v>
      </c>
      <c r="E87" s="214"/>
      <c r="F87" s="560" t="s">
        <v>0</v>
      </c>
      <c r="G87" s="210"/>
      <c r="H87" s="240"/>
      <c r="I87" s="462">
        <f>給付額計算書!I310</f>
        <v>0</v>
      </c>
      <c r="J87" s="348"/>
      <c r="K87" s="463"/>
      <c r="L87" s="579"/>
      <c r="M87" s="580"/>
      <c r="N87" s="580"/>
      <c r="O87" s="580"/>
      <c r="P87" s="580"/>
      <c r="Q87" s="581"/>
      <c r="R87" s="579"/>
      <c r="S87" s="580"/>
      <c r="T87" s="580"/>
      <c r="U87" s="580"/>
      <c r="V87" s="580"/>
      <c r="W87" s="581"/>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0"/>
      <c r="M88" s="571"/>
      <c r="N88" s="571"/>
      <c r="O88" s="571"/>
      <c r="P88" s="571"/>
      <c r="Q88" s="572"/>
      <c r="R88" s="570"/>
      <c r="S88" s="571"/>
      <c r="T88" s="571"/>
      <c r="U88" s="571"/>
      <c r="V88" s="571"/>
      <c r="W88" s="572"/>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0"/>
      <c r="M89" s="571"/>
      <c r="N89" s="571"/>
      <c r="O89" s="571"/>
      <c r="P89" s="571"/>
      <c r="Q89" s="572"/>
      <c r="R89" s="570"/>
      <c r="S89" s="571"/>
      <c r="T89" s="571"/>
      <c r="U89" s="571"/>
      <c r="V89" s="571"/>
      <c r="W89" s="572"/>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76"/>
      <c r="M90" s="577"/>
      <c r="N90" s="577"/>
      <c r="O90" s="577"/>
      <c r="P90" s="577"/>
      <c r="Q90" s="578"/>
      <c r="R90" s="576"/>
      <c r="S90" s="577"/>
      <c r="T90" s="577"/>
      <c r="U90" s="577"/>
      <c r="V90" s="577"/>
      <c r="W90" s="578"/>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1</v>
      </c>
      <c r="E91" s="214"/>
      <c r="F91" s="560" t="s">
        <v>0</v>
      </c>
      <c r="G91" s="210"/>
      <c r="H91" s="240"/>
      <c r="I91" s="460">
        <f>給付額計算書!I314</f>
        <v>0</v>
      </c>
      <c r="J91" s="375"/>
      <c r="K91" s="461"/>
      <c r="L91" s="579"/>
      <c r="M91" s="580"/>
      <c r="N91" s="580"/>
      <c r="O91" s="580"/>
      <c r="P91" s="580"/>
      <c r="Q91" s="581"/>
      <c r="R91" s="579"/>
      <c r="S91" s="580"/>
      <c r="T91" s="580"/>
      <c r="U91" s="580"/>
      <c r="V91" s="580"/>
      <c r="W91" s="581"/>
      <c r="X91" s="582">
        <f t="shared" ref="X91" si="38">IF(L91=0,0,IF(I91="○",R91/L91,0))</f>
        <v>0</v>
      </c>
      <c r="Y91" s="583"/>
      <c r="Z91" s="583"/>
      <c r="AA91" s="583"/>
      <c r="AB91" s="583"/>
      <c r="AC91" s="584"/>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0"/>
      <c r="M92" s="571"/>
      <c r="N92" s="571"/>
      <c r="O92" s="571"/>
      <c r="P92" s="571"/>
      <c r="Q92" s="572"/>
      <c r="R92" s="570"/>
      <c r="S92" s="571"/>
      <c r="T92" s="571"/>
      <c r="U92" s="571"/>
      <c r="V92" s="571"/>
      <c r="W92" s="572"/>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0"/>
      <c r="M93" s="571"/>
      <c r="N93" s="571"/>
      <c r="O93" s="571"/>
      <c r="P93" s="571"/>
      <c r="Q93" s="572"/>
      <c r="R93" s="570"/>
      <c r="S93" s="571"/>
      <c r="T93" s="571"/>
      <c r="U93" s="571"/>
      <c r="V93" s="571"/>
      <c r="W93" s="572"/>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3"/>
      <c r="M94" s="574"/>
      <c r="N94" s="574"/>
      <c r="O94" s="574"/>
      <c r="P94" s="574"/>
      <c r="Q94" s="575"/>
      <c r="R94" s="573"/>
      <c r="S94" s="574"/>
      <c r="T94" s="574"/>
      <c r="U94" s="574"/>
      <c r="V94" s="574"/>
      <c r="W94" s="575"/>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89" priority="5">
      <formula>IF(I11="定",TRUE)</formula>
    </cfRule>
    <cfRule type="expression" dxfId="88" priority="6">
      <formula>IF(I11="×",TRUE)</formula>
    </cfRule>
  </conditionalFormatting>
  <conditionalFormatting sqref="R11:W94">
    <cfRule type="expression" dxfId="87" priority="3">
      <formula>IF(I11="定",TRUE)</formula>
    </cfRule>
    <cfRule type="expression" dxfId="86" priority="4">
      <formula>IF(I11="×",TRUE)</formula>
    </cfRule>
  </conditionalFormatting>
  <conditionalFormatting sqref="C4">
    <cfRule type="expression" dxfId="85" priority="1">
      <formula>IF(XFD4="定",TRUE)</formula>
    </cfRule>
    <cfRule type="expression" dxfId="84"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給付額計算書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給付額計算書!Print_Area</vt:lpstr>
      <vt:lpstr>'記載例(計算書)'!Print_Titles</vt:lpstr>
      <vt:lpstr>給付額計算書!Print_Titles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w</cp:lastModifiedBy>
  <cp:lastPrinted>2021-06-28T07:04:42Z</cp:lastPrinted>
  <dcterms:created xsi:type="dcterms:W3CDTF">2021-08-27T00:48:39Z</dcterms:created>
  <dcterms:modified xsi:type="dcterms:W3CDTF">2021-10-01T01:41:49Z</dcterms:modified>
</cp:coreProperties>
</file>