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w01\w304510$\調査統計\R3統計調査\02_卒後調査\07_R3公表\HP公表\R3\0820特支脚注修正版\"/>
    </mc:Choice>
  </mc:AlternateContent>
  <bookViews>
    <workbookView xWindow="0" yWindow="0" windowWidth="20490" windowHeight="7500" tabRatio="795"/>
  </bookViews>
  <sheets>
    <sheet name="１" sheetId="8" r:id="rId1"/>
    <sheet name="２" sheetId="63" r:id="rId2"/>
    <sheet name="３" sheetId="9" r:id="rId3"/>
    <sheet name="４" sheetId="10" r:id="rId4"/>
    <sheet name="５" sheetId="11" r:id="rId5"/>
    <sheet name="６" sheetId="12" r:id="rId6"/>
    <sheet name="７" sheetId="61" r:id="rId7"/>
    <sheet name="８" sheetId="14" r:id="rId8"/>
    <sheet name="９" sheetId="15" r:id="rId9"/>
  </sheets>
  <definedNames>
    <definedName name="_1__123Graph_Aｸﾞﾗﾌ_1" hidden="1">#REF!</definedName>
    <definedName name="_13__123Graph_Aｸﾞﾗﾌ_4" hidden="1">#REF!</definedName>
    <definedName name="_14__123Graph_Bｸﾞﾗﾌ_1" hidden="1">#REF!</definedName>
    <definedName name="_18__123Graph_Bｸﾞﾗﾌ_3" hidden="1">#REF!</definedName>
    <definedName name="_19__123Graph_LBL_Aｸﾞﾗﾌ_1" hidden="1">#REF!</definedName>
    <definedName name="_23__123Graph_LBL_Aｸﾞﾗﾌ_3" hidden="1">#REF!</definedName>
    <definedName name="_24__123Graph_LBL_Bｸﾞﾗﾌ_1" hidden="1">#REF!</definedName>
    <definedName name="_28__123Graph_LBL_Bｸﾞﾗﾌ_3" hidden="1">#REF!</definedName>
    <definedName name="_29__123Graph_Xｸﾞﾗﾌ_1" hidden="1">#REF!</definedName>
    <definedName name="_33__123Graph_Xｸﾞﾗﾌ_2" hidden="1">#REF!</definedName>
    <definedName name="_37__123Graph_Xｸﾞﾗﾌ_3" hidden="1">#REF!</definedName>
    <definedName name="_41__123Graph_Xｸﾞﾗﾌ_4" hidden="1">#REF!</definedName>
    <definedName name="_5__123Graph_Aｸﾞﾗﾌ_2" hidden="1">#REF!</definedName>
    <definedName name="_9__123Graph_Aｸﾞﾗﾌ_3" hidden="1">#REF!</definedName>
    <definedName name="_xlnm.Print_Area" localSheetId="0">'１'!$A$1:$M$38</definedName>
    <definedName name="_xlnm.Print_Area" localSheetId="1">'２'!$A$1:$N$31</definedName>
    <definedName name="_xlnm.Print_Area" localSheetId="2">'３'!$A$1:$R$48</definedName>
    <definedName name="_xlnm.Print_Area" localSheetId="3">'４'!$A$1:$P$45</definedName>
    <definedName name="_xlnm.Print_Area" localSheetId="4">'５'!$A$1:$P$31</definedName>
    <definedName name="_xlnm.Print_Area" localSheetId="5">'６'!$A$1:$O$37</definedName>
    <definedName name="_xlnm.Print_Area" localSheetId="6">'７'!$A$1:$P$29</definedName>
    <definedName name="_xlnm.Print_Area" localSheetId="7">'８'!$A$1:$L$53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8" l="1"/>
  <c r="F22" i="11" l="1"/>
  <c r="O9" i="11" l="1"/>
  <c r="D26" i="10" l="1"/>
  <c r="D27" i="10"/>
  <c r="D25" i="10"/>
  <c r="D24" i="10"/>
  <c r="H41" i="14" l="1"/>
  <c r="K48" i="14"/>
  <c r="I48" i="14"/>
  <c r="K47" i="14"/>
  <c r="I47" i="14"/>
  <c r="G47" i="14"/>
  <c r="E47" i="14"/>
  <c r="F46" i="14"/>
  <c r="F45" i="14"/>
  <c r="F44" i="14"/>
  <c r="F43" i="14"/>
  <c r="F36" i="14"/>
  <c r="H36" i="14"/>
  <c r="I41" i="14"/>
  <c r="I40" i="14"/>
  <c r="I39" i="14"/>
  <c r="I38" i="14"/>
  <c r="I42" i="14" s="1"/>
  <c r="I37" i="14"/>
  <c r="I44" i="14"/>
  <c r="I43" i="14"/>
  <c r="F22" i="14" l="1"/>
  <c r="K22" i="14"/>
  <c r="D38" i="9"/>
  <c r="D37" i="9" l="1"/>
  <c r="P46" i="9"/>
  <c r="P42" i="9"/>
  <c r="P39" i="9"/>
  <c r="P43" i="9" l="1"/>
  <c r="G13" i="63"/>
  <c r="E13" i="63"/>
  <c r="D13" i="63"/>
  <c r="N19" i="15" l="1"/>
  <c r="K12" i="63" l="1"/>
  <c r="J12" i="63"/>
  <c r="I12" i="63"/>
  <c r="H12" i="63"/>
  <c r="G12" i="63"/>
  <c r="F12" i="63"/>
  <c r="E12" i="63"/>
  <c r="D12" i="63"/>
  <c r="G48" i="14" l="1"/>
  <c r="E48" i="14"/>
  <c r="P12" i="11" l="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O22" i="9" l="1"/>
  <c r="O14" i="9"/>
  <c r="O6" i="9" l="1"/>
  <c r="Q12" i="9" s="1"/>
  <c r="Q18" i="9"/>
  <c r="Q15" i="9" l="1"/>
  <c r="Q19" i="9"/>
  <c r="Q13" i="9"/>
  <c r="Q9" i="9"/>
  <c r="Q10" i="9"/>
  <c r="Q11" i="9"/>
  <c r="Q21" i="9"/>
  <c r="Q16" i="9"/>
  <c r="Q20" i="9"/>
  <c r="Q17" i="9"/>
  <c r="E21" i="8"/>
  <c r="F21" i="8"/>
  <c r="G21" i="8"/>
  <c r="H21" i="8"/>
  <c r="I21" i="8"/>
  <c r="J21" i="8"/>
  <c r="K21" i="8"/>
  <c r="D23" i="15" l="1"/>
  <c r="R24" i="15" s="1"/>
  <c r="D21" i="15"/>
  <c r="L22" i="15" s="1"/>
  <c r="R19" i="15"/>
  <c r="P19" i="15"/>
  <c r="L19" i="15"/>
  <c r="J19" i="15"/>
  <c r="H19" i="15"/>
  <c r="F19" i="15"/>
  <c r="K50" i="14"/>
  <c r="G50" i="14"/>
  <c r="E50" i="14"/>
  <c r="K49" i="14"/>
  <c r="G49" i="14"/>
  <c r="E49" i="14"/>
  <c r="K46" i="14"/>
  <c r="G46" i="14"/>
  <c r="E46" i="14"/>
  <c r="I45" i="14"/>
  <c r="K42" i="14"/>
  <c r="G42" i="14"/>
  <c r="G36" i="14" s="1"/>
  <c r="E42" i="14"/>
  <c r="E36" i="14" s="1"/>
  <c r="D26" i="14"/>
  <c r="L27" i="14" s="1"/>
  <c r="D24" i="14"/>
  <c r="I25" i="14" s="1"/>
  <c r="L22" i="14"/>
  <c r="J22" i="14"/>
  <c r="I22" i="14"/>
  <c r="H22" i="14"/>
  <c r="G22" i="14"/>
  <c r="E22" i="14"/>
  <c r="D17" i="61"/>
  <c r="O14" i="61" s="1"/>
  <c r="D16" i="61"/>
  <c r="N14" i="61" s="1"/>
  <c r="L14" i="61"/>
  <c r="K14" i="61"/>
  <c r="I14" i="61"/>
  <c r="H14" i="61"/>
  <c r="G14" i="61"/>
  <c r="F14" i="61"/>
  <c r="E14" i="61"/>
  <c r="N21" i="12"/>
  <c r="M21" i="12"/>
  <c r="K21" i="12"/>
  <c r="J21" i="12"/>
  <c r="I21" i="12"/>
  <c r="H21" i="12"/>
  <c r="G21" i="12"/>
  <c r="F21" i="12"/>
  <c r="E21" i="12"/>
  <c r="P22" i="11"/>
  <c r="O22" i="11"/>
  <c r="N22" i="11"/>
  <c r="M22" i="11"/>
  <c r="L22" i="11"/>
  <c r="K22" i="11"/>
  <c r="J22" i="11"/>
  <c r="I22" i="11"/>
  <c r="H22" i="11"/>
  <c r="G22" i="11"/>
  <c r="F21" i="11"/>
  <c r="F20" i="11"/>
  <c r="P9" i="11"/>
  <c r="N9" i="11"/>
  <c r="M9" i="11"/>
  <c r="K9" i="11"/>
  <c r="J9" i="11"/>
  <c r="I9" i="11"/>
  <c r="G9" i="11"/>
  <c r="F9" i="11"/>
  <c r="E9" i="11"/>
  <c r="L7" i="11"/>
  <c r="H7" i="11"/>
  <c r="C7" i="11" s="1"/>
  <c r="N8" i="11" s="1"/>
  <c r="D7" i="11"/>
  <c r="L5" i="11"/>
  <c r="H5" i="11"/>
  <c r="D5" i="11"/>
  <c r="L30" i="10"/>
  <c r="K30" i="10"/>
  <c r="J30" i="10"/>
  <c r="I30" i="10"/>
  <c r="H30" i="10"/>
  <c r="G30" i="10"/>
  <c r="F30" i="10"/>
  <c r="E30" i="10"/>
  <c r="O22" i="10"/>
  <c r="N22" i="10"/>
  <c r="L22" i="10"/>
  <c r="K22" i="10"/>
  <c r="I22" i="10"/>
  <c r="H22" i="10"/>
  <c r="G22" i="10"/>
  <c r="F22" i="10"/>
  <c r="E22" i="10"/>
  <c r="R46" i="9"/>
  <c r="Q46" i="9"/>
  <c r="O46" i="9"/>
  <c r="M46" i="9"/>
  <c r="L46" i="9"/>
  <c r="K46" i="9"/>
  <c r="J46" i="9"/>
  <c r="I46" i="9"/>
  <c r="H46" i="9"/>
  <c r="G46" i="9"/>
  <c r="F46" i="9"/>
  <c r="E46" i="9"/>
  <c r="D46" i="9"/>
  <c r="R42" i="9"/>
  <c r="Q42" i="9"/>
  <c r="O42" i="9"/>
  <c r="N42" i="9"/>
  <c r="M42" i="9"/>
  <c r="L42" i="9"/>
  <c r="K42" i="9"/>
  <c r="J42" i="9"/>
  <c r="I42" i="9"/>
  <c r="H42" i="9"/>
  <c r="G42" i="9"/>
  <c r="F42" i="9"/>
  <c r="E42" i="9"/>
  <c r="D41" i="9"/>
  <c r="D40" i="9"/>
  <c r="R39" i="9"/>
  <c r="Q39" i="9"/>
  <c r="O39" i="9"/>
  <c r="N39" i="9"/>
  <c r="N43" i="9" s="1"/>
  <c r="M39" i="9"/>
  <c r="L39" i="9"/>
  <c r="L43" i="9" s="1"/>
  <c r="K39" i="9"/>
  <c r="J39" i="9"/>
  <c r="J43" i="9" s="1"/>
  <c r="I39" i="9"/>
  <c r="H39" i="9"/>
  <c r="G39" i="9"/>
  <c r="F39" i="9"/>
  <c r="F43" i="9" s="1"/>
  <c r="E39" i="9"/>
  <c r="Q27" i="9"/>
  <c r="I27" i="9"/>
  <c r="F27" i="9"/>
  <c r="Q26" i="9"/>
  <c r="I26" i="9"/>
  <c r="F26" i="9"/>
  <c r="Q25" i="9"/>
  <c r="I25" i="9"/>
  <c r="F25" i="9"/>
  <c r="Q24" i="9"/>
  <c r="I24" i="9"/>
  <c r="F24" i="9"/>
  <c r="Q23" i="9"/>
  <c r="I23" i="9"/>
  <c r="F23" i="9"/>
  <c r="Q22" i="9"/>
  <c r="I22" i="9"/>
  <c r="F22" i="9"/>
  <c r="L21" i="9"/>
  <c r="L20" i="9"/>
  <c r="R20" i="9" s="1"/>
  <c r="L19" i="9"/>
  <c r="L18" i="9"/>
  <c r="R18" i="9" s="1"/>
  <c r="L17" i="9"/>
  <c r="L16" i="9"/>
  <c r="R16" i="9" s="1"/>
  <c r="L15" i="9"/>
  <c r="Q14" i="9"/>
  <c r="I14" i="9"/>
  <c r="F14" i="9"/>
  <c r="L13" i="9"/>
  <c r="R13" i="9" s="1"/>
  <c r="L12" i="9"/>
  <c r="L11" i="9"/>
  <c r="R11" i="9" s="1"/>
  <c r="L10" i="9"/>
  <c r="L9" i="9"/>
  <c r="R9" i="9" s="1"/>
  <c r="Q8" i="9"/>
  <c r="L8" i="9"/>
  <c r="Q7" i="9"/>
  <c r="L7" i="9"/>
  <c r="R7" i="9" s="1"/>
  <c r="Q6" i="9"/>
  <c r="G18" i="63"/>
  <c r="J18" i="63"/>
  <c r="K16" i="63"/>
  <c r="E16" i="63"/>
  <c r="L15" i="63" s="1"/>
  <c r="J16" i="63"/>
  <c r="K13" i="63"/>
  <c r="J13" i="63"/>
  <c r="I13" i="63"/>
  <c r="H13" i="63"/>
  <c r="F13" i="63"/>
  <c r="I14" i="63"/>
  <c r="D25" i="8"/>
  <c r="I26" i="8" s="1"/>
  <c r="G43" i="9" l="1"/>
  <c r="O43" i="9"/>
  <c r="H43" i="9"/>
  <c r="K43" i="9"/>
  <c r="F6" i="9"/>
  <c r="K36" i="14"/>
  <c r="L47" i="14" s="1"/>
  <c r="D39" i="9"/>
  <c r="D9" i="11"/>
  <c r="D19" i="15"/>
  <c r="D20" i="15" s="1"/>
  <c r="H44" i="14"/>
  <c r="D27" i="14"/>
  <c r="I27" i="14"/>
  <c r="D14" i="61"/>
  <c r="D15" i="61" s="1"/>
  <c r="O23" i="11"/>
  <c r="Q43" i="9"/>
  <c r="I6" i="9"/>
  <c r="K20" i="9" s="1"/>
  <c r="F14" i="63"/>
  <c r="J14" i="63"/>
  <c r="K24" i="8"/>
  <c r="D21" i="8"/>
  <c r="E22" i="8" s="1"/>
  <c r="D24" i="8"/>
  <c r="H24" i="8"/>
  <c r="E24" i="8"/>
  <c r="L23" i="8" s="1"/>
  <c r="F47" i="14"/>
  <c r="I24" i="8"/>
  <c r="E26" i="8"/>
  <c r="G16" i="63"/>
  <c r="I18" i="63"/>
  <c r="E43" i="9"/>
  <c r="I43" i="9"/>
  <c r="M43" i="9"/>
  <c r="R43" i="9"/>
  <c r="D42" i="9"/>
  <c r="D22" i="10"/>
  <c r="D23" i="10" s="1"/>
  <c r="D8" i="11"/>
  <c r="G27" i="14"/>
  <c r="H47" i="14"/>
  <c r="F50" i="14"/>
  <c r="H14" i="63"/>
  <c r="H16" i="63"/>
  <c r="K18" i="63"/>
  <c r="L9" i="11"/>
  <c r="L45" i="14"/>
  <c r="F42" i="14"/>
  <c r="F49" i="14"/>
  <c r="H50" i="14"/>
  <c r="H24" i="15"/>
  <c r="D30" i="10"/>
  <c r="N23" i="11"/>
  <c r="D16" i="63"/>
  <c r="I16" i="63"/>
  <c r="E18" i="63"/>
  <c r="L17" i="63" s="1"/>
  <c r="H6" i="9"/>
  <c r="H9" i="11"/>
  <c r="K27" i="14"/>
  <c r="F48" i="14"/>
  <c r="H49" i="14"/>
  <c r="P24" i="15"/>
  <c r="J22" i="15"/>
  <c r="R22" i="15"/>
  <c r="F22" i="15"/>
  <c r="N22" i="15"/>
  <c r="D24" i="15"/>
  <c r="L24" i="15"/>
  <c r="H22" i="15"/>
  <c r="P22" i="15"/>
  <c r="F24" i="15"/>
  <c r="N24" i="15"/>
  <c r="D22" i="15"/>
  <c r="J24" i="15"/>
  <c r="H25" i="14"/>
  <c r="L25" i="14"/>
  <c r="F25" i="14"/>
  <c r="J25" i="14"/>
  <c r="F37" i="14"/>
  <c r="H40" i="14"/>
  <c r="F41" i="14"/>
  <c r="H42" i="14"/>
  <c r="H45" i="14"/>
  <c r="I46" i="14"/>
  <c r="I49" i="14"/>
  <c r="I50" i="14"/>
  <c r="D22" i="14"/>
  <c r="G25" i="14"/>
  <c r="K25" i="14"/>
  <c r="F27" i="14"/>
  <c r="J27" i="14"/>
  <c r="H37" i="14"/>
  <c r="F38" i="14"/>
  <c r="H38" i="14"/>
  <c r="H43" i="14"/>
  <c r="D25" i="14"/>
  <c r="H27" i="14"/>
  <c r="H39" i="14"/>
  <c r="F40" i="14"/>
  <c r="D21" i="12"/>
  <c r="H22" i="12" s="1"/>
  <c r="C8" i="11"/>
  <c r="G8" i="11"/>
  <c r="K8" i="11"/>
  <c r="O8" i="11"/>
  <c r="H8" i="11"/>
  <c r="L8" i="11"/>
  <c r="P8" i="11"/>
  <c r="H23" i="11"/>
  <c r="L23" i="11"/>
  <c r="P23" i="11"/>
  <c r="C5" i="11"/>
  <c r="D6" i="11" s="1"/>
  <c r="E8" i="11"/>
  <c r="I8" i="11"/>
  <c r="M8" i="11"/>
  <c r="M23" i="11"/>
  <c r="F8" i="11"/>
  <c r="J8" i="11"/>
  <c r="G23" i="11"/>
  <c r="K23" i="11"/>
  <c r="L14" i="9"/>
  <c r="R8" i="9"/>
  <c r="R10" i="9"/>
  <c r="R12" i="9"/>
  <c r="R15" i="9"/>
  <c r="R17" i="9"/>
  <c r="R19" i="9"/>
  <c r="R21" i="9"/>
  <c r="H18" i="9"/>
  <c r="L22" i="9"/>
  <c r="L23" i="9"/>
  <c r="L24" i="9"/>
  <c r="L25" i="9"/>
  <c r="L26" i="9"/>
  <c r="L27" i="9"/>
  <c r="K16" i="9"/>
  <c r="G14" i="63"/>
  <c r="K14" i="63"/>
  <c r="D14" i="63"/>
  <c r="F16" i="63"/>
  <c r="D18" i="63"/>
  <c r="H18" i="63"/>
  <c r="E14" i="63"/>
  <c r="L13" i="63" s="1"/>
  <c r="F18" i="63"/>
  <c r="F26" i="8"/>
  <c r="J26" i="8"/>
  <c r="G26" i="8"/>
  <c r="K26" i="8"/>
  <c r="F24" i="8"/>
  <c r="J24" i="8"/>
  <c r="D26" i="8"/>
  <c r="H26" i="8"/>
  <c r="G24" i="8"/>
  <c r="L25" i="8"/>
  <c r="K13" i="9" l="1"/>
  <c r="K17" i="9"/>
  <c r="K8" i="9"/>
  <c r="K11" i="9"/>
  <c r="K6" i="9"/>
  <c r="K9" i="9"/>
  <c r="K15" i="9"/>
  <c r="K7" i="9"/>
  <c r="K21" i="9"/>
  <c r="K12" i="9"/>
  <c r="K22" i="9"/>
  <c r="K18" i="9"/>
  <c r="K19" i="9"/>
  <c r="K10" i="9"/>
  <c r="D23" i="14"/>
  <c r="F23" i="14"/>
  <c r="K15" i="61"/>
  <c r="F15" i="61"/>
  <c r="I36" i="14"/>
  <c r="L39" i="14"/>
  <c r="H46" i="14"/>
  <c r="F39" i="14"/>
  <c r="R20" i="15"/>
  <c r="J20" i="15"/>
  <c r="P20" i="15"/>
  <c r="H20" i="15"/>
  <c r="J23" i="11"/>
  <c r="K23" i="10"/>
  <c r="L23" i="10"/>
  <c r="I23" i="10"/>
  <c r="G23" i="10"/>
  <c r="H23" i="10"/>
  <c r="N20" i="15"/>
  <c r="F20" i="15"/>
  <c r="L20" i="15"/>
  <c r="H48" i="14"/>
  <c r="L36" i="14"/>
  <c r="L44" i="14"/>
  <c r="L43" i="14"/>
  <c r="L38" i="14"/>
  <c r="L37" i="14"/>
  <c r="L46" i="14"/>
  <c r="L42" i="14"/>
  <c r="L40" i="14"/>
  <c r="L41" i="14"/>
  <c r="L50" i="14"/>
  <c r="I15" i="61"/>
  <c r="H15" i="61"/>
  <c r="G15" i="61"/>
  <c r="E15" i="61"/>
  <c r="M14" i="61" s="1"/>
  <c r="L15" i="61"/>
  <c r="F23" i="11"/>
  <c r="I23" i="11"/>
  <c r="C9" i="11"/>
  <c r="D10" i="11" s="1"/>
  <c r="E23" i="10"/>
  <c r="M22" i="10" s="1"/>
  <c r="D43" i="9"/>
  <c r="N44" i="9" s="1"/>
  <c r="H17" i="9"/>
  <c r="K25" i="9"/>
  <c r="K27" i="9"/>
  <c r="K24" i="9"/>
  <c r="K23" i="9"/>
  <c r="K14" i="9"/>
  <c r="K26" i="9"/>
  <c r="H9" i="9"/>
  <c r="H10" i="9"/>
  <c r="H7" i="9"/>
  <c r="H15" i="9"/>
  <c r="H22" i="9"/>
  <c r="H13" i="9"/>
  <c r="H21" i="9"/>
  <c r="H16" i="9"/>
  <c r="H8" i="9"/>
  <c r="H20" i="9"/>
  <c r="H11" i="9"/>
  <c r="H19" i="9"/>
  <c r="H12" i="9"/>
  <c r="H27" i="9"/>
  <c r="I23" i="14"/>
  <c r="H14" i="9"/>
  <c r="L48" i="14"/>
  <c r="F23" i="10"/>
  <c r="H24" i="9"/>
  <c r="H25" i="9"/>
  <c r="H26" i="9"/>
  <c r="L49" i="14"/>
  <c r="H23" i="9"/>
  <c r="K23" i="14"/>
  <c r="L23" i="14"/>
  <c r="J42" i="14"/>
  <c r="J23" i="14"/>
  <c r="G23" i="14"/>
  <c r="H23" i="14"/>
  <c r="G22" i="12"/>
  <c r="J22" i="12"/>
  <c r="D22" i="12"/>
  <c r="K22" i="12"/>
  <c r="F22" i="12"/>
  <c r="E22" i="12"/>
  <c r="L21" i="12" s="1"/>
  <c r="I22" i="12"/>
  <c r="M6" i="11"/>
  <c r="E6" i="11"/>
  <c r="P6" i="11"/>
  <c r="O6" i="11"/>
  <c r="K6" i="11"/>
  <c r="G6" i="11"/>
  <c r="C6" i="11"/>
  <c r="N6" i="11"/>
  <c r="J6" i="11"/>
  <c r="F6" i="11"/>
  <c r="I6" i="11"/>
  <c r="H6" i="11"/>
  <c r="L6" i="11"/>
  <c r="R24" i="9"/>
  <c r="R27" i="9"/>
  <c r="R26" i="9"/>
  <c r="R22" i="9"/>
  <c r="R25" i="9"/>
  <c r="O44" i="9"/>
  <c r="R23" i="9"/>
  <c r="R14" i="9"/>
  <c r="L6" i="9"/>
  <c r="N27" i="9" s="1"/>
  <c r="D22" i="8"/>
  <c r="J22" i="8"/>
  <c r="F22" i="8"/>
  <c r="L21" i="8"/>
  <c r="H22" i="8"/>
  <c r="G22" i="8"/>
  <c r="I22" i="8"/>
  <c r="K22" i="8"/>
  <c r="R44" i="9" l="1"/>
  <c r="J44" i="9"/>
  <c r="P10" i="11"/>
  <c r="G10" i="11"/>
  <c r="K10" i="11"/>
  <c r="H10" i="11"/>
  <c r="F10" i="11"/>
  <c r="M10" i="11"/>
  <c r="L10" i="11"/>
  <c r="N10" i="11"/>
  <c r="E10" i="11"/>
  <c r="C10" i="11"/>
  <c r="M44" i="9"/>
  <c r="K44" i="9"/>
  <c r="P44" i="9"/>
  <c r="L44" i="9"/>
  <c r="I44" i="9"/>
  <c r="E44" i="9"/>
  <c r="G44" i="9"/>
  <c r="H44" i="9"/>
  <c r="D44" i="9"/>
  <c r="O10" i="11"/>
  <c r="J48" i="14"/>
  <c r="J47" i="14"/>
  <c r="I10" i="11"/>
  <c r="J10" i="11"/>
  <c r="Q44" i="9"/>
  <c r="F44" i="9"/>
  <c r="N23" i="9"/>
  <c r="N14" i="9"/>
  <c r="J49" i="14"/>
  <c r="J50" i="14"/>
  <c r="J36" i="14"/>
  <c r="J43" i="14"/>
  <c r="J38" i="14"/>
  <c r="J45" i="14"/>
  <c r="J40" i="14"/>
  <c r="J41" i="14"/>
  <c r="J44" i="14"/>
  <c r="J39" i="14"/>
  <c r="J37" i="14"/>
  <c r="J46" i="14"/>
  <c r="N25" i="9"/>
  <c r="N22" i="9"/>
  <c r="N6" i="9"/>
  <c r="R6" i="9"/>
  <c r="N15" i="9"/>
  <c r="N10" i="9"/>
  <c r="N13" i="9"/>
  <c r="N19" i="9"/>
  <c r="N9" i="9"/>
  <c r="N18" i="9"/>
  <c r="N21" i="9"/>
  <c r="N8" i="9"/>
  <c r="N7" i="9"/>
  <c r="N16" i="9"/>
  <c r="N17" i="9"/>
  <c r="N12" i="9"/>
  <c r="N11" i="9"/>
  <c r="N20" i="9"/>
  <c r="N26" i="9"/>
  <c r="N24" i="9"/>
</calcChain>
</file>

<file path=xl/sharedStrings.xml><?xml version="1.0" encoding="utf-8"?>
<sst xmlns="http://schemas.openxmlformats.org/spreadsheetml/2006/main" count="509" uniqueCount="274">
  <si>
    <t>　【１表】　年度別特別支援学校（中学部）卒業者の内訳</t>
    <rPh sb="6" eb="9">
      <t>ネンドベツ</t>
    </rPh>
    <rPh sb="9" eb="11">
      <t>トクベツ</t>
    </rPh>
    <rPh sb="11" eb="13">
      <t>シエン</t>
    </rPh>
    <rPh sb="13" eb="15">
      <t>ガッコウ</t>
    </rPh>
    <rPh sb="16" eb="18">
      <t>チュウガク</t>
    </rPh>
    <rPh sb="18" eb="19">
      <t>ブ</t>
    </rPh>
    <rPh sb="20" eb="23">
      <t>ソツギョウシャ</t>
    </rPh>
    <phoneticPr fontId="20"/>
  </si>
  <si>
    <t xml:space="preserve"> 【２表】  大学等進学者の学校種類別内訳</t>
    <rPh sb="7" eb="10">
      <t>ダイガクトウ</t>
    </rPh>
    <rPh sb="10" eb="13">
      <t>シンガクシャ</t>
    </rPh>
    <rPh sb="19" eb="21">
      <t>ウチワケ</t>
    </rPh>
    <phoneticPr fontId="20"/>
  </si>
  <si>
    <t>　【２表】　高等学校等進学者の学校種類別内訳</t>
    <rPh sb="6" eb="8">
      <t>コウトウ</t>
    </rPh>
    <rPh sb="8" eb="10">
      <t>ガッコウ</t>
    </rPh>
    <rPh sb="10" eb="11">
      <t>トウ</t>
    </rPh>
    <rPh sb="11" eb="14">
      <t>シンガクシャ</t>
    </rPh>
    <rPh sb="15" eb="17">
      <t>ガッコウ</t>
    </rPh>
    <rPh sb="17" eb="20">
      <t>シュルイベツ</t>
    </rPh>
    <phoneticPr fontId="20"/>
  </si>
  <si>
    <t>【３表】  大学（学部）、短期大学（本科）進学者の地域別内訳</t>
    <rPh sb="6" eb="8">
      <t>ダイガク</t>
    </rPh>
    <rPh sb="9" eb="11">
      <t>ガクブ</t>
    </rPh>
    <rPh sb="13" eb="15">
      <t>タンキ</t>
    </rPh>
    <rPh sb="15" eb="17">
      <t>ダイガク</t>
    </rPh>
    <rPh sb="18" eb="20">
      <t>ホンカ</t>
    </rPh>
    <rPh sb="21" eb="24">
      <t>シンガクシャ</t>
    </rPh>
    <rPh sb="25" eb="27">
      <t>チイキ</t>
    </rPh>
    <rPh sb="27" eb="28">
      <t>ベツ</t>
    </rPh>
    <rPh sb="28" eb="30">
      <t>ウチワケ</t>
    </rPh>
    <phoneticPr fontId="20"/>
  </si>
  <si>
    <r>
      <t>近畿</t>
    </r>
    <r>
      <rPr>
        <sz val="11"/>
        <rFont val="ＭＳ 明朝"/>
        <family val="1"/>
        <charset val="128"/>
      </rPr>
      <t>＊</t>
    </r>
    <rPh sb="0" eb="2">
      <t>キンキ</t>
    </rPh>
    <phoneticPr fontId="20"/>
  </si>
  <si>
    <r>
      <t>関東</t>
    </r>
    <r>
      <rPr>
        <sz val="11"/>
        <rFont val="ＭＳ 明朝"/>
        <family val="1"/>
        <charset val="128"/>
      </rPr>
      <t>＊＊</t>
    </r>
    <rPh sb="0" eb="2">
      <t>カントウ</t>
    </rPh>
    <phoneticPr fontId="20"/>
  </si>
  <si>
    <t>高等学校
等進学者
＊</t>
    <rPh sb="0" eb="2">
      <t>コウトウ</t>
    </rPh>
    <rPh sb="2" eb="4">
      <t>ガッコウ</t>
    </rPh>
    <rPh sb="5" eb="6">
      <t>トウ</t>
    </rPh>
    <rPh sb="6" eb="9">
      <t>シンガクシャ</t>
    </rPh>
    <phoneticPr fontId="20"/>
  </si>
  <si>
    <t>公共職業
能力開発
施設等
入学者＊＊</t>
    <rPh sb="0" eb="2">
      <t>コウキョウ</t>
    </rPh>
    <rPh sb="2" eb="4">
      <t>ショクギョウ</t>
    </rPh>
    <rPh sb="5" eb="7">
      <t>ノウリョク</t>
    </rPh>
    <rPh sb="7" eb="9">
      <t>カイハツ</t>
    </rPh>
    <rPh sb="10" eb="13">
      <t>シセツトウ</t>
    </rPh>
    <rPh sb="14" eb="17">
      <t>ニュウガクシャ</t>
    </rPh>
    <phoneticPr fontId="20"/>
  </si>
  <si>
    <t>就職者
＊＊＊</t>
    <rPh sb="0" eb="3">
      <t>シュウショクシャ</t>
    </rPh>
    <phoneticPr fontId="20"/>
  </si>
  <si>
    <t>男</t>
  </si>
  <si>
    <t>女</t>
  </si>
  <si>
    <t>計</t>
  </si>
  <si>
    <t>増減</t>
  </si>
  <si>
    <t>人</t>
  </si>
  <si>
    <t>Ａ　　人</t>
  </si>
  <si>
    <t>Ｂ 人</t>
  </si>
  <si>
    <t>Ａ－Ｂ</t>
  </si>
  <si>
    <t>県　立</t>
  </si>
  <si>
    <t>全日制</t>
  </si>
  <si>
    <t>私　立</t>
  </si>
  <si>
    <t>定時制</t>
  </si>
  <si>
    <t>通信制</t>
  </si>
  <si>
    <t>国　立</t>
  </si>
  <si>
    <t>公　立</t>
  </si>
  <si>
    <t>通信制高校     計</t>
  </si>
  <si>
    <t>高等専門学校   計</t>
  </si>
  <si>
    <t>農業</t>
  </si>
  <si>
    <t>工業</t>
  </si>
  <si>
    <t>商業</t>
  </si>
  <si>
    <t>家庭</t>
  </si>
  <si>
    <t>理数</t>
  </si>
  <si>
    <t>音楽</t>
  </si>
  <si>
    <t>美術</t>
  </si>
  <si>
    <t>体育</t>
  </si>
  <si>
    <t>福祉</t>
  </si>
  <si>
    <t>国際</t>
  </si>
  <si>
    <t>　【１表】　年度別卒業者の内訳</t>
    <rPh sb="6" eb="9">
      <t>ネンドベツ</t>
    </rPh>
    <rPh sb="9" eb="12">
      <t>ソツギョウシャ</t>
    </rPh>
    <phoneticPr fontId="20"/>
  </si>
  <si>
    <t>卒業
年月</t>
    <rPh sb="0" eb="2">
      <t>ソツギョウ</t>
    </rPh>
    <rPh sb="4" eb="6">
      <t>ネンゲツ</t>
    </rPh>
    <phoneticPr fontId="20"/>
  </si>
  <si>
    <t>卒業者
総数</t>
    <rPh sb="2" eb="3">
      <t>シャ</t>
    </rPh>
    <rPh sb="4" eb="6">
      <t>ソウスウ</t>
    </rPh>
    <phoneticPr fontId="20"/>
  </si>
  <si>
    <t>その他</t>
    <rPh sb="2" eb="3">
      <t>タ</t>
    </rPh>
    <phoneticPr fontId="20"/>
  </si>
  <si>
    <t>Ａ～Ｄ
のうち
就職者</t>
    <rPh sb="8" eb="11">
      <t>シュウショクシャ</t>
    </rPh>
    <phoneticPr fontId="20"/>
  </si>
  <si>
    <t>（再掲）</t>
    <rPh sb="1" eb="3">
      <t>サイケイ</t>
    </rPh>
    <phoneticPr fontId="20"/>
  </si>
  <si>
    <t>高校等進学率</t>
    <rPh sb="0" eb="2">
      <t>コウコウ</t>
    </rPh>
    <rPh sb="2" eb="3">
      <t>トウ</t>
    </rPh>
    <rPh sb="3" eb="6">
      <t>シンガクリツ</t>
    </rPh>
    <phoneticPr fontId="20"/>
  </si>
  <si>
    <t>県</t>
    <rPh sb="0" eb="1">
      <t>ケン</t>
    </rPh>
    <phoneticPr fontId="20"/>
  </si>
  <si>
    <t>全国</t>
    <rPh sb="0" eb="2">
      <t>ゼンコク</t>
    </rPh>
    <phoneticPr fontId="20"/>
  </si>
  <si>
    <t>男子</t>
    <rPh sb="0" eb="2">
      <t>ダンシ</t>
    </rPh>
    <phoneticPr fontId="20"/>
  </si>
  <si>
    <t>女子</t>
    <rPh sb="0" eb="2">
      <t>ジョシ</t>
    </rPh>
    <phoneticPr fontId="20"/>
  </si>
  <si>
    <t>３</t>
    <phoneticPr fontId="20"/>
  </si>
  <si>
    <t>７</t>
    <phoneticPr fontId="20"/>
  </si>
  <si>
    <t>総合</t>
    <rPh sb="0" eb="2">
      <t>ソウゴウ</t>
    </rPh>
    <phoneticPr fontId="20"/>
  </si>
  <si>
    <t>普通</t>
    <rPh sb="0" eb="2">
      <t>フツウ</t>
    </rPh>
    <phoneticPr fontId="20"/>
  </si>
  <si>
    <t>合計</t>
    <rPh sb="0" eb="2">
      <t>ゴウケイ</t>
    </rPh>
    <phoneticPr fontId="20"/>
  </si>
  <si>
    <t>県立</t>
    <rPh sb="0" eb="2">
      <t>ケンリツ</t>
    </rPh>
    <phoneticPr fontId="20"/>
  </si>
  <si>
    <t>私立</t>
    <rPh sb="0" eb="2">
      <t>シリツ</t>
    </rPh>
    <phoneticPr fontId="20"/>
  </si>
  <si>
    <t>全日制</t>
    <rPh sb="0" eb="3">
      <t>ゼンジツセイ</t>
    </rPh>
    <phoneticPr fontId="20"/>
  </si>
  <si>
    <t>計</t>
    <rPh sb="0" eb="1">
      <t>ケイ</t>
    </rPh>
    <phoneticPr fontId="20"/>
  </si>
  <si>
    <t>定時制</t>
    <rPh sb="0" eb="3">
      <t>テイジセイ</t>
    </rPh>
    <phoneticPr fontId="20"/>
  </si>
  <si>
    <t>人数</t>
    <rPh sb="0" eb="2">
      <t>ニンズウ</t>
    </rPh>
    <phoneticPr fontId="20"/>
  </si>
  <si>
    <t>（参考）</t>
    <rPh sb="1" eb="3">
      <t>サンコウ</t>
    </rPh>
    <phoneticPr fontId="20"/>
  </si>
  <si>
    <t>（Ａ～Ｆ）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</si>
  <si>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</si>
  <si>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</si>
  <si>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</si>
  <si>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</si>
  <si>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</si>
  <si>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</si>
  <si>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１</t>
    <phoneticPr fontId="20"/>
  </si>
  <si>
    <t>２</t>
    <phoneticPr fontId="20"/>
  </si>
  <si>
    <t>４</t>
    <phoneticPr fontId="20"/>
  </si>
  <si>
    <t>５</t>
    <phoneticPr fontId="20"/>
  </si>
  <si>
    <t>大学等進学率</t>
    <rPh sb="0" eb="3">
      <t>ダイガクトウ</t>
    </rPh>
    <rPh sb="3" eb="6">
      <t>シンガクリツ</t>
    </rPh>
    <phoneticPr fontId="20"/>
  </si>
  <si>
    <t>平均</t>
    <rPh sb="0" eb="2">
      <t>ヘイキン</t>
    </rPh>
    <phoneticPr fontId="20"/>
  </si>
  <si>
    <t>国立</t>
    <rPh sb="0" eb="2">
      <t>コクリツ</t>
    </rPh>
    <phoneticPr fontId="20"/>
  </si>
  <si>
    <t>公立</t>
    <rPh sb="0" eb="2">
      <t>コウリツ</t>
    </rPh>
    <phoneticPr fontId="20"/>
  </si>
  <si>
    <t>通信教育</t>
    <rPh sb="0" eb="2">
      <t>ツウシン</t>
    </rPh>
    <rPh sb="2" eb="4">
      <t>キョウイク</t>
    </rPh>
    <phoneticPr fontId="20"/>
  </si>
  <si>
    <t>別科</t>
    <rPh sb="0" eb="2">
      <t>ベッカ</t>
    </rPh>
    <phoneticPr fontId="20"/>
  </si>
  <si>
    <t>大学（学部）</t>
    <rPh sb="0" eb="2">
      <t>ダイガク</t>
    </rPh>
    <rPh sb="3" eb="5">
      <t>ガクブ</t>
    </rPh>
    <phoneticPr fontId="20"/>
  </si>
  <si>
    <t>短期大学（本科）</t>
    <rPh sb="0" eb="2">
      <t>タンキ</t>
    </rPh>
    <rPh sb="2" eb="4">
      <t>ダイガク</t>
    </rPh>
    <rPh sb="5" eb="7">
      <t>ホンカ</t>
    </rPh>
    <phoneticPr fontId="20"/>
  </si>
  <si>
    <t>京都</t>
    <rPh sb="0" eb="2">
      <t>キョウト</t>
    </rPh>
    <phoneticPr fontId="20"/>
  </si>
  <si>
    <t>大阪</t>
    <rPh sb="0" eb="2">
      <t>オオサカ</t>
    </rPh>
    <phoneticPr fontId="20"/>
  </si>
  <si>
    <t>滋賀</t>
    <rPh sb="0" eb="2">
      <t>シガ</t>
    </rPh>
    <phoneticPr fontId="20"/>
  </si>
  <si>
    <t>中部</t>
    <rPh sb="0" eb="2">
      <t>チュウブ</t>
    </rPh>
    <phoneticPr fontId="20"/>
  </si>
  <si>
    <t>北陸</t>
    <rPh sb="0" eb="2">
      <t>ホクリク</t>
    </rPh>
    <phoneticPr fontId="20"/>
  </si>
  <si>
    <t>中国</t>
    <rPh sb="0" eb="2">
      <t>チュウゴク</t>
    </rPh>
    <phoneticPr fontId="20"/>
  </si>
  <si>
    <t>東京</t>
    <rPh sb="0" eb="2">
      <t>トウキョウ</t>
    </rPh>
    <phoneticPr fontId="20"/>
  </si>
  <si>
    <t>（人）</t>
    <rPh sb="1" eb="2">
      <t>ヒト</t>
    </rPh>
    <phoneticPr fontId="20"/>
  </si>
  <si>
    <t>（人）</t>
    <rPh sb="1" eb="2">
      <t>ニン</t>
    </rPh>
    <phoneticPr fontId="20"/>
  </si>
  <si>
    <t>（Ａ～Ｆ）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</si>
  <si>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</si>
  <si>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</si>
  <si>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</si>
  <si>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</si>
  <si>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</si>
  <si>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</si>
  <si>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２</t>
    <phoneticPr fontId="20"/>
  </si>
  <si>
    <t>３</t>
    <phoneticPr fontId="20"/>
  </si>
  <si>
    <t>校種</t>
    <rPh sb="0" eb="1">
      <t>コウ</t>
    </rPh>
    <rPh sb="1" eb="2">
      <t>シュ</t>
    </rPh>
    <phoneticPr fontId="20"/>
  </si>
  <si>
    <t>進学者総数</t>
    <rPh sb="0" eb="3">
      <t>シンガクシャ</t>
    </rPh>
    <rPh sb="3" eb="5">
      <t>ソウスウ</t>
    </rPh>
    <phoneticPr fontId="20"/>
  </si>
  <si>
    <t>県内</t>
    <rPh sb="0" eb="2">
      <t>ケンナイ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</si>
  <si>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</si>
  <si>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</si>
  <si>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（参考）前年度</t>
    <rPh sb="1" eb="3">
      <t>サンコウ</t>
    </rPh>
    <rPh sb="4" eb="7">
      <t>ゼンネンド</t>
    </rPh>
    <phoneticPr fontId="20"/>
  </si>
  <si>
    <t>人</t>
    <rPh sb="0" eb="1">
      <t>ヒト</t>
    </rPh>
    <phoneticPr fontId="20"/>
  </si>
  <si>
    <t>４</t>
    <phoneticPr fontId="20"/>
  </si>
  <si>
    <t>２</t>
    <phoneticPr fontId="20"/>
  </si>
  <si>
    <t>３</t>
    <phoneticPr fontId="20"/>
  </si>
  <si>
    <t>５</t>
    <phoneticPr fontId="20"/>
  </si>
  <si>
    <t>Ｆ</t>
    <phoneticPr fontId="20"/>
  </si>
  <si>
    <t>Ｇ</t>
    <phoneticPr fontId="20"/>
  </si>
  <si>
    <t>（Ａ～Ｇ）</t>
    <phoneticPr fontId="20"/>
  </si>
  <si>
    <t>－</t>
  </si>
  <si>
    <t>特別支援学校</t>
    <rPh sb="0" eb="2">
      <t>トクベツ</t>
    </rPh>
    <rPh sb="2" eb="4">
      <t>シエン</t>
    </rPh>
    <phoneticPr fontId="20"/>
  </si>
  <si>
    <t>特別支援学校   計</t>
    <rPh sb="0" eb="2">
      <t>トクベツ</t>
    </rPh>
    <rPh sb="2" eb="4">
      <t>シエン</t>
    </rPh>
    <phoneticPr fontId="20"/>
  </si>
  <si>
    <t>県　　　内</t>
    <rPh sb="0" eb="1">
      <t>ケン</t>
    </rPh>
    <rPh sb="4" eb="5">
      <t>ナイ</t>
    </rPh>
    <phoneticPr fontId="20"/>
  </si>
  <si>
    <t>県　　　外</t>
    <rPh sb="0" eb="1">
      <t>ケン</t>
    </rPh>
    <rPh sb="4" eb="5">
      <t>ガイ</t>
    </rPh>
    <phoneticPr fontId="20"/>
  </si>
  <si>
    <t>（上段　人、下段　％）</t>
    <phoneticPr fontId="20"/>
  </si>
  <si>
    <r>
      <t xml:space="preserve">専修学校
</t>
    </r>
    <r>
      <rPr>
        <sz val="10"/>
        <rFont val="ＭＳ 明朝"/>
        <family val="1"/>
        <charset val="128"/>
      </rPr>
      <t>（高等課程）</t>
    </r>
    <r>
      <rPr>
        <sz val="11"/>
        <rFont val="ＭＳ 明朝"/>
        <family val="1"/>
        <charset val="128"/>
      </rPr>
      <t xml:space="preserve">
進学者</t>
    </r>
    <rPh sb="6" eb="8">
      <t>コウトウ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</si>
  <si>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（一般課程）</t>
    </r>
    <r>
      <rPr>
        <sz val="11"/>
        <rFont val="ＭＳ 明朝"/>
        <family val="1"/>
        <charset val="128"/>
      </rPr>
      <t xml:space="preserve">
等入学者</t>
    </r>
    <rPh sb="6" eb="8">
      <t>イッパン</t>
    </rPh>
    <rPh sb="8" eb="10">
      <t>カテイ</t>
    </rPh>
    <rPh sb="12" eb="13">
      <t>トウ</t>
    </rPh>
    <rPh sb="13" eb="16">
      <t>ニュウガクシャ</t>
    </rPh>
    <phoneticPr fontId="20"/>
  </si>
  <si>
    <t>　（上段　人、下段　％）</t>
  </si>
  <si>
    <t>％</t>
  </si>
  <si>
    <t>％</t>
    <phoneticPr fontId="20"/>
  </si>
  <si>
    <t>（上段　人、下段　％）</t>
    <rPh sb="1" eb="3">
      <t>ジョウダン</t>
    </rPh>
    <rPh sb="4" eb="5">
      <t>ヒト</t>
    </rPh>
    <rPh sb="6" eb="8">
      <t>ゲダン</t>
    </rPh>
    <phoneticPr fontId="20"/>
  </si>
  <si>
    <t>大学等進学者</t>
    <rPh sb="0" eb="3">
      <t>ダイガクトウ</t>
    </rPh>
    <rPh sb="3" eb="6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</si>
  <si>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(専門課程)</t>
    </r>
    <r>
      <rPr>
        <sz val="11"/>
        <rFont val="ＭＳ 明朝"/>
        <family val="1"/>
        <charset val="128"/>
      </rPr>
      <t xml:space="preserve">
進学者</t>
    </r>
    <rPh sb="6" eb="8">
      <t>センモン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</si>
  <si>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>等入学者</t>
    </r>
    <rPh sb="6" eb="8">
      <t>イッパン</t>
    </rPh>
    <rPh sb="8" eb="10">
      <t>カテイ</t>
    </rPh>
    <rPh sb="11" eb="12">
      <t>トウ</t>
    </rPh>
    <rPh sb="12" eb="15">
      <t>ニュウガクシャ</t>
    </rPh>
    <phoneticPr fontId="20"/>
  </si>
  <si>
    <r>
      <t xml:space="preserve">専修学校
</t>
    </r>
    <r>
      <rPr>
        <sz val="10"/>
        <rFont val="ＭＳ Ｐ明朝"/>
        <family val="1"/>
        <charset val="128"/>
      </rPr>
      <t>(専門課程)</t>
    </r>
    <r>
      <rPr>
        <sz val="11"/>
        <rFont val="ＭＳ Ｐ明朝"/>
        <family val="1"/>
        <charset val="128"/>
      </rPr>
      <t xml:space="preserve">
進学者</t>
    </r>
    <rPh sb="6" eb="8">
      <t>センモン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</si>
  <si>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Ｐ明朝"/>
        <family val="1"/>
        <charset val="128"/>
      </rPr>
      <t>(一般課程)</t>
    </r>
    <r>
      <rPr>
        <sz val="11"/>
        <rFont val="ＭＳ Ｐ明朝"/>
        <family val="1"/>
        <charset val="128"/>
      </rPr>
      <t>等入学者</t>
    </r>
    <rPh sb="6" eb="8">
      <t>イッパン</t>
    </rPh>
    <rPh sb="8" eb="10">
      <t>カテイ</t>
    </rPh>
    <rPh sb="11" eb="12">
      <t>トウ</t>
    </rPh>
    <rPh sb="12" eb="15">
      <t>ニュウガクシャ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</si>
  <si>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（専門課程）</t>
    </r>
    <r>
      <rPr>
        <sz val="11"/>
        <rFont val="ＭＳ 明朝"/>
        <family val="1"/>
        <charset val="128"/>
      </rPr>
      <t xml:space="preserve">
進学者</t>
    </r>
    <rPh sb="6" eb="8">
      <t>センモン</t>
    </rPh>
    <rPh sb="8" eb="10">
      <t>カテイ</t>
    </rPh>
    <rPh sb="12" eb="15">
      <t>シンガクシャ</t>
    </rPh>
    <phoneticPr fontId="20"/>
  </si>
  <si>
    <t>６</t>
    <phoneticPr fontId="20"/>
  </si>
  <si>
    <t>８</t>
    <phoneticPr fontId="20"/>
  </si>
  <si>
    <t>特別支援学校</t>
    <rPh sb="0" eb="2">
      <t>トクベツ</t>
    </rPh>
    <rPh sb="2" eb="4">
      <t>シエン</t>
    </rPh>
    <rPh sb="4" eb="6">
      <t>ガッコウ</t>
    </rPh>
    <phoneticPr fontId="20"/>
  </si>
  <si>
    <t>県外</t>
    <rPh sb="0" eb="2">
      <t>ケンガイ</t>
    </rPh>
    <phoneticPr fontId="20"/>
  </si>
  <si>
    <t>全日制高校計</t>
    <rPh sb="0" eb="3">
      <t>ゼンジツセイ</t>
    </rPh>
    <rPh sb="3" eb="5">
      <t>コウコウ</t>
    </rPh>
    <rPh sb="5" eb="6">
      <t>ケイ</t>
    </rPh>
    <phoneticPr fontId="20"/>
  </si>
  <si>
    <t>定時制高校計</t>
    <rPh sb="0" eb="2">
      <t>テイジ</t>
    </rPh>
    <rPh sb="2" eb="3">
      <t>セイ</t>
    </rPh>
    <rPh sb="3" eb="5">
      <t>コウコウ</t>
    </rPh>
    <rPh sb="5" eb="6">
      <t>ケイ</t>
    </rPh>
    <phoneticPr fontId="20"/>
  </si>
  <si>
    <t>通信制高校計</t>
    <rPh sb="0" eb="2">
      <t>ツウシン</t>
    </rPh>
    <rPh sb="2" eb="3">
      <t>セイ</t>
    </rPh>
    <rPh sb="3" eb="5">
      <t>コウコウ</t>
    </rPh>
    <rPh sb="5" eb="6">
      <t>ケイ</t>
    </rPh>
    <phoneticPr fontId="20"/>
  </si>
  <si>
    <t>特別支援学校計</t>
    <rPh sb="0" eb="2">
      <t>トクベツ</t>
    </rPh>
    <rPh sb="2" eb="4">
      <t>シエン</t>
    </rPh>
    <rPh sb="4" eb="5">
      <t>ガク</t>
    </rPh>
    <rPh sb="5" eb="6">
      <t>コウ</t>
    </rPh>
    <rPh sb="6" eb="7">
      <t>ケイ</t>
    </rPh>
    <phoneticPr fontId="20"/>
  </si>
  <si>
    <t>高等学校
専攻科</t>
    <rPh sb="0" eb="2">
      <t>コウトウ</t>
    </rPh>
    <rPh sb="2" eb="4">
      <t>ガッコウ</t>
    </rPh>
    <rPh sb="5" eb="7">
      <t>センコウ</t>
    </rPh>
    <rPh sb="7" eb="8">
      <t>カ</t>
    </rPh>
    <phoneticPr fontId="20"/>
  </si>
  <si>
    <t>特別支
援学校
専攻科</t>
    <rPh sb="0" eb="2">
      <t>トクベツ</t>
    </rPh>
    <rPh sb="2" eb="3">
      <t>ササ</t>
    </rPh>
    <rPh sb="4" eb="5">
      <t>エン</t>
    </rPh>
    <rPh sb="5" eb="7">
      <t>ガッコウ</t>
    </rPh>
    <rPh sb="8" eb="11">
      <t>センコウカ</t>
    </rPh>
    <phoneticPr fontId="20"/>
  </si>
  <si>
    <t>大学等
進学者
＊</t>
    <rPh sb="0" eb="2">
      <t>ダイガク</t>
    </rPh>
    <rPh sb="2" eb="3">
      <t>トウ</t>
    </rPh>
    <rPh sb="4" eb="7">
      <t>シンガクシャ</t>
    </rPh>
    <phoneticPr fontId="20"/>
  </si>
  <si>
    <t>公共職業
能力開発
施設等入
学者＊＊</t>
    <rPh sb="0" eb="2">
      <t>コウキョウ</t>
    </rPh>
    <rPh sb="2" eb="4">
      <t>ショクギョウ</t>
    </rPh>
    <rPh sb="5" eb="7">
      <t>ノウリョク</t>
    </rPh>
    <rPh sb="7" eb="9">
      <t>カイハツ</t>
    </rPh>
    <rPh sb="10" eb="13">
      <t>シセツトウ</t>
    </rPh>
    <rPh sb="13" eb="14">
      <t>イリ</t>
    </rPh>
    <rPh sb="15" eb="17">
      <t>ガクシャ</t>
    </rPh>
    <phoneticPr fontId="20"/>
  </si>
  <si>
    <t>＊
＊＊
＊＊＊</t>
    <phoneticPr fontId="20"/>
  </si>
  <si>
    <t>＊
＊＊
＊＊＊</t>
    <phoneticPr fontId="20"/>
  </si>
  <si>
    <t>＊近畿：兵庫、奈良、和歌山の３県　＊＊関東：栃木、茨城、群馬、埼玉、千葉、神奈川の６県</t>
    <rPh sb="1" eb="3">
      <t>キンキ</t>
    </rPh>
    <rPh sb="4" eb="6">
      <t>ヒョウゴ</t>
    </rPh>
    <rPh sb="7" eb="9">
      <t>ナラ</t>
    </rPh>
    <rPh sb="10" eb="13">
      <t>ワカヤマ</t>
    </rPh>
    <rPh sb="15" eb="16">
      <t>ケン</t>
    </rPh>
    <phoneticPr fontId="20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</si>
  <si>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0"/>
  </si>
  <si>
    <t>　【３表】　年度別特別支援学校（高等部）卒業者の内訳</t>
    <rPh sb="6" eb="8">
      <t>ネンド</t>
    </rPh>
    <rPh sb="8" eb="9">
      <t>ベツ</t>
    </rPh>
    <rPh sb="9" eb="11">
      <t>トクベツ</t>
    </rPh>
    <rPh sb="11" eb="13">
      <t>シエン</t>
    </rPh>
    <rPh sb="13" eb="15">
      <t>ガッコウ</t>
    </rPh>
    <rPh sb="16" eb="19">
      <t>コウトウブ</t>
    </rPh>
    <rPh sb="20" eb="23">
      <t>ソツギョウシャ</t>
    </rPh>
    <phoneticPr fontId="20"/>
  </si>
  <si>
    <t>食物</t>
    <rPh sb="0" eb="2">
      <t>ショクモツ</t>
    </rPh>
    <phoneticPr fontId="20"/>
  </si>
  <si>
    <t>　対象･…通信制高等学校４校
      　    （県立１、私立３）（併置校含む）</t>
    <rPh sb="5" eb="8">
      <t>ツウシンセイ</t>
    </rPh>
    <rPh sb="8" eb="10">
      <t>コウトウ</t>
    </rPh>
    <rPh sb="10" eb="12">
      <t>ガッコウ</t>
    </rPh>
    <rPh sb="13" eb="14">
      <t>コウ</t>
    </rPh>
    <rPh sb="27" eb="29">
      <t>ケンリツ</t>
    </rPh>
    <rPh sb="31" eb="33">
      <t>シリツ</t>
    </rPh>
    <rPh sb="36" eb="39">
      <t>ヘイチコウ</t>
    </rPh>
    <phoneticPr fontId="20"/>
  </si>
  <si>
    <t>(参考)</t>
    <rPh sb="1" eb="3">
      <t>サンコウ</t>
    </rPh>
    <phoneticPr fontId="20"/>
  </si>
  <si>
    <t>(参考)前年度</t>
    <rPh sb="4" eb="5">
      <t>ゼン</t>
    </rPh>
    <phoneticPr fontId="20"/>
  </si>
  <si>
    <t>前年度</t>
    <rPh sb="0" eb="3">
      <t>ゼンネンド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</si>
  <si>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(高等課程)</t>
    </r>
    <r>
      <rPr>
        <sz val="11"/>
        <rFont val="ＭＳ 明朝"/>
        <family val="1"/>
        <charset val="128"/>
      </rPr>
      <t xml:space="preserve">
進学者</t>
    </r>
    <rPh sb="6" eb="8">
      <t>コウトウ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</si>
  <si>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 xml:space="preserve">
等入学者</t>
    </r>
    <rPh sb="6" eb="8">
      <t>イッパン</t>
    </rPh>
    <rPh sb="8" eb="10">
      <t>カテイ</t>
    </rPh>
    <rPh sb="12" eb="13">
      <t>トウ</t>
    </rPh>
    <rPh sb="13" eb="16">
      <t>ニュウガクシャ</t>
    </rPh>
    <phoneticPr fontId="20"/>
  </si>
  <si>
    <t>　対象･…中等教育学校１校
      　    （私立１）</t>
    <rPh sb="5" eb="7">
      <t>チュウトウ</t>
    </rPh>
    <rPh sb="7" eb="9">
      <t>キョウイク</t>
    </rPh>
    <rPh sb="9" eb="11">
      <t>ガッコウ</t>
    </rPh>
    <rPh sb="12" eb="13">
      <t>コウ</t>
    </rPh>
    <rPh sb="26" eb="28">
      <t>シリツ</t>
    </rPh>
    <phoneticPr fontId="20"/>
  </si>
  <si>
    <t>Ⅱ　　義務教育学校卒業者の進路状況</t>
    <rPh sb="3" eb="5">
      <t>ギム</t>
    </rPh>
    <rPh sb="5" eb="7">
      <t>キョウイク</t>
    </rPh>
    <rPh sb="7" eb="9">
      <t>ガッコウ</t>
    </rPh>
    <phoneticPr fontId="20"/>
  </si>
  <si>
    <t>対象　・・　全日制高等学校54校（県立44、私立10)、定時制高等学校７校 （県立6、私立1）　※併置校、分校含む　　</t>
    <phoneticPr fontId="20"/>
  </si>
  <si>
    <t>通信制</t>
    <rPh sb="0" eb="2">
      <t>ツウシン</t>
    </rPh>
    <phoneticPr fontId="20"/>
  </si>
  <si>
    <t>通信制</t>
    <rPh sb="0" eb="3">
      <t>ツウシンセイ</t>
    </rPh>
    <phoneticPr fontId="20"/>
  </si>
  <si>
    <t>Ⅰ　中学校卒業者の進路状況</t>
    <phoneticPr fontId="20"/>
  </si>
  <si>
    <t>Ⅳ　全日制・定時制高等学校卒業者の進路状況</t>
    <rPh sb="2" eb="5">
      <t>ゼンジツセイ</t>
    </rPh>
    <rPh sb="6" eb="9">
      <t>テイジセイ</t>
    </rPh>
    <rPh sb="9" eb="11">
      <t>コウトウ</t>
    </rPh>
    <rPh sb="11" eb="13">
      <t>ガッコウ</t>
    </rPh>
    <rPh sb="13" eb="16">
      <t>ソツギョウシャ</t>
    </rPh>
    <rPh sb="17" eb="19">
      <t>シンロ</t>
    </rPh>
    <rPh sb="19" eb="21">
      <t>ジョウキョウ</t>
    </rPh>
    <phoneticPr fontId="20"/>
  </si>
  <si>
    <t>Ⅴ　通信制高等学校卒業者の進路状況</t>
    <rPh sb="2" eb="4">
      <t>ツウシン</t>
    </rPh>
    <rPh sb="4" eb="5">
      <t>セイ</t>
    </rPh>
    <rPh sb="5" eb="7">
      <t>コウトウ</t>
    </rPh>
    <rPh sb="7" eb="9">
      <t>ガッコウ</t>
    </rPh>
    <rPh sb="9" eb="12">
      <t>ソツギョウシャ</t>
    </rPh>
    <rPh sb="13" eb="15">
      <t>シンロ</t>
    </rPh>
    <rPh sb="15" eb="17">
      <t>ジョウキョウ</t>
    </rPh>
    <phoneticPr fontId="20"/>
  </si>
  <si>
    <t>Ⅵ　中等教育学校卒業者の進路状況</t>
    <rPh sb="2" eb="4">
      <t>チュウトウ</t>
    </rPh>
    <rPh sb="4" eb="6">
      <t>キョウイク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20"/>
  </si>
  <si>
    <t>Ⅶ　特別支援学校卒業者の進路状況</t>
    <rPh sb="2" eb="4">
      <t>トクベツ</t>
    </rPh>
    <rPh sb="4" eb="6">
      <t>シエン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20"/>
  </si>
  <si>
    <t>Ⅲ　中学校および義務教育学校卒業者の高等学校等進学者の進路状況</t>
    <rPh sb="2" eb="5">
      <t>チュウガッコウ</t>
    </rPh>
    <rPh sb="8" eb="10">
      <t>ギム</t>
    </rPh>
    <rPh sb="10" eb="12">
      <t>キョウイク</t>
    </rPh>
    <rPh sb="12" eb="14">
      <t>ガッコウ</t>
    </rPh>
    <rPh sb="18" eb="20">
      <t>コウトウ</t>
    </rPh>
    <rPh sb="20" eb="22">
      <t>ガッコウ</t>
    </rPh>
    <rPh sb="22" eb="23">
      <t>トウ</t>
    </rPh>
    <rPh sb="23" eb="26">
      <t>シンガクシャ</t>
    </rPh>
    <rPh sb="27" eb="29">
      <t>シンロ</t>
    </rPh>
    <phoneticPr fontId="20"/>
  </si>
  <si>
    <t xml:space="preserve"> 【１表】  高等学校等進学者の学校種類別内訳</t>
    <rPh sb="7" eb="9">
      <t>コウトウ</t>
    </rPh>
    <rPh sb="9" eb="11">
      <t>ガッコウ</t>
    </rPh>
    <rPh sb="11" eb="12">
      <t>トウ</t>
    </rPh>
    <rPh sb="12" eb="15">
      <t>シンガクシャ</t>
    </rPh>
    <phoneticPr fontId="20"/>
  </si>
  <si>
    <t>【２表】  県内の全日制、定時制高等学校進学者の学科別内訳</t>
    <rPh sb="7" eb="8">
      <t>ナイ</t>
    </rPh>
    <rPh sb="9" eb="12">
      <t>ゼンジツセイ</t>
    </rPh>
    <rPh sb="13" eb="16">
      <t>テイジセイ</t>
    </rPh>
    <rPh sb="16" eb="18">
      <t>コウトウ</t>
    </rPh>
    <rPh sb="18" eb="20">
      <t>ガッコウ</t>
    </rPh>
    <rPh sb="20" eb="23">
      <t>シンガクシャ</t>
    </rPh>
    <rPh sb="24" eb="26">
      <t>ガッカ</t>
    </rPh>
    <rPh sb="26" eb="29">
      <t>ベツウチワケ</t>
    </rPh>
    <phoneticPr fontId="20"/>
  </si>
  <si>
    <t>校種</t>
    <phoneticPr fontId="20"/>
  </si>
  <si>
    <t>％</t>
    <phoneticPr fontId="20"/>
  </si>
  <si>
    <t>進学者総数</t>
    <phoneticPr fontId="20"/>
  </si>
  <si>
    <t>定時制</t>
    <phoneticPr fontId="20"/>
  </si>
  <si>
    <t>通信制</t>
    <phoneticPr fontId="20"/>
  </si>
  <si>
    <t>高等専門学校</t>
    <phoneticPr fontId="20"/>
  </si>
  <si>
    <t>全日制高校     計</t>
    <phoneticPr fontId="20"/>
  </si>
  <si>
    <t>定時制高校     計</t>
    <phoneticPr fontId="20"/>
  </si>
  <si>
    <t>％</t>
    <phoneticPr fontId="20"/>
  </si>
  <si>
    <t>（上段　人、下段　％）</t>
    <phoneticPr fontId="20"/>
  </si>
  <si>
    <t>（Ａ～Ｇ）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</si>
  <si>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</si>
  <si>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</si>
  <si>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</si>
  <si>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</si>
  <si>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</si>
  <si>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</si>
  <si>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Ｇ</t>
    <phoneticPr fontId="20"/>
  </si>
  <si>
    <t>＊
＊＊
＊＊＊</t>
    <phoneticPr fontId="20"/>
  </si>
  <si>
    <t>１</t>
    <phoneticPr fontId="20"/>
  </si>
  <si>
    <t>２</t>
    <phoneticPr fontId="20"/>
  </si>
  <si>
    <t>（上段　人、下段　％）</t>
    <phoneticPr fontId="20"/>
  </si>
  <si>
    <t>（Ａ～Ｆ）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</si>
  <si>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</si>
  <si>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</si>
  <si>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</si>
  <si>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</si>
  <si>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</si>
  <si>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</si>
  <si>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＊
＊＊
＊＊＊</t>
    <phoneticPr fontId="20"/>
  </si>
  <si>
    <t>％</t>
    <phoneticPr fontId="20"/>
  </si>
  <si>
    <t>　　　　　　　　　　　　　（上段　人、下段　％）</t>
    <phoneticPr fontId="20"/>
  </si>
  <si>
    <t>R2.3</t>
    <phoneticPr fontId="20"/>
  </si>
  <si>
    <t>H31.3</t>
    <phoneticPr fontId="20"/>
  </si>
  <si>
    <t>　一時的な仕事に就いた者は、令和２年度調査からは「その他」に分類されている。</t>
    <rPh sb="14" eb="16">
      <t>レイワ</t>
    </rPh>
    <rPh sb="17" eb="19">
      <t>ネンド</t>
    </rPh>
    <rPh sb="19" eb="21">
      <t>チョウサ</t>
    </rPh>
    <rPh sb="27" eb="28">
      <t>タ</t>
    </rPh>
    <rPh sb="30" eb="32">
      <t>ブンルイ</t>
    </rPh>
    <phoneticPr fontId="20"/>
  </si>
  <si>
    <t>全日制</t>
    <rPh sb="0" eb="3">
      <t>ゼンニチセイ</t>
    </rPh>
    <phoneticPr fontId="20"/>
  </si>
  <si>
    <t>一時的な仕事に就いた者
****</t>
    <rPh sb="0" eb="3">
      <t>イチジテキ</t>
    </rPh>
    <rPh sb="4" eb="6">
      <t>シゴト</t>
    </rPh>
    <rPh sb="7" eb="8">
      <t>ツ</t>
    </rPh>
    <rPh sb="10" eb="11">
      <t>モノ</t>
    </rPh>
    <phoneticPr fontId="20"/>
  </si>
  <si>
    <t>0</t>
    <phoneticPr fontId="20"/>
  </si>
  <si>
    <t>0</t>
    <phoneticPr fontId="20"/>
  </si>
  <si>
    <t>0</t>
    <phoneticPr fontId="20"/>
  </si>
  <si>
    <t>0</t>
    <phoneticPr fontId="20"/>
  </si>
  <si>
    <t>98.8</t>
    <phoneticPr fontId="20"/>
  </si>
  <si>
    <t>＊
＊＊
＊＊＊</t>
    <phoneticPr fontId="20"/>
  </si>
  <si>
    <t>高等学校等とは、高等学校、特別支援学校（高等部）、高等専門学校です。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</t>
    <rPh sb="0" eb="2">
      <t>コウトウ</t>
    </rPh>
    <rPh sb="2" eb="4">
      <t>ガッコウ</t>
    </rPh>
    <rPh sb="4" eb="5">
      <t>トウ</t>
    </rPh>
    <rPh sb="8" eb="10">
      <t>コウトウ</t>
    </rPh>
    <rPh sb="10" eb="12">
      <t>ガッコウ</t>
    </rPh>
    <rPh sb="13" eb="15">
      <t>トクベツ</t>
    </rPh>
    <rPh sb="15" eb="17">
      <t>シエン</t>
    </rPh>
    <rPh sb="17" eb="19">
      <t>ガッコウ</t>
    </rPh>
    <rPh sb="20" eb="23">
      <t>コウトウブ</t>
    </rPh>
    <rPh sb="25" eb="27">
      <t>コウトウ</t>
    </rPh>
    <rPh sb="27" eb="29">
      <t>センモン</t>
    </rPh>
    <rPh sb="29" eb="31">
      <t>ガッコウ</t>
    </rPh>
    <rPh sb="49" eb="51">
      <t>ショクギョウ</t>
    </rPh>
    <rPh sb="51" eb="53">
      <t>クンレン</t>
    </rPh>
    <rPh sb="54" eb="55">
      <t>オコナ</t>
    </rPh>
    <rPh sb="59" eb="61">
      <t>セッチ</t>
    </rPh>
    <rPh sb="64" eb="66">
      <t>シセツ</t>
    </rPh>
    <rPh sb="70" eb="72">
      <t>シュウショク</t>
    </rPh>
    <rPh sb="72" eb="73">
      <t>シャ</t>
    </rPh>
    <phoneticPr fontId="20"/>
  </si>
  <si>
    <t>＊
＊＊
＊＊＊
＊＊＊＊</t>
    <phoneticPr fontId="20"/>
  </si>
  <si>
    <t>大学等とは、大学、短期大学、高等学校等の専攻科です。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
令和２年度からは「その他」に含めて計上しています。</t>
    <rPh sb="62" eb="64">
      <t>シュウショク</t>
    </rPh>
    <rPh sb="64" eb="65">
      <t>シャ</t>
    </rPh>
    <rPh sb="123" eb="125">
      <t>レイワ</t>
    </rPh>
    <rPh sb="126" eb="128">
      <t>ネンド</t>
    </rPh>
    <rPh sb="134" eb="135">
      <t>タ</t>
    </rPh>
    <rPh sb="137" eb="138">
      <t>フク</t>
    </rPh>
    <rPh sb="140" eb="142">
      <t>ケイジョウ</t>
    </rPh>
    <phoneticPr fontId="20"/>
  </si>
  <si>
    <t>大学等とは、大学、短期大学、高等学校等の専攻科です。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</t>
    <rPh sb="62" eb="64">
      <t>シュウショク</t>
    </rPh>
    <rPh sb="64" eb="65">
      <t>シャ</t>
    </rPh>
    <phoneticPr fontId="20"/>
  </si>
  <si>
    <t>大学等とは、大学、短期大学、高等学校等の専攻科です。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</t>
    <rPh sb="64" eb="65">
      <t>シャ</t>
    </rPh>
    <phoneticPr fontId="20"/>
  </si>
  <si>
    <t>H27.3</t>
  </si>
  <si>
    <t>H28.3</t>
  </si>
  <si>
    <t>H29.3</t>
  </si>
  <si>
    <t>H30.3</t>
  </si>
  <si>
    <t>H31.3</t>
  </si>
  <si>
    <t>R2.3</t>
  </si>
  <si>
    <t>R3.3</t>
  </si>
  <si>
    <t>　○　高等学校等進学率は99.2％で、前年度より0.1ポイント上昇
　○　卒業者に占める就職者の割合は0.1％で、
　　　 前年度と同じである</t>
    <rPh sb="3" eb="5">
      <t>コウトウ</t>
    </rPh>
    <rPh sb="5" eb="7">
      <t>ガッコウ</t>
    </rPh>
    <rPh sb="19" eb="22">
      <t>ゼンネンド</t>
    </rPh>
    <rPh sb="31" eb="33">
      <t>ジョウショウ</t>
    </rPh>
    <rPh sb="66" eb="67">
      <t>オナ</t>
    </rPh>
    <phoneticPr fontId="18"/>
  </si>
  <si>
    <t>　令和３年３月の卒業者総数は13,242人で、前年度より
490人減少している。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20" eb="21">
      <t>ニン</t>
    </rPh>
    <rPh sb="23" eb="26">
      <t>ゼンネンド</t>
    </rPh>
    <rPh sb="33" eb="35">
      <t>ゲンショウ</t>
    </rPh>
    <phoneticPr fontId="18"/>
  </si>
  <si>
    <t>　高等学校等進学者は13,137人、進学率は99.2%で、前年度より0.1ポイントの上昇となっている。</t>
    <rPh sb="1" eb="3">
      <t>コウトウ</t>
    </rPh>
    <rPh sb="3" eb="5">
      <t>ガッコウ</t>
    </rPh>
    <rPh sb="5" eb="6">
      <t>トウ</t>
    </rPh>
    <rPh sb="6" eb="9">
      <t>シンガクシャ</t>
    </rPh>
    <rPh sb="16" eb="17">
      <t>ニン</t>
    </rPh>
    <rPh sb="18" eb="21">
      <t>シンガクリツ</t>
    </rPh>
    <rPh sb="29" eb="32">
      <t>ゼンネンド</t>
    </rPh>
    <rPh sb="42" eb="44">
      <t>ジョウショウ</t>
    </rPh>
    <phoneticPr fontId="18"/>
  </si>
  <si>
    <t>　専修学校（高等課程）進学者は10人である。</t>
    <rPh sb="1" eb="3">
      <t>センシュウ</t>
    </rPh>
    <rPh sb="3" eb="5">
      <t>ガッコウ</t>
    </rPh>
    <rPh sb="6" eb="8">
      <t>コウトウ</t>
    </rPh>
    <rPh sb="8" eb="10">
      <t>カテイ</t>
    </rPh>
    <rPh sb="11" eb="13">
      <t>シンガク</t>
    </rPh>
    <rPh sb="13" eb="14">
      <t>シャ</t>
    </rPh>
    <rPh sb="17" eb="18">
      <t>ニン</t>
    </rPh>
    <phoneticPr fontId="18"/>
  </si>
  <si>
    <t xml:space="preserve"> 対象･…義務教育学校2校
             （公立2)</t>
    <rPh sb="5" eb="7">
      <t>ギム</t>
    </rPh>
    <rPh sb="7" eb="9">
      <t>キョウイク</t>
    </rPh>
    <rPh sb="9" eb="11">
      <t>ガッコウ</t>
    </rPh>
    <rPh sb="28" eb="29">
      <t>コウ</t>
    </rPh>
    <rPh sb="29" eb="30">
      <t>リツ</t>
    </rPh>
    <phoneticPr fontId="20"/>
  </si>
  <si>
    <t>21</t>
    <phoneticPr fontId="20"/>
  </si>
  <si>
    <t>21</t>
    <phoneticPr fontId="20"/>
  </si>
  <si>
    <t>R3.3</t>
    <phoneticPr fontId="20"/>
  </si>
  <si>
    <t>　高等学校等進学者は54人で、進学率は98.2%となっている。</t>
    <rPh sb="1" eb="3">
      <t>コウトウ</t>
    </rPh>
    <rPh sb="3" eb="5">
      <t>ガッコウ</t>
    </rPh>
    <rPh sb="5" eb="6">
      <t>トウ</t>
    </rPh>
    <rPh sb="6" eb="9">
      <t>シンガクシャ</t>
    </rPh>
    <rPh sb="12" eb="13">
      <t>ニン</t>
    </rPh>
    <rPh sb="15" eb="18">
      <t>シンガクリツ</t>
    </rPh>
    <phoneticPr fontId="18"/>
  </si>
  <si>
    <t>文理探究</t>
    <rPh sb="0" eb="2">
      <t>ブンリ</t>
    </rPh>
    <rPh sb="2" eb="4">
      <t>タンキュウ</t>
    </rPh>
    <phoneticPr fontId="20"/>
  </si>
  <si>
    <t>R3.3</t>
    <phoneticPr fontId="20"/>
  </si>
  <si>
    <t>R3.3</t>
    <phoneticPr fontId="20"/>
  </si>
  <si>
    <t>　令和３年３月の卒業者総数は12,524人で、前年度より228人減少している。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20" eb="21">
      <t>ニン</t>
    </rPh>
    <rPh sb="23" eb="26">
      <t>ゼンネンド</t>
    </rPh>
    <rPh sb="31" eb="32">
      <t>ニン</t>
    </rPh>
    <rPh sb="32" eb="34">
      <t>ゲンショウ</t>
    </rPh>
    <phoneticPr fontId="20"/>
  </si>
  <si>
    <t>　大学等進学者は7,190人で、進学率は57.4%となっている。</t>
    <rPh sb="1" eb="3">
      <t>ダイガク</t>
    </rPh>
    <rPh sb="3" eb="4">
      <t>トウ</t>
    </rPh>
    <rPh sb="4" eb="7">
      <t>シンガクシャ</t>
    </rPh>
    <rPh sb="13" eb="14">
      <t>ニン</t>
    </rPh>
    <rPh sb="16" eb="19">
      <t>シンガクリツ</t>
    </rPh>
    <phoneticPr fontId="20"/>
  </si>
  <si>
    <t>　公共職業能力開発施設等入学者は76人で、卒業者総数の0.6%となっている。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2">
      <t>シセツトウ</t>
    </rPh>
    <rPh sb="12" eb="15">
      <t>ニュウガクシャ</t>
    </rPh>
    <rPh sb="18" eb="19">
      <t>ニン</t>
    </rPh>
    <rPh sb="21" eb="24">
      <t>ソツギョウシャ</t>
    </rPh>
    <rPh sb="24" eb="26">
      <t>ソウスウ</t>
    </rPh>
    <phoneticPr fontId="20"/>
  </si>
  <si>
    <t>　学校種類別内訳は、大学（学部）進学者が6,549人（構成比91.1%）、短期大学（本科）進学者は636人（8.8%）である。
　設置者別では、私立大学（学部）への進学者が最も多く構成比74.9%、次いで国立大学（学部）への進学者が10.4%、私立短期大学（本科）への進学者が8.8%などとなっている。</t>
    <rPh sb="1" eb="3">
      <t>ガッコウ</t>
    </rPh>
    <rPh sb="3" eb="6">
      <t>シュルイベツ</t>
    </rPh>
    <rPh sb="6" eb="8">
      <t>ウチワケ</t>
    </rPh>
    <rPh sb="10" eb="12">
      <t>ダイガク</t>
    </rPh>
    <rPh sb="13" eb="15">
      <t>ガクブ</t>
    </rPh>
    <rPh sb="16" eb="19">
      <t>シンガクシャ</t>
    </rPh>
    <rPh sb="25" eb="26">
      <t>ニン</t>
    </rPh>
    <rPh sb="27" eb="30">
      <t>コウセイヒ</t>
    </rPh>
    <rPh sb="37" eb="39">
      <t>タンキ</t>
    </rPh>
    <rPh sb="39" eb="41">
      <t>ダイガク</t>
    </rPh>
    <rPh sb="42" eb="44">
      <t>ホンカ</t>
    </rPh>
    <rPh sb="45" eb="48">
      <t>シンガクシャ</t>
    </rPh>
    <rPh sb="52" eb="53">
      <t>ニン</t>
    </rPh>
    <rPh sb="65" eb="68">
      <t>セッチシャ</t>
    </rPh>
    <rPh sb="68" eb="69">
      <t>ベツ</t>
    </rPh>
    <rPh sb="72" eb="74">
      <t>シリツ</t>
    </rPh>
    <rPh sb="74" eb="76">
      <t>ダイガク</t>
    </rPh>
    <rPh sb="77" eb="79">
      <t>ガクブ</t>
    </rPh>
    <rPh sb="82" eb="85">
      <t>シンガクシャ</t>
    </rPh>
    <rPh sb="86" eb="87">
      <t>モット</t>
    </rPh>
    <rPh sb="88" eb="89">
      <t>オオ</t>
    </rPh>
    <rPh sb="90" eb="93">
      <t>コウセイヒ</t>
    </rPh>
    <rPh sb="99" eb="100">
      <t>ツ</t>
    </rPh>
    <rPh sb="102" eb="104">
      <t>コクリツ</t>
    </rPh>
    <rPh sb="104" eb="106">
      <t>ダイガク</t>
    </rPh>
    <rPh sb="107" eb="109">
      <t>ガクブ</t>
    </rPh>
    <rPh sb="112" eb="115">
      <t>シンガクシャ</t>
    </rPh>
    <rPh sb="122" eb="124">
      <t>シリツ</t>
    </rPh>
    <rPh sb="124" eb="126">
      <t>タンキ</t>
    </rPh>
    <rPh sb="126" eb="128">
      <t>ダイガク</t>
    </rPh>
    <rPh sb="129" eb="130">
      <t>ホン</t>
    </rPh>
    <rPh sb="130" eb="131">
      <t>カ</t>
    </rPh>
    <rPh sb="134" eb="137">
      <t>シンガクシャ</t>
    </rPh>
    <phoneticPr fontId="20"/>
  </si>
  <si>
    <t>　大学（学部）、短期大学（本科）進学者の進学先地域は、京都府が最も多く3,053人、次いで滋賀県1,824人、大阪府1,178人の順となっている。滋賀県への進学者は、進学者全体の25.4%となっている。</t>
    <rPh sb="16" eb="19">
      <t>シンガクシャ</t>
    </rPh>
    <rPh sb="20" eb="23">
      <t>シンガクサキ</t>
    </rPh>
    <rPh sb="27" eb="29">
      <t>キョウト</t>
    </rPh>
    <rPh sb="29" eb="30">
      <t>フ</t>
    </rPh>
    <rPh sb="31" eb="32">
      <t>モット</t>
    </rPh>
    <rPh sb="33" eb="34">
      <t>オオ</t>
    </rPh>
    <rPh sb="40" eb="41">
      <t>ニン</t>
    </rPh>
    <rPh sb="42" eb="43">
      <t>ツ</t>
    </rPh>
    <rPh sb="45" eb="48">
      <t>シガケン</t>
    </rPh>
    <rPh sb="53" eb="54">
      <t>ニン</t>
    </rPh>
    <rPh sb="55" eb="58">
      <t>オオサカフ</t>
    </rPh>
    <rPh sb="63" eb="64">
      <t>ニン</t>
    </rPh>
    <rPh sb="65" eb="66">
      <t>ジュン</t>
    </rPh>
    <rPh sb="73" eb="76">
      <t>シガケン</t>
    </rPh>
    <rPh sb="78" eb="80">
      <t>シンガク</t>
    </rPh>
    <rPh sb="80" eb="81">
      <t>モノ</t>
    </rPh>
    <rPh sb="83" eb="86">
      <t>シンガクシャ</t>
    </rPh>
    <rPh sb="86" eb="88">
      <t>ゼンタイ</t>
    </rPh>
    <phoneticPr fontId="20"/>
  </si>
  <si>
    <t>R3.3</t>
    <phoneticPr fontId="20"/>
  </si>
  <si>
    <t>　○　大学等進学率は70.8％で、前年度より11.6ポイント低下
　○　卒業者に占める就職者の割合は4.2％で、前年度より1.7ポイント低下</t>
    <rPh sb="17" eb="20">
      <t>ゼンネンド</t>
    </rPh>
    <rPh sb="30" eb="32">
      <t>テイカ</t>
    </rPh>
    <rPh sb="57" eb="60">
      <t>ゼンネンド</t>
    </rPh>
    <rPh sb="69" eb="71">
      <t>テイカ</t>
    </rPh>
    <phoneticPr fontId="20"/>
  </si>
  <si>
    <t>　令和３年３月の卒業者総数は24人で、前年度より10人減少している。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16" eb="17">
      <t>ニン</t>
    </rPh>
    <rPh sb="27" eb="29">
      <t>ゲンショウ</t>
    </rPh>
    <phoneticPr fontId="20"/>
  </si>
  <si>
    <t>　大学等進学者は17人で、進学率は70.8%となっている。</t>
    <rPh sb="1" eb="3">
      <t>ダイガク</t>
    </rPh>
    <rPh sb="3" eb="4">
      <t>トウ</t>
    </rPh>
    <rPh sb="4" eb="7">
      <t>シンガクシャ</t>
    </rPh>
    <rPh sb="10" eb="11">
      <t>ニン</t>
    </rPh>
    <rPh sb="13" eb="16">
      <t>シンガクリツ</t>
    </rPh>
    <phoneticPr fontId="20"/>
  </si>
  <si>
    <t>　○　大学等進学率は57.4％で、前年度より0.9ポイント上昇
　○　卒業者に占める就職者の割合は16.8％で、前年度より1.7ポイント低下</t>
    <rPh sb="17" eb="20">
      <t>ゼンネンド</t>
    </rPh>
    <rPh sb="29" eb="31">
      <t>ジョウショウ</t>
    </rPh>
    <rPh sb="57" eb="60">
      <t>ゼンネンド</t>
    </rPh>
    <rPh sb="69" eb="71">
      <t>テイカ</t>
    </rPh>
    <phoneticPr fontId="20"/>
  </si>
  <si>
    <t>0</t>
  </si>
  <si>
    <t>29</t>
    <phoneticPr fontId="20"/>
  </si>
  <si>
    <t>29</t>
    <phoneticPr fontId="20"/>
  </si>
  <si>
    <t>H31.3</t>
    <phoneticPr fontId="20"/>
  </si>
  <si>
    <t>　○　高等学校等への進学率は96.5％で、前年度より2.4ポイント低下</t>
    <rPh sb="3" eb="5">
      <t>コウトウ</t>
    </rPh>
    <rPh sb="5" eb="7">
      <t>ガッコウ</t>
    </rPh>
    <rPh sb="7" eb="8">
      <t>トウ</t>
    </rPh>
    <rPh sb="21" eb="24">
      <t>ゼンネンド</t>
    </rPh>
    <rPh sb="33" eb="35">
      <t>テイカ</t>
    </rPh>
    <phoneticPr fontId="20"/>
  </si>
  <si>
    <t>　○　大学等進学率は12.2％で、前年度より3.7ポイント上昇
　○　卒業者に占める就職者の割合は11.0％で、前年度より8.9ポイント低下</t>
    <rPh sb="17" eb="20">
      <t>ゼンネンド</t>
    </rPh>
    <rPh sb="29" eb="31">
      <t>ジョウショウ</t>
    </rPh>
    <rPh sb="57" eb="60">
      <t>ゼンネンド</t>
    </rPh>
    <rPh sb="69" eb="71">
      <t>テイカ</t>
    </rPh>
    <phoneticPr fontId="20"/>
  </si>
  <si>
    <t>　令和３年３月の卒業者総数は344人で、前年度より8人減少している。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17" eb="18">
      <t>ニン</t>
    </rPh>
    <rPh sb="20" eb="23">
      <t>ゼンネンド</t>
    </rPh>
    <rPh sb="26" eb="27">
      <t>ニン</t>
    </rPh>
    <rPh sb="27" eb="29">
      <t>ゲンショウ</t>
    </rPh>
    <phoneticPr fontId="20"/>
  </si>
  <si>
    <t>　大学等進学者は42人で、進学率は12.2%となっている。</t>
    <rPh sb="1" eb="3">
      <t>ダイガク</t>
    </rPh>
    <rPh sb="3" eb="4">
      <t>トウ</t>
    </rPh>
    <rPh sb="4" eb="7">
      <t>シンガクシャ</t>
    </rPh>
    <rPh sb="10" eb="11">
      <t>ニン</t>
    </rPh>
    <rPh sb="13" eb="16">
      <t>シンガクリツ</t>
    </rPh>
    <phoneticPr fontId="20"/>
  </si>
  <si>
    <t>　専修学校（専門課程）進学者は61人で、卒業者総数の17.7%となっている。</t>
    <rPh sb="1" eb="3">
      <t>センシュウ</t>
    </rPh>
    <rPh sb="3" eb="5">
      <t>ガッコウ</t>
    </rPh>
    <rPh sb="6" eb="8">
      <t>センモン</t>
    </rPh>
    <rPh sb="8" eb="10">
      <t>カテイ</t>
    </rPh>
    <rPh sb="11" eb="14">
      <t>シンガクシャ</t>
    </rPh>
    <rPh sb="17" eb="18">
      <t>ニン</t>
    </rPh>
    <rPh sb="20" eb="23">
      <t>ソツギョウシャ</t>
    </rPh>
    <rPh sb="23" eb="25">
      <t>ソウスウ</t>
    </rPh>
    <phoneticPr fontId="20"/>
  </si>
  <si>
    <t>　就職者数は38人で、卒業者総数の11.0%となっている。</t>
    <rPh sb="1" eb="3">
      <t>シュウショク</t>
    </rPh>
    <rPh sb="3" eb="4">
      <t>シャ</t>
    </rPh>
    <rPh sb="4" eb="5">
      <t>スウ</t>
    </rPh>
    <rPh sb="8" eb="9">
      <t>ニン</t>
    </rPh>
    <rPh sb="11" eb="14">
      <t>ソツギョウシャ</t>
    </rPh>
    <rPh sb="14" eb="16">
      <t>ソウスウ</t>
    </rPh>
    <phoneticPr fontId="20"/>
  </si>
  <si>
    <t xml:space="preserve"> 対象･…中学校103校
             （国立1、公立96、私立6)</t>
    <rPh sb="31" eb="32">
      <t>コウ</t>
    </rPh>
    <rPh sb="32" eb="33">
      <t>リツ</t>
    </rPh>
    <phoneticPr fontId="20"/>
  </si>
  <si>
    <t>R3.3</t>
    <phoneticPr fontId="20"/>
  </si>
  <si>
    <t>　就職者は12人で、卒業者総数の0.1%となっている。</t>
    <rPh sb="1" eb="4">
      <t>シュウショクシャ</t>
    </rPh>
    <rPh sb="7" eb="8">
      <t>ニン</t>
    </rPh>
    <phoneticPr fontId="18"/>
  </si>
  <si>
    <t>　その他は76人で、卒業者総数の0.6%となっている。主な内訳は、家事手伝いが29人、不登校等による進路未定が11人、求職中が8人などである。</t>
    <rPh sb="3" eb="4">
      <t>タ</t>
    </rPh>
    <rPh sb="7" eb="8">
      <t>ニン</t>
    </rPh>
    <rPh sb="10" eb="13">
      <t>ソツギョウシャ</t>
    </rPh>
    <rPh sb="13" eb="15">
      <t>ソウスウ</t>
    </rPh>
    <rPh sb="27" eb="28">
      <t>オモ</t>
    </rPh>
    <rPh sb="29" eb="31">
      <t>ウチワケ</t>
    </rPh>
    <rPh sb="33" eb="35">
      <t>カジ</t>
    </rPh>
    <rPh sb="35" eb="37">
      <t>テツダ</t>
    </rPh>
    <rPh sb="41" eb="42">
      <t>ニン</t>
    </rPh>
    <phoneticPr fontId="18"/>
  </si>
  <si>
    <t>　専修学校（専門課程）進学者は2,183人で、卒業者総数の17.4%となっている。</t>
    <rPh sb="1" eb="3">
      <t>センシュウ</t>
    </rPh>
    <rPh sb="3" eb="5">
      <t>ガッコウ</t>
    </rPh>
    <rPh sb="6" eb="8">
      <t>センモン</t>
    </rPh>
    <rPh sb="8" eb="10">
      <t>カテイ</t>
    </rPh>
    <rPh sb="11" eb="14">
      <t>シンガクシャ</t>
    </rPh>
    <rPh sb="20" eb="21">
      <t>ニン</t>
    </rPh>
    <rPh sb="23" eb="26">
      <t>ソツギョウシャ</t>
    </rPh>
    <rPh sb="26" eb="28">
      <t>ソウスウ</t>
    </rPh>
    <phoneticPr fontId="20"/>
  </si>
  <si>
    <t>　専修学校（一般課程）等入学者は310人で、卒業者総数の2.5%となっている。</t>
    <rPh sb="1" eb="3">
      <t>センシュウ</t>
    </rPh>
    <rPh sb="3" eb="5">
      <t>ガッコウ</t>
    </rPh>
    <rPh sb="6" eb="8">
      <t>イッパン</t>
    </rPh>
    <rPh sb="8" eb="10">
      <t>カテイ</t>
    </rPh>
    <rPh sb="11" eb="12">
      <t>トウ</t>
    </rPh>
    <rPh sb="12" eb="15">
      <t>ニュウガクシャ</t>
    </rPh>
    <rPh sb="19" eb="20">
      <t>ニン</t>
    </rPh>
    <rPh sb="22" eb="25">
      <t>ソツギョウシャ</t>
    </rPh>
    <rPh sb="25" eb="27">
      <t>ソウスウ</t>
    </rPh>
    <phoneticPr fontId="20"/>
  </si>
  <si>
    <t>　就職者は2,099人で、卒業者総数の16.8%となっている。</t>
    <rPh sb="1" eb="4">
      <t>シュウショクシャ</t>
    </rPh>
    <rPh sb="10" eb="11">
      <t>ニン</t>
    </rPh>
    <phoneticPr fontId="20"/>
  </si>
  <si>
    <t xml:space="preserve">　○　高等学校等進学率は98.2％
</t>
    <rPh sb="3" eb="5">
      <t>コウトウ</t>
    </rPh>
    <rPh sb="5" eb="7">
      <t>ガッコウ</t>
    </rPh>
    <phoneticPr fontId="18"/>
  </si>
  <si>
    <t>　令和３年３月の卒業者総数は55人で、前年度より34人増加している。
　なお、調査対象校は前年度より１校増加している。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16" eb="17">
      <t>ニン</t>
    </rPh>
    <rPh sb="19" eb="22">
      <t>ゼンネンド</t>
    </rPh>
    <rPh sb="26" eb="27">
      <t>ニン</t>
    </rPh>
    <rPh sb="27" eb="29">
      <t>ゾウカ</t>
    </rPh>
    <rPh sb="39" eb="41">
      <t>チョウサ</t>
    </rPh>
    <rPh sb="41" eb="43">
      <t>タイショウ</t>
    </rPh>
    <rPh sb="43" eb="44">
      <t>コウ</t>
    </rPh>
    <rPh sb="45" eb="48">
      <t>ゼンネンド</t>
    </rPh>
    <rPh sb="51" eb="52">
      <t>コウ</t>
    </rPh>
    <rPh sb="52" eb="53">
      <t>ゾウ</t>
    </rPh>
    <rPh sb="53" eb="54">
      <t>カ</t>
    </rPh>
    <phoneticPr fontId="18"/>
  </si>
  <si>
    <t>　学校種類別内訳は、全日制高等学校が12,323人（構成比93.4%）、定時制高等学校が215人（1.6%）、通信制高等学校が396人（3.0%）、高等専門学校が74人（0.6%）、特別支援学校が183人（1.4%）である。
　県内と県外の別では、県内進学者は12,021人（91.1%）であり、前年度より442人減少している。県外進学者は1,170人（8.9%）である。県外私立全日制高等学校進学者の進学先地域は、京都府が最も多く617人、次いで大阪府26人、福井県15人、岐阜県9人、島根県9人、三重県8人、兵庫県7人、福岡県7人の順となっている。</t>
    <rPh sb="1" eb="3">
      <t>ガッコウ</t>
    </rPh>
    <rPh sb="3" eb="6">
      <t>シュルイベツ</t>
    </rPh>
    <rPh sb="6" eb="8">
      <t>ウチワケ</t>
    </rPh>
    <rPh sb="10" eb="13">
      <t>ゼンジツセイ</t>
    </rPh>
    <rPh sb="13" eb="15">
      <t>コウトウ</t>
    </rPh>
    <rPh sb="15" eb="17">
      <t>ガッコウ</t>
    </rPh>
    <rPh sb="24" eb="25">
      <t>ニン</t>
    </rPh>
    <rPh sb="26" eb="29">
      <t>コウセイヒ</t>
    </rPh>
    <rPh sb="39" eb="41">
      <t>コウトウ</t>
    </rPh>
    <rPh sb="41" eb="43">
      <t>ガッコウ</t>
    </rPh>
    <rPh sb="58" eb="60">
      <t>コウトウ</t>
    </rPh>
    <rPh sb="60" eb="62">
      <t>ガッコウ</t>
    </rPh>
    <rPh sb="91" eb="93">
      <t>トクベツ</t>
    </rPh>
    <rPh sb="93" eb="95">
      <t>シエン</t>
    </rPh>
    <rPh sb="114" eb="116">
      <t>ケンナイ</t>
    </rPh>
    <rPh sb="117" eb="118">
      <t>ケン</t>
    </rPh>
    <rPh sb="118" eb="119">
      <t>ガイ</t>
    </rPh>
    <rPh sb="120" eb="121">
      <t>ベツ</t>
    </rPh>
    <rPh sb="124" eb="126">
      <t>ケンナイ</t>
    </rPh>
    <rPh sb="126" eb="129">
      <t>シンガクシャ</t>
    </rPh>
    <rPh sb="136" eb="137">
      <t>ニン</t>
    </rPh>
    <rPh sb="148" eb="150">
      <t>ゼンネン</t>
    </rPh>
    <rPh sb="150" eb="151">
      <t>ド</t>
    </rPh>
    <rPh sb="157" eb="159">
      <t>ゲンショウ</t>
    </rPh>
    <rPh sb="164" eb="166">
      <t>ケンガイ</t>
    </rPh>
    <rPh sb="166" eb="169">
      <t>シンガクシャ</t>
    </rPh>
    <rPh sb="175" eb="176">
      <t>ニン</t>
    </rPh>
    <rPh sb="186" eb="188">
      <t>ケンガイ</t>
    </rPh>
    <rPh sb="188" eb="190">
      <t>シリツ</t>
    </rPh>
    <rPh sb="197" eb="200">
      <t>シンガクシャ</t>
    </rPh>
    <rPh sb="201" eb="204">
      <t>シンガクサキ</t>
    </rPh>
    <rPh sb="204" eb="206">
      <t>チイキ</t>
    </rPh>
    <rPh sb="208" eb="211">
      <t>キョウトフ</t>
    </rPh>
    <rPh sb="212" eb="213">
      <t>モット</t>
    </rPh>
    <rPh sb="214" eb="215">
      <t>オオ</t>
    </rPh>
    <rPh sb="221" eb="222">
      <t>ツ</t>
    </rPh>
    <rPh sb="224" eb="227">
      <t>オオサカフ</t>
    </rPh>
    <rPh sb="231" eb="233">
      <t>フクイ</t>
    </rPh>
    <rPh sb="233" eb="234">
      <t>ケン</t>
    </rPh>
    <rPh sb="236" eb="237">
      <t>ニン</t>
    </rPh>
    <rPh sb="242" eb="243">
      <t>ニン</t>
    </rPh>
    <rPh sb="244" eb="246">
      <t>シマネ</t>
    </rPh>
    <rPh sb="248" eb="249">
      <t>ニン</t>
    </rPh>
    <rPh sb="250" eb="253">
      <t>ミエケン</t>
    </rPh>
    <rPh sb="254" eb="255">
      <t>ニン</t>
    </rPh>
    <rPh sb="256" eb="259">
      <t>ヒョウゴケン</t>
    </rPh>
    <rPh sb="260" eb="261">
      <t>ニン</t>
    </rPh>
    <rPh sb="268" eb="269">
      <t>ジュン</t>
    </rPh>
    <phoneticPr fontId="18"/>
  </si>
  <si>
    <t>　県内の全日制、定時制高等学校進学者の学科別内訳は、普通科が8,226人（構成比70.3%）、総合学科が1,434人（12.3%）、工業学科が694人（5.9%）、商業学科が493人（4.2%）、農業学科が383人（3.3%）などとなっている。</t>
    <rPh sb="1" eb="3">
      <t>ケンナイ</t>
    </rPh>
    <rPh sb="4" eb="7">
      <t>ゼンジツセイ</t>
    </rPh>
    <rPh sb="8" eb="11">
      <t>テイジセイ</t>
    </rPh>
    <rPh sb="11" eb="13">
      <t>コウトウ</t>
    </rPh>
    <rPh sb="13" eb="15">
      <t>ガッコウ</t>
    </rPh>
    <rPh sb="15" eb="17">
      <t>シンガク</t>
    </rPh>
    <rPh sb="17" eb="18">
      <t>モノ</t>
    </rPh>
    <rPh sb="19" eb="22">
      <t>ガッカベツ</t>
    </rPh>
    <rPh sb="22" eb="24">
      <t>ウチワケ</t>
    </rPh>
    <rPh sb="26" eb="29">
      <t>フツウカ</t>
    </rPh>
    <rPh sb="35" eb="36">
      <t>ニン</t>
    </rPh>
    <rPh sb="37" eb="40">
      <t>コウセイヒ</t>
    </rPh>
    <rPh sb="66" eb="68">
      <t>コウギョウ</t>
    </rPh>
    <rPh sb="68" eb="70">
      <t>ガッカ</t>
    </rPh>
    <rPh sb="74" eb="75">
      <t>ニン</t>
    </rPh>
    <rPh sb="82" eb="84">
      <t>ショウギョウ</t>
    </rPh>
    <rPh sb="84" eb="86">
      <t>ガッカ</t>
    </rPh>
    <rPh sb="90" eb="91">
      <t>ニン</t>
    </rPh>
    <rPh sb="98" eb="100">
      <t>ノウギョウ</t>
    </rPh>
    <rPh sb="100" eb="102">
      <t>ガッカ</t>
    </rPh>
    <rPh sb="106" eb="107">
      <t>ニン</t>
    </rPh>
    <phoneticPr fontId="18"/>
  </si>
  <si>
    <t>　その他は666人で、卒業者総数の5.3%となっている。主な内訳は、無認可の学校が205人、自宅での進学準備が202人、求職中が111人、一時的な仕事に就いた者に相当する人数は56人である。</t>
    <rPh sb="3" eb="4">
      <t>タ</t>
    </rPh>
    <rPh sb="8" eb="9">
      <t>ニン</t>
    </rPh>
    <rPh sb="11" eb="14">
      <t>ソツギョウシャ</t>
    </rPh>
    <rPh sb="14" eb="16">
      <t>ソウスウ</t>
    </rPh>
    <rPh sb="60" eb="63">
      <t>キュウショクチュウ</t>
    </rPh>
    <rPh sb="67" eb="68">
      <t>ニン</t>
    </rPh>
    <rPh sb="69" eb="72">
      <t>イチジテキ</t>
    </rPh>
    <rPh sb="73" eb="75">
      <t>シゴト</t>
    </rPh>
    <rPh sb="76" eb="77">
      <t>ツ</t>
    </rPh>
    <rPh sb="79" eb="80">
      <t>シャ</t>
    </rPh>
    <rPh sb="81" eb="83">
      <t>ソウトウ</t>
    </rPh>
    <rPh sb="85" eb="87">
      <t>ニンズウ</t>
    </rPh>
    <rPh sb="90" eb="91">
      <t>ニン</t>
    </rPh>
    <phoneticPr fontId="20"/>
  </si>
  <si>
    <t>　特別支援学校（高等部）の卒業者は288人で、前年度より42人減少している。
　大学等進学者は1人となっている。公共職業能力開発施設等入学者は1人、就職者は51人、その他は235人となっている。その他の内訳は、社会福祉施設等入所・通所者が201人、雇用契約期間が１年未満または短時間勤務の者が23人、不登校等による進路未定が4人、求職中が2人などである。</t>
    <rPh sb="31" eb="33">
      <t>ゲンショウ</t>
    </rPh>
    <rPh sb="124" eb="126">
      <t>コヨウ</t>
    </rPh>
    <rPh sb="126" eb="128">
      <t>ケイヤク</t>
    </rPh>
    <rPh sb="128" eb="130">
      <t>キカン</t>
    </rPh>
    <rPh sb="132" eb="133">
      <t>ネン</t>
    </rPh>
    <rPh sb="133" eb="135">
      <t>ミマン</t>
    </rPh>
    <rPh sb="138" eb="141">
      <t>タンジカン</t>
    </rPh>
    <rPh sb="141" eb="143">
      <t>キンム</t>
    </rPh>
    <rPh sb="144" eb="145">
      <t>シャ</t>
    </rPh>
    <rPh sb="148" eb="149">
      <t>ニン</t>
    </rPh>
    <phoneticPr fontId="20"/>
  </si>
  <si>
    <t>R3.3</t>
    <phoneticPr fontId="20"/>
  </si>
  <si>
    <t>　○　卒業者に占める就職者の割合は17.7％で、前年度より7.1ポイント低下</t>
    <phoneticPr fontId="20"/>
  </si>
  <si>
    <t>98.5</t>
    <phoneticPr fontId="20"/>
  </si>
  <si>
    <t>　その他は202人で、卒業者総数の58.7%となっている。主な内訳は、不登校等による進路未定が140人、求職中が14人、臨時労働者が8人、自宅での進学準備が6人、社会福祉施設等入所・通所者が6人などである。</t>
    <rPh sb="3" eb="4">
      <t>タ</t>
    </rPh>
    <rPh sb="8" eb="9">
      <t>ニン</t>
    </rPh>
    <rPh sb="11" eb="14">
      <t>ソツギョウシャ</t>
    </rPh>
    <rPh sb="14" eb="16">
      <t>ソウスウ</t>
    </rPh>
    <rPh sb="29" eb="30">
      <t>オモ</t>
    </rPh>
    <rPh sb="31" eb="33">
      <t>ウチワケ</t>
    </rPh>
    <rPh sb="35" eb="38">
      <t>フトウコウ</t>
    </rPh>
    <rPh sb="38" eb="39">
      <t>トウ</t>
    </rPh>
    <rPh sb="50" eb="51">
      <t>ニン</t>
    </rPh>
    <rPh sb="52" eb="54">
      <t>キュウショク</t>
    </rPh>
    <rPh sb="54" eb="55">
      <t>チュウ</t>
    </rPh>
    <rPh sb="58" eb="59">
      <t>ニン</t>
    </rPh>
    <rPh sb="60" eb="62">
      <t>リンジ</t>
    </rPh>
    <rPh sb="62" eb="65">
      <t>ロウドウシャ</t>
    </rPh>
    <rPh sb="67" eb="68">
      <t>ニン</t>
    </rPh>
    <rPh sb="69" eb="71">
      <t>ジタク</t>
    </rPh>
    <rPh sb="73" eb="75">
      <t>シンガク</t>
    </rPh>
    <rPh sb="75" eb="77">
      <t>ジュンビ</t>
    </rPh>
    <rPh sb="79" eb="80">
      <t>ニン</t>
    </rPh>
    <rPh sb="81" eb="83">
      <t>シャカイ</t>
    </rPh>
    <rPh sb="83" eb="85">
      <t>フクシ</t>
    </rPh>
    <rPh sb="85" eb="87">
      <t>シセツ</t>
    </rPh>
    <rPh sb="87" eb="88">
      <t>トウ</t>
    </rPh>
    <rPh sb="88" eb="90">
      <t>ニュウショ</t>
    </rPh>
    <rPh sb="91" eb="93">
      <t>ツウショ</t>
    </rPh>
    <rPh sb="93" eb="94">
      <t>シャ</t>
    </rPh>
    <rPh sb="96" eb="97">
      <t>ニン</t>
    </rPh>
    <phoneticPr fontId="20"/>
  </si>
  <si>
    <t>対象･…特別支援学校16校
           （国立1、県立15）</t>
    <rPh sb="4" eb="6">
      <t>トクベツ</t>
    </rPh>
    <rPh sb="6" eb="8">
      <t>シエン</t>
    </rPh>
    <rPh sb="8" eb="10">
      <t>ガッコウ</t>
    </rPh>
    <rPh sb="12" eb="13">
      <t>コウ</t>
    </rPh>
    <rPh sb="26" eb="28">
      <t>コクリツ</t>
    </rPh>
    <rPh sb="30" eb="32">
      <t>ケンリツ</t>
    </rPh>
    <phoneticPr fontId="20"/>
  </si>
  <si>
    <t>　特別支援学校（中学部）の卒業者は142人で、前年度より45人減少している。
　高等学校等進学者は137人、その他は5人（社会福祉施設等入所・通所者2人、不登校等による進路未定2人等）となっている。</t>
    <rPh sb="1" eb="3">
      <t>トクベツ</t>
    </rPh>
    <rPh sb="3" eb="5">
      <t>シエン</t>
    </rPh>
    <rPh sb="5" eb="7">
      <t>ガッコウ</t>
    </rPh>
    <rPh sb="8" eb="10">
      <t>チュウガク</t>
    </rPh>
    <rPh sb="10" eb="11">
      <t>ブ</t>
    </rPh>
    <rPh sb="13" eb="16">
      <t>ソツギョウシャ</t>
    </rPh>
    <rPh sb="20" eb="21">
      <t>ニン</t>
    </rPh>
    <rPh sb="23" eb="26">
      <t>ゼンネンド</t>
    </rPh>
    <rPh sb="30" eb="31">
      <t>ニン</t>
    </rPh>
    <rPh sb="31" eb="33">
      <t>ゲンショウ</t>
    </rPh>
    <rPh sb="40" eb="42">
      <t>コウトウ</t>
    </rPh>
    <rPh sb="42" eb="44">
      <t>ガッコウ</t>
    </rPh>
    <rPh sb="44" eb="45">
      <t>トウ</t>
    </rPh>
    <rPh sb="45" eb="48">
      <t>シンガクシャ</t>
    </rPh>
    <rPh sb="52" eb="53">
      <t>ニン</t>
    </rPh>
    <rPh sb="56" eb="57">
      <t>タ</t>
    </rPh>
    <rPh sb="59" eb="60">
      <t>ニン</t>
    </rPh>
    <rPh sb="61" eb="63">
      <t>シャカイ</t>
    </rPh>
    <rPh sb="63" eb="65">
      <t>フクシ</t>
    </rPh>
    <rPh sb="65" eb="67">
      <t>シセツ</t>
    </rPh>
    <rPh sb="67" eb="68">
      <t>トウ</t>
    </rPh>
    <rPh sb="68" eb="70">
      <t>ニュウショ</t>
    </rPh>
    <rPh sb="71" eb="73">
      <t>ツウショ</t>
    </rPh>
    <rPh sb="73" eb="74">
      <t>シャ</t>
    </rPh>
    <rPh sb="75" eb="76">
      <t>ニン</t>
    </rPh>
    <rPh sb="89" eb="90">
      <t>ニン</t>
    </rPh>
    <rPh sb="90" eb="91">
      <t>トウ</t>
    </rPh>
    <phoneticPr fontId="20"/>
  </si>
  <si>
    <t>　県内と県外の別に見ると、県内進学者は137人、県外進学者は0人である。
　学校種類別に見ると、全日制高等学校進学者は1人、特別支援学校（高等部）進学者は136人である。</t>
    <rPh sb="1" eb="3">
      <t>ケンナイ</t>
    </rPh>
    <rPh sb="4" eb="5">
      <t>ケン</t>
    </rPh>
    <rPh sb="5" eb="6">
      <t>ガイ</t>
    </rPh>
    <rPh sb="7" eb="8">
      <t>ベツ</t>
    </rPh>
    <rPh sb="9" eb="10">
      <t>ミ</t>
    </rPh>
    <rPh sb="13" eb="15">
      <t>ケンナイ</t>
    </rPh>
    <rPh sb="15" eb="18">
      <t>シンガクシャ</t>
    </rPh>
    <rPh sb="22" eb="23">
      <t>ニン</t>
    </rPh>
    <rPh sb="24" eb="26">
      <t>ケンガイ</t>
    </rPh>
    <rPh sb="26" eb="29">
      <t>シンガクシャ</t>
    </rPh>
    <rPh sb="31" eb="32">
      <t>ニン</t>
    </rPh>
    <rPh sb="38" eb="40">
      <t>ガッコウ</t>
    </rPh>
    <rPh sb="40" eb="42">
      <t>シュルイ</t>
    </rPh>
    <rPh sb="42" eb="43">
      <t>ベツ</t>
    </rPh>
    <rPh sb="44" eb="45">
      <t>ミ</t>
    </rPh>
    <rPh sb="48" eb="51">
      <t>ゼンニチセイ</t>
    </rPh>
    <rPh sb="51" eb="53">
      <t>コウトウ</t>
    </rPh>
    <rPh sb="53" eb="55">
      <t>ガッコウ</t>
    </rPh>
    <rPh sb="55" eb="58">
      <t>シンガクシャ</t>
    </rPh>
    <rPh sb="60" eb="61">
      <t>ニン</t>
    </rPh>
    <rPh sb="62" eb="64">
      <t>トクベツ</t>
    </rPh>
    <rPh sb="64" eb="66">
      <t>シエン</t>
    </rPh>
    <rPh sb="66" eb="68">
      <t>ガッコウ</t>
    </rPh>
    <rPh sb="69" eb="72">
      <t>コウトウブ</t>
    </rPh>
    <rPh sb="73" eb="76">
      <t>シンガクシャ</t>
    </rPh>
    <rPh sb="80" eb="81">
      <t>ニン</t>
    </rPh>
    <phoneticPr fontId="20"/>
  </si>
  <si>
    <t>高等学校等とは、高等学校、特別支援学校（高等部）、高等専門学校です。
公共職業能力開発施設等とは、職業訓練を行うために設置された施設です。
H31.3までは、就職者とは、給料、賃金、報酬その他経常的な収入を得る仕事に就いた者をいい、R2.3からは、自営業主等、無期雇用労働者、有期雇用労働者のうち雇用契約期間が１年以上かつフルタイム勤務相当の者をいいます。</t>
    <phoneticPr fontId="20"/>
  </si>
  <si>
    <t>大学等とは、大学、短期大学、高等学校等の専攻科です。
公共職業能力開発施設等とは、職業訓練を行うために設置された施設です。
H31.3までは、就職者とは、給料、賃金、報酬その他経常的な収入を得る仕事に就いた者をいい、R2.3からは、自営業主等、無期雇用労働者、有期雇用労働者のうち雇用契約期間が１年以上かつフルタイム勤務相当の者をいいます。</t>
    <rPh sb="73" eb="74">
      <t>シャ</t>
    </rPh>
    <rPh sb="77" eb="79">
      <t>キュウリョウ</t>
    </rPh>
    <rPh sb="80" eb="82">
      <t>チンギン</t>
    </rPh>
    <rPh sb="83" eb="85">
      <t>ホウシュウ</t>
    </rPh>
    <rPh sb="87" eb="88">
      <t>タ</t>
    </rPh>
    <rPh sb="103" eb="104">
      <t>シャ</t>
    </rPh>
    <rPh sb="116" eb="119">
      <t>ジエイギョウ</t>
    </rPh>
    <rPh sb="119" eb="120">
      <t>ヌシ</t>
    </rPh>
    <rPh sb="120" eb="121">
      <t>トウ</t>
    </rPh>
    <rPh sb="122" eb="124">
      <t>ムキ</t>
    </rPh>
    <rPh sb="124" eb="126">
      <t>コヨウ</t>
    </rPh>
    <rPh sb="126" eb="129">
      <t>ロウドウシャ</t>
    </rPh>
    <rPh sb="130" eb="132">
      <t>ユウキ</t>
    </rPh>
    <rPh sb="132" eb="134">
      <t>コヨウ</t>
    </rPh>
    <rPh sb="134" eb="137">
      <t>ロウドウシャ</t>
    </rPh>
    <rPh sb="140" eb="142">
      <t>コヨウ</t>
    </rPh>
    <rPh sb="142" eb="144">
      <t>ケイヤク</t>
    </rPh>
    <rPh sb="144" eb="146">
      <t>キカン</t>
    </rPh>
    <rPh sb="148" eb="151">
      <t>ネンイジョウ</t>
    </rPh>
    <rPh sb="158" eb="160">
      <t>キンム</t>
    </rPh>
    <rPh sb="160" eb="162">
      <t>ソウトウ</t>
    </rPh>
    <rPh sb="163" eb="164">
      <t>シャ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</si>
</sst>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"/>
    <numFmt numFmtId="177" formatCode="0.0_);[Red]\(0.0\)"/>
    <numFmt numFmtId="178" formatCode="0.0_ "/>
    <numFmt numFmtId="179" formatCode="0.0_);\(0.0\)"/>
    <numFmt numFmtId="180" formatCode="0.0;[Red]0.0"/>
    <numFmt numFmtId="181" formatCode="#,##0;[Red]#,##0"/>
    <numFmt numFmtId="182" formatCode="#,##0.0;[Red]#,##0.0"/>
    <numFmt numFmtId="183" formatCode="#,##0.0;&quot;△ &quot;#,##0.0"/>
    <numFmt numFmtId="184" formatCode="#,##0;&quot;△ &quot;#,##0"/>
    <numFmt numFmtId="185" formatCode="#,##0.0;[Red]\-#,##0.0"/>
    <numFmt numFmtId="186" formatCode="0_);[Red]\(0\)"/>
    <numFmt numFmtId="187" formatCode="0_);\(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2"/>
      <name val="Abadi MT Condensed Light"/>
      <family val="2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15"/>
      <name val="ＭＳ 明朝"/>
      <family val="1"/>
      <charset val="12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Abadi MT Condensed Light"/>
      <family val="2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5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8"/>
      </right>
      <top style="double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8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8"/>
      </left>
      <right style="thin">
        <color indexed="8"/>
      </right>
      <top style="double">
        <color indexed="64"/>
      </top>
      <bottom style="hair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/>
      <right style="thin">
        <color indexed="8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medium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thin">
        <color indexed="8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8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2" fillId="0" borderId="0"/>
  </cellStyleXfs>
  <cellXfs count="1125">
    <xf numFmtId="0" fontId="0" fillId="0" borderId="0" xfId="0"/>
    <xf numFmtId="0" fontId="4" fillId="0" borderId="0" xfId="2" applyFont="1"/>
    <xf numFmtId="49" fontId="4" fillId="0" borderId="0" xfId="2" applyNumberFormat="1" applyFont="1" applyBorder="1"/>
    <xf numFmtId="49" fontId="5" fillId="0" borderId="0" xfId="2" applyNumberFormat="1" applyFont="1" applyBorder="1"/>
    <xf numFmtId="49" fontId="4" fillId="0" borderId="0" xfId="0" applyNumberFormat="1" applyFont="1" applyBorder="1" applyAlignment="1">
      <alignment horizontal="right"/>
    </xf>
    <xf numFmtId="181" fontId="1" fillId="0" borderId="0" xfId="0" applyNumberFormat="1" applyFont="1" applyBorder="1"/>
    <xf numFmtId="49" fontId="8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7" fillId="0" borderId="0" xfId="2" applyNumberFormat="1" applyFont="1" applyBorder="1" applyAlignment="1">
      <alignment horizontal="left" vertical="top"/>
    </xf>
    <xf numFmtId="49" fontId="5" fillId="0" borderId="0" xfId="2" applyNumberFormat="1" applyFont="1" applyBorder="1" applyAlignment="1">
      <alignment vertical="top"/>
    </xf>
    <xf numFmtId="0" fontId="7" fillId="0" borderId="0" xfId="2" applyFont="1" applyBorder="1" applyAlignment="1">
      <alignment horizontal="left" vertical="top"/>
    </xf>
    <xf numFmtId="0" fontId="11" fillId="0" borderId="0" xfId="2" applyFont="1" applyAlignment="1">
      <alignment vertical="top"/>
    </xf>
    <xf numFmtId="0" fontId="12" fillId="0" borderId="0" xfId="2" applyFont="1" applyAlignment="1">
      <alignment vertical="top"/>
    </xf>
    <xf numFmtId="177" fontId="12" fillId="0" borderId="0" xfId="2" applyNumberFormat="1" applyFont="1" applyAlignment="1">
      <alignment vertical="top"/>
    </xf>
    <xf numFmtId="181" fontId="12" fillId="0" borderId="0" xfId="2" applyNumberFormat="1" applyFont="1" applyAlignment="1">
      <alignment vertical="top"/>
    </xf>
    <xf numFmtId="0" fontId="13" fillId="0" borderId="0" xfId="2" applyFont="1" applyAlignment="1">
      <alignment horizontal="center" vertical="top"/>
    </xf>
    <xf numFmtId="49" fontId="9" fillId="0" borderId="0" xfId="2" applyNumberFormat="1" applyFont="1"/>
    <xf numFmtId="0" fontId="9" fillId="0" borderId="0" xfId="2" applyFont="1" applyAlignment="1">
      <alignment horizontal="left"/>
    </xf>
    <xf numFmtId="49" fontId="14" fillId="0" borderId="4" xfId="2" applyNumberFormat="1" applyFont="1" applyBorder="1" applyAlignment="1">
      <alignment horizontal="left" vertical="center"/>
    </xf>
    <xf numFmtId="49" fontId="9" fillId="0" borderId="0" xfId="2" applyNumberFormat="1" applyFont="1" applyBorder="1" applyAlignment="1">
      <alignment horizontal="left"/>
    </xf>
    <xf numFmtId="0" fontId="9" fillId="0" borderId="0" xfId="2" applyFont="1" applyAlignment="1"/>
    <xf numFmtId="0" fontId="12" fillId="0" borderId="5" xfId="2" applyFont="1" applyBorder="1" applyAlignment="1">
      <alignment horizontal="centerContinuous" vertical="center"/>
    </xf>
    <xf numFmtId="181" fontId="4" fillId="0" borderId="6" xfId="2" applyNumberFormat="1" applyFont="1" applyBorder="1" applyAlignment="1">
      <alignment horizontal="centerContinuous" vertical="center"/>
    </xf>
    <xf numFmtId="181" fontId="4" fillId="0" borderId="7" xfId="2" applyNumberFormat="1" applyFont="1" applyBorder="1" applyAlignment="1">
      <alignment horizontal="centerContinuous" vertical="center"/>
    </xf>
    <xf numFmtId="0" fontId="4" fillId="0" borderId="6" xfId="2" applyFont="1" applyBorder="1" applyAlignment="1">
      <alignment horizontal="centerContinuous" vertical="center"/>
    </xf>
    <xf numFmtId="179" fontId="10" fillId="0" borderId="0" xfId="0" applyNumberFormat="1" applyFont="1" applyBorder="1" applyAlignment="1">
      <alignment horizontal="right"/>
    </xf>
    <xf numFmtId="49" fontId="4" fillId="0" borderId="0" xfId="2" applyNumberFormat="1" applyFont="1" applyBorder="1" applyAlignment="1">
      <alignment horizontal="center"/>
    </xf>
    <xf numFmtId="0" fontId="4" fillId="0" borderId="9" xfId="2" applyFont="1" applyBorder="1" applyAlignment="1">
      <alignment horizontal="centerContinuous"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18" fillId="0" borderId="18" xfId="2" applyFont="1" applyBorder="1" applyAlignment="1">
      <alignment horizontal="centerContinuous" vertical="center"/>
    </xf>
    <xf numFmtId="0" fontId="4" fillId="0" borderId="19" xfId="2" applyFont="1" applyBorder="1" applyAlignment="1">
      <alignment horizontal="centerContinuous" vertical="center"/>
    </xf>
    <xf numFmtId="0" fontId="5" fillId="0" borderId="20" xfId="2" applyFont="1" applyBorder="1" applyAlignment="1">
      <alignment horizontal="centerContinuous" vertical="center"/>
    </xf>
    <xf numFmtId="49" fontId="1" fillId="0" borderId="1" xfId="0" applyNumberFormat="1" applyFont="1" applyBorder="1"/>
    <xf numFmtId="49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15" fillId="0" borderId="0" xfId="0" applyFont="1" applyBorder="1"/>
    <xf numFmtId="0" fontId="11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4" fillId="0" borderId="0" xfId="0" applyFont="1" applyBorder="1"/>
    <xf numFmtId="49" fontId="4" fillId="0" borderId="0" xfId="2" applyNumberFormat="1" applyFont="1" applyBorder="1" applyAlignment="1">
      <alignment horizontal="left" vertical="center"/>
    </xf>
    <xf numFmtId="179" fontId="16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Continuous"/>
    </xf>
    <xf numFmtId="49" fontId="2" fillId="0" borderId="0" xfId="0" applyNumberFormat="1" applyFont="1" applyBorder="1" applyAlignment="1" applyProtection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/>
    <xf numFmtId="176" fontId="5" fillId="0" borderId="0" xfId="0" applyNumberFormat="1" applyFont="1"/>
    <xf numFmtId="0" fontId="5" fillId="0" borderId="0" xfId="0" applyFont="1" applyBorder="1"/>
    <xf numFmtId="0" fontId="22" fillId="0" borderId="0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justifyLastLine="1"/>
    </xf>
    <xf numFmtId="183" fontId="4" fillId="0" borderId="0" xfId="2" applyNumberFormat="1" applyFont="1" applyBorder="1" applyAlignment="1">
      <alignment vertical="center"/>
    </xf>
    <xf numFmtId="0" fontId="2" fillId="0" borderId="0" xfId="2" applyFont="1" applyAlignment="1">
      <alignment horizontal="left"/>
    </xf>
    <xf numFmtId="0" fontId="21" fillId="0" borderId="0" xfId="0" applyFont="1" applyAlignment="1">
      <alignment vertical="top" wrapText="1"/>
    </xf>
    <xf numFmtId="0" fontId="2" fillId="0" borderId="0" xfId="2" applyFont="1"/>
    <xf numFmtId="0" fontId="2" fillId="0" borderId="0" xfId="2" applyFont="1" applyAlignment="1">
      <alignment vertical="top" wrapText="1"/>
    </xf>
    <xf numFmtId="49" fontId="5" fillId="0" borderId="28" xfId="0" applyNumberFormat="1" applyFont="1" applyBorder="1" applyAlignment="1">
      <alignment horizontal="center" vertical="center" wrapText="1"/>
    </xf>
    <xf numFmtId="49" fontId="4" fillId="0" borderId="29" xfId="2" applyNumberFormat="1" applyFont="1" applyBorder="1" applyAlignment="1">
      <alignment horizontal="center" vertical="center"/>
    </xf>
    <xf numFmtId="49" fontId="5" fillId="0" borderId="12" xfId="2" applyNumberFormat="1" applyFont="1" applyBorder="1" applyAlignment="1">
      <alignment horizontal="center" vertical="center"/>
    </xf>
    <xf numFmtId="49" fontId="5" fillId="0" borderId="30" xfId="2" applyNumberFormat="1" applyFont="1" applyBorder="1" applyAlignment="1">
      <alignment horizontal="center" vertical="center"/>
    </xf>
    <xf numFmtId="49" fontId="5" fillId="0" borderId="31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Continuous" vertical="center"/>
    </xf>
    <xf numFmtId="0" fontId="5" fillId="0" borderId="0" xfId="2" applyFont="1" applyBorder="1" applyAlignment="1">
      <alignment horizontal="centerContinuous"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82" fontId="16" fillId="0" borderId="0" xfId="2" applyNumberFormat="1" applyFont="1" applyBorder="1" applyAlignment="1">
      <alignment horizontal="right" vertical="center"/>
    </xf>
    <xf numFmtId="181" fontId="13" fillId="0" borderId="0" xfId="2" applyNumberFormat="1" applyFont="1" applyBorder="1" applyAlignment="1" applyProtection="1">
      <alignment horizontal="right" vertical="center"/>
    </xf>
    <xf numFmtId="184" fontId="13" fillId="0" borderId="0" xfId="2" applyNumberFormat="1" applyFont="1" applyBorder="1" applyAlignment="1" applyProtection="1">
      <alignment vertical="center"/>
    </xf>
    <xf numFmtId="180" fontId="16" fillId="0" borderId="0" xfId="2" applyNumberFormat="1" applyFont="1" applyBorder="1" applyAlignment="1">
      <alignment horizontal="right" vertical="center"/>
    </xf>
    <xf numFmtId="180" fontId="17" fillId="0" borderId="0" xfId="2" applyNumberFormat="1" applyFont="1" applyBorder="1" applyAlignment="1">
      <alignment horizontal="right" vertical="center"/>
    </xf>
    <xf numFmtId="182" fontId="16" fillId="0" borderId="0" xfId="2" applyNumberFormat="1" applyFont="1" applyBorder="1" applyAlignment="1">
      <alignment vertical="center"/>
    </xf>
    <xf numFmtId="184" fontId="13" fillId="0" borderId="0" xfId="2" applyNumberFormat="1" applyFont="1" applyBorder="1" applyAlignment="1" applyProtection="1">
      <alignment horizontal="right" vertical="center"/>
    </xf>
    <xf numFmtId="181" fontId="4" fillId="0" borderId="0" xfId="2" applyNumberFormat="1" applyFont="1" applyBorder="1" applyAlignment="1" applyProtection="1">
      <alignment horizontal="right" vertical="center"/>
    </xf>
    <xf numFmtId="181" fontId="18" fillId="0" borderId="0" xfId="2" applyNumberFormat="1" applyFont="1" applyBorder="1" applyAlignment="1" applyProtection="1">
      <alignment horizontal="right" vertical="center"/>
    </xf>
    <xf numFmtId="181" fontId="4" fillId="0" borderId="34" xfId="2" applyNumberFormat="1" applyFont="1" applyBorder="1" applyAlignment="1">
      <alignment horizontal="distributed" vertical="center" justifyLastLine="1"/>
    </xf>
    <xf numFmtId="181" fontId="4" fillId="0" borderId="35" xfId="2" applyNumberFormat="1" applyFont="1" applyBorder="1" applyAlignment="1">
      <alignment horizontal="distributed" vertical="center" justifyLastLine="1"/>
    </xf>
    <xf numFmtId="0" fontId="5" fillId="0" borderId="33" xfId="2" applyFont="1" applyBorder="1" applyAlignment="1">
      <alignment horizontal="center" vertical="center"/>
    </xf>
    <xf numFmtId="181" fontId="4" fillId="0" borderId="0" xfId="2" applyNumberFormat="1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 justifyLastLine="1"/>
    </xf>
    <xf numFmtId="38" fontId="4" fillId="0" borderId="0" xfId="1" applyFont="1" applyBorder="1" applyAlignment="1">
      <alignment horizontal="right"/>
    </xf>
    <xf numFmtId="49" fontId="4" fillId="0" borderId="0" xfId="2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5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49" fontId="4" fillId="0" borderId="0" xfId="2" applyNumberFormat="1" applyFont="1" applyBorder="1" applyAlignment="1">
      <alignment horizontal="left"/>
    </xf>
    <xf numFmtId="0" fontId="4" fillId="0" borderId="0" xfId="2" applyFont="1" applyBorder="1" applyAlignment="1">
      <alignment horizontal="distributed" vertical="center" justifyLastLine="1"/>
    </xf>
    <xf numFmtId="185" fontId="4" fillId="0" borderId="0" xfId="1" applyNumberFormat="1" applyFont="1" applyBorder="1" applyAlignment="1">
      <alignment vertical="center"/>
    </xf>
    <xf numFmtId="185" fontId="12" fillId="0" borderId="0" xfId="1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top"/>
    </xf>
    <xf numFmtId="49" fontId="2" fillId="0" borderId="0" xfId="2" applyNumberFormat="1" applyFont="1" applyBorder="1" applyAlignment="1">
      <alignment horizontal="right" vertical="top"/>
    </xf>
    <xf numFmtId="49" fontId="1" fillId="0" borderId="0" xfId="0" applyNumberFormat="1" applyFont="1" applyBorder="1"/>
    <xf numFmtId="0" fontId="7" fillId="0" borderId="0" xfId="2" applyFont="1" applyFill="1" applyBorder="1" applyAlignment="1">
      <alignment horizontal="left" vertical="top"/>
    </xf>
    <xf numFmtId="0" fontId="12" fillId="0" borderId="0" xfId="2" applyFont="1" applyFill="1" applyAlignment="1">
      <alignment vertical="top"/>
    </xf>
    <xf numFmtId="177" fontId="12" fillId="0" borderId="0" xfId="2" applyNumberFormat="1" applyFont="1" applyFill="1" applyAlignment="1">
      <alignment vertical="top"/>
    </xf>
    <xf numFmtId="181" fontId="12" fillId="0" borderId="0" xfId="2" applyNumberFormat="1" applyFont="1" applyFill="1" applyAlignment="1">
      <alignment vertical="top"/>
    </xf>
    <xf numFmtId="0" fontId="13" fillId="0" borderId="0" xfId="2" applyFont="1" applyFill="1" applyAlignment="1">
      <alignment horizontal="center" vertical="top"/>
    </xf>
    <xf numFmtId="0" fontId="4" fillId="0" borderId="0" xfId="2" applyFont="1" applyFill="1" applyAlignment="1">
      <alignment horizontal="center" vertical="center"/>
    </xf>
    <xf numFmtId="0" fontId="9" fillId="0" borderId="72" xfId="2" applyFont="1" applyFill="1" applyBorder="1" applyAlignment="1">
      <alignment horizontal="center" vertical="center"/>
    </xf>
    <xf numFmtId="0" fontId="4" fillId="0" borderId="73" xfId="2" applyFont="1" applyFill="1" applyBorder="1" applyAlignment="1">
      <alignment horizontal="center" vertical="center"/>
    </xf>
    <xf numFmtId="0" fontId="4" fillId="0" borderId="74" xfId="2" applyFont="1" applyFill="1" applyBorder="1" applyAlignment="1">
      <alignment horizontal="center" vertical="center"/>
    </xf>
    <xf numFmtId="0" fontId="4" fillId="0" borderId="75" xfId="2" applyFont="1" applyFill="1" applyBorder="1" applyAlignment="1">
      <alignment horizontal="center" vertical="center"/>
    </xf>
    <xf numFmtId="0" fontId="4" fillId="0" borderId="72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183" fontId="4" fillId="0" borderId="0" xfId="2" applyNumberFormat="1" applyFont="1" applyFill="1" applyBorder="1" applyAlignment="1">
      <alignment vertical="center"/>
    </xf>
    <xf numFmtId="0" fontId="2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left"/>
    </xf>
    <xf numFmtId="49" fontId="4" fillId="0" borderId="0" xfId="2" applyNumberFormat="1" applyFont="1" applyBorder="1" applyAlignment="1">
      <alignment vertical="center"/>
    </xf>
    <xf numFmtId="181" fontId="4" fillId="0" borderId="0" xfId="2" applyNumberFormat="1" applyFont="1" applyAlignment="1">
      <alignment horizontal="left" vertical="top"/>
    </xf>
    <xf numFmtId="38" fontId="4" fillId="0" borderId="0" xfId="1" applyFont="1" applyBorder="1" applyAlignment="1">
      <alignment vertical="center"/>
    </xf>
    <xf numFmtId="38" fontId="23" fillId="0" borderId="0" xfId="1" applyFont="1" applyBorder="1" applyAlignment="1">
      <alignment vertical="center"/>
    </xf>
    <xf numFmtId="185" fontId="23" fillId="0" borderId="0" xfId="1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4" fillId="0" borderId="0" xfId="2" applyNumberFormat="1" applyFont="1" applyAlignment="1">
      <alignment horizontal="right"/>
    </xf>
    <xf numFmtId="49" fontId="5" fillId="0" borderId="93" xfId="2" applyNumberFormat="1" applyFont="1" applyBorder="1" applyAlignment="1">
      <alignment horizontal="center" vertical="center"/>
    </xf>
    <xf numFmtId="49" fontId="5" fillId="0" borderId="94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4" fillId="0" borderId="0" xfId="2" applyFont="1" applyFill="1" applyAlignment="1">
      <alignment horizontal="right"/>
    </xf>
    <xf numFmtId="0" fontId="4" fillId="0" borderId="38" xfId="2" applyFont="1" applyFill="1" applyBorder="1" applyAlignment="1">
      <alignment horizontal="centerContinuous" vertical="center"/>
    </xf>
    <xf numFmtId="0" fontId="4" fillId="0" borderId="140" xfId="2" applyFont="1" applyFill="1" applyBorder="1" applyAlignment="1">
      <alignment horizontal="centerContinuous" vertical="center"/>
    </xf>
    <xf numFmtId="0" fontId="4" fillId="0" borderId="141" xfId="2" applyFont="1" applyFill="1" applyBorder="1" applyAlignment="1">
      <alignment horizontal="centerContinuous" vertical="center"/>
    </xf>
    <xf numFmtId="0" fontId="4" fillId="0" borderId="41" xfId="2" applyFont="1" applyFill="1" applyBorder="1" applyAlignment="1">
      <alignment horizontal="centerContinuous" vertical="center"/>
    </xf>
    <xf numFmtId="0" fontId="4" fillId="0" borderId="142" xfId="2" applyFont="1" applyFill="1" applyBorder="1" applyAlignment="1">
      <alignment horizontal="centerContinuous" vertical="center"/>
    </xf>
    <xf numFmtId="0" fontId="9" fillId="0" borderId="143" xfId="2" applyFont="1" applyFill="1" applyBorder="1" applyAlignment="1">
      <alignment horizontal="center" vertical="center"/>
    </xf>
    <xf numFmtId="0" fontId="5" fillId="0" borderId="147" xfId="2" applyFont="1" applyBorder="1" applyAlignment="1">
      <alignment horizontal="centerContinuous" vertical="center"/>
    </xf>
    <xf numFmtId="0" fontId="3" fillId="0" borderId="153" xfId="2" applyFont="1" applyBorder="1" applyAlignment="1">
      <alignment horizontal="center" vertical="center"/>
    </xf>
    <xf numFmtId="0" fontId="13" fillId="0" borderId="0" xfId="2" applyFont="1" applyAlignment="1">
      <alignment horizontal="right"/>
    </xf>
    <xf numFmtId="0" fontId="2" fillId="0" borderId="0" xfId="0" applyFont="1" applyAlignment="1">
      <alignment vertical="distributed" wrapText="1"/>
    </xf>
    <xf numFmtId="181" fontId="4" fillId="0" borderId="0" xfId="2" applyNumberFormat="1" applyFont="1" applyAlignment="1">
      <alignment horizontal="right" vertical="top"/>
    </xf>
    <xf numFmtId="49" fontId="4" fillId="0" borderId="0" xfId="2" applyNumberFormat="1" applyFont="1" applyBorder="1" applyAlignment="1">
      <alignment horizontal="right"/>
    </xf>
    <xf numFmtId="49" fontId="5" fillId="0" borderId="169" xfId="2" applyNumberFormat="1" applyFont="1" applyBorder="1" applyAlignment="1">
      <alignment horizontal="center" vertical="center"/>
    </xf>
    <xf numFmtId="49" fontId="5" fillId="0" borderId="180" xfId="2" applyNumberFormat="1" applyFont="1" applyBorder="1" applyAlignment="1">
      <alignment horizontal="center" vertical="center"/>
    </xf>
    <xf numFmtId="0" fontId="2" fillId="0" borderId="0" xfId="0" applyFont="1" applyBorder="1"/>
    <xf numFmtId="0" fontId="15" fillId="0" borderId="0" xfId="0" applyFont="1" applyBorder="1" applyAlignment="1" applyProtection="1">
      <alignment horizontal="justify"/>
    </xf>
    <xf numFmtId="0" fontId="4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22" fillId="0" borderId="159" xfId="0" applyFont="1" applyBorder="1" applyAlignment="1">
      <alignment horizontal="center" vertical="center" wrapText="1" shrinkToFit="1"/>
    </xf>
    <xf numFmtId="0" fontId="22" fillId="0" borderId="43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49" fontId="9" fillId="0" borderId="0" xfId="2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center"/>
    </xf>
    <xf numFmtId="179" fontId="12" fillId="0" borderId="0" xfId="0" applyNumberFormat="1" applyFont="1" applyBorder="1" applyAlignment="1">
      <alignment horizontal="right" vertical="center" wrapText="1"/>
    </xf>
    <xf numFmtId="0" fontId="4" fillId="0" borderId="0" xfId="2" applyFont="1" applyBorder="1" applyAlignment="1">
      <alignment horizontal="distributed" vertical="center" indent="2"/>
    </xf>
    <xf numFmtId="181" fontId="4" fillId="0" borderId="0" xfId="2" applyNumberFormat="1" applyFont="1" applyBorder="1" applyAlignment="1">
      <alignment horizontal="right" vertical="center"/>
    </xf>
    <xf numFmtId="180" fontId="12" fillId="0" borderId="0" xfId="2" applyNumberFormat="1" applyFont="1" applyBorder="1" applyAlignment="1">
      <alignment horizontal="right" vertical="center"/>
    </xf>
    <xf numFmtId="181" fontId="23" fillId="0" borderId="0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0" fontId="18" fillId="0" borderId="0" xfId="2" applyNumberFormat="1" applyFont="1" applyBorder="1" applyAlignment="1">
      <alignment horizontal="right" vertical="center"/>
    </xf>
    <xf numFmtId="181" fontId="13" fillId="0" borderId="0" xfId="2" applyNumberFormat="1" applyFont="1" applyBorder="1" applyAlignment="1">
      <alignment horizontal="right" vertical="center"/>
    </xf>
    <xf numFmtId="180" fontId="12" fillId="0" borderId="0" xfId="2" applyNumberFormat="1" applyFont="1" applyBorder="1" applyAlignment="1">
      <alignment vertical="center"/>
    </xf>
    <xf numFmtId="184" fontId="13" fillId="0" borderId="0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177" fontId="12" fillId="0" borderId="0" xfId="2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176" fontId="12" fillId="0" borderId="0" xfId="2" applyNumberFormat="1" applyFont="1" applyBorder="1" applyAlignment="1" applyProtection="1">
      <alignment vertical="center"/>
    </xf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vertical="top"/>
    </xf>
    <xf numFmtId="38" fontId="4" fillId="0" borderId="0" xfId="1" applyFont="1" applyBorder="1" applyAlignment="1"/>
    <xf numFmtId="176" fontId="6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left" vertical="center" wrapText="1"/>
    </xf>
    <xf numFmtId="179" fontId="10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 wrapText="1"/>
    </xf>
    <xf numFmtId="0" fontId="21" fillId="0" borderId="0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181" fontId="4" fillId="0" borderId="0" xfId="2" applyNumberFormat="1" applyFont="1" applyBorder="1" applyAlignment="1">
      <alignment vertical="top"/>
    </xf>
    <xf numFmtId="0" fontId="4" fillId="0" borderId="198" xfId="2" applyFont="1" applyFill="1" applyBorder="1" applyAlignment="1">
      <alignment horizontal="center" vertical="center" shrinkToFit="1"/>
    </xf>
    <xf numFmtId="49" fontId="19" fillId="0" borderId="0" xfId="2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 wrapText="1"/>
    </xf>
    <xf numFmtId="181" fontId="13" fillId="0" borderId="0" xfId="2" applyNumberFormat="1" applyFont="1" applyAlignment="1">
      <alignment horizontal="right" vertical="top"/>
    </xf>
    <xf numFmtId="179" fontId="5" fillId="0" borderId="0" xfId="0" applyNumberFormat="1" applyFont="1" applyBorder="1" applyAlignment="1">
      <alignment vertical="center"/>
    </xf>
    <xf numFmtId="182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left"/>
    </xf>
    <xf numFmtId="179" fontId="26" fillId="0" borderId="0" xfId="0" applyNumberFormat="1" applyFont="1" applyBorder="1" applyAlignment="1">
      <alignment horizontal="right"/>
    </xf>
    <xf numFmtId="49" fontId="2" fillId="0" borderId="0" xfId="2" applyNumberFormat="1" applyFont="1"/>
    <xf numFmtId="0" fontId="4" fillId="0" borderId="67" xfId="0" applyFont="1" applyFill="1" applyBorder="1" applyAlignment="1">
      <alignment horizontal="distributed" vertical="center" justifyLastLine="1"/>
    </xf>
    <xf numFmtId="0" fontId="4" fillId="0" borderId="146" xfId="0" applyFont="1" applyFill="1" applyBorder="1" applyAlignment="1">
      <alignment horizontal="distributed" vertical="center" justifyLastLine="1"/>
    </xf>
    <xf numFmtId="0" fontId="3" fillId="0" borderId="47" xfId="2" applyFont="1" applyBorder="1" applyAlignment="1">
      <alignment horizontal="center" vertical="center" shrinkToFit="1"/>
    </xf>
    <xf numFmtId="0" fontId="3" fillId="0" borderId="204" xfId="2" applyFont="1" applyBorder="1" applyAlignment="1">
      <alignment horizontal="center" vertical="center" shrinkToFit="1"/>
    </xf>
    <xf numFmtId="0" fontId="4" fillId="0" borderId="198" xfId="2" applyFont="1" applyBorder="1" applyAlignment="1">
      <alignment horizontal="center" vertical="center" shrinkToFit="1"/>
    </xf>
    <xf numFmtId="0" fontId="4" fillId="0" borderId="73" xfId="2" applyFont="1" applyBorder="1" applyAlignment="1">
      <alignment horizontal="center" vertical="center" shrinkToFit="1"/>
    </xf>
    <xf numFmtId="177" fontId="18" fillId="0" borderId="198" xfId="2" applyNumberFormat="1" applyFont="1" applyBorder="1" applyAlignment="1">
      <alignment horizontal="center" vertical="center" shrinkToFit="1"/>
    </xf>
    <xf numFmtId="0" fontId="4" fillId="0" borderId="74" xfId="2" applyFont="1" applyBorder="1" applyAlignment="1">
      <alignment horizontal="center" vertical="center" shrinkToFit="1"/>
    </xf>
    <xf numFmtId="181" fontId="4" fillId="0" borderId="198" xfId="2" applyNumberFormat="1" applyFont="1" applyBorder="1" applyAlignment="1">
      <alignment horizontal="center" vertical="center" shrinkToFit="1"/>
    </xf>
    <xf numFmtId="0" fontId="4" fillId="0" borderId="205" xfId="2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distributed" vertical="center" shrinkToFit="1"/>
    </xf>
    <xf numFmtId="0" fontId="4" fillId="0" borderId="140" xfId="0" applyFont="1" applyBorder="1" applyAlignment="1">
      <alignment horizontal="distributed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19" fillId="0" borderId="0" xfId="2" applyNumberFormat="1" applyFont="1" applyFill="1" applyBorder="1" applyAlignment="1">
      <alignment horizontal="left" vertical="center"/>
    </xf>
    <xf numFmtId="49" fontId="5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vertical="center"/>
    </xf>
    <xf numFmtId="49" fontId="19" fillId="0" borderId="0" xfId="2" applyNumberFormat="1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9" fontId="19" fillId="0" borderId="23" xfId="2" applyNumberFormat="1" applyFont="1" applyBorder="1" applyAlignment="1">
      <alignment horizontal="left" vertical="center"/>
    </xf>
    <xf numFmtId="0" fontId="4" fillId="0" borderId="84" xfId="0" applyFont="1" applyBorder="1" applyAlignment="1">
      <alignment horizontal="center" vertical="center" shrinkToFit="1"/>
    </xf>
    <xf numFmtId="49" fontId="4" fillId="0" borderId="0" xfId="2" applyNumberFormat="1" applyFont="1"/>
    <xf numFmtId="0" fontId="1" fillId="0" borderId="0" xfId="0" applyFont="1"/>
    <xf numFmtId="49" fontId="4" fillId="0" borderId="0" xfId="2" applyNumberFormat="1" applyFont="1" applyBorder="1" applyAlignment="1">
      <alignment vertical="top"/>
    </xf>
    <xf numFmtId="49" fontId="4" fillId="0" borderId="0" xfId="2" applyNumberFormat="1" applyFont="1" applyAlignment="1">
      <alignment vertical="top"/>
    </xf>
    <xf numFmtId="181" fontId="4" fillId="0" borderId="39" xfId="0" applyNumberFormat="1" applyFont="1" applyBorder="1" applyAlignment="1">
      <alignment horizontal="right" vertical="center"/>
    </xf>
    <xf numFmtId="181" fontId="4" fillId="0" borderId="51" xfId="0" applyNumberFormat="1" applyFont="1" applyBorder="1" applyAlignment="1">
      <alignment horizontal="right" vertical="center"/>
    </xf>
    <xf numFmtId="181" fontId="4" fillId="0" borderId="52" xfId="0" applyNumberFormat="1" applyFont="1" applyBorder="1" applyAlignment="1">
      <alignment horizontal="right" vertical="center"/>
    </xf>
    <xf numFmtId="181" fontId="4" fillId="0" borderId="54" xfId="0" applyNumberFormat="1" applyFont="1" applyBorder="1" applyAlignment="1">
      <alignment horizontal="right" vertical="center"/>
    </xf>
    <xf numFmtId="177" fontId="12" fillId="0" borderId="172" xfId="0" applyNumberFormat="1" applyFont="1" applyBorder="1" applyAlignment="1">
      <alignment horizontal="right" vertical="center"/>
    </xf>
    <xf numFmtId="179" fontId="12" fillId="0" borderId="57" xfId="0" applyNumberFormat="1" applyFont="1" applyBorder="1" applyAlignment="1">
      <alignment horizontal="right" vertical="center"/>
    </xf>
    <xf numFmtId="179" fontId="12" fillId="0" borderId="58" xfId="0" applyNumberFormat="1" applyFont="1" applyBorder="1" applyAlignment="1">
      <alignment horizontal="right" vertical="center"/>
    </xf>
    <xf numFmtId="179" fontId="12" fillId="0" borderId="99" xfId="0" applyNumberFormat="1" applyFont="1" applyBorder="1" applyAlignment="1">
      <alignment horizontal="right" vertical="center"/>
    </xf>
    <xf numFmtId="181" fontId="4" fillId="0" borderId="53" xfId="0" applyNumberFormat="1" applyFont="1" applyBorder="1" applyAlignment="1">
      <alignment horizontal="right" vertical="center"/>
    </xf>
    <xf numFmtId="177" fontId="12" fillId="0" borderId="56" xfId="0" applyNumberFormat="1" applyFont="1" applyBorder="1" applyAlignment="1">
      <alignment horizontal="right" vertical="center"/>
    </xf>
    <xf numFmtId="179" fontId="12" fillId="0" borderId="91" xfId="0" applyNumberFormat="1" applyFont="1" applyBorder="1" applyAlignment="1">
      <alignment horizontal="right" vertical="center"/>
    </xf>
    <xf numFmtId="179" fontId="12" fillId="0" borderId="109" xfId="0" applyNumberFormat="1" applyFont="1" applyBorder="1" applyAlignment="1">
      <alignment horizontal="right" vertical="center"/>
    </xf>
    <xf numFmtId="179" fontId="12" fillId="0" borderId="110" xfId="0" applyNumberFormat="1" applyFont="1" applyBorder="1" applyAlignment="1">
      <alignment horizontal="right" vertical="center"/>
    </xf>
    <xf numFmtId="181" fontId="4" fillId="0" borderId="65" xfId="0" applyNumberFormat="1" applyFont="1" applyBorder="1" applyAlignment="1">
      <alignment horizontal="right" vertical="center"/>
    </xf>
    <xf numFmtId="181" fontId="4" fillId="0" borderId="66" xfId="0" applyNumberFormat="1" applyFont="1" applyBorder="1" applyAlignment="1">
      <alignment horizontal="right" vertical="center"/>
    </xf>
    <xf numFmtId="181" fontId="4" fillId="0" borderId="67" xfId="0" applyNumberFormat="1" applyFont="1" applyBorder="1" applyAlignment="1">
      <alignment horizontal="right" vertical="center"/>
    </xf>
    <xf numFmtId="177" fontId="12" fillId="0" borderId="59" xfId="0" applyNumberFormat="1" applyFont="1" applyBorder="1" applyAlignment="1">
      <alignment horizontal="right" vertical="center"/>
    </xf>
    <xf numFmtId="179" fontId="12" fillId="0" borderId="60" xfId="0" applyNumberFormat="1" applyFont="1" applyBorder="1" applyAlignment="1">
      <alignment horizontal="right" vertical="center"/>
    </xf>
    <xf numFmtId="179" fontId="12" fillId="0" borderId="61" xfId="0" applyNumberFormat="1" applyFont="1" applyBorder="1" applyAlignment="1">
      <alignment horizontal="right" vertical="center"/>
    </xf>
    <xf numFmtId="179" fontId="12" fillId="0" borderId="184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181" fontId="28" fillId="0" borderId="95" xfId="0" applyNumberFormat="1" applyFont="1" applyBorder="1" applyAlignment="1">
      <alignment horizontal="right" vertical="center"/>
    </xf>
    <xf numFmtId="181" fontId="28" fillId="0" borderId="96" xfId="0" applyNumberFormat="1" applyFont="1" applyBorder="1" applyAlignment="1">
      <alignment horizontal="right" vertical="center"/>
    </xf>
    <xf numFmtId="49" fontId="28" fillId="0" borderId="97" xfId="0" applyNumberFormat="1" applyFont="1" applyBorder="1" applyAlignment="1">
      <alignment horizontal="right" vertical="center"/>
    </xf>
    <xf numFmtId="177" fontId="29" fillId="0" borderId="174" xfId="0" applyNumberFormat="1" applyFont="1" applyBorder="1" applyAlignment="1">
      <alignment horizontal="right" vertical="center"/>
    </xf>
    <xf numFmtId="178" fontId="29" fillId="0" borderId="102" xfId="0" applyNumberFormat="1" applyFont="1" applyBorder="1" applyAlignment="1">
      <alignment horizontal="right" vertical="center"/>
    </xf>
    <xf numFmtId="178" fontId="29" fillId="0" borderId="103" xfId="0" applyNumberFormat="1" applyFont="1" applyBorder="1" applyAlignment="1">
      <alignment horizontal="right" vertical="center"/>
    </xf>
    <xf numFmtId="178" fontId="29" fillId="0" borderId="104" xfId="0" applyNumberFormat="1" applyFont="1" applyBorder="1" applyAlignment="1">
      <alignment horizontal="right" vertical="center"/>
    </xf>
    <xf numFmtId="178" fontId="29" fillId="0" borderId="105" xfId="0" applyNumberFormat="1" applyFont="1" applyBorder="1" applyAlignment="1">
      <alignment horizontal="right" vertical="center"/>
    </xf>
    <xf numFmtId="178" fontId="29" fillId="0" borderId="106" xfId="0" applyNumberFormat="1" applyFont="1" applyBorder="1" applyAlignment="1">
      <alignment horizontal="right" vertical="center"/>
    </xf>
    <xf numFmtId="181" fontId="4" fillId="0" borderId="55" xfId="0" applyNumberFormat="1" applyFont="1" applyBorder="1" applyAlignment="1">
      <alignment horizontal="right" vertical="center"/>
    </xf>
    <xf numFmtId="38" fontId="4" fillId="0" borderId="59" xfId="1" applyFont="1" applyBorder="1" applyAlignment="1">
      <alignment horizontal="right" vertical="center"/>
    </xf>
    <xf numFmtId="38" fontId="4" fillId="0" borderId="60" xfId="1" applyFont="1" applyBorder="1" applyAlignment="1">
      <alignment horizontal="right" vertical="center"/>
    </xf>
    <xf numFmtId="38" fontId="4" fillId="0" borderId="61" xfId="1" applyFont="1" applyBorder="1" applyAlignment="1">
      <alignment horizontal="right" vertical="center"/>
    </xf>
    <xf numFmtId="38" fontId="4" fillId="0" borderId="63" xfId="1" applyFont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182" fontId="1" fillId="0" borderId="0" xfId="0" applyNumberFormat="1" applyFont="1" applyBorder="1" applyAlignment="1">
      <alignment vertical="center"/>
    </xf>
    <xf numFmtId="181" fontId="1" fillId="0" borderId="0" xfId="0" applyNumberFormat="1" applyFont="1"/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181" fontId="4" fillId="0" borderId="51" xfId="0" applyNumberFormat="1" applyFont="1" applyBorder="1" applyAlignment="1">
      <alignment vertical="center"/>
    </xf>
    <xf numFmtId="181" fontId="4" fillId="0" borderId="52" xfId="0" applyNumberFormat="1" applyFont="1" applyBorder="1" applyAlignment="1">
      <alignment vertical="center"/>
    </xf>
    <xf numFmtId="181" fontId="4" fillId="0" borderId="54" xfId="0" applyNumberFormat="1" applyFont="1" applyBorder="1" applyAlignment="1">
      <alignment vertical="center"/>
    </xf>
    <xf numFmtId="179" fontId="6" fillId="0" borderId="57" xfId="0" applyNumberFormat="1" applyFont="1" applyBorder="1" applyAlignment="1">
      <alignment vertical="center"/>
    </xf>
    <xf numFmtId="179" fontId="6" fillId="0" borderId="58" xfId="0" applyNumberFormat="1" applyFont="1" applyBorder="1" applyAlignment="1">
      <alignment vertical="center"/>
    </xf>
    <xf numFmtId="179" fontId="6" fillId="0" borderId="99" xfId="0" applyNumberFormat="1" applyFont="1" applyBorder="1" applyAlignment="1">
      <alignment vertical="center"/>
    </xf>
    <xf numFmtId="181" fontId="4" fillId="0" borderId="65" xfId="0" applyNumberFormat="1" applyFont="1" applyBorder="1" applyAlignment="1">
      <alignment vertical="center"/>
    </xf>
    <xf numFmtId="181" fontId="4" fillId="0" borderId="66" xfId="0" applyNumberFormat="1" applyFont="1" applyBorder="1" applyAlignment="1">
      <alignment vertical="center"/>
    </xf>
    <xf numFmtId="181" fontId="4" fillId="0" borderId="67" xfId="0" applyNumberFormat="1" applyFont="1" applyBorder="1" applyAlignment="1">
      <alignment vertical="center"/>
    </xf>
    <xf numFmtId="179" fontId="6" fillId="0" borderId="91" xfId="0" applyNumberFormat="1" applyFont="1" applyBorder="1" applyAlignment="1">
      <alignment vertical="center"/>
    </xf>
    <xf numFmtId="179" fontId="6" fillId="0" borderId="109" xfId="0" applyNumberFormat="1" applyFont="1" applyBorder="1" applyAlignment="1">
      <alignment vertical="center"/>
    </xf>
    <xf numFmtId="179" fontId="6" fillId="0" borderId="110" xfId="0" applyNumberFormat="1" applyFont="1" applyBorder="1" applyAlignment="1">
      <alignment vertical="center"/>
    </xf>
    <xf numFmtId="179" fontId="6" fillId="0" borderId="98" xfId="0" applyNumberFormat="1" applyFont="1" applyBorder="1" applyAlignment="1">
      <alignment vertical="center"/>
    </xf>
    <xf numFmtId="179" fontId="6" fillId="0" borderId="199" xfId="0" applyNumberFormat="1" applyFont="1" applyBorder="1" applyAlignment="1">
      <alignment vertical="center"/>
    </xf>
    <xf numFmtId="179" fontId="6" fillId="0" borderId="60" xfId="0" applyNumberFormat="1" applyFont="1" applyBorder="1" applyAlignment="1">
      <alignment vertical="center"/>
    </xf>
    <xf numFmtId="179" fontId="6" fillId="0" borderId="61" xfId="0" applyNumberFormat="1" applyFont="1" applyBorder="1" applyAlignment="1">
      <alignment vertical="center"/>
    </xf>
    <xf numFmtId="179" fontId="6" fillId="0" borderId="184" xfId="0" applyNumberFormat="1" applyFont="1" applyBorder="1" applyAlignment="1">
      <alignment vertical="center"/>
    </xf>
    <xf numFmtId="181" fontId="28" fillId="0" borderId="96" xfId="0" applyNumberFormat="1" applyFont="1" applyBorder="1" applyAlignment="1">
      <alignment vertical="center"/>
    </xf>
    <xf numFmtId="181" fontId="28" fillId="0" borderId="206" xfId="0" applyNumberFormat="1" applyFont="1" applyBorder="1" applyAlignment="1">
      <alignment vertical="center"/>
    </xf>
    <xf numFmtId="178" fontId="30" fillId="0" borderId="102" xfId="0" applyNumberFormat="1" applyFont="1" applyBorder="1" applyAlignment="1">
      <alignment vertical="center"/>
    </xf>
    <xf numFmtId="178" fontId="30" fillId="0" borderId="103" xfId="0" applyNumberFormat="1" applyFont="1" applyBorder="1" applyAlignment="1">
      <alignment vertical="center"/>
    </xf>
    <xf numFmtId="178" fontId="30" fillId="0" borderId="104" xfId="0" applyNumberFormat="1" applyFont="1" applyBorder="1" applyAlignment="1">
      <alignment vertical="center"/>
    </xf>
    <xf numFmtId="178" fontId="30" fillId="0" borderId="105" xfId="0" applyNumberFormat="1" applyFont="1" applyBorder="1" applyAlignment="1">
      <alignment vertical="center"/>
    </xf>
    <xf numFmtId="178" fontId="30" fillId="0" borderId="200" xfId="0" applyNumberFormat="1" applyFont="1" applyBorder="1" applyAlignment="1">
      <alignment vertical="center"/>
    </xf>
    <xf numFmtId="181" fontId="4" fillId="0" borderId="201" xfId="0" applyNumberFormat="1" applyFont="1" applyBorder="1" applyAlignment="1">
      <alignment vertical="center"/>
    </xf>
    <xf numFmtId="179" fontId="6" fillId="0" borderId="202" xfId="0" applyNumberFormat="1" applyFont="1" applyBorder="1" applyAlignment="1">
      <alignment vertical="center"/>
    </xf>
    <xf numFmtId="179" fontId="6" fillId="0" borderId="203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>
      <alignment vertical="top" wrapText="1"/>
    </xf>
    <xf numFmtId="0" fontId="4" fillId="0" borderId="50" xfId="0" applyFont="1" applyBorder="1" applyAlignment="1">
      <alignment horizontal="center" vertical="center"/>
    </xf>
    <xf numFmtId="0" fontId="4" fillId="0" borderId="166" xfId="0" applyFont="1" applyBorder="1" applyAlignment="1">
      <alignment vertical="center"/>
    </xf>
    <xf numFmtId="177" fontId="6" fillId="0" borderId="73" xfId="0" applyNumberFormat="1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177" fontId="6" fillId="0" borderId="72" xfId="0" applyNumberFormat="1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186" xfId="0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6" fillId="0" borderId="83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187" xfId="0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176" fontId="6" fillId="0" borderId="86" xfId="0" applyNumberFormat="1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188" xfId="0" applyFont="1" applyBorder="1" applyAlignment="1">
      <alignment vertical="center"/>
    </xf>
    <xf numFmtId="176" fontId="6" fillId="0" borderId="136" xfId="0" applyNumberFormat="1" applyFont="1" applyBorder="1" applyAlignment="1">
      <alignment vertical="center"/>
    </xf>
    <xf numFmtId="0" fontId="4" fillId="0" borderId="137" xfId="0" applyFont="1" applyBorder="1" applyAlignment="1">
      <alignment vertical="center"/>
    </xf>
    <xf numFmtId="176" fontId="6" fillId="0" borderId="99" xfId="0" applyNumberFormat="1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0" fontId="4" fillId="0" borderId="189" xfId="0" applyFont="1" applyBorder="1" applyAlignment="1">
      <alignment vertical="center"/>
    </xf>
    <xf numFmtId="176" fontId="6" fillId="0" borderId="132" xfId="0" applyNumberFormat="1" applyFont="1" applyBorder="1" applyAlignment="1">
      <alignment vertical="center"/>
    </xf>
    <xf numFmtId="0" fontId="4" fillId="0" borderId="133" xfId="0" applyFont="1" applyBorder="1" applyAlignment="1">
      <alignment vertical="center"/>
    </xf>
    <xf numFmtId="176" fontId="6" fillId="0" borderId="110" xfId="0" applyNumberFormat="1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4" fillId="0" borderId="190" xfId="0" applyFont="1" applyBorder="1" applyAlignment="1">
      <alignment vertical="center"/>
    </xf>
    <xf numFmtId="176" fontId="6" fillId="0" borderId="144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6" fontId="6" fillId="0" borderId="146" xfId="0" applyNumberFormat="1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0" fontId="4" fillId="0" borderId="191" xfId="0" applyFont="1" applyBorder="1" applyAlignment="1">
      <alignment vertical="center"/>
    </xf>
    <xf numFmtId="176" fontId="6" fillId="0" borderId="78" xfId="0" applyNumberFormat="1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176" fontId="6" fillId="0" borderId="167" xfId="0" applyNumberFormat="1" applyFont="1" applyBorder="1" applyAlignment="1">
      <alignment vertical="center"/>
    </xf>
    <xf numFmtId="0" fontId="4" fillId="0" borderId="168" xfId="0" applyFont="1" applyBorder="1" applyAlignment="1">
      <alignment vertical="center"/>
    </xf>
    <xf numFmtId="0" fontId="4" fillId="0" borderId="192" xfId="0" applyFont="1" applyBorder="1" applyAlignment="1">
      <alignment vertical="center"/>
    </xf>
    <xf numFmtId="176" fontId="6" fillId="0" borderId="16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6" fillId="0" borderId="170" xfId="0" applyNumberFormat="1" applyFont="1" applyBorder="1" applyAlignment="1">
      <alignment vertical="center"/>
    </xf>
    <xf numFmtId="0" fontId="4" fillId="0" borderId="171" xfId="0" applyFont="1" applyBorder="1" applyAlignment="1">
      <alignment vertical="center"/>
    </xf>
    <xf numFmtId="0" fontId="1" fillId="0" borderId="0" xfId="0" applyFont="1" applyBorder="1" applyAlignment="1"/>
    <xf numFmtId="181" fontId="4" fillId="0" borderId="207" xfId="0" applyNumberFormat="1" applyFont="1" applyBorder="1" applyAlignment="1">
      <alignment horizontal="right" vertical="center"/>
    </xf>
    <xf numFmtId="181" fontId="28" fillId="0" borderId="97" xfId="0" applyNumberFormat="1" applyFont="1" applyBorder="1" applyAlignment="1">
      <alignment horizontal="right" vertical="center"/>
    </xf>
    <xf numFmtId="178" fontId="29" fillId="0" borderId="349" xfId="0" applyNumberFormat="1" applyFont="1" applyBorder="1" applyAlignment="1">
      <alignment horizontal="right" vertical="center"/>
    </xf>
    <xf numFmtId="176" fontId="29" fillId="0" borderId="106" xfId="0" applyNumberFormat="1" applyFont="1" applyBorder="1" applyAlignment="1">
      <alignment horizontal="right" vertical="center"/>
    </xf>
    <xf numFmtId="181" fontId="4" fillId="0" borderId="350" xfId="0" applyNumberFormat="1" applyFont="1" applyBorder="1" applyAlignment="1">
      <alignment horizontal="right" vertical="center"/>
    </xf>
    <xf numFmtId="38" fontId="4" fillId="0" borderId="351" xfId="1" applyFont="1" applyBorder="1" applyAlignment="1">
      <alignment horizontal="right" vertical="center"/>
    </xf>
    <xf numFmtId="0" fontId="4" fillId="0" borderId="0" xfId="2" applyFont="1" applyBorder="1" applyAlignment="1">
      <alignment horizontal="left" vertical="top"/>
    </xf>
    <xf numFmtId="0" fontId="4" fillId="0" borderId="0" xfId="2" applyFont="1" applyBorder="1" applyAlignment="1">
      <alignment vertical="center"/>
    </xf>
    <xf numFmtId="0" fontId="4" fillId="0" borderId="32" xfId="2" applyFont="1" applyBorder="1" applyAlignment="1">
      <alignment vertical="center"/>
    </xf>
    <xf numFmtId="0" fontId="4" fillId="0" borderId="33" xfId="2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37" xfId="1" applyFont="1" applyBorder="1" applyAlignment="1" applyProtection="1">
      <alignment vertical="center"/>
    </xf>
    <xf numFmtId="38" fontId="4" fillId="0" borderId="25" xfId="1" applyFont="1" applyBorder="1" applyAlignment="1" applyProtection="1">
      <alignment vertical="center"/>
    </xf>
    <xf numFmtId="38" fontId="4" fillId="0" borderId="37" xfId="1" applyFont="1" applyBorder="1" applyAlignment="1">
      <alignment vertical="center"/>
    </xf>
    <xf numFmtId="38" fontId="4" fillId="0" borderId="38" xfId="1" applyFont="1" applyBorder="1" applyAlignment="1" applyProtection="1">
      <alignment vertical="center"/>
    </xf>
    <xf numFmtId="177" fontId="12" fillId="0" borderId="177" xfId="2" applyNumberFormat="1" applyFont="1" applyBorder="1" applyAlignment="1">
      <alignment vertical="center"/>
    </xf>
    <xf numFmtId="176" fontId="12" fillId="0" borderId="137" xfId="2" applyNumberFormat="1" applyFont="1" applyBorder="1" applyAlignment="1">
      <alignment vertical="center"/>
    </xf>
    <xf numFmtId="176" fontId="12" fillId="0" borderId="139" xfId="2" applyNumberFormat="1" applyFont="1" applyBorder="1" applyAlignment="1">
      <alignment vertical="center"/>
    </xf>
    <xf numFmtId="176" fontId="12" fillId="0" borderId="154" xfId="2" applyNumberFormat="1" applyFont="1" applyBorder="1" applyAlignment="1" applyProtection="1">
      <alignment vertical="center"/>
    </xf>
    <xf numFmtId="176" fontId="12" fillId="0" borderId="137" xfId="0" applyNumberFormat="1" applyFont="1" applyBorder="1" applyAlignment="1">
      <alignment vertical="center"/>
    </xf>
    <xf numFmtId="176" fontId="12" fillId="0" borderId="139" xfId="2" applyNumberFormat="1" applyFont="1" applyBorder="1" applyAlignment="1" applyProtection="1">
      <alignment vertical="center"/>
    </xf>
    <xf numFmtId="176" fontId="12" fillId="0" borderId="154" xfId="0" applyNumberFormat="1" applyFont="1" applyBorder="1" applyAlignment="1">
      <alignment vertical="center"/>
    </xf>
    <xf numFmtId="176" fontId="12" fillId="0" borderId="139" xfId="0" applyNumberFormat="1" applyFont="1" applyBorder="1" applyAlignment="1">
      <alignment vertical="center"/>
    </xf>
    <xf numFmtId="176" fontId="12" fillId="0" borderId="155" xfId="2" applyNumberFormat="1" applyFont="1" applyBorder="1" applyAlignment="1" applyProtection="1">
      <alignment vertical="center"/>
    </xf>
    <xf numFmtId="38" fontId="4" fillId="0" borderId="39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40" xfId="1" applyFont="1" applyBorder="1" applyAlignment="1" applyProtection="1">
      <alignment vertical="center"/>
    </xf>
    <xf numFmtId="38" fontId="4" fillId="0" borderId="27" xfId="1" applyFont="1" applyBorder="1" applyAlignment="1" applyProtection="1">
      <alignment vertical="center"/>
    </xf>
    <xf numFmtId="38" fontId="4" fillId="0" borderId="40" xfId="1" applyFont="1" applyBorder="1" applyAlignment="1">
      <alignment vertical="center"/>
    </xf>
    <xf numFmtId="38" fontId="4" fillId="0" borderId="41" xfId="1" applyFont="1" applyBorder="1" applyAlignment="1" applyProtection="1">
      <alignment vertical="center"/>
    </xf>
    <xf numFmtId="177" fontId="12" fillId="0" borderId="172" xfId="2" applyNumberFormat="1" applyFont="1" applyBorder="1" applyAlignment="1">
      <alignment vertical="center"/>
    </xf>
    <xf numFmtId="176" fontId="12" fillId="0" borderId="81" xfId="2" applyNumberFormat="1" applyFont="1" applyBorder="1" applyAlignment="1">
      <alignment vertical="center"/>
    </xf>
    <xf numFmtId="176" fontId="12" fillId="0" borderId="156" xfId="2" applyNumberFormat="1" applyFont="1" applyBorder="1" applyAlignment="1">
      <alignment vertical="center"/>
    </xf>
    <xf numFmtId="176" fontId="12" fillId="0" borderId="157" xfId="2" applyNumberFormat="1" applyFont="1" applyBorder="1" applyAlignment="1" applyProtection="1">
      <alignment vertical="center"/>
    </xf>
    <xf numFmtId="176" fontId="12" fillId="0" borderId="81" xfId="0" applyNumberFormat="1" applyFont="1" applyBorder="1" applyAlignment="1">
      <alignment vertical="center"/>
    </xf>
    <xf numFmtId="176" fontId="12" fillId="0" borderId="156" xfId="2" applyNumberFormat="1" applyFont="1" applyBorder="1" applyAlignment="1" applyProtection="1">
      <alignment vertical="center"/>
    </xf>
    <xf numFmtId="176" fontId="12" fillId="0" borderId="157" xfId="0" applyNumberFormat="1" applyFont="1" applyBorder="1" applyAlignment="1">
      <alignment vertical="center"/>
    </xf>
    <xf numFmtId="176" fontId="12" fillId="0" borderId="156" xfId="0" applyNumberFormat="1" applyFont="1" applyBorder="1" applyAlignment="1">
      <alignment vertical="center"/>
    </xf>
    <xf numFmtId="176" fontId="12" fillId="0" borderId="141" xfId="2" applyNumberFormat="1" applyFont="1" applyBorder="1" applyAlignment="1" applyProtection="1">
      <alignment vertical="center"/>
    </xf>
    <xf numFmtId="38" fontId="23" fillId="0" borderId="39" xfId="1" applyFont="1" applyBorder="1" applyAlignment="1">
      <alignment vertical="center"/>
    </xf>
    <xf numFmtId="38" fontId="23" fillId="0" borderId="26" xfId="1" applyFont="1" applyBorder="1" applyAlignment="1">
      <alignment vertical="center"/>
    </xf>
    <xf numFmtId="38" fontId="23" fillId="0" borderId="27" xfId="1" applyFont="1" applyBorder="1" applyAlignment="1">
      <alignment vertical="center"/>
    </xf>
    <xf numFmtId="38" fontId="23" fillId="0" borderId="40" xfId="1" applyFont="1" applyBorder="1" applyAlignment="1" applyProtection="1">
      <alignment vertical="center"/>
    </xf>
    <xf numFmtId="38" fontId="23" fillId="0" borderId="27" xfId="1" applyFont="1" applyBorder="1" applyAlignment="1" applyProtection="1">
      <alignment vertical="center"/>
    </xf>
    <xf numFmtId="38" fontId="23" fillId="0" borderId="40" xfId="1" applyFont="1" applyBorder="1" applyAlignment="1">
      <alignment vertical="center"/>
    </xf>
    <xf numFmtId="38" fontId="23" fillId="0" borderId="41" xfId="1" applyFont="1" applyBorder="1" applyAlignment="1" applyProtection="1">
      <alignment vertical="center"/>
    </xf>
    <xf numFmtId="177" fontId="18" fillId="0" borderId="178" xfId="2" applyNumberFormat="1" applyFont="1" applyBorder="1" applyAlignment="1">
      <alignment vertical="center"/>
    </xf>
    <xf numFmtId="176" fontId="18" fillId="0" borderId="133" xfId="0" applyNumberFormat="1" applyFont="1" applyBorder="1" applyAlignment="1">
      <alignment vertical="center"/>
    </xf>
    <xf numFmtId="176" fontId="18" fillId="0" borderId="135" xfId="2" applyNumberFormat="1" applyFont="1" applyBorder="1" applyAlignment="1">
      <alignment vertical="center"/>
    </xf>
    <xf numFmtId="176" fontId="18" fillId="0" borderId="158" xfId="2" applyNumberFormat="1" applyFont="1" applyBorder="1" applyAlignment="1" applyProtection="1">
      <alignment vertical="center"/>
    </xf>
    <xf numFmtId="176" fontId="18" fillId="0" borderId="135" xfId="2" applyNumberFormat="1" applyFont="1" applyBorder="1" applyAlignment="1" applyProtection="1">
      <alignment vertical="center"/>
    </xf>
    <xf numFmtId="176" fontId="18" fillId="0" borderId="158" xfId="0" applyNumberFormat="1" applyFont="1" applyBorder="1" applyAlignment="1">
      <alignment vertical="center"/>
    </xf>
    <xf numFmtId="176" fontId="18" fillId="0" borderId="133" xfId="2" applyNumberFormat="1" applyFont="1" applyBorder="1" applyAlignment="1">
      <alignment vertical="center"/>
    </xf>
    <xf numFmtId="176" fontId="18" fillId="0" borderId="135" xfId="0" applyNumberFormat="1" applyFont="1" applyBorder="1" applyAlignment="1">
      <alignment vertical="center"/>
    </xf>
    <xf numFmtId="176" fontId="18" fillId="0" borderId="142" xfId="2" applyNumberFormat="1" applyFont="1" applyBorder="1" applyAlignment="1" applyProtection="1">
      <alignment vertical="center"/>
    </xf>
    <xf numFmtId="177" fontId="12" fillId="0" borderId="179" xfId="2" applyNumberFormat="1" applyFont="1" applyBorder="1" applyAlignment="1">
      <alignment vertical="center"/>
    </xf>
    <xf numFmtId="176" fontId="12" fillId="0" borderId="42" xfId="0" applyNumberFormat="1" applyFont="1" applyBorder="1" applyAlignment="1">
      <alignment vertical="center"/>
    </xf>
    <xf numFmtId="176" fontId="12" fillId="0" borderId="43" xfId="2" applyNumberFormat="1" applyFont="1" applyBorder="1" applyAlignment="1">
      <alignment vertical="center"/>
    </xf>
    <xf numFmtId="176" fontId="12" fillId="0" borderId="34" xfId="2" applyNumberFormat="1" applyFont="1" applyBorder="1" applyAlignment="1" applyProtection="1">
      <alignment vertical="center"/>
    </xf>
    <xf numFmtId="176" fontId="12" fillId="0" borderId="43" xfId="2" applyNumberFormat="1" applyFont="1" applyBorder="1" applyAlignment="1" applyProtection="1">
      <alignment vertical="center"/>
    </xf>
    <xf numFmtId="176" fontId="12" fillId="0" borderId="34" xfId="0" applyNumberFormat="1" applyFont="1" applyBorder="1" applyAlignment="1">
      <alignment vertical="center"/>
    </xf>
    <xf numFmtId="176" fontId="12" fillId="0" borderId="42" xfId="2" applyNumberFormat="1" applyFont="1" applyBorder="1" applyAlignment="1">
      <alignment vertical="center"/>
    </xf>
    <xf numFmtId="176" fontId="12" fillId="0" borderId="43" xfId="0" applyNumberFormat="1" applyFont="1" applyBorder="1" applyAlignment="1">
      <alignment vertical="center"/>
    </xf>
    <xf numFmtId="176" fontId="12" fillId="0" borderId="159" xfId="2" applyNumberFormat="1" applyFont="1" applyBorder="1" applyAlignment="1" applyProtection="1">
      <alignment vertical="center"/>
    </xf>
    <xf numFmtId="0" fontId="4" fillId="0" borderId="0" xfId="2" applyFont="1" applyBorder="1"/>
    <xf numFmtId="38" fontId="4" fillId="0" borderId="76" xfId="1" applyFont="1" applyFill="1" applyBorder="1" applyAlignment="1">
      <alignment vertical="center"/>
    </xf>
    <xf numFmtId="38" fontId="23" fillId="0" borderId="25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38" xfId="1" applyFont="1" applyFill="1" applyBorder="1" applyAlignment="1">
      <alignment vertical="center"/>
    </xf>
    <xf numFmtId="38" fontId="4" fillId="0" borderId="136" xfId="1" applyFont="1" applyFill="1" applyBorder="1" applyAlignment="1">
      <alignment vertical="center"/>
    </xf>
    <xf numFmtId="38" fontId="23" fillId="0" borderId="139" xfId="1" applyFont="1" applyFill="1" applyBorder="1" applyAlignment="1">
      <alignment vertical="center"/>
    </xf>
    <xf numFmtId="38" fontId="4" fillId="0" borderId="137" xfId="1" applyFont="1" applyFill="1" applyBorder="1" applyAlignment="1">
      <alignment vertical="center"/>
    </xf>
    <xf numFmtId="38" fontId="4" fillId="0" borderId="139" xfId="1" applyFont="1" applyFill="1" applyBorder="1" applyAlignment="1">
      <alignment vertical="center"/>
    </xf>
    <xf numFmtId="38" fontId="4" fillId="0" borderId="155" xfId="1" applyFont="1" applyFill="1" applyBorder="1" applyAlignment="1">
      <alignment vertical="center"/>
    </xf>
    <xf numFmtId="38" fontId="23" fillId="0" borderId="161" xfId="1" applyFont="1" applyBorder="1" applyAlignment="1">
      <alignment vertical="center"/>
    </xf>
    <xf numFmtId="38" fontId="23" fillId="0" borderId="41" xfId="1" applyFont="1" applyBorder="1" applyAlignment="1">
      <alignment vertical="center"/>
    </xf>
    <xf numFmtId="177" fontId="18" fillId="0" borderId="176" xfId="1" applyNumberFormat="1" applyFont="1" applyBorder="1" applyAlignment="1">
      <alignment vertical="center"/>
    </xf>
    <xf numFmtId="185" fontId="18" fillId="0" borderId="139" xfId="1" applyNumberFormat="1" applyFont="1" applyBorder="1" applyAlignment="1">
      <alignment vertical="center"/>
    </xf>
    <xf numFmtId="185" fontId="18" fillId="0" borderId="137" xfId="1" applyNumberFormat="1" applyFont="1" applyBorder="1" applyAlignment="1">
      <alignment vertical="center"/>
    </xf>
    <xf numFmtId="185" fontId="18" fillId="0" borderId="155" xfId="1" applyNumberFormat="1" applyFont="1" applyBorder="1" applyAlignment="1">
      <alignment vertical="center"/>
    </xf>
    <xf numFmtId="38" fontId="4" fillId="0" borderId="160" xfId="1" applyFont="1" applyBorder="1" applyAlignment="1">
      <alignment vertical="center"/>
    </xf>
    <xf numFmtId="38" fontId="23" fillId="0" borderId="163" xfId="1" applyFont="1" applyBorder="1" applyAlignment="1">
      <alignment vertical="center"/>
    </xf>
    <xf numFmtId="38" fontId="4" fillId="0" borderId="162" xfId="1" applyFont="1" applyBorder="1" applyAlignment="1">
      <alignment vertical="center"/>
    </xf>
    <xf numFmtId="38" fontId="4" fillId="0" borderId="163" xfId="1" applyFont="1" applyBorder="1" applyAlignment="1">
      <alignment vertical="center"/>
    </xf>
    <xf numFmtId="38" fontId="4" fillId="0" borderId="164" xfId="1" applyFont="1" applyBorder="1" applyAlignment="1">
      <alignment vertical="center"/>
    </xf>
    <xf numFmtId="177" fontId="12" fillId="0" borderId="144" xfId="1" applyNumberFormat="1" applyFont="1" applyBorder="1" applyAlignment="1">
      <alignment vertical="center"/>
    </xf>
    <xf numFmtId="185" fontId="18" fillId="0" borderId="43" xfId="1" applyNumberFormat="1" applyFont="1" applyBorder="1" applyAlignment="1">
      <alignment vertical="center"/>
    </xf>
    <xf numFmtId="185" fontId="12" fillId="0" borderId="42" xfId="1" applyNumberFormat="1" applyFont="1" applyBorder="1" applyAlignment="1">
      <alignment vertical="center"/>
    </xf>
    <xf numFmtId="185" fontId="12" fillId="0" borderId="43" xfId="1" applyNumberFormat="1" applyFont="1" applyBorder="1" applyAlignment="1">
      <alignment vertical="center"/>
    </xf>
    <xf numFmtId="185" fontId="12" fillId="0" borderId="159" xfId="1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181" fontId="4" fillId="0" borderId="0" xfId="2" applyNumberFormat="1" applyFont="1"/>
    <xf numFmtId="0" fontId="0" fillId="0" borderId="0" xfId="0" applyFont="1" applyBorder="1" applyAlignment="1">
      <alignment vertical="center"/>
    </xf>
    <xf numFmtId="49" fontId="0" fillId="0" borderId="1" xfId="0" applyNumberFormat="1" applyFont="1" applyBorder="1"/>
    <xf numFmtId="181" fontId="0" fillId="0" borderId="0" xfId="0" applyNumberFormat="1" applyFont="1" applyBorder="1"/>
    <xf numFmtId="181" fontId="4" fillId="0" borderId="71" xfId="0" applyNumberFormat="1" applyFont="1" applyBorder="1" applyAlignment="1">
      <alignment horizontal="right" vertical="center"/>
    </xf>
    <xf numFmtId="49" fontId="0" fillId="0" borderId="0" xfId="0" applyNumberFormat="1" applyFont="1" applyBorder="1"/>
    <xf numFmtId="181" fontId="0" fillId="0" borderId="0" xfId="0" applyNumberFormat="1" applyFont="1"/>
    <xf numFmtId="49" fontId="0" fillId="0" borderId="0" xfId="0" applyNumberFormat="1" applyFont="1" applyBorder="1" applyAlignment="1">
      <alignment vertical="center"/>
    </xf>
    <xf numFmtId="181" fontId="28" fillId="0" borderId="345" xfId="0" applyNumberFormat="1" applyFont="1" applyBorder="1" applyAlignment="1">
      <alignment horizontal="right" vertical="center"/>
    </xf>
    <xf numFmtId="178" fontId="29" fillId="0" borderId="346" xfId="0" applyNumberFormat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181" fontId="4" fillId="0" borderId="343" xfId="0" applyNumberFormat="1" applyFont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182" fontId="4" fillId="0" borderId="68" xfId="2" applyNumberFormat="1" applyFont="1" applyBorder="1" applyAlignment="1">
      <alignment vertical="center"/>
    </xf>
    <xf numFmtId="38" fontId="4" fillId="0" borderId="56" xfId="1" applyFont="1" applyBorder="1" applyAlignment="1">
      <alignment horizontal="right" vertical="center"/>
    </xf>
    <xf numFmtId="38" fontId="4" fillId="0" borderId="57" xfId="1" applyFont="1" applyBorder="1" applyAlignment="1">
      <alignment horizontal="right" vertical="center"/>
    </xf>
    <xf numFmtId="38" fontId="4" fillId="0" borderId="344" xfId="1" applyFont="1" applyBorder="1" applyAlignment="1">
      <alignment horizontal="right" vertical="center"/>
    </xf>
    <xf numFmtId="38" fontId="4" fillId="0" borderId="58" xfId="1" applyFont="1" applyBorder="1" applyAlignment="1">
      <alignment horizontal="right" vertical="center"/>
    </xf>
    <xf numFmtId="38" fontId="4" fillId="0" borderId="62" xfId="1" applyFont="1" applyFill="1" applyBorder="1" applyAlignment="1">
      <alignment horizontal="right" vertical="center"/>
    </xf>
    <xf numFmtId="182" fontId="25" fillId="0" borderId="0" xfId="0" applyNumberFormat="1" applyFont="1" applyBorder="1" applyAlignment="1">
      <alignment vertical="center" wrapText="1"/>
    </xf>
    <xf numFmtId="38" fontId="4" fillId="0" borderId="161" xfId="1" applyFont="1" applyBorder="1" applyAlignment="1">
      <alignment horizontal="right" vertical="center"/>
    </xf>
    <xf numFmtId="38" fontId="4" fillId="0" borderId="51" xfId="1" applyFont="1" applyBorder="1" applyAlignment="1">
      <alignment horizontal="right" vertical="center"/>
    </xf>
    <xf numFmtId="38" fontId="4" fillId="0" borderId="347" xfId="1" applyFont="1" applyBorder="1" applyAlignment="1">
      <alignment horizontal="right" vertical="center"/>
    </xf>
    <xf numFmtId="38" fontId="4" fillId="0" borderId="52" xfId="1" applyFont="1" applyBorder="1" applyAlignment="1">
      <alignment horizontal="right" vertical="center"/>
    </xf>
    <xf numFmtId="38" fontId="4" fillId="0" borderId="55" xfId="1" applyFont="1" applyFill="1" applyBorder="1" applyAlignment="1">
      <alignment horizontal="right" vertical="center"/>
    </xf>
    <xf numFmtId="38" fontId="4" fillId="0" borderId="348" xfId="1" applyFont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/>
    </xf>
    <xf numFmtId="0" fontId="4" fillId="0" borderId="4" xfId="2" applyFont="1" applyBorder="1"/>
    <xf numFmtId="181" fontId="4" fillId="0" borderId="4" xfId="2" applyNumberFormat="1" applyFont="1" applyBorder="1"/>
    <xf numFmtId="0" fontId="4" fillId="0" borderId="8" xfId="2" applyFont="1" applyBorder="1"/>
    <xf numFmtId="181" fontId="4" fillId="0" borderId="0" xfId="2" applyNumberFormat="1" applyFont="1" applyBorder="1"/>
    <xf numFmtId="0" fontId="4" fillId="0" borderId="0" xfId="2" applyFont="1" applyAlignment="1">
      <alignment horizontal="right"/>
    </xf>
    <xf numFmtId="181" fontId="4" fillId="0" borderId="127" xfId="2" applyNumberFormat="1" applyFont="1" applyBorder="1" applyAlignment="1">
      <alignment horizontal="centerContinuous" vertical="center"/>
    </xf>
    <xf numFmtId="181" fontId="4" fillId="0" borderId="128" xfId="2" applyNumberFormat="1" applyFont="1" applyBorder="1" applyAlignment="1">
      <alignment horizontal="centerContinuous" vertical="center"/>
    </xf>
    <xf numFmtId="0" fontId="4" fillId="0" borderId="129" xfId="2" applyFont="1" applyBorder="1" applyAlignment="1">
      <alignment horizontal="center" vertical="center"/>
    </xf>
    <xf numFmtId="0" fontId="4" fillId="0" borderId="127" xfId="2" applyFont="1" applyBorder="1" applyAlignment="1">
      <alignment horizontal="centerContinuous" vertical="center"/>
    </xf>
    <xf numFmtId="0" fontId="4" fillId="0" borderId="128" xfId="2" applyFont="1" applyBorder="1" applyAlignment="1">
      <alignment horizontal="centerContinuous" vertical="center"/>
    </xf>
    <xf numFmtId="181" fontId="18" fillId="0" borderId="0" xfId="2" applyNumberFormat="1" applyFont="1" applyBorder="1" applyAlignment="1">
      <alignment horizontal="centerContinuous" vertical="center"/>
    </xf>
    <xf numFmtId="181" fontId="18" fillId="0" borderId="88" xfId="2" applyNumberFormat="1" applyFont="1" applyBorder="1" applyAlignment="1">
      <alignment horizontal="centerContinuous" vertical="center"/>
    </xf>
    <xf numFmtId="0" fontId="18" fillId="0" borderId="129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82" fontId="12" fillId="0" borderId="19" xfId="2" applyNumberFormat="1" applyFont="1" applyBorder="1" applyAlignment="1">
      <alignment horizontal="right" vertical="center"/>
    </xf>
    <xf numFmtId="182" fontId="18" fillId="0" borderId="175" xfId="2" applyNumberFormat="1" applyFont="1" applyBorder="1" applyAlignment="1">
      <alignment horizontal="right" vertical="center"/>
    </xf>
    <xf numFmtId="184" fontId="13" fillId="0" borderId="130" xfId="2" applyNumberFormat="1" applyFont="1" applyBorder="1" applyAlignment="1" applyProtection="1">
      <alignment vertical="center"/>
    </xf>
    <xf numFmtId="0" fontId="4" fillId="0" borderId="116" xfId="2" applyFont="1" applyBorder="1" applyAlignment="1">
      <alignment horizontal="centerContinuous" vertical="center"/>
    </xf>
    <xf numFmtId="0" fontId="4" fillId="0" borderId="117" xfId="2" applyFont="1" applyBorder="1" applyAlignment="1">
      <alignment horizontal="centerContinuous" vertical="center"/>
    </xf>
    <xf numFmtId="180" fontId="12" fillId="0" borderId="118" xfId="2" applyNumberFormat="1" applyFont="1" applyBorder="1" applyAlignment="1">
      <alignment horizontal="right" vertical="center"/>
    </xf>
    <xf numFmtId="182" fontId="12" fillId="0" borderId="119" xfId="2" applyNumberFormat="1" applyFont="1" applyBorder="1" applyAlignment="1">
      <alignment horizontal="right" vertical="center"/>
    </xf>
    <xf numFmtId="180" fontId="18" fillId="0" borderId="118" xfId="2" applyNumberFormat="1" applyFont="1" applyBorder="1" applyAlignment="1">
      <alignment horizontal="right" vertical="center"/>
    </xf>
    <xf numFmtId="182" fontId="12" fillId="0" borderId="119" xfId="2" applyNumberFormat="1" applyFont="1" applyBorder="1" applyAlignment="1">
      <alignment vertical="center"/>
    </xf>
    <xf numFmtId="184" fontId="13" fillId="0" borderId="120" xfId="2" applyNumberFormat="1" applyFont="1" applyBorder="1" applyAlignment="1" applyProtection="1">
      <alignment horizontal="right" vertical="center"/>
    </xf>
    <xf numFmtId="0" fontId="4" fillId="0" borderId="16" xfId="2" applyFont="1" applyBorder="1" applyAlignment="1">
      <alignment horizontal="centerContinuous" vertical="center"/>
    </xf>
    <xf numFmtId="0" fontId="4" fillId="0" borderId="17" xfId="2" applyFont="1" applyBorder="1" applyAlignment="1">
      <alignment horizontal="centerContinuous" vertical="center"/>
    </xf>
    <xf numFmtId="180" fontId="12" fillId="0" borderId="111" xfId="2" applyNumberFormat="1" applyFont="1" applyBorder="1" applyAlignment="1">
      <alignment horizontal="right" vertical="center"/>
    </xf>
    <xf numFmtId="182" fontId="12" fillId="0" borderId="113" xfId="2" applyNumberFormat="1" applyFont="1" applyBorder="1" applyAlignment="1">
      <alignment horizontal="right" vertical="center"/>
    </xf>
    <xf numFmtId="180" fontId="18" fillId="0" borderId="111" xfId="2" applyNumberFormat="1" applyFont="1" applyBorder="1" applyAlignment="1">
      <alignment horizontal="right" vertical="center"/>
    </xf>
    <xf numFmtId="182" fontId="12" fillId="0" borderId="113" xfId="2" applyNumberFormat="1" applyFont="1" applyBorder="1" applyAlignment="1">
      <alignment vertical="center"/>
    </xf>
    <xf numFmtId="184" fontId="13" fillId="0" borderId="10" xfId="2" applyNumberFormat="1" applyFont="1" applyBorder="1" applyAlignment="1" applyProtection="1">
      <alignment horizontal="right" vertical="center"/>
    </xf>
    <xf numFmtId="0" fontId="4" fillId="0" borderId="121" xfId="2" applyFont="1" applyBorder="1" applyAlignment="1">
      <alignment horizontal="centerContinuous" vertical="center"/>
    </xf>
    <xf numFmtId="0" fontId="4" fillId="0" borderId="104" xfId="2" applyFont="1" applyBorder="1" applyAlignment="1">
      <alignment horizontal="centerContinuous" vertical="center"/>
    </xf>
    <xf numFmtId="0" fontId="4" fillId="0" borderId="122" xfId="2" applyFont="1" applyBorder="1" applyAlignment="1">
      <alignment horizontal="centerContinuous" vertical="center"/>
    </xf>
    <xf numFmtId="182" fontId="12" fillId="0" borderId="123" xfId="2" applyNumberFormat="1" applyFont="1" applyBorder="1" applyAlignment="1">
      <alignment horizontal="right" vertical="center"/>
    </xf>
    <xf numFmtId="182" fontId="12" fillId="0" borderId="124" xfId="2" applyNumberFormat="1" applyFont="1" applyBorder="1" applyAlignment="1">
      <alignment horizontal="right" vertical="center"/>
    </xf>
    <xf numFmtId="180" fontId="18" fillId="0" borderId="123" xfId="2" applyNumberFormat="1" applyFont="1" applyBorder="1" applyAlignment="1">
      <alignment horizontal="right" vertical="center"/>
    </xf>
    <xf numFmtId="182" fontId="12" fillId="0" borderId="124" xfId="2" applyNumberFormat="1" applyFont="1" applyBorder="1" applyAlignment="1">
      <alignment vertical="center"/>
    </xf>
    <xf numFmtId="184" fontId="13" fillId="0" borderId="125" xfId="2" applyNumberFormat="1" applyFont="1" applyBorder="1" applyAlignment="1" applyProtection="1">
      <alignment horizontal="right" vertical="center"/>
    </xf>
    <xf numFmtId="0" fontId="4" fillId="0" borderId="126" xfId="2" applyFont="1" applyBorder="1" applyAlignment="1">
      <alignment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180" fontId="12" fillId="0" borderId="112" xfId="2" applyNumberFormat="1" applyFont="1" applyBorder="1" applyAlignment="1">
      <alignment horizontal="right" vertical="center"/>
    </xf>
    <xf numFmtId="182" fontId="12" fillId="0" borderId="114" xfId="2" applyNumberFormat="1" applyFont="1" applyBorder="1" applyAlignment="1">
      <alignment horizontal="right" vertical="center"/>
    </xf>
    <xf numFmtId="180" fontId="18" fillId="0" borderId="112" xfId="2" applyNumberFormat="1" applyFont="1" applyBorder="1" applyAlignment="1">
      <alignment horizontal="right" vertical="center"/>
    </xf>
    <xf numFmtId="182" fontId="12" fillId="0" borderId="114" xfId="2" applyNumberFormat="1" applyFont="1" applyBorder="1" applyAlignment="1">
      <alignment vertical="center"/>
    </xf>
    <xf numFmtId="184" fontId="13" fillId="0" borderId="11" xfId="2" applyNumberFormat="1" applyFont="1" applyBorder="1" applyAlignment="1" applyProtection="1">
      <alignment horizontal="right" vertical="center"/>
    </xf>
    <xf numFmtId="180" fontId="12" fillId="0" borderId="123" xfId="2" applyNumberFormat="1" applyFont="1" applyBorder="1" applyAlignment="1">
      <alignment horizontal="right" vertical="center"/>
    </xf>
    <xf numFmtId="180" fontId="12" fillId="0" borderId="124" xfId="2" applyNumberFormat="1" applyFont="1" applyBorder="1" applyAlignment="1">
      <alignment horizontal="right" vertical="center"/>
    </xf>
    <xf numFmtId="180" fontId="12" fillId="0" borderId="124" xfId="2" applyNumberFormat="1" applyFont="1" applyBorder="1" applyAlignment="1">
      <alignment vertical="center"/>
    </xf>
    <xf numFmtId="182" fontId="12" fillId="0" borderId="112" xfId="2" applyNumberFormat="1" applyFont="1" applyBorder="1" applyAlignment="1">
      <alignment horizontal="right" vertical="center"/>
    </xf>
    <xf numFmtId="181" fontId="4" fillId="0" borderId="0" xfId="2" applyNumberFormat="1" applyFont="1" applyAlignment="1">
      <alignment vertical="center"/>
    </xf>
    <xf numFmtId="180" fontId="12" fillId="0" borderId="111" xfId="2" applyNumberFormat="1" applyFont="1" applyBorder="1" applyAlignment="1" applyProtection="1">
      <alignment horizontal="right" vertical="center"/>
    </xf>
    <xf numFmtId="180" fontId="12" fillId="0" borderId="113" xfId="2" applyNumberFormat="1" applyFont="1" applyBorder="1" applyAlignment="1" applyProtection="1">
      <alignment horizontal="right" vertical="center"/>
    </xf>
    <xf numFmtId="180" fontId="18" fillId="0" borderId="111" xfId="2" applyNumberFormat="1" applyFont="1" applyBorder="1" applyAlignment="1" applyProtection="1">
      <alignment horizontal="right" vertical="center"/>
    </xf>
    <xf numFmtId="180" fontId="12" fillId="0" borderId="113" xfId="2" applyNumberFormat="1" applyFont="1" applyBorder="1" applyAlignment="1" applyProtection="1">
      <alignment vertical="center"/>
    </xf>
    <xf numFmtId="184" fontId="13" fillId="0" borderId="10" xfId="2" applyNumberFormat="1" applyFont="1" applyBorder="1" applyAlignment="1">
      <alignment horizontal="right" vertical="center"/>
    </xf>
    <xf numFmtId="180" fontId="12" fillId="0" borderId="113" xfId="2" applyNumberFormat="1" applyFont="1" applyBorder="1" applyAlignment="1">
      <alignment horizontal="right" vertical="center"/>
    </xf>
    <xf numFmtId="180" fontId="12" fillId="0" borderId="113" xfId="2" applyNumberFormat="1" applyFont="1" applyBorder="1" applyAlignment="1">
      <alignment vertical="center"/>
    </xf>
    <xf numFmtId="180" fontId="12" fillId="0" borderId="131" xfId="2" applyNumberFormat="1" applyFont="1" applyBorder="1" applyAlignment="1">
      <alignment horizontal="right" vertical="center"/>
    </xf>
    <xf numFmtId="180" fontId="12" fillId="0" borderId="115" xfId="2" applyNumberFormat="1" applyFont="1" applyBorder="1" applyAlignment="1">
      <alignment horizontal="right" vertical="center"/>
    </xf>
    <xf numFmtId="180" fontId="18" fillId="0" borderId="131" xfId="2" applyNumberFormat="1" applyFont="1" applyBorder="1" applyAlignment="1">
      <alignment horizontal="right" vertical="center"/>
    </xf>
    <xf numFmtId="180" fontId="12" fillId="0" borderId="115" xfId="2" applyNumberFormat="1" applyFont="1" applyBorder="1" applyAlignment="1">
      <alignment vertical="center"/>
    </xf>
    <xf numFmtId="184" fontId="13" fillId="0" borderId="12" xfId="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indent="2"/>
    </xf>
    <xf numFmtId="37" fontId="4" fillId="0" borderId="0" xfId="2" applyNumberFormat="1" applyFont="1" applyBorder="1"/>
    <xf numFmtId="177" fontId="4" fillId="0" borderId="0" xfId="2" applyNumberFormat="1" applyFont="1" applyBorder="1"/>
    <xf numFmtId="3" fontId="4" fillId="0" borderId="24" xfId="1" applyNumberFormat="1" applyFont="1" applyFill="1" applyBorder="1" applyAlignment="1">
      <alignment vertical="center"/>
    </xf>
    <xf numFmtId="3" fontId="4" fillId="0" borderId="82" xfId="1" applyNumberFormat="1" applyFont="1" applyFill="1" applyBorder="1" applyAlignment="1">
      <alignment vertical="center"/>
    </xf>
    <xf numFmtId="3" fontId="4" fillId="0" borderId="82" xfId="1" applyNumberFormat="1" applyFont="1" applyFill="1" applyBorder="1" applyAlignment="1">
      <alignment horizontal="right" vertical="center"/>
    </xf>
    <xf numFmtId="3" fontId="4" fillId="0" borderId="83" xfId="1" applyNumberFormat="1" applyFont="1" applyFill="1" applyBorder="1" applyAlignment="1">
      <alignment vertical="center"/>
    </xf>
    <xf numFmtId="38" fontId="4" fillId="0" borderId="77" xfId="1" applyFont="1" applyFill="1" applyBorder="1" applyAlignment="1">
      <alignment vertical="center"/>
    </xf>
    <xf numFmtId="3" fontId="4" fillId="0" borderId="84" xfId="1" applyNumberFormat="1" applyFont="1" applyFill="1" applyBorder="1" applyAlignment="1">
      <alignment vertical="center"/>
    </xf>
    <xf numFmtId="3" fontId="4" fillId="0" borderId="85" xfId="1" applyNumberFormat="1" applyFont="1" applyFill="1" applyBorder="1" applyAlignment="1">
      <alignment horizontal="right" vertical="center"/>
    </xf>
    <xf numFmtId="3" fontId="4" fillId="0" borderId="85" xfId="1" applyNumberFormat="1" applyFont="1" applyFill="1" applyBorder="1" applyAlignment="1">
      <alignment vertical="center"/>
    </xf>
    <xf numFmtId="3" fontId="4" fillId="0" borderId="86" xfId="1" applyNumberFormat="1" applyFont="1" applyFill="1" applyBorder="1" applyAlignment="1">
      <alignment vertical="center"/>
    </xf>
    <xf numFmtId="38" fontId="4" fillId="0" borderId="78" xfId="1" applyFont="1" applyFill="1" applyBorder="1" applyAlignment="1">
      <alignment vertical="center"/>
    </xf>
    <xf numFmtId="38" fontId="4" fillId="0" borderId="81" xfId="1" applyNumberFormat="1" applyFont="1" applyFill="1" applyBorder="1" applyAlignment="1">
      <alignment vertical="center"/>
    </xf>
    <xf numFmtId="38" fontId="4" fillId="0" borderId="88" xfId="1" applyFont="1" applyFill="1" applyBorder="1" applyAlignment="1">
      <alignment vertical="center"/>
    </xf>
    <xf numFmtId="38" fontId="4" fillId="0" borderId="89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79" xfId="1" applyFont="1" applyFill="1" applyBorder="1" applyAlignment="1">
      <alignment vertical="center"/>
    </xf>
    <xf numFmtId="3" fontId="4" fillId="0" borderId="26" xfId="1" applyNumberFormat="1" applyFont="1" applyFill="1" applyBorder="1" applyAlignment="1">
      <alignment vertical="center"/>
    </xf>
    <xf numFmtId="3" fontId="4" fillId="0" borderId="27" xfId="1" applyNumberFormat="1" applyFont="1" applyFill="1" applyBorder="1" applyAlignment="1">
      <alignment horizontal="right" vertical="center"/>
    </xf>
    <xf numFmtId="3" fontId="4" fillId="0" borderId="80" xfId="1" applyNumberFormat="1" applyFont="1" applyFill="1" applyBorder="1" applyAlignment="1">
      <alignment vertical="center"/>
    </xf>
    <xf numFmtId="3" fontId="4" fillId="0" borderId="41" xfId="1" applyNumberFormat="1" applyFont="1" applyFill="1" applyBorder="1" applyAlignment="1">
      <alignment horizontal="right" vertical="center"/>
    </xf>
    <xf numFmtId="3" fontId="4" fillId="0" borderId="87" xfId="1" applyNumberFormat="1" applyFont="1" applyFill="1" applyBorder="1" applyAlignment="1">
      <alignment vertical="center"/>
    </xf>
    <xf numFmtId="3" fontId="4" fillId="0" borderId="86" xfId="1" applyNumberFormat="1" applyFont="1" applyFill="1" applyBorder="1" applyAlignment="1">
      <alignment horizontal="right" vertical="center"/>
    </xf>
    <xf numFmtId="38" fontId="4" fillId="0" borderId="132" xfId="1" applyFont="1" applyFill="1" applyBorder="1" applyAlignment="1">
      <alignment vertical="center"/>
    </xf>
    <xf numFmtId="38" fontId="4" fillId="0" borderId="133" xfId="1" applyFont="1" applyFill="1" applyBorder="1" applyAlignment="1">
      <alignment vertical="center"/>
    </xf>
    <xf numFmtId="38" fontId="4" fillId="0" borderId="134" xfId="1" applyFont="1" applyFill="1" applyBorder="1" applyAlignment="1">
      <alignment vertical="center"/>
    </xf>
    <xf numFmtId="38" fontId="4" fillId="0" borderId="135" xfId="1" applyFont="1" applyFill="1" applyBorder="1" applyAlignment="1">
      <alignment vertical="center"/>
    </xf>
    <xf numFmtId="38" fontId="4" fillId="0" borderId="110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80" xfId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38" fontId="4" fillId="0" borderId="67" xfId="1" applyFont="1" applyFill="1" applyBorder="1" applyAlignment="1">
      <alignment vertical="center"/>
    </xf>
    <xf numFmtId="183" fontId="12" fillId="0" borderId="136" xfId="2" applyNumberFormat="1" applyFont="1" applyFill="1" applyBorder="1" applyAlignment="1">
      <alignment vertical="center"/>
    </xf>
    <xf numFmtId="183" fontId="12" fillId="0" borderId="137" xfId="2" applyNumberFormat="1" applyFont="1" applyFill="1" applyBorder="1" applyAlignment="1">
      <alignment vertical="center"/>
    </xf>
    <xf numFmtId="183" fontId="12" fillId="0" borderId="138" xfId="2" applyNumberFormat="1" applyFont="1" applyFill="1" applyBorder="1" applyAlignment="1">
      <alignment vertical="center"/>
    </xf>
    <xf numFmtId="183" fontId="12" fillId="0" borderId="139" xfId="2" applyNumberFormat="1" applyFont="1" applyFill="1" applyBorder="1" applyAlignment="1">
      <alignment vertical="center"/>
    </xf>
    <xf numFmtId="183" fontId="12" fillId="0" borderId="99" xfId="2" applyNumberFormat="1" applyFont="1" applyFill="1" applyBorder="1" applyAlignment="1">
      <alignment vertical="center"/>
    </xf>
    <xf numFmtId="184" fontId="4" fillId="0" borderId="79" xfId="2" applyNumberFormat="1" applyFont="1" applyFill="1" applyBorder="1" applyAlignment="1">
      <alignment vertical="center"/>
    </xf>
    <xf numFmtId="184" fontId="4" fillId="0" borderId="26" xfId="2" applyNumberFormat="1" applyFont="1" applyFill="1" applyBorder="1" applyAlignment="1">
      <alignment vertical="center"/>
    </xf>
    <xf numFmtId="184" fontId="4" fillId="0" borderId="80" xfId="2" applyNumberFormat="1" applyFont="1" applyFill="1" applyBorder="1" applyAlignment="1">
      <alignment vertical="center"/>
    </xf>
    <xf numFmtId="184" fontId="4" fillId="0" borderId="27" xfId="2" applyNumberFormat="1" applyFont="1" applyFill="1" applyBorder="1" applyAlignment="1">
      <alignment vertical="center"/>
    </xf>
    <xf numFmtId="184" fontId="4" fillId="0" borderId="67" xfId="2" applyNumberFormat="1" applyFont="1" applyFill="1" applyBorder="1" applyAlignment="1">
      <alignment vertical="center"/>
    </xf>
    <xf numFmtId="183" fontId="12" fillId="0" borderId="144" xfId="2" applyNumberFormat="1" applyFont="1" applyFill="1" applyBorder="1" applyAlignment="1">
      <alignment vertical="center"/>
    </xf>
    <xf numFmtId="183" fontId="12" fillId="0" borderId="42" xfId="2" applyNumberFormat="1" applyFont="1" applyFill="1" applyBorder="1" applyAlignment="1">
      <alignment vertical="center"/>
    </xf>
    <xf numFmtId="183" fontId="12" fillId="0" borderId="145" xfId="2" applyNumberFormat="1" applyFont="1" applyFill="1" applyBorder="1" applyAlignment="1">
      <alignment vertical="center"/>
    </xf>
    <xf numFmtId="183" fontId="12" fillId="0" borderId="43" xfId="2" applyNumberFormat="1" applyFont="1" applyFill="1" applyBorder="1" applyAlignment="1">
      <alignment vertical="center"/>
    </xf>
    <xf numFmtId="183" fontId="12" fillId="0" borderId="146" xfId="2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185" xfId="0" applyFont="1" applyFill="1" applyBorder="1" applyAlignment="1"/>
    <xf numFmtId="0" fontId="1" fillId="0" borderId="0" xfId="0" applyFont="1" applyFill="1" applyAlignment="1"/>
    <xf numFmtId="49" fontId="4" fillId="0" borderId="8" xfId="2" applyNumberFormat="1" applyFont="1" applyBorder="1" applyAlignment="1">
      <alignment vertical="center"/>
    </xf>
    <xf numFmtId="49" fontId="4" fillId="0" borderId="4" xfId="2" applyNumberFormat="1" applyFont="1" applyBorder="1" applyAlignment="1">
      <alignment vertical="center"/>
    </xf>
    <xf numFmtId="49" fontId="4" fillId="0" borderId="129" xfId="0" applyNumberFormat="1" applyFont="1" applyBorder="1" applyAlignment="1">
      <alignment horizontal="right" vertical="center"/>
    </xf>
    <xf numFmtId="49" fontId="4" fillId="0" borderId="2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 wrapText="1"/>
    </xf>
    <xf numFmtId="178" fontId="4" fillId="0" borderId="352" xfId="0" applyNumberFormat="1" applyFont="1" applyBorder="1" applyAlignment="1">
      <alignment horizontal="right" vertical="center"/>
    </xf>
    <xf numFmtId="178" fontId="4" fillId="0" borderId="353" xfId="0" applyNumberFormat="1" applyFont="1" applyBorder="1" applyAlignment="1">
      <alignment horizontal="right" vertical="center"/>
    </xf>
    <xf numFmtId="178" fontId="4" fillId="0" borderId="184" xfId="0" applyNumberFormat="1" applyFont="1" applyBorder="1" applyAlignment="1">
      <alignment horizontal="right" vertical="center"/>
    </xf>
    <xf numFmtId="181" fontId="4" fillId="0" borderId="64" xfId="0" applyNumberFormat="1" applyFont="1" applyFill="1" applyBorder="1" applyAlignment="1">
      <alignment horizontal="right" vertical="center"/>
    </xf>
    <xf numFmtId="179" fontId="12" fillId="0" borderId="107" xfId="0" applyNumberFormat="1" applyFont="1" applyFill="1" applyBorder="1" applyAlignment="1">
      <alignment horizontal="right" vertical="center"/>
    </xf>
    <xf numFmtId="179" fontId="12" fillId="0" borderId="108" xfId="0" applyNumberFormat="1" applyFont="1" applyFill="1" applyBorder="1" applyAlignment="1">
      <alignment horizontal="right" vertical="center"/>
    </xf>
    <xf numFmtId="181" fontId="4" fillId="0" borderId="69" xfId="0" applyNumberFormat="1" applyFont="1" applyBorder="1" applyAlignment="1">
      <alignment horizontal="right" vertical="center"/>
    </xf>
    <xf numFmtId="38" fontId="4" fillId="0" borderId="70" xfId="1" applyFont="1" applyBorder="1" applyAlignment="1">
      <alignment horizontal="right" vertical="center"/>
    </xf>
    <xf numFmtId="177" fontId="12" fillId="0" borderId="173" xfId="0" applyNumberFormat="1" applyFont="1" applyBorder="1" applyAlignment="1">
      <alignment horizontal="right" vertical="center"/>
    </xf>
    <xf numFmtId="179" fontId="12" fillId="0" borderId="100" xfId="0" applyNumberFormat="1" applyFont="1" applyBorder="1" applyAlignment="1">
      <alignment horizontal="right" vertical="center"/>
    </xf>
    <xf numFmtId="179" fontId="12" fillId="0" borderId="101" xfId="0" applyNumberFormat="1" applyFont="1" applyBorder="1" applyAlignment="1">
      <alignment horizontal="right" vertical="center"/>
    </xf>
    <xf numFmtId="181" fontId="4" fillId="0" borderId="161" xfId="0" applyNumberFormat="1" applyFont="1" applyBorder="1" applyAlignment="1">
      <alignment horizontal="right" vertical="center"/>
    </xf>
    <xf numFmtId="38" fontId="4" fillId="0" borderId="71" xfId="1" applyFont="1" applyBorder="1" applyAlignment="1">
      <alignment horizontal="right" vertical="center"/>
    </xf>
    <xf numFmtId="38" fontId="4" fillId="0" borderId="65" xfId="1" applyFont="1" applyBorder="1" applyAlignment="1">
      <alignment horizontal="right" vertical="center"/>
    </xf>
    <xf numFmtId="177" fontId="12" fillId="0" borderId="176" xfId="0" applyNumberFormat="1" applyFont="1" applyBorder="1" applyAlignment="1">
      <alignment horizontal="right" vertical="center"/>
    </xf>
    <xf numFmtId="179" fontId="12" fillId="0" borderId="193" xfId="0" applyNumberFormat="1" applyFont="1" applyBorder="1" applyAlignment="1">
      <alignment horizontal="right" vertical="center"/>
    </xf>
    <xf numFmtId="179" fontId="12" fillId="0" borderId="98" xfId="0" applyNumberFormat="1" applyFont="1" applyBorder="1" applyAlignment="1">
      <alignment horizontal="right" vertical="center"/>
    </xf>
    <xf numFmtId="177" fontId="12" fillId="0" borderId="181" xfId="0" applyNumberFormat="1" applyFont="1" applyBorder="1" applyAlignment="1">
      <alignment horizontal="right" vertical="center"/>
    </xf>
    <xf numFmtId="179" fontId="12" fillId="0" borderId="182" xfId="0" applyNumberFormat="1" applyFont="1" applyBorder="1" applyAlignment="1">
      <alignment horizontal="right" vertical="center"/>
    </xf>
    <xf numFmtId="179" fontId="12" fillId="0" borderId="183" xfId="0" applyNumberFormat="1" applyFont="1" applyBorder="1" applyAlignment="1">
      <alignment horizontal="right" vertical="center"/>
    </xf>
    <xf numFmtId="179" fontId="25" fillId="0" borderId="194" xfId="0" applyNumberFormat="1" applyFont="1" applyBorder="1" applyAlignment="1">
      <alignment horizontal="right" vertical="top" wrapText="1"/>
    </xf>
    <xf numFmtId="179" fontId="25" fillId="0" borderId="0" xfId="0" applyNumberFormat="1" applyFont="1" applyBorder="1" applyAlignment="1">
      <alignment horizontal="right" vertical="top" wrapText="1"/>
    </xf>
    <xf numFmtId="38" fontId="25" fillId="0" borderId="0" xfId="1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wrapText="1"/>
    </xf>
    <xf numFmtId="0" fontId="33" fillId="0" borderId="0" xfId="0" applyFont="1" applyBorder="1"/>
    <xf numFmtId="0" fontId="34" fillId="0" borderId="0" xfId="0" applyFont="1" applyAlignment="1">
      <alignment horizontal="justify" vertical="top" wrapText="1"/>
    </xf>
    <xf numFmtId="0" fontId="34" fillId="0" borderId="0" xfId="0" applyFont="1" applyBorder="1" applyAlignment="1">
      <alignment horizontal="justify"/>
    </xf>
    <xf numFmtId="0" fontId="33" fillId="0" borderId="0" xfId="0" applyFont="1" applyBorder="1" applyAlignment="1">
      <alignment horizontal="justify"/>
    </xf>
    <xf numFmtId="0" fontId="33" fillId="0" borderId="0" xfId="0" applyFont="1" applyBorder="1" applyAlignment="1" applyProtection="1">
      <alignment horizontal="left"/>
    </xf>
    <xf numFmtId="0" fontId="35" fillId="0" borderId="0" xfId="0" applyFont="1" applyBorder="1"/>
    <xf numFmtId="0" fontId="4" fillId="0" borderId="354" xfId="2" applyFont="1" applyBorder="1"/>
    <xf numFmtId="0" fontId="4" fillId="0" borderId="75" xfId="2" applyFont="1" applyFill="1" applyBorder="1" applyAlignment="1">
      <alignment horizontal="center" vertical="center" shrinkToFit="1"/>
    </xf>
    <xf numFmtId="184" fontId="4" fillId="0" borderId="80" xfId="2" applyNumberFormat="1" applyFont="1" applyFill="1" applyBorder="1" applyAlignment="1">
      <alignment horizontal="right" vertical="center"/>
    </xf>
    <xf numFmtId="183" fontId="12" fillId="0" borderId="145" xfId="2" applyNumberFormat="1" applyFont="1" applyFill="1" applyBorder="1" applyAlignment="1">
      <alignment horizontal="right" vertical="center"/>
    </xf>
    <xf numFmtId="181" fontId="4" fillId="0" borderId="347" xfId="0" applyNumberFormat="1" applyFont="1" applyBorder="1" applyAlignment="1">
      <alignment horizontal="right" vertical="center"/>
    </xf>
    <xf numFmtId="179" fontId="12" fillId="0" borderId="348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vertical="center"/>
    </xf>
    <xf numFmtId="181" fontId="28" fillId="0" borderId="360" xfId="0" applyNumberFormat="1" applyFont="1" applyBorder="1" applyAlignment="1">
      <alignment horizontal="right" vertical="center"/>
    </xf>
    <xf numFmtId="179" fontId="12" fillId="0" borderId="210" xfId="0" applyNumberFormat="1" applyFont="1" applyBorder="1" applyAlignment="1">
      <alignment horizontal="right" vertical="center"/>
    </xf>
    <xf numFmtId="179" fontId="12" fillId="0" borderId="362" xfId="0" applyNumberFormat="1" applyFont="1" applyBorder="1" applyAlignment="1">
      <alignment horizontal="right" vertical="center"/>
    </xf>
    <xf numFmtId="179" fontId="12" fillId="0" borderId="284" xfId="0" applyNumberFormat="1" applyFont="1" applyBorder="1" applyAlignment="1">
      <alignment horizontal="right" vertical="center"/>
    </xf>
    <xf numFmtId="179" fontId="12" fillId="0" borderId="165" xfId="0" applyNumberFormat="1" applyFont="1" applyBorder="1" applyAlignment="1">
      <alignment horizontal="right" vertical="center"/>
    </xf>
    <xf numFmtId="181" fontId="28" fillId="0" borderId="365" xfId="0" applyNumberFormat="1" applyFont="1" applyBorder="1" applyAlignment="1">
      <alignment horizontal="right" vertical="center"/>
    </xf>
    <xf numFmtId="179" fontId="12" fillId="0" borderId="196" xfId="0" applyNumberFormat="1" applyFont="1" applyBorder="1" applyAlignment="1">
      <alignment horizontal="right" vertical="center"/>
    </xf>
    <xf numFmtId="181" fontId="28" fillId="0" borderId="366" xfId="0" applyNumberFormat="1" applyFont="1" applyBorder="1" applyAlignment="1">
      <alignment horizontal="right" vertical="center"/>
    </xf>
    <xf numFmtId="181" fontId="28" fillId="0" borderId="367" xfId="0" applyNumberFormat="1" applyFont="1" applyBorder="1" applyAlignment="1">
      <alignment horizontal="right" vertical="center"/>
    </xf>
    <xf numFmtId="179" fontId="12" fillId="0" borderId="368" xfId="0" applyNumberFormat="1" applyFont="1" applyBorder="1" applyAlignment="1">
      <alignment horizontal="right" vertical="center"/>
    </xf>
    <xf numFmtId="179" fontId="12" fillId="0" borderId="373" xfId="0" applyNumberFormat="1" applyFont="1" applyBorder="1" applyAlignment="1">
      <alignment horizontal="right" vertical="center"/>
    </xf>
    <xf numFmtId="179" fontId="12" fillId="0" borderId="374" xfId="0" applyNumberFormat="1" applyFont="1" applyBorder="1" applyAlignment="1">
      <alignment horizontal="right" vertical="center"/>
    </xf>
    <xf numFmtId="186" fontId="12" fillId="0" borderId="361" xfId="0" applyNumberFormat="1" applyFont="1" applyBorder="1" applyAlignment="1">
      <alignment horizontal="right" vertical="center"/>
    </xf>
    <xf numFmtId="186" fontId="12" fillId="0" borderId="71" xfId="0" applyNumberFormat="1" applyFont="1" applyBorder="1" applyAlignment="1">
      <alignment horizontal="right" vertical="center"/>
    </xf>
    <xf numFmtId="186" fontId="12" fillId="0" borderId="79" xfId="0" applyNumberFormat="1" applyFont="1" applyBorder="1" applyAlignment="1">
      <alignment horizontal="right" vertical="center"/>
    </xf>
    <xf numFmtId="187" fontId="12" fillId="0" borderId="369" xfId="0" applyNumberFormat="1" applyFont="1" applyBorder="1" applyAlignment="1">
      <alignment horizontal="right" vertical="center"/>
    </xf>
    <xf numFmtId="187" fontId="12" fillId="0" borderId="67" xfId="0" applyNumberFormat="1" applyFont="1" applyBorder="1" applyAlignment="1">
      <alignment horizontal="right" vertical="center"/>
    </xf>
    <xf numFmtId="49" fontId="4" fillId="0" borderId="377" xfId="0" applyNumberFormat="1" applyFont="1" applyBorder="1" applyAlignment="1">
      <alignment horizontal="right" vertical="center"/>
    </xf>
    <xf numFmtId="49" fontId="4" fillId="0" borderId="378" xfId="0" applyNumberFormat="1" applyFont="1" applyBorder="1" applyAlignment="1">
      <alignment horizontal="right" vertical="center"/>
    </xf>
    <xf numFmtId="49" fontId="4" fillId="0" borderId="83" xfId="0" applyNumberFormat="1" applyFont="1" applyBorder="1" applyAlignment="1">
      <alignment horizontal="right" vertical="center" wrapText="1"/>
    </xf>
    <xf numFmtId="178" fontId="4" fillId="0" borderId="375" xfId="0" applyNumberFormat="1" applyFont="1" applyBorder="1" applyAlignment="1">
      <alignment horizontal="right" vertical="center"/>
    </xf>
    <xf numFmtId="178" fontId="4" fillId="0" borderId="376" xfId="0" applyNumberFormat="1" applyFont="1" applyBorder="1" applyAlignment="1">
      <alignment horizontal="right" vertical="center"/>
    </xf>
    <xf numFmtId="178" fontId="4" fillId="0" borderId="167" xfId="0" applyNumberFormat="1" applyFont="1" applyBorder="1" applyAlignment="1">
      <alignment horizontal="right" vertical="center"/>
    </xf>
    <xf numFmtId="0" fontId="0" fillId="0" borderId="0" xfId="0" applyFont="1" applyAlignment="1"/>
    <xf numFmtId="38" fontId="4" fillId="0" borderId="0" xfId="1" applyFont="1" applyFill="1" applyBorder="1" applyAlignment="1"/>
    <xf numFmtId="49" fontId="9" fillId="0" borderId="0" xfId="2" applyNumberFormat="1" applyFont="1" applyFill="1"/>
    <xf numFmtId="38" fontId="4" fillId="0" borderId="27" xfId="1" applyFont="1" applyFill="1" applyBorder="1" applyAlignment="1" applyProtection="1">
      <alignment vertical="center"/>
    </xf>
    <xf numFmtId="176" fontId="12" fillId="0" borderId="43" xfId="2" applyNumberFormat="1" applyFont="1" applyFill="1" applyBorder="1" applyAlignment="1" applyProtection="1">
      <alignment vertical="center"/>
    </xf>
    <xf numFmtId="0" fontId="1" fillId="0" borderId="0" xfId="0" applyFont="1" applyAlignment="1">
      <alignment wrapText="1"/>
    </xf>
    <xf numFmtId="0" fontId="4" fillId="0" borderId="0" xfId="2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2" applyFont="1" applyAlignment="1">
      <alignment horizontal="left" wrapText="1"/>
    </xf>
    <xf numFmtId="0" fontId="1" fillId="0" borderId="5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/>
    </xf>
    <xf numFmtId="182" fontId="4" fillId="0" borderId="227" xfId="0" applyNumberFormat="1" applyFont="1" applyBorder="1" applyAlignment="1">
      <alignment horizontal="center" vertical="center"/>
    </xf>
    <xf numFmtId="182" fontId="4" fillId="0" borderId="228" xfId="0" applyNumberFormat="1" applyFont="1" applyBorder="1" applyAlignment="1">
      <alignment horizontal="center" vertical="center"/>
    </xf>
    <xf numFmtId="182" fontId="4" fillId="0" borderId="229" xfId="0" applyNumberFormat="1" applyFont="1" applyFill="1" applyBorder="1" applyAlignment="1">
      <alignment horizontal="center" vertical="center"/>
    </xf>
    <xf numFmtId="182" fontId="4" fillId="0" borderId="230" xfId="0" applyNumberFormat="1" applyFont="1" applyFill="1" applyBorder="1" applyAlignment="1">
      <alignment horizontal="center" vertical="center"/>
    </xf>
    <xf numFmtId="182" fontId="4" fillId="0" borderId="237" xfId="0" applyNumberFormat="1" applyFont="1" applyBorder="1" applyAlignment="1">
      <alignment horizontal="center" vertical="center"/>
    </xf>
    <xf numFmtId="182" fontId="4" fillId="0" borderId="23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/>
    </xf>
    <xf numFmtId="182" fontId="4" fillId="0" borderId="165" xfId="2" applyNumberFormat="1" applyFont="1" applyBorder="1" applyAlignment="1">
      <alignment horizontal="center" vertical="center"/>
    </xf>
    <xf numFmtId="182" fontId="1" fillId="0" borderId="78" xfId="0" applyNumberFormat="1" applyFont="1" applyBorder="1" applyAlignment="1">
      <alignment horizontal="center" vertical="center"/>
    </xf>
    <xf numFmtId="182" fontId="4" fillId="0" borderId="233" xfId="2" applyNumberFormat="1" applyFont="1" applyBorder="1" applyAlignment="1">
      <alignment horizontal="center" vertical="center"/>
    </xf>
    <xf numFmtId="182" fontId="1" fillId="0" borderId="2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182" fontId="1" fillId="0" borderId="235" xfId="0" applyNumberFormat="1" applyFont="1" applyBorder="1" applyAlignment="1">
      <alignment horizontal="center" vertical="center"/>
    </xf>
    <xf numFmtId="182" fontId="1" fillId="0" borderId="236" xfId="0" applyNumberFormat="1" applyFont="1" applyBorder="1" applyAlignment="1">
      <alignment horizontal="center" vertical="center"/>
    </xf>
    <xf numFmtId="0" fontId="13" fillId="0" borderId="20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179" fontId="25" fillId="0" borderId="194" xfId="0" applyNumberFormat="1" applyFont="1" applyBorder="1" applyAlignment="1">
      <alignment horizontal="left" vertical="center" wrapText="1"/>
    </xf>
    <xf numFmtId="179" fontId="25" fillId="0" borderId="194" xfId="0" applyNumberFormat="1" applyFont="1" applyBorder="1" applyAlignment="1">
      <alignment horizontal="left" vertical="center"/>
    </xf>
    <xf numFmtId="0" fontId="13" fillId="0" borderId="209" xfId="0" applyFont="1" applyBorder="1" applyAlignment="1">
      <alignment horizontal="center" vertical="center"/>
    </xf>
    <xf numFmtId="0" fontId="13" fillId="0" borderId="210" xfId="0" applyFont="1" applyBorder="1" applyAlignment="1">
      <alignment horizontal="center" vertical="center"/>
    </xf>
    <xf numFmtId="182" fontId="4" fillId="0" borderId="231" xfId="0" applyNumberFormat="1" applyFont="1" applyFill="1" applyBorder="1" applyAlignment="1">
      <alignment horizontal="center" vertical="center"/>
    </xf>
    <xf numFmtId="182" fontId="4" fillId="0" borderId="232" xfId="0" applyNumberFormat="1" applyFont="1" applyFill="1" applyBorder="1" applyAlignment="1">
      <alignment horizontal="center" vertical="center"/>
    </xf>
    <xf numFmtId="49" fontId="5" fillId="0" borderId="218" xfId="0" applyNumberFormat="1" applyFont="1" applyBorder="1" applyAlignment="1">
      <alignment horizontal="center" vertical="center" wrapText="1"/>
    </xf>
    <xf numFmtId="0" fontId="1" fillId="0" borderId="2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49" fontId="5" fillId="0" borderId="220" xfId="2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225" xfId="0" applyNumberFormat="1" applyFont="1" applyBorder="1" applyAlignment="1">
      <alignment horizontal="center" vertical="center" wrapText="1"/>
    </xf>
    <xf numFmtId="0" fontId="1" fillId="0" borderId="226" xfId="0" applyFont="1" applyBorder="1" applyAlignment="1">
      <alignment horizontal="center" vertical="center" wrapText="1"/>
    </xf>
    <xf numFmtId="0" fontId="27" fillId="0" borderId="211" xfId="0" applyFont="1" applyBorder="1" applyAlignment="1">
      <alignment horizontal="center" vertical="center"/>
    </xf>
    <xf numFmtId="0" fontId="27" fillId="0" borderId="212" xfId="0" applyFont="1" applyBorder="1" applyAlignment="1">
      <alignment horizontal="center" vertical="center"/>
    </xf>
    <xf numFmtId="0" fontId="32" fillId="0" borderId="208" xfId="0" applyFont="1" applyBorder="1" applyAlignment="1">
      <alignment horizontal="center" vertical="center"/>
    </xf>
    <xf numFmtId="0" fontId="32" fillId="0" borderId="213" xfId="0" applyFont="1" applyBorder="1" applyAlignment="1">
      <alignment horizontal="center" vertical="center"/>
    </xf>
    <xf numFmtId="182" fontId="23" fillId="0" borderId="214" xfId="2" applyNumberFormat="1" applyFont="1" applyBorder="1" applyAlignment="1">
      <alignment horizontal="center" vertical="center"/>
    </xf>
    <xf numFmtId="182" fontId="31" fillId="0" borderId="124" xfId="0" applyNumberFormat="1" applyFont="1" applyBorder="1" applyAlignment="1">
      <alignment horizontal="center" vertical="center"/>
    </xf>
    <xf numFmtId="182" fontId="4" fillId="0" borderId="215" xfId="2" applyNumberFormat="1" applyFont="1" applyBorder="1" applyAlignment="1">
      <alignment horizontal="center" vertical="center"/>
    </xf>
    <xf numFmtId="182" fontId="1" fillId="0" borderId="216" xfId="0" applyNumberFormat="1" applyFont="1" applyBorder="1" applyAlignment="1">
      <alignment horizontal="center" vertical="center"/>
    </xf>
    <xf numFmtId="0" fontId="2" fillId="0" borderId="2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5" fillId="0" borderId="2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2" fontId="4" fillId="0" borderId="223" xfId="0" applyNumberFormat="1" applyFont="1" applyBorder="1" applyAlignment="1">
      <alignment horizontal="center" vertical="center"/>
    </xf>
    <xf numFmtId="182" fontId="4" fillId="0" borderId="224" xfId="0" applyNumberFormat="1" applyFont="1" applyBorder="1" applyAlignment="1">
      <alignment horizontal="center" vertical="center"/>
    </xf>
    <xf numFmtId="49" fontId="5" fillId="0" borderId="221" xfId="0" applyNumberFormat="1" applyFont="1" applyBorder="1" applyAlignment="1">
      <alignment horizontal="center" vertical="center" wrapText="1"/>
    </xf>
    <xf numFmtId="0" fontId="1" fillId="0" borderId="22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10" xfId="0" applyFont="1" applyBorder="1" applyAlignment="1">
      <alignment horizontal="center" vertical="center"/>
    </xf>
    <xf numFmtId="0" fontId="2" fillId="0" borderId="2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8" fontId="4" fillId="0" borderId="237" xfId="2" applyNumberFormat="1" applyFont="1" applyBorder="1" applyAlignment="1">
      <alignment horizontal="center" vertical="center"/>
    </xf>
    <xf numFmtId="178" fontId="4" fillId="0" borderId="228" xfId="2" applyNumberFormat="1" applyFont="1" applyBorder="1" applyAlignment="1">
      <alignment horizontal="center" vertical="center"/>
    </xf>
    <xf numFmtId="49" fontId="4" fillId="0" borderId="238" xfId="2" applyNumberFormat="1" applyFont="1" applyBorder="1" applyAlignment="1">
      <alignment horizontal="center" vertical="center"/>
    </xf>
    <xf numFmtId="49" fontId="4" fillId="0" borderId="230" xfId="2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/>
    </xf>
    <xf numFmtId="178" fontId="4" fillId="0" borderId="223" xfId="2" applyNumberFormat="1" applyFont="1" applyBorder="1" applyAlignment="1">
      <alignment horizontal="center" vertical="center"/>
    </xf>
    <xf numFmtId="178" fontId="4" fillId="0" borderId="224" xfId="2" applyNumberFormat="1" applyFont="1" applyBorder="1" applyAlignment="1">
      <alignment horizontal="center" vertical="center"/>
    </xf>
    <xf numFmtId="179" fontId="25" fillId="0" borderId="194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wrapText="1"/>
    </xf>
    <xf numFmtId="49" fontId="4" fillId="0" borderId="231" xfId="2" applyNumberFormat="1" applyFont="1" applyFill="1" applyBorder="1" applyAlignment="1">
      <alignment horizontal="center" vertical="center"/>
    </xf>
    <xf numFmtId="49" fontId="4" fillId="0" borderId="232" xfId="2" applyNumberFormat="1" applyFont="1" applyFill="1" applyBorder="1" applyAlignment="1">
      <alignment horizontal="center" vertical="center"/>
    </xf>
    <xf numFmtId="181" fontId="23" fillId="0" borderId="268" xfId="2" applyNumberFormat="1" applyFont="1" applyBorder="1" applyAlignment="1" applyProtection="1">
      <alignment horizontal="right" vertical="center"/>
    </xf>
    <xf numFmtId="0" fontId="5" fillId="0" borderId="269" xfId="0" applyFont="1" applyBorder="1" applyAlignment="1">
      <alignment vertical="center"/>
    </xf>
    <xf numFmtId="181" fontId="23" fillId="0" borderId="258" xfId="2" applyNumberFormat="1" applyFont="1" applyBorder="1" applyAlignment="1" applyProtection="1">
      <alignment horizontal="right" vertical="center"/>
    </xf>
    <xf numFmtId="0" fontId="5" fillId="0" borderId="248" xfId="0" applyFont="1" applyBorder="1" applyAlignment="1">
      <alignment horizontal="right" vertical="center"/>
    </xf>
    <xf numFmtId="181" fontId="4" fillId="0" borderId="246" xfId="2" applyNumberFormat="1" applyFont="1" applyBorder="1" applyAlignment="1" applyProtection="1">
      <alignment horizontal="right" vertical="center"/>
    </xf>
    <xf numFmtId="0" fontId="1" fillId="0" borderId="150" xfId="0" applyFont="1" applyBorder="1" applyAlignment="1">
      <alignment horizontal="right" vertical="center"/>
    </xf>
    <xf numFmtId="181" fontId="4" fillId="0" borderId="242" xfId="2" applyNumberFormat="1" applyFont="1" applyBorder="1" applyAlignment="1" applyProtection="1">
      <alignment horizontal="right" vertical="center"/>
    </xf>
    <xf numFmtId="181" fontId="4" fillId="0" borderId="261" xfId="2" applyNumberFormat="1" applyFont="1" applyBorder="1" applyAlignment="1" applyProtection="1">
      <alignment vertical="center"/>
    </xf>
    <xf numFmtId="0" fontId="5" fillId="0" borderId="262" xfId="0" applyFont="1" applyBorder="1" applyAlignment="1">
      <alignment vertical="center"/>
    </xf>
    <xf numFmtId="0" fontId="4" fillId="0" borderId="264" xfId="2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213" xfId="0" applyFont="1" applyBorder="1" applyAlignment="1">
      <alignment horizontal="distributed" vertical="center" justifyLastLine="1"/>
    </xf>
    <xf numFmtId="0" fontId="4" fillId="0" borderId="266" xfId="2" applyFont="1" applyBorder="1" applyAlignment="1">
      <alignment horizontal="distributed" vertical="center" justifyLastLine="1"/>
    </xf>
    <xf numFmtId="0" fontId="1" fillId="0" borderId="147" xfId="0" applyFont="1" applyBorder="1" applyAlignment="1">
      <alignment horizontal="distributed" vertical="center" justifyLastLine="1"/>
    </xf>
    <xf numFmtId="0" fontId="1" fillId="0" borderId="267" xfId="0" applyFont="1" applyBorder="1" applyAlignment="1">
      <alignment horizontal="distributed" vertical="center" justifyLastLine="1"/>
    </xf>
    <xf numFmtId="181" fontId="23" fillId="0" borderId="241" xfId="2" applyNumberFormat="1" applyFont="1" applyBorder="1" applyAlignment="1" applyProtection="1">
      <alignment horizontal="right" vertical="center"/>
    </xf>
    <xf numFmtId="0" fontId="5" fillId="0" borderId="152" xfId="0" applyFont="1" applyBorder="1" applyAlignment="1">
      <alignment horizontal="right" vertical="center"/>
    </xf>
    <xf numFmtId="181" fontId="4" fillId="0" borderId="270" xfId="2" applyNumberFormat="1" applyFont="1" applyBorder="1" applyAlignment="1" applyProtection="1">
      <alignment horizontal="right" vertical="center"/>
    </xf>
    <xf numFmtId="0" fontId="1" fillId="0" borderId="149" xfId="0" applyFont="1" applyBorder="1" applyAlignment="1">
      <alignment horizontal="right" vertical="center"/>
    </xf>
    <xf numFmtId="181" fontId="4" fillId="0" borderId="263" xfId="2" applyNumberFormat="1" applyFont="1" applyBorder="1" applyAlignment="1" applyProtection="1">
      <alignment horizontal="right" vertical="center"/>
    </xf>
    <xf numFmtId="181" fontId="23" fillId="0" borderId="261" xfId="2" applyNumberFormat="1" applyFont="1" applyBorder="1" applyAlignment="1" applyProtection="1">
      <alignment vertical="center"/>
    </xf>
    <xf numFmtId="181" fontId="4" fillId="0" borderId="260" xfId="2" applyNumberFormat="1" applyFont="1" applyBorder="1" applyAlignment="1" applyProtection="1">
      <alignment horizontal="right" vertical="center"/>
    </xf>
    <xf numFmtId="0" fontId="1" fillId="0" borderId="148" xfId="0" applyFont="1" applyBorder="1" applyAlignment="1">
      <alignment horizontal="right" vertical="center"/>
    </xf>
    <xf numFmtId="0" fontId="5" fillId="0" borderId="152" xfId="0" applyFont="1" applyBorder="1" applyAlignment="1">
      <alignment vertical="center"/>
    </xf>
    <xf numFmtId="0" fontId="5" fillId="0" borderId="152" xfId="0" applyFont="1" applyFill="1" applyBorder="1" applyAlignment="1">
      <alignment horizontal="right" vertical="center"/>
    </xf>
    <xf numFmtId="181" fontId="4" fillId="0" borderId="249" xfId="2" applyNumberFormat="1" applyFont="1" applyBorder="1" applyAlignment="1" applyProtection="1">
      <alignment horizontal="right" vertical="center"/>
    </xf>
    <xf numFmtId="0" fontId="1" fillId="0" borderId="274" xfId="0" applyFont="1" applyBorder="1" applyAlignment="1">
      <alignment horizontal="right" vertical="center"/>
    </xf>
    <xf numFmtId="181" fontId="4" fillId="0" borderId="247" xfId="2" applyNumberFormat="1" applyFont="1" applyBorder="1" applyAlignment="1" applyProtection="1">
      <alignment horizontal="right" vertical="center"/>
    </xf>
    <xf numFmtId="181" fontId="4" fillId="0" borderId="242" xfId="2" applyNumberFormat="1" applyFont="1" applyBorder="1" applyAlignment="1">
      <alignment horizontal="right" vertical="center"/>
    </xf>
    <xf numFmtId="0" fontId="1" fillId="0" borderId="152" xfId="0" applyFont="1" applyBorder="1" applyAlignment="1">
      <alignment horizontal="right" vertical="center"/>
    </xf>
    <xf numFmtId="181" fontId="23" fillId="0" borderId="241" xfId="2" applyNumberFormat="1" applyFont="1" applyBorder="1" applyAlignment="1">
      <alignment horizontal="right" vertical="center"/>
    </xf>
    <xf numFmtId="181" fontId="4" fillId="0" borderId="259" xfId="2" applyNumberFormat="1" applyFont="1" applyBorder="1" applyAlignment="1" applyProtection="1">
      <alignment horizontal="right" vertical="center"/>
    </xf>
    <xf numFmtId="0" fontId="1" fillId="0" borderId="151" xfId="0" applyFont="1" applyBorder="1" applyAlignment="1">
      <alignment horizontal="right" vertical="center"/>
    </xf>
    <xf numFmtId="0" fontId="1" fillId="0" borderId="248" xfId="0" applyFont="1" applyBorder="1" applyAlignment="1">
      <alignment horizontal="right" vertical="center"/>
    </xf>
    <xf numFmtId="181" fontId="23" fillId="0" borderId="278" xfId="2" applyNumberFormat="1" applyFont="1" applyBorder="1" applyAlignment="1" applyProtection="1">
      <alignment horizontal="right" vertical="center"/>
    </xf>
    <xf numFmtId="0" fontId="5" fillId="0" borderId="151" xfId="0" applyFont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distributed" textRotation="255" justifyLastLine="1"/>
    </xf>
    <xf numFmtId="0" fontId="4" fillId="0" borderId="251" xfId="0" applyFont="1" applyFill="1" applyBorder="1" applyAlignment="1">
      <alignment horizontal="center" vertical="distributed" textRotation="255" justifyLastLine="1"/>
    </xf>
    <xf numFmtId="0" fontId="12" fillId="0" borderId="177" xfId="0" applyFont="1" applyFill="1" applyBorder="1" applyAlignment="1">
      <alignment horizontal="distributed" vertical="center" justifyLastLine="1"/>
    </xf>
    <xf numFmtId="0" fontId="1" fillId="0" borderId="99" xfId="0" applyFont="1" applyFill="1" applyBorder="1" applyAlignment="1">
      <alignment horizontal="distributed" vertical="center" justifyLastLine="1"/>
    </xf>
    <xf numFmtId="0" fontId="2" fillId="0" borderId="0" xfId="2" applyFont="1" applyFill="1" applyAlignment="1">
      <alignment horizontal="justify" vertical="top" wrapText="1"/>
    </xf>
    <xf numFmtId="0" fontId="12" fillId="0" borderId="39" xfId="0" applyFont="1" applyFill="1" applyBorder="1" applyAlignment="1">
      <alignment horizontal="distributed" vertical="center" justifyLastLine="1"/>
    </xf>
    <xf numFmtId="0" fontId="1" fillId="0" borderId="67" xfId="0" applyFont="1" applyFill="1" applyBorder="1" applyAlignment="1">
      <alignment horizontal="distributed" vertical="center" justifyLastLine="1"/>
    </xf>
    <xf numFmtId="0" fontId="4" fillId="0" borderId="179" xfId="2" applyFont="1" applyBorder="1" applyAlignment="1">
      <alignment horizontal="distributed" vertical="center" indent="2"/>
    </xf>
    <xf numFmtId="0" fontId="1" fillId="0" borderId="252" xfId="0" applyFont="1" applyBorder="1" applyAlignment="1">
      <alignment horizontal="distributed" vertical="center" indent="2"/>
    </xf>
    <xf numFmtId="0" fontId="1" fillId="0" borderId="253" xfId="0" applyFont="1" applyBorder="1" applyAlignment="1">
      <alignment horizontal="distributed" vertical="center" indent="2"/>
    </xf>
    <xf numFmtId="181" fontId="4" fillId="0" borderId="280" xfId="2" applyNumberFormat="1" applyFont="1" applyBorder="1" applyAlignment="1">
      <alignment horizontal="right" vertical="center"/>
    </xf>
    <xf numFmtId="0" fontId="1" fillId="0" borderId="244" xfId="0" applyFont="1" applyBorder="1" applyAlignment="1">
      <alignment horizontal="right" vertical="center"/>
    </xf>
    <xf numFmtId="181" fontId="4" fillId="0" borderId="243" xfId="2" applyNumberFormat="1" applyFont="1" applyBorder="1" applyAlignment="1">
      <alignment horizontal="right" vertical="center"/>
    </xf>
    <xf numFmtId="181" fontId="23" fillId="0" borderId="245" xfId="2" applyNumberFormat="1" applyFont="1" applyBorder="1" applyAlignment="1">
      <alignment horizontal="right" vertical="center"/>
    </xf>
    <xf numFmtId="0" fontId="5" fillId="0" borderId="244" xfId="0" applyFont="1" applyBorder="1" applyAlignment="1">
      <alignment horizontal="right" vertical="center"/>
    </xf>
    <xf numFmtId="181" fontId="4" fillId="0" borderId="246" xfId="2" applyNumberFormat="1" applyFont="1" applyBorder="1" applyAlignment="1">
      <alignment horizontal="right" vertical="center"/>
    </xf>
    <xf numFmtId="0" fontId="4" fillId="0" borderId="271" xfId="2" applyFont="1" applyBorder="1" applyAlignment="1">
      <alignment horizontal="distributed" vertical="center" indent="2"/>
    </xf>
    <xf numFmtId="0" fontId="1" fillId="0" borderId="272" xfId="0" applyFont="1" applyBorder="1" applyAlignment="1">
      <alignment horizontal="distributed" vertical="center" indent="2"/>
    </xf>
    <xf numFmtId="0" fontId="1" fillId="0" borderId="273" xfId="0" applyFont="1" applyBorder="1" applyAlignment="1">
      <alignment horizontal="distributed" vertical="center" indent="2"/>
    </xf>
    <xf numFmtId="181" fontId="4" fillId="0" borderId="279" xfId="2" applyNumberFormat="1" applyFont="1" applyBorder="1" applyAlignment="1" applyProtection="1">
      <alignment horizontal="right" vertical="center"/>
    </xf>
    <xf numFmtId="0" fontId="4" fillId="0" borderId="275" xfId="2" applyFont="1" applyBorder="1" applyAlignment="1">
      <alignment horizontal="distributed" vertical="center" indent="2"/>
    </xf>
    <xf numFmtId="0" fontId="1" fillId="0" borderId="276" xfId="0" applyFont="1" applyBorder="1" applyAlignment="1">
      <alignment horizontal="distributed" vertical="center" indent="2"/>
    </xf>
    <xf numFmtId="0" fontId="1" fillId="0" borderId="277" xfId="0" applyFont="1" applyBorder="1" applyAlignment="1">
      <alignment horizontal="distributed" vertical="center" indent="2"/>
    </xf>
    <xf numFmtId="0" fontId="4" fillId="0" borderId="257" xfId="2" applyFont="1" applyBorder="1" applyAlignment="1">
      <alignment horizontal="distributed" vertical="center" indent="2"/>
    </xf>
    <xf numFmtId="0" fontId="1" fillId="0" borderId="16" xfId="0" applyFont="1" applyBorder="1" applyAlignment="1">
      <alignment horizontal="distributed" vertical="center" indent="2"/>
    </xf>
    <xf numFmtId="0" fontId="1" fillId="0" borderId="17" xfId="0" applyFont="1" applyBorder="1" applyAlignment="1">
      <alignment horizontal="distributed" vertical="center" indent="2"/>
    </xf>
    <xf numFmtId="0" fontId="4" fillId="0" borderId="254" xfId="2" applyFont="1" applyBorder="1" applyAlignment="1">
      <alignment horizontal="center" vertical="center" textRotation="255"/>
    </xf>
    <xf numFmtId="0" fontId="1" fillId="0" borderId="255" xfId="0" applyFont="1" applyBorder="1" applyAlignment="1">
      <alignment horizontal="center" vertical="center" textRotation="255"/>
    </xf>
    <xf numFmtId="0" fontId="1" fillId="0" borderId="256" xfId="0" applyFont="1" applyBorder="1" applyAlignment="1">
      <alignment horizontal="center" vertical="center" textRotation="255"/>
    </xf>
    <xf numFmtId="0" fontId="4" fillId="0" borderId="355" xfId="2" applyFont="1" applyBorder="1" applyAlignment="1">
      <alignment horizontal="center" vertical="center"/>
    </xf>
    <xf numFmtId="0" fontId="4" fillId="0" borderId="358" xfId="2" applyFont="1" applyBorder="1" applyAlignment="1">
      <alignment horizontal="center" vertical="center"/>
    </xf>
    <xf numFmtId="181" fontId="13" fillId="0" borderId="356" xfId="2" applyNumberFormat="1" applyFont="1" applyBorder="1" applyAlignment="1" applyProtection="1">
      <alignment horizontal="right" vertical="center"/>
    </xf>
    <xf numFmtId="181" fontId="13" fillId="0" borderId="359" xfId="2" applyNumberFormat="1" applyFont="1" applyBorder="1" applyAlignment="1" applyProtection="1">
      <alignment horizontal="right" vertical="center"/>
    </xf>
    <xf numFmtId="181" fontId="13" fillId="0" borderId="242" xfId="2" applyNumberFormat="1" applyFont="1" applyBorder="1" applyAlignment="1" applyProtection="1">
      <alignment horizontal="right" vertical="center"/>
    </xf>
    <xf numFmtId="181" fontId="13" fillId="0" borderId="152" xfId="2" applyNumberFormat="1" applyFont="1" applyBorder="1" applyAlignment="1" applyProtection="1">
      <alignment horizontal="right" vertical="center"/>
    </xf>
    <xf numFmtId="181" fontId="13" fillId="0" borderId="357" xfId="2" applyNumberFormat="1" applyFont="1" applyBorder="1" applyAlignment="1" applyProtection="1">
      <alignment horizontal="right" vertical="center"/>
    </xf>
    <xf numFmtId="181" fontId="13" fillId="0" borderId="262" xfId="2" applyNumberFormat="1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4" fillId="0" borderId="250" xfId="2" applyFont="1" applyFill="1" applyBorder="1" applyAlignment="1">
      <alignment horizontal="center" vertical="distributed" textRotation="255" justifyLastLine="1"/>
    </xf>
    <xf numFmtId="0" fontId="1" fillId="0" borderId="251" xfId="0" applyFont="1" applyFill="1" applyBorder="1" applyAlignment="1">
      <alignment horizontal="center" vertical="distributed" textRotation="255" justifyLastLine="1"/>
    </xf>
    <xf numFmtId="0" fontId="1" fillId="0" borderId="191" xfId="0" applyFont="1" applyFill="1" applyBorder="1" applyAlignment="1">
      <alignment horizontal="center" vertical="distributed" textRotation="255" justifyLastLine="1"/>
    </xf>
    <xf numFmtId="0" fontId="4" fillId="0" borderId="126" xfId="2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65" xfId="2" applyFont="1" applyBorder="1" applyAlignment="1">
      <alignment horizontal="center" vertical="center"/>
    </xf>
    <xf numFmtId="181" fontId="13" fillId="0" borderId="247" xfId="2" applyNumberFormat="1" applyFont="1" applyBorder="1" applyAlignment="1" applyProtection="1">
      <alignment horizontal="right" vertical="center"/>
    </xf>
    <xf numFmtId="181" fontId="13" fillId="0" borderId="248" xfId="2" applyNumberFormat="1" applyFont="1" applyBorder="1" applyAlignment="1" applyProtection="1">
      <alignment horizontal="right" vertical="center"/>
    </xf>
    <xf numFmtId="181" fontId="13" fillId="0" borderId="242" xfId="2" applyNumberFormat="1" applyFont="1" applyBorder="1" applyAlignment="1">
      <alignment horizontal="right" vertical="center"/>
    </xf>
    <xf numFmtId="181" fontId="13" fillId="0" borderId="152" xfId="2" applyNumberFormat="1" applyFont="1" applyBorder="1" applyAlignment="1">
      <alignment horizontal="right" vertical="center"/>
    </xf>
    <xf numFmtId="181" fontId="13" fillId="0" borderId="243" xfId="2" applyNumberFormat="1" applyFont="1" applyBorder="1" applyAlignment="1">
      <alignment horizontal="right" vertical="center"/>
    </xf>
    <xf numFmtId="181" fontId="13" fillId="0" borderId="244" xfId="2" applyNumberFormat="1" applyFont="1" applyBorder="1" applyAlignment="1">
      <alignment horizontal="right" vertical="center"/>
    </xf>
    <xf numFmtId="49" fontId="19" fillId="0" borderId="23" xfId="2" applyNumberFormat="1" applyFont="1" applyBorder="1" applyAlignment="1">
      <alignment vertical="center"/>
    </xf>
    <xf numFmtId="49" fontId="19" fillId="0" borderId="4" xfId="2" applyNumberFormat="1" applyFont="1" applyBorder="1" applyAlignment="1">
      <alignment vertical="center"/>
    </xf>
    <xf numFmtId="49" fontId="19" fillId="0" borderId="8" xfId="2" applyNumberFormat="1" applyFont="1" applyBorder="1" applyAlignment="1">
      <alignment vertical="center"/>
    </xf>
    <xf numFmtId="182" fontId="4" fillId="0" borderId="287" xfId="2" applyNumberFormat="1" applyFont="1" applyBorder="1" applyAlignment="1">
      <alignment horizontal="center" vertical="center"/>
    </xf>
    <xf numFmtId="182" fontId="4" fillId="0" borderId="197" xfId="2" applyNumberFormat="1" applyFont="1" applyBorder="1" applyAlignment="1">
      <alignment horizontal="center" vertical="center"/>
    </xf>
    <xf numFmtId="0" fontId="0" fillId="0" borderId="219" xfId="0" applyFont="1" applyBorder="1" applyAlignment="1">
      <alignment horizontal="center" vertical="center"/>
    </xf>
    <xf numFmtId="182" fontId="4" fillId="0" borderId="195" xfId="2" applyNumberFormat="1" applyFont="1" applyBorder="1" applyAlignment="1">
      <alignment horizontal="center" vertical="center"/>
    </xf>
    <xf numFmtId="49" fontId="25" fillId="0" borderId="218" xfId="0" applyNumberFormat="1" applyFont="1" applyBorder="1" applyAlignment="1">
      <alignment horizontal="center" vertical="center" wrapText="1"/>
    </xf>
    <xf numFmtId="0" fontId="25" fillId="0" borderId="219" xfId="0" applyFont="1" applyBorder="1" applyAlignment="1">
      <alignment horizontal="center" vertical="center"/>
    </xf>
    <xf numFmtId="49" fontId="5" fillId="0" borderId="220" xfId="2" applyNumberFormat="1" applyFont="1" applyBorder="1" applyAlignment="1">
      <alignment horizontal="distributed" vertical="center" justifyLastLine="1"/>
    </xf>
    <xf numFmtId="0" fontId="0" fillId="0" borderId="185" xfId="0" applyFont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vertical="center" justifyLastLine="1"/>
    </xf>
    <xf numFmtId="0" fontId="0" fillId="0" borderId="172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167" xfId="0" applyFont="1" applyBorder="1" applyAlignment="1">
      <alignment horizontal="distributed" vertical="center"/>
    </xf>
    <xf numFmtId="182" fontId="4" fillId="0" borderId="229" xfId="2" applyNumberFormat="1" applyFont="1" applyBorder="1" applyAlignment="1">
      <alignment horizontal="center" vertical="center"/>
    </xf>
    <xf numFmtId="182" fontId="4" fillId="0" borderId="230" xfId="2" applyNumberFormat="1" applyFont="1" applyBorder="1" applyAlignment="1">
      <alignment horizontal="center" vertical="center"/>
    </xf>
    <xf numFmtId="0" fontId="0" fillId="0" borderId="226" xfId="0" applyFont="1" applyBorder="1" applyAlignment="1">
      <alignment horizontal="center" vertical="center" wrapText="1"/>
    </xf>
    <xf numFmtId="182" fontId="4" fillId="0" borderId="227" xfId="2" applyNumberFormat="1" applyFont="1" applyFill="1" applyBorder="1" applyAlignment="1">
      <alignment horizontal="center" vertical="center"/>
    </xf>
    <xf numFmtId="182" fontId="4" fillId="0" borderId="228" xfId="2" applyNumberFormat="1" applyFont="1" applyBorder="1" applyAlignment="1">
      <alignment horizontal="center" vertical="center"/>
    </xf>
    <xf numFmtId="0" fontId="5" fillId="0" borderId="217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82" fontId="4" fillId="0" borderId="238" xfId="2" applyNumberFormat="1" applyFont="1" applyBorder="1" applyAlignment="1">
      <alignment horizontal="center" vertical="center"/>
    </xf>
    <xf numFmtId="182" fontId="4" fillId="0" borderId="227" xfId="2" applyNumberFormat="1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182" fontId="4" fillId="0" borderId="228" xfId="2" applyNumberFormat="1" applyFont="1" applyFill="1" applyBorder="1" applyAlignment="1">
      <alignment horizontal="center" vertical="center"/>
    </xf>
    <xf numFmtId="0" fontId="0" fillId="0" borderId="222" xfId="0" applyFont="1" applyBorder="1" applyAlignment="1">
      <alignment horizontal="center" vertical="center"/>
    </xf>
    <xf numFmtId="182" fontId="4" fillId="0" borderId="237" xfId="2" applyNumberFormat="1" applyFont="1" applyBorder="1" applyAlignment="1">
      <alignment horizontal="center" vertical="center"/>
    </xf>
    <xf numFmtId="49" fontId="5" fillId="0" borderId="219" xfId="0" applyNumberFormat="1" applyFont="1" applyBorder="1" applyAlignment="1">
      <alignment horizontal="center" vertical="center" wrapText="1"/>
    </xf>
    <xf numFmtId="182" fontId="23" fillId="0" borderId="285" xfId="2" applyNumberFormat="1" applyFont="1" applyBorder="1" applyAlignment="1">
      <alignment vertical="center" shrinkToFit="1"/>
    </xf>
    <xf numFmtId="182" fontId="31" fillId="0" borderId="286" xfId="0" applyNumberFormat="1" applyFont="1" applyBorder="1" applyAlignment="1">
      <alignment vertical="center" shrinkToFit="1"/>
    </xf>
    <xf numFmtId="0" fontId="5" fillId="0" borderId="209" xfId="0" applyFont="1" applyBorder="1" applyAlignment="1">
      <alignment horizontal="center" vertical="center"/>
    </xf>
    <xf numFmtId="182" fontId="23" fillId="0" borderId="214" xfId="2" applyNumberFormat="1" applyFont="1" applyBorder="1" applyAlignment="1">
      <alignment vertical="center" shrinkToFit="1"/>
    </xf>
    <xf numFmtId="182" fontId="31" fillId="0" borderId="165" xfId="0" applyNumberFormat="1" applyFont="1" applyBorder="1" applyAlignment="1">
      <alignment vertical="center" shrinkToFit="1"/>
    </xf>
    <xf numFmtId="0" fontId="25" fillId="0" borderId="20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79" fontId="25" fillId="0" borderId="0" xfId="0" applyNumberFormat="1" applyFont="1" applyBorder="1" applyAlignment="1">
      <alignment vertical="top" wrapText="1"/>
    </xf>
    <xf numFmtId="182" fontId="4" fillId="0" borderId="283" xfId="2" applyNumberFormat="1" applyFont="1" applyBorder="1" applyAlignment="1">
      <alignment vertical="center"/>
    </xf>
    <xf numFmtId="182" fontId="0" fillId="0" borderId="283" xfId="0" applyNumberFormat="1" applyFont="1" applyBorder="1" applyAlignment="1">
      <alignment vertical="center"/>
    </xf>
    <xf numFmtId="0" fontId="4" fillId="0" borderId="20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2" fontId="4" fillId="0" borderId="196" xfId="2" applyNumberFormat="1" applyFont="1" applyBorder="1" applyAlignment="1">
      <alignment horizontal="center" vertical="center"/>
    </xf>
    <xf numFmtId="182" fontId="4" fillId="0" borderId="284" xfId="2" applyNumberFormat="1" applyFont="1" applyBorder="1" applyAlignment="1">
      <alignment horizontal="center" vertical="center"/>
    </xf>
    <xf numFmtId="182" fontId="4" fillId="0" borderId="231" xfId="2" applyNumberFormat="1" applyFont="1" applyBorder="1" applyAlignment="1">
      <alignment horizontal="center" vertical="center"/>
    </xf>
    <xf numFmtId="182" fontId="4" fillId="0" borderId="232" xfId="2" applyNumberFormat="1" applyFont="1" applyBorder="1" applyAlignment="1">
      <alignment horizontal="center" vertical="center"/>
    </xf>
    <xf numFmtId="182" fontId="4" fillId="0" borderId="224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82" fontId="0" fillId="0" borderId="281" xfId="0" applyNumberFormat="1" applyFont="1" applyBorder="1" applyAlignment="1">
      <alignment horizontal="center" vertical="center"/>
    </xf>
    <xf numFmtId="182" fontId="4" fillId="0" borderId="282" xfId="2" applyNumberFormat="1" applyFont="1" applyBorder="1" applyAlignment="1">
      <alignment vertical="center"/>
    </xf>
    <xf numFmtId="0" fontId="27" fillId="0" borderId="208" xfId="0" applyFont="1" applyBorder="1" applyAlignment="1">
      <alignment horizontal="center" vertical="center"/>
    </xf>
    <xf numFmtId="0" fontId="27" fillId="0" borderId="213" xfId="0" applyFont="1" applyBorder="1" applyAlignment="1">
      <alignment horizontal="center" vertical="center"/>
    </xf>
    <xf numFmtId="0" fontId="2" fillId="0" borderId="0" xfId="2" applyFont="1" applyAlignment="1">
      <alignment horizontal="justify" vertical="top" wrapText="1"/>
    </xf>
    <xf numFmtId="0" fontId="4" fillId="0" borderId="143" xfId="2" applyFont="1" applyBorder="1" applyAlignment="1">
      <alignment horizontal="distributed" vertical="center"/>
    </xf>
    <xf numFmtId="0" fontId="4" fillId="0" borderId="291" xfId="0" applyFont="1" applyBorder="1" applyAlignment="1">
      <alignment horizontal="distributed" vertical="center"/>
    </xf>
    <xf numFmtId="0" fontId="4" fillId="0" borderId="291" xfId="0" applyFont="1" applyBorder="1" applyAlignment="1"/>
    <xf numFmtId="0" fontId="1" fillId="0" borderId="72" xfId="0" applyFont="1" applyBorder="1" applyAlignment="1"/>
    <xf numFmtId="0" fontId="4" fillId="0" borderId="39" xfId="2" applyFont="1" applyBorder="1" applyAlignment="1">
      <alignment horizontal="distributed" vertical="center" indent="2"/>
    </xf>
    <xf numFmtId="0" fontId="4" fillId="0" borderId="292" xfId="0" applyFont="1" applyBorder="1" applyAlignment="1">
      <alignment horizontal="distributed" vertical="center" indent="2"/>
    </xf>
    <xf numFmtId="0" fontId="4" fillId="0" borderId="292" xfId="0" applyFont="1" applyBorder="1" applyAlignment="1">
      <alignment horizontal="distributed" indent="2"/>
    </xf>
    <xf numFmtId="0" fontId="1" fillId="0" borderId="67" xfId="0" applyFont="1" applyBorder="1" applyAlignment="1">
      <alignment horizontal="distributed" indent="2"/>
    </xf>
    <xf numFmtId="0" fontId="4" fillId="0" borderId="252" xfId="0" applyFont="1" applyBorder="1" applyAlignment="1">
      <alignment horizontal="distributed" vertical="center" indent="2"/>
    </xf>
    <xf numFmtId="0" fontId="4" fillId="0" borderId="252" xfId="0" applyFont="1" applyBorder="1" applyAlignment="1">
      <alignment horizontal="distributed" indent="2"/>
    </xf>
    <xf numFmtId="0" fontId="1" fillId="0" borderId="146" xfId="0" applyFont="1" applyBorder="1" applyAlignment="1">
      <alignment horizontal="distributed" indent="2"/>
    </xf>
    <xf numFmtId="0" fontId="4" fillId="0" borderId="36" xfId="2" applyFont="1" applyBorder="1" applyAlignment="1">
      <alignment horizontal="distributed" vertical="center" indent="2"/>
    </xf>
    <xf numFmtId="0" fontId="4" fillId="0" borderId="289" xfId="0" applyFont="1" applyBorder="1" applyAlignment="1">
      <alignment horizontal="distributed" vertical="center" indent="2"/>
    </xf>
    <xf numFmtId="0" fontId="4" fillId="0" borderId="289" xfId="0" applyFont="1" applyBorder="1" applyAlignment="1">
      <alignment horizontal="distributed" indent="2"/>
    </xf>
    <xf numFmtId="0" fontId="1" fillId="0" borderId="83" xfId="0" applyFont="1" applyBorder="1" applyAlignment="1">
      <alignment horizontal="distributed" indent="2"/>
    </xf>
    <xf numFmtId="0" fontId="4" fillId="0" borderId="177" xfId="2" applyFont="1" applyBorder="1" applyAlignment="1">
      <alignment horizontal="distributed" vertical="center" indent="2"/>
    </xf>
    <xf numFmtId="0" fontId="4" fillId="0" borderId="293" xfId="0" applyFont="1" applyBorder="1" applyAlignment="1">
      <alignment horizontal="distributed" vertical="center" indent="2"/>
    </xf>
    <xf numFmtId="0" fontId="4" fillId="0" borderId="293" xfId="0" applyFont="1" applyBorder="1" applyAlignment="1">
      <alignment horizontal="distributed" indent="2"/>
    </xf>
    <xf numFmtId="0" fontId="1" fillId="0" borderId="99" xfId="0" applyFont="1" applyBorder="1" applyAlignment="1">
      <alignment horizontal="distributed" indent="2"/>
    </xf>
    <xf numFmtId="0" fontId="4" fillId="0" borderId="28" xfId="2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2" fillId="0" borderId="0" xfId="0" applyFont="1" applyAlignment="1" applyProtection="1">
      <alignment horizontal="justify" vertical="top" wrapText="1"/>
    </xf>
    <xf numFmtId="0" fontId="9" fillId="0" borderId="0" xfId="2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288" xfId="2" applyFont="1" applyBorder="1" applyAlignment="1">
      <alignment horizontal="distributed" vertical="center" indent="4"/>
    </xf>
    <xf numFmtId="0" fontId="0" fillId="0" borderId="289" xfId="0" applyFont="1" applyBorder="1" applyAlignment="1">
      <alignment horizontal="distributed" vertical="center" indent="4"/>
    </xf>
    <xf numFmtId="0" fontId="1" fillId="0" borderId="289" xfId="0" applyFont="1" applyBorder="1" applyAlignment="1">
      <alignment horizontal="distributed" vertical="center" indent="4"/>
    </xf>
    <xf numFmtId="0" fontId="1" fillId="0" borderId="83" xfId="0" applyFont="1" applyBorder="1" applyAlignment="1">
      <alignment horizontal="distributed" vertical="center" indent="4"/>
    </xf>
    <xf numFmtId="0" fontId="4" fillId="0" borderId="153" xfId="2" applyFont="1" applyBorder="1" applyAlignment="1">
      <alignment horizontal="distributed" vertical="center" justifyLastLine="1"/>
    </xf>
    <xf numFmtId="0" fontId="1" fillId="0" borderId="239" xfId="0" applyFont="1" applyBorder="1" applyAlignment="1">
      <alignment horizontal="distributed" vertical="center" justifyLastLine="1"/>
    </xf>
    <xf numFmtId="0" fontId="4" fillId="0" borderId="32" xfId="2" applyFont="1" applyBorder="1" applyAlignment="1">
      <alignment horizontal="distributed" vertical="center" justifyLastLine="1"/>
    </xf>
    <xf numFmtId="0" fontId="4" fillId="0" borderId="240" xfId="2" applyFont="1" applyBorder="1" applyAlignment="1">
      <alignment horizontal="distributed" vertical="center" justifyLastLine="1"/>
    </xf>
    <xf numFmtId="0" fontId="1" fillId="0" borderId="240" xfId="0" applyFont="1" applyBorder="1" applyAlignment="1">
      <alignment horizontal="distributed" vertical="center" justifyLastLine="1"/>
    </xf>
    <xf numFmtId="0" fontId="4" fillId="0" borderId="288" xfId="2" applyFont="1" applyBorder="1" applyAlignment="1">
      <alignment horizontal="distributed" vertical="center" indent="2"/>
    </xf>
    <xf numFmtId="0" fontId="1" fillId="0" borderId="289" xfId="0" applyFont="1" applyBorder="1" applyAlignment="1">
      <alignment horizontal="distributed" vertical="center" indent="2"/>
    </xf>
    <xf numFmtId="0" fontId="1" fillId="0" borderId="76" xfId="0" applyFont="1" applyBorder="1" applyAlignment="1">
      <alignment horizontal="distributed" vertical="center" indent="2"/>
    </xf>
    <xf numFmtId="181" fontId="4" fillId="0" borderId="288" xfId="2" applyNumberFormat="1" applyFont="1" applyBorder="1" applyAlignment="1">
      <alignment horizontal="distributed" vertical="center" indent="2"/>
    </xf>
    <xf numFmtId="0" fontId="0" fillId="0" borderId="289" xfId="0" applyFont="1" applyBorder="1" applyAlignment="1">
      <alignment horizontal="distributed" vertical="center" indent="2"/>
    </xf>
    <xf numFmtId="0" fontId="0" fillId="0" borderId="76" xfId="0" applyFont="1" applyBorder="1" applyAlignment="1">
      <alignment horizontal="distributed" vertical="center" indent="2"/>
    </xf>
    <xf numFmtId="0" fontId="4" fillId="0" borderId="237" xfId="2" applyFont="1" applyBorder="1" applyAlignment="1">
      <alignment horizontal="center" vertical="center" wrapText="1"/>
    </xf>
    <xf numFmtId="0" fontId="1" fillId="0" borderId="290" xfId="0" applyFont="1" applyBorder="1" applyAlignment="1">
      <alignment horizontal="center" vertical="center" wrapText="1"/>
    </xf>
    <xf numFmtId="49" fontId="19" fillId="0" borderId="23" xfId="2" applyNumberFormat="1" applyFont="1" applyFill="1" applyBorder="1" applyAlignment="1">
      <alignment horizontal="left" vertical="center"/>
    </xf>
    <xf numFmtId="49" fontId="19" fillId="0" borderId="4" xfId="2" applyNumberFormat="1" applyFont="1" applyFill="1" applyBorder="1" applyAlignment="1">
      <alignment horizontal="left" vertical="center"/>
    </xf>
    <xf numFmtId="49" fontId="19" fillId="0" borderId="8" xfId="2" applyNumberFormat="1" applyFont="1" applyFill="1" applyBorder="1" applyAlignment="1">
      <alignment horizontal="left" vertical="center"/>
    </xf>
    <xf numFmtId="182" fontId="4" fillId="0" borderId="48" xfId="2" applyNumberFormat="1" applyFont="1" applyBorder="1" applyAlignment="1">
      <alignment horizontal="center" vertical="center"/>
    </xf>
    <xf numFmtId="182" fontId="1" fillId="0" borderId="81" xfId="0" applyNumberFormat="1" applyFont="1" applyBorder="1" applyAlignment="1">
      <alignment horizontal="center" vertical="center"/>
    </xf>
    <xf numFmtId="182" fontId="1" fillId="0" borderId="228" xfId="0" applyNumberFormat="1" applyFont="1" applyBorder="1" applyAlignment="1">
      <alignment horizontal="center" vertical="center"/>
    </xf>
    <xf numFmtId="182" fontId="1" fillId="0" borderId="230" xfId="0" applyNumberFormat="1" applyFont="1" applyBorder="1" applyAlignment="1">
      <alignment horizontal="center" vertical="center"/>
    </xf>
    <xf numFmtId="0" fontId="1" fillId="0" borderId="2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5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1" fillId="0" borderId="172" xfId="0" applyFont="1" applyBorder="1" applyAlignment="1">
      <alignment horizontal="distributed" vertical="center"/>
    </xf>
    <xf numFmtId="0" fontId="1" fillId="0" borderId="92" xfId="0" applyFont="1" applyBorder="1" applyAlignment="1">
      <alignment horizontal="distributed" vertical="center"/>
    </xf>
    <xf numFmtId="0" fontId="1" fillId="0" borderId="167" xfId="0" applyFont="1" applyBorder="1" applyAlignment="1">
      <alignment horizontal="distributed" vertical="center"/>
    </xf>
    <xf numFmtId="0" fontId="1" fillId="0" borderId="4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10" xfId="0" applyFont="1" applyBorder="1" applyAlignment="1">
      <alignment horizontal="center" vertical="center"/>
    </xf>
    <xf numFmtId="0" fontId="1" fillId="0" borderId="172" xfId="0" applyFont="1" applyBorder="1" applyAlignment="1">
      <alignment horizontal="center" vertical="center"/>
    </xf>
    <xf numFmtId="0" fontId="1" fillId="0" borderId="167" xfId="0" applyFont="1" applyBorder="1" applyAlignment="1">
      <alignment horizontal="center" vertical="center"/>
    </xf>
    <xf numFmtId="182" fontId="1" fillId="0" borderId="233" xfId="0" applyNumberFormat="1" applyFont="1" applyBorder="1" applyAlignment="1">
      <alignment horizontal="center" vertical="center"/>
    </xf>
    <xf numFmtId="182" fontId="4" fillId="0" borderId="214" xfId="2" applyNumberFormat="1" applyFont="1" applyBorder="1" applyAlignment="1">
      <alignment horizontal="center" vertical="center"/>
    </xf>
    <xf numFmtId="182" fontId="1" fillId="0" borderId="165" xfId="0" applyNumberFormat="1" applyFont="1" applyBorder="1" applyAlignment="1">
      <alignment horizontal="center" vertical="center"/>
    </xf>
    <xf numFmtId="182" fontId="4" fillId="0" borderId="231" xfId="2" applyNumberFormat="1" applyFont="1" applyFill="1" applyBorder="1" applyAlignment="1">
      <alignment horizontal="center" vertical="center"/>
    </xf>
    <xf numFmtId="182" fontId="1" fillId="0" borderId="232" xfId="0" applyNumberFormat="1" applyFont="1" applyFill="1" applyBorder="1" applyAlignment="1">
      <alignment horizontal="center" vertical="center"/>
    </xf>
    <xf numFmtId="182" fontId="4" fillId="0" borderId="48" xfId="2" applyNumberFormat="1" applyFont="1" applyFill="1" applyBorder="1" applyAlignment="1">
      <alignment horizontal="center" vertical="center"/>
    </xf>
    <xf numFmtId="182" fontId="4" fillId="0" borderId="300" xfId="2" applyNumberFormat="1" applyFont="1" applyFill="1" applyBorder="1" applyAlignment="1">
      <alignment horizontal="center" vertical="center"/>
    </xf>
    <xf numFmtId="49" fontId="2" fillId="0" borderId="0" xfId="2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2" fontId="4" fillId="0" borderId="298" xfId="2" applyNumberFormat="1" applyFont="1" applyBorder="1" applyAlignment="1">
      <alignment horizontal="center" vertical="center"/>
    </xf>
    <xf numFmtId="182" fontId="1" fillId="0" borderId="299" xfId="0" applyNumberFormat="1" applyFont="1" applyBorder="1" applyAlignment="1">
      <alignment horizontal="center" vertical="center"/>
    </xf>
    <xf numFmtId="182" fontId="4" fillId="0" borderId="68" xfId="2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38" fontId="25" fillId="0" borderId="0" xfId="1" applyFont="1" applyBorder="1" applyAlignment="1">
      <alignment horizontal="left" vertical="top" wrapText="1"/>
    </xf>
    <xf numFmtId="182" fontId="1" fillId="0" borderId="283" xfId="0" applyNumberFormat="1" applyFont="1" applyBorder="1" applyAlignment="1">
      <alignment vertical="center"/>
    </xf>
    <xf numFmtId="0" fontId="4" fillId="0" borderId="209" xfId="0" applyFont="1" applyBorder="1" applyAlignment="1">
      <alignment horizontal="right" vertical="center"/>
    </xf>
    <xf numFmtId="0" fontId="5" fillId="0" borderId="210" xfId="0" applyFont="1" applyBorder="1" applyAlignment="1">
      <alignment horizontal="right" vertical="center"/>
    </xf>
    <xf numFmtId="0" fontId="4" fillId="0" borderId="208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82" fontId="4" fillId="0" borderId="81" xfId="2" applyNumberFormat="1" applyFont="1" applyBorder="1" applyAlignment="1">
      <alignment horizontal="center" vertical="center"/>
    </xf>
    <xf numFmtId="182" fontId="4" fillId="0" borderId="294" xfId="2" applyNumberFormat="1" applyFont="1" applyBorder="1" applyAlignment="1">
      <alignment horizontal="center" vertical="center"/>
    </xf>
    <xf numFmtId="182" fontId="4" fillId="0" borderId="157" xfId="2" applyNumberFormat="1" applyFont="1" applyBorder="1" applyAlignment="1">
      <alignment horizontal="center" vertical="center"/>
    </xf>
    <xf numFmtId="182" fontId="4" fillId="0" borderId="238" xfId="2" applyNumberFormat="1" applyFont="1" applyFill="1" applyBorder="1" applyAlignment="1">
      <alignment horizontal="center" vertical="center"/>
    </xf>
    <xf numFmtId="182" fontId="4" fillId="0" borderId="230" xfId="2" applyNumberFormat="1" applyFont="1" applyFill="1" applyBorder="1" applyAlignment="1">
      <alignment horizontal="center" vertical="center"/>
    </xf>
    <xf numFmtId="182" fontId="4" fillId="0" borderId="81" xfId="2" applyNumberFormat="1" applyFont="1" applyFill="1" applyBorder="1" applyAlignment="1">
      <alignment horizontal="center" vertical="center"/>
    </xf>
    <xf numFmtId="182" fontId="4" fillId="0" borderId="296" xfId="2" applyNumberFormat="1" applyFont="1" applyBorder="1" applyAlignment="1">
      <alignment horizontal="center" vertical="center"/>
    </xf>
    <xf numFmtId="182" fontId="4" fillId="0" borderId="297" xfId="2" applyNumberFormat="1" applyFont="1" applyBorder="1" applyAlignment="1">
      <alignment horizontal="center" vertical="center"/>
    </xf>
    <xf numFmtId="182" fontId="1" fillId="0" borderId="157" xfId="0" applyNumberFormat="1" applyFont="1" applyBorder="1" applyAlignment="1">
      <alignment horizontal="center" vertical="center"/>
    </xf>
    <xf numFmtId="182" fontId="4" fillId="0" borderId="295" xfId="2" applyNumberFormat="1" applyFont="1" applyBorder="1" applyAlignment="1">
      <alignment horizontal="center" vertical="center"/>
    </xf>
    <xf numFmtId="182" fontId="4" fillId="0" borderId="370" xfId="2" applyNumberFormat="1" applyFont="1" applyBorder="1" applyAlignment="1">
      <alignment horizontal="center" vertical="center"/>
    </xf>
    <xf numFmtId="182" fontId="4" fillId="0" borderId="371" xfId="2" applyNumberFormat="1" applyFont="1" applyBorder="1" applyAlignment="1">
      <alignment horizontal="center" vertical="center"/>
    </xf>
    <xf numFmtId="182" fontId="4" fillId="0" borderId="372" xfId="2" applyNumberFormat="1" applyFont="1" applyBorder="1" applyAlignment="1">
      <alignment horizontal="center" vertical="center"/>
    </xf>
    <xf numFmtId="182" fontId="4" fillId="0" borderId="300" xfId="2" applyNumberFormat="1" applyFont="1" applyBorder="1" applyAlignment="1">
      <alignment horizontal="center" vertical="center"/>
    </xf>
    <xf numFmtId="182" fontId="4" fillId="0" borderId="361" xfId="2" applyNumberFormat="1" applyFont="1" applyFill="1" applyBorder="1" applyAlignment="1">
      <alignment horizontal="center" vertical="center"/>
    </xf>
    <xf numFmtId="0" fontId="2" fillId="0" borderId="363" xfId="0" applyFont="1" applyBorder="1" applyAlignment="1">
      <alignment horizontal="center" vertical="center"/>
    </xf>
    <xf numFmtId="0" fontId="2" fillId="0" borderId="364" xfId="0" applyFont="1" applyBorder="1" applyAlignment="1">
      <alignment horizontal="center" vertical="center"/>
    </xf>
    <xf numFmtId="0" fontId="27" fillId="0" borderId="194" xfId="0" applyFont="1" applyBorder="1" applyAlignment="1">
      <alignment horizontal="center" vertical="center"/>
    </xf>
    <xf numFmtId="0" fontId="1" fillId="0" borderId="364" xfId="0" applyFont="1" applyBorder="1" applyAlignment="1">
      <alignment horizontal="center" vertical="center"/>
    </xf>
    <xf numFmtId="182" fontId="4" fillId="0" borderId="361" xfId="2" applyNumberFormat="1" applyFont="1" applyBorder="1" applyAlignment="1">
      <alignment horizontal="center" vertical="center"/>
    </xf>
    <xf numFmtId="182" fontId="4" fillId="0" borderId="0" xfId="2" applyNumberFormat="1" applyFont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1" fontId="4" fillId="0" borderId="39" xfId="0" applyNumberFormat="1" applyFont="1" applyBorder="1" applyAlignment="1">
      <alignment vertical="center"/>
    </xf>
    <xf numFmtId="181" fontId="4" fillId="0" borderId="79" xfId="0" applyNumberFormat="1" applyFont="1" applyBorder="1" applyAlignment="1">
      <alignment vertical="center"/>
    </xf>
    <xf numFmtId="177" fontId="6" fillId="0" borderId="177" xfId="0" applyNumberFormat="1" applyFont="1" applyBorder="1" applyAlignment="1">
      <alignment vertical="center"/>
    </xf>
    <xf numFmtId="177" fontId="6" fillId="0" borderId="136" xfId="0" applyNumberFormat="1" applyFont="1" applyBorder="1" applyAlignment="1">
      <alignment vertical="center"/>
    </xf>
    <xf numFmtId="182" fontId="4" fillId="0" borderId="0" xfId="2" applyNumberFormat="1" applyFont="1" applyFill="1" applyBorder="1" applyAlignment="1">
      <alignment vertical="center"/>
    </xf>
    <xf numFmtId="0" fontId="4" fillId="0" borderId="302" xfId="0" applyFont="1" applyBorder="1" applyAlignment="1">
      <alignment horizontal="distributed" vertical="center"/>
    </xf>
    <xf numFmtId="0" fontId="4" fillId="0" borderId="303" xfId="0" applyFont="1" applyBorder="1" applyAlignment="1">
      <alignment horizontal="distributed" vertical="center"/>
    </xf>
    <xf numFmtId="0" fontId="4" fillId="0" borderId="304" xfId="0" applyFont="1" applyBorder="1" applyAlignment="1">
      <alignment horizontal="distributed" vertical="center"/>
    </xf>
    <xf numFmtId="0" fontId="4" fillId="0" borderId="301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308" xfId="0" applyFont="1" applyBorder="1" applyAlignment="1">
      <alignment horizontal="distributed" vertical="center"/>
    </xf>
    <xf numFmtId="0" fontId="4" fillId="0" borderId="309" xfId="0" applyFont="1" applyBorder="1" applyAlignment="1">
      <alignment horizontal="distributed" vertical="center"/>
    </xf>
    <xf numFmtId="0" fontId="4" fillId="0" borderId="170" xfId="0" applyFont="1" applyBorder="1" applyAlignment="1">
      <alignment horizontal="distributed" vertical="center"/>
    </xf>
    <xf numFmtId="0" fontId="4" fillId="0" borderId="312" xfId="0" applyFont="1" applyBorder="1" applyAlignment="1">
      <alignment horizontal="center" vertical="center" justifyLastLine="1"/>
    </xf>
    <xf numFmtId="0" fontId="5" fillId="0" borderId="313" xfId="0" applyFont="1" applyBorder="1" applyAlignment="1">
      <alignment horizontal="center" vertical="center" justifyLastLine="1"/>
    </xf>
    <xf numFmtId="0" fontId="4" fillId="0" borderId="314" xfId="0" applyFont="1" applyBorder="1" applyAlignment="1">
      <alignment horizontal="center" vertical="center" justifyLastLine="1"/>
    </xf>
    <xf numFmtId="0" fontId="4" fillId="0" borderId="209" xfId="0" applyFont="1" applyBorder="1" applyAlignment="1">
      <alignment horizontal="center" vertical="center"/>
    </xf>
    <xf numFmtId="0" fontId="4" fillId="0" borderId="210" xfId="0" applyFont="1" applyBorder="1" applyAlignment="1">
      <alignment horizontal="center" vertical="center"/>
    </xf>
    <xf numFmtId="0" fontId="4" fillId="0" borderId="311" xfId="0" applyFont="1" applyBorder="1" applyAlignment="1">
      <alignment horizontal="center" vertical="distributed" textRotation="255" justifyLastLine="1"/>
    </xf>
    <xf numFmtId="0" fontId="4" fillId="0" borderId="227" xfId="0" applyFont="1" applyBorder="1" applyAlignment="1">
      <alignment horizontal="center" vertical="distributed" textRotation="255" justifyLastLine="1"/>
    </xf>
    <xf numFmtId="0" fontId="4" fillId="0" borderId="93" xfId="0" applyFont="1" applyBorder="1" applyAlignment="1">
      <alignment horizontal="center" vertical="distributed" textRotation="255" justifyLastLine="1"/>
    </xf>
    <xf numFmtId="0" fontId="4" fillId="0" borderId="321" xfId="0" applyFont="1" applyBorder="1" applyAlignment="1">
      <alignment horizontal="center" vertical="center" shrinkToFit="1"/>
    </xf>
    <xf numFmtId="0" fontId="4" fillId="0" borderId="146" xfId="0" applyFont="1" applyBorder="1" applyAlignment="1">
      <alignment horizontal="center" vertical="center" shrinkToFit="1"/>
    </xf>
    <xf numFmtId="0" fontId="21" fillId="0" borderId="0" xfId="0" applyFont="1" applyBorder="1" applyAlignment="1" applyProtection="1">
      <alignment vertical="center"/>
    </xf>
    <xf numFmtId="179" fontId="25" fillId="0" borderId="194" xfId="0" applyNumberFormat="1" applyFont="1" applyBorder="1" applyAlignment="1">
      <alignment horizontal="left" vertical="top" wrapText="1"/>
    </xf>
    <xf numFmtId="49" fontId="19" fillId="0" borderId="23" xfId="2" applyNumberFormat="1" applyFont="1" applyBorder="1" applyAlignment="1">
      <alignment horizontal="left" vertical="center"/>
    </xf>
    <xf numFmtId="49" fontId="19" fillId="0" borderId="4" xfId="2" applyNumberFormat="1" applyFont="1" applyBorder="1" applyAlignment="1">
      <alignment horizontal="left" vertical="center"/>
    </xf>
    <xf numFmtId="49" fontId="19" fillId="0" borderId="8" xfId="2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55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310" xfId="0" applyFont="1" applyBorder="1" applyAlignment="1">
      <alignment horizontal="center" vertical="distributed" textRotation="255" justifyLastLine="1"/>
    </xf>
    <xf numFmtId="0" fontId="4" fillId="0" borderId="228" xfId="0" applyFont="1" applyBorder="1" applyAlignment="1">
      <alignment horizontal="center" vertical="distributed" textRotation="255" justifyLastLine="1"/>
    </xf>
    <xf numFmtId="177" fontId="8" fillId="0" borderId="136" xfId="0" applyNumberFormat="1" applyFont="1" applyBorder="1" applyAlignment="1">
      <alignment vertical="center"/>
    </xf>
    <xf numFmtId="177" fontId="30" fillId="0" borderId="318" xfId="0" applyNumberFormat="1" applyFont="1" applyBorder="1" applyAlignment="1">
      <alignment vertical="center"/>
    </xf>
    <xf numFmtId="177" fontId="8" fillId="0" borderId="319" xfId="0" applyNumberFormat="1" applyFont="1" applyBorder="1" applyAlignment="1">
      <alignment vertical="center"/>
    </xf>
    <xf numFmtId="181" fontId="28" fillId="0" borderId="322" xfId="0" applyNumberFormat="1" applyFont="1" applyBorder="1" applyAlignment="1">
      <alignment vertical="center"/>
    </xf>
    <xf numFmtId="0" fontId="5" fillId="0" borderId="323" xfId="0" applyFont="1" applyBorder="1" applyAlignment="1">
      <alignment vertical="center"/>
    </xf>
    <xf numFmtId="49" fontId="5" fillId="0" borderId="305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2" fillId="0" borderId="208" xfId="0" applyFont="1" applyBorder="1" applyAlignment="1">
      <alignment horizontal="center" vertical="center"/>
    </xf>
    <xf numFmtId="0" fontId="4" fillId="0" borderId="310" xfId="0" applyFont="1" applyBorder="1" applyAlignment="1">
      <alignment horizontal="center" vertical="center" justifyLastLine="1"/>
    </xf>
    <xf numFmtId="0" fontId="5" fillId="0" borderId="312" xfId="0" applyFont="1" applyBorder="1" applyAlignment="1">
      <alignment horizontal="center" vertical="center" justifyLastLine="1"/>
    </xf>
    <xf numFmtId="0" fontId="0" fillId="0" borderId="79" xfId="0" applyFont="1" applyBorder="1" applyAlignment="1">
      <alignment vertical="center"/>
    </xf>
    <xf numFmtId="177" fontId="6" fillId="0" borderId="315" xfId="0" applyNumberFormat="1" applyFont="1" applyBorder="1" applyAlignment="1">
      <alignment vertical="center"/>
    </xf>
    <xf numFmtId="177" fontId="8" fillId="0" borderId="316" xfId="0" applyNumberFormat="1" applyFont="1" applyBorder="1" applyAlignment="1">
      <alignment vertical="center"/>
    </xf>
    <xf numFmtId="0" fontId="4" fillId="0" borderId="30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07" xfId="0" applyFont="1" applyBorder="1" applyAlignment="1">
      <alignment horizontal="distributed" vertical="center"/>
    </xf>
    <xf numFmtId="0" fontId="4" fillId="0" borderId="301" xfId="0" applyFont="1" applyBorder="1" applyAlignment="1">
      <alignment horizontal="distributed" vertical="center" shrinkToFit="1"/>
    </xf>
    <xf numFmtId="0" fontId="4" fillId="0" borderId="86" xfId="0" applyFont="1" applyBorder="1" applyAlignment="1">
      <alignment horizontal="distributed" vertical="center" shrinkToFit="1"/>
    </xf>
    <xf numFmtId="181" fontId="4" fillId="0" borderId="275" xfId="0" applyNumberFormat="1" applyFont="1" applyBorder="1" applyAlignment="1">
      <alignment vertical="center"/>
    </xf>
    <xf numFmtId="0" fontId="1" fillId="0" borderId="317" xfId="0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 wrapText="1"/>
    </xf>
    <xf numFmtId="0" fontId="4" fillId="0" borderId="220" xfId="0" applyFont="1" applyBorder="1" applyAlignment="1">
      <alignment horizontal="center" vertical="center" justifyLastLine="1"/>
    </xf>
    <xf numFmtId="0" fontId="4" fillId="0" borderId="185" xfId="0" applyFont="1" applyBorder="1" applyAlignment="1">
      <alignment horizontal="center" vertical="center" justifyLastLine="1"/>
    </xf>
    <xf numFmtId="0" fontId="4" fillId="0" borderId="20" xfId="0" applyFont="1" applyBorder="1" applyAlignment="1">
      <alignment horizontal="center" vertical="center" justifyLastLine="1"/>
    </xf>
    <xf numFmtId="0" fontId="4" fillId="0" borderId="29" xfId="0" applyFont="1" applyBorder="1" applyAlignment="1">
      <alignment horizontal="center" vertical="center" justifyLastLine="1"/>
    </xf>
    <xf numFmtId="0" fontId="4" fillId="0" borderId="28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143" xfId="0" applyFont="1" applyBorder="1" applyAlignment="1">
      <alignment horizontal="center" vertical="center" justifyLastLine="1"/>
    </xf>
    <xf numFmtId="0" fontId="4" fillId="0" borderId="291" xfId="0" applyFont="1" applyBorder="1" applyAlignment="1">
      <alignment horizontal="center" vertical="center" justifyLastLine="1"/>
    </xf>
    <xf numFmtId="0" fontId="4" fillId="0" borderId="72" xfId="0" applyFont="1" applyBorder="1" applyAlignment="1">
      <alignment horizontal="center" vertical="center" justifyLastLine="1"/>
    </xf>
    <xf numFmtId="49" fontId="5" fillId="0" borderId="220" xfId="0" applyNumberFormat="1" applyFont="1" applyBorder="1" applyAlignment="1">
      <alignment horizontal="center" vertical="center" wrapText="1"/>
    </xf>
    <xf numFmtId="0" fontId="1" fillId="0" borderId="32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 wrapText="1"/>
    </xf>
    <xf numFmtId="181" fontId="4" fillId="0" borderId="36" xfId="0" applyNumberFormat="1" applyFont="1" applyBorder="1" applyAlignment="1">
      <alignment vertical="center"/>
    </xf>
    <xf numFmtId="181" fontId="4" fillId="0" borderId="76" xfId="0" applyNumberFormat="1" applyFont="1" applyBorder="1" applyAlignment="1">
      <alignment vertical="center"/>
    </xf>
    <xf numFmtId="181" fontId="4" fillId="0" borderId="39" xfId="0" applyNumberFormat="1" applyFont="1" applyBorder="1" applyAlignment="1">
      <alignment horizontal="right" vertical="center"/>
    </xf>
    <xf numFmtId="181" fontId="4" fillId="0" borderId="79" xfId="0" applyNumberFormat="1" applyFont="1" applyBorder="1" applyAlignment="1">
      <alignment horizontal="right" vertical="center"/>
    </xf>
    <xf numFmtId="181" fontId="4" fillId="0" borderId="65" xfId="0" applyNumberFormat="1" applyFont="1" applyBorder="1" applyAlignment="1">
      <alignment horizontal="right" vertical="center"/>
    </xf>
    <xf numFmtId="177" fontId="6" fillId="0" borderId="177" xfId="0" applyNumberFormat="1" applyFont="1" applyBorder="1" applyAlignment="1">
      <alignment horizontal="right" vertical="center"/>
    </xf>
    <xf numFmtId="177" fontId="6" fillId="0" borderId="136" xfId="0" applyNumberFormat="1" applyFont="1" applyBorder="1" applyAlignment="1">
      <alignment horizontal="right" vertical="center"/>
    </xf>
    <xf numFmtId="179" fontId="6" fillId="0" borderId="98" xfId="0" applyNumberFormat="1" applyFont="1" applyBorder="1" applyAlignment="1">
      <alignment horizontal="right" vertical="center"/>
    </xf>
    <xf numFmtId="179" fontId="6" fillId="0" borderId="136" xfId="0" applyNumberFormat="1" applyFont="1" applyBorder="1" applyAlignment="1">
      <alignment horizontal="right" vertical="center"/>
    </xf>
    <xf numFmtId="181" fontId="4" fillId="0" borderId="325" xfId="0" applyNumberFormat="1" applyFont="1" applyBorder="1" applyAlignment="1">
      <alignment horizontal="right" vertical="center"/>
    </xf>
    <xf numFmtId="181" fontId="4" fillId="0" borderId="317" xfId="0" applyNumberFormat="1" applyFont="1" applyBorder="1" applyAlignment="1">
      <alignment horizontal="right" vertical="center"/>
    </xf>
    <xf numFmtId="179" fontId="6" fillId="0" borderId="183" xfId="0" applyNumberFormat="1" applyFont="1" applyBorder="1" applyAlignment="1">
      <alignment horizontal="right" vertical="center"/>
    </xf>
    <xf numFmtId="179" fontId="6" fillId="0" borderId="316" xfId="0" applyNumberFormat="1" applyFont="1" applyBorder="1" applyAlignment="1">
      <alignment horizontal="right" vertical="center"/>
    </xf>
    <xf numFmtId="179" fontId="6" fillId="0" borderId="338" xfId="0" applyNumberFormat="1" applyFont="1" applyBorder="1" applyAlignment="1">
      <alignment horizontal="right" vertical="center"/>
    </xf>
    <xf numFmtId="181" fontId="4" fillId="0" borderId="339" xfId="0" applyNumberFormat="1" applyFont="1" applyBorder="1" applyAlignment="1">
      <alignment horizontal="right" vertical="center"/>
    </xf>
    <xf numFmtId="178" fontId="30" fillId="0" borderId="324" xfId="0" applyNumberFormat="1" applyFont="1" applyBorder="1" applyAlignment="1">
      <alignment horizontal="right" vertical="center"/>
    </xf>
    <xf numFmtId="178" fontId="30" fillId="0" borderId="319" xfId="0" applyNumberFormat="1" applyFont="1" applyBorder="1" applyAlignment="1">
      <alignment horizontal="right" vertical="center"/>
    </xf>
    <xf numFmtId="179" fontId="6" fillId="0" borderId="340" xfId="0" applyNumberFormat="1" applyFont="1" applyBorder="1" applyAlignment="1">
      <alignment horizontal="right" vertical="center"/>
    </xf>
    <xf numFmtId="182" fontId="4" fillId="0" borderId="208" xfId="2" applyNumberFormat="1" applyFont="1" applyBorder="1" applyAlignment="1">
      <alignment vertical="center"/>
    </xf>
    <xf numFmtId="178" fontId="30" fillId="0" borderId="98" xfId="0" applyNumberFormat="1" applyFont="1" applyBorder="1" applyAlignment="1">
      <alignment horizontal="right" vertical="center"/>
    </xf>
    <xf numFmtId="178" fontId="30" fillId="0" borderId="338" xfId="0" applyNumberFormat="1" applyFont="1" applyBorder="1" applyAlignment="1">
      <alignment horizontal="right" vertical="center"/>
    </xf>
    <xf numFmtId="182" fontId="4" fillId="0" borderId="56" xfId="2" applyNumberFormat="1" applyFont="1" applyBorder="1" applyAlignment="1">
      <alignment vertical="center"/>
    </xf>
    <xf numFmtId="181" fontId="4" fillId="0" borderId="288" xfId="0" applyNumberFormat="1" applyFont="1" applyBorder="1" applyAlignment="1">
      <alignment horizontal="right" vertical="center"/>
    </xf>
    <xf numFmtId="181" fontId="4" fillId="0" borderId="83" xfId="0" applyNumberFormat="1" applyFont="1" applyBorder="1" applyAlignment="1">
      <alignment horizontal="right" vertical="center"/>
    </xf>
    <xf numFmtId="179" fontId="6" fillId="0" borderId="99" xfId="0" applyNumberFormat="1" applyFont="1" applyBorder="1" applyAlignment="1">
      <alignment horizontal="right" vertical="center"/>
    </xf>
    <xf numFmtId="49" fontId="28" fillId="0" borderId="341" xfId="0" applyNumberFormat="1" applyFont="1" applyBorder="1" applyAlignment="1">
      <alignment horizontal="right" vertical="center"/>
    </xf>
    <xf numFmtId="49" fontId="28" fillId="0" borderId="342" xfId="0" applyNumberFormat="1" applyFont="1" applyBorder="1" applyAlignment="1">
      <alignment horizontal="right" vertical="center"/>
    </xf>
    <xf numFmtId="181" fontId="4" fillId="0" borderId="67" xfId="0" applyNumberFormat="1" applyFont="1" applyBorder="1" applyAlignment="1">
      <alignment horizontal="right" vertical="center"/>
    </xf>
    <xf numFmtId="181" fontId="28" fillId="0" borderId="326" xfId="0" applyNumberFormat="1" applyFont="1" applyBorder="1" applyAlignment="1">
      <alignment horizontal="right" vertical="center"/>
    </xf>
    <xf numFmtId="181" fontId="28" fillId="0" borderId="323" xfId="0" applyNumberFormat="1" applyFont="1" applyBorder="1" applyAlignment="1">
      <alignment horizontal="right" vertical="center"/>
    </xf>
    <xf numFmtId="178" fontId="30" fillId="0" borderId="319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337" xfId="0" applyNumberFormat="1" applyFont="1" applyBorder="1" applyAlignment="1">
      <alignment horizontal="center" vertical="center" wrapText="1"/>
    </xf>
    <xf numFmtId="49" fontId="5" fillId="0" borderId="336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129" xfId="0" applyNumberFormat="1" applyFont="1" applyBorder="1" applyAlignment="1">
      <alignment horizontal="center" vertical="center" wrapText="1"/>
    </xf>
    <xf numFmtId="49" fontId="5" fillId="0" borderId="131" xfId="0" applyNumberFormat="1" applyFont="1" applyBorder="1" applyAlignment="1">
      <alignment horizontal="center" vertical="center"/>
    </xf>
    <xf numFmtId="181" fontId="28" fillId="0" borderId="322" xfId="0" applyNumberFormat="1" applyFont="1" applyBorder="1" applyAlignment="1">
      <alignment horizontal="right" vertical="center"/>
    </xf>
    <xf numFmtId="181" fontId="4" fillId="0" borderId="76" xfId="0" applyNumberFormat="1" applyFont="1" applyBorder="1" applyAlignment="1">
      <alignment horizontal="right" vertical="center"/>
    </xf>
    <xf numFmtId="177" fontId="6" fillId="0" borderId="315" xfId="0" applyNumberFormat="1" applyFont="1" applyBorder="1" applyAlignment="1">
      <alignment horizontal="right" vertical="center"/>
    </xf>
    <xf numFmtId="177" fontId="6" fillId="0" borderId="316" xfId="0" applyNumberFormat="1" applyFont="1" applyBorder="1" applyAlignment="1">
      <alignment horizontal="right" vertical="center"/>
    </xf>
    <xf numFmtId="49" fontId="5" fillId="0" borderId="334" xfId="0" applyNumberFormat="1" applyFont="1" applyBorder="1" applyAlignment="1">
      <alignment horizontal="center" vertical="center"/>
    </xf>
    <xf numFmtId="49" fontId="5" fillId="0" borderId="335" xfId="0" applyNumberFormat="1" applyFont="1" applyBorder="1" applyAlignment="1">
      <alignment horizontal="center" vertical="center" wrapText="1"/>
    </xf>
    <xf numFmtId="49" fontId="5" fillId="0" borderId="333" xfId="0" applyNumberFormat="1" applyFont="1" applyBorder="1" applyAlignment="1">
      <alignment horizontal="center" vertical="center" wrapText="1"/>
    </xf>
    <xf numFmtId="179" fontId="6" fillId="0" borderId="136" xfId="0" applyNumberFormat="1" applyFont="1" applyFill="1" applyBorder="1" applyAlignment="1">
      <alignment horizontal="right" vertical="center"/>
    </xf>
    <xf numFmtId="181" fontId="4" fillId="0" borderId="79" xfId="0" applyNumberFormat="1" applyFont="1" applyFill="1" applyBorder="1" applyAlignment="1">
      <alignment horizontal="right" vertical="center"/>
    </xf>
    <xf numFmtId="49" fontId="5" fillId="0" borderId="32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9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31" xfId="0" applyNumberFormat="1" applyFont="1" applyBorder="1" applyAlignment="1">
      <alignment horizontal="center" vertical="center" wrapText="1"/>
    </xf>
    <xf numFmtId="49" fontId="5" fillId="0" borderId="332" xfId="0" applyNumberFormat="1" applyFont="1" applyBorder="1" applyAlignment="1">
      <alignment horizontal="center" vertical="center" wrapText="1"/>
    </xf>
    <xf numFmtId="49" fontId="5" fillId="0" borderId="165" xfId="0" applyNumberFormat="1" applyFont="1" applyBorder="1" applyAlignment="1">
      <alignment horizontal="center" vertical="center" wrapText="1"/>
    </xf>
    <xf numFmtId="178" fontId="30" fillId="0" borderId="328" xfId="0" applyNumberFormat="1" applyFont="1" applyBorder="1" applyAlignment="1">
      <alignment horizontal="right" vertical="center"/>
    </xf>
    <xf numFmtId="181" fontId="28" fillId="0" borderId="329" xfId="0" applyNumberFormat="1" applyFont="1" applyBorder="1" applyAlignment="1">
      <alignment horizontal="right" vertical="center"/>
    </xf>
    <xf numFmtId="49" fontId="5" fillId="0" borderId="33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5" xfId="0" applyNumberFormat="1" applyFont="1" applyBorder="1" applyAlignment="1">
      <alignment horizontal="center" vertical="center"/>
    </xf>
    <xf numFmtId="179" fontId="6" fillId="0" borderId="184" xfId="0" applyNumberFormat="1" applyFont="1" applyBorder="1" applyAlignment="1">
      <alignment horizontal="right" vertical="center"/>
    </xf>
    <xf numFmtId="181" fontId="28" fillId="0" borderId="323" xfId="0" applyNumberFormat="1" applyFont="1" applyFill="1" applyBorder="1" applyAlignment="1">
      <alignment horizontal="right" vertical="center"/>
    </xf>
    <xf numFmtId="179" fontId="25" fillId="0" borderId="194" xfId="0" applyNumberFormat="1" applyFont="1" applyBorder="1" applyAlignment="1">
      <alignment horizontal="right" vertical="top" wrapText="1"/>
    </xf>
    <xf numFmtId="179" fontId="5" fillId="0" borderId="194" xfId="0" applyNumberFormat="1" applyFont="1" applyBorder="1" applyAlignment="1">
      <alignment horizontal="left" vertical="top" wrapText="1"/>
    </xf>
    <xf numFmtId="179" fontId="5" fillId="0" borderId="0" xfId="0" applyNumberFormat="1" applyFont="1" applyBorder="1" applyAlignment="1">
      <alignment horizontal="left" vertical="top" wrapText="1"/>
    </xf>
    <xf numFmtId="177" fontId="30" fillId="0" borderId="318" xfId="0" applyNumberFormat="1" applyFont="1" applyBorder="1" applyAlignment="1">
      <alignment horizontal="right" vertical="center"/>
    </xf>
    <xf numFmtId="177" fontId="30" fillId="0" borderId="319" xfId="0" applyNumberFormat="1" applyFont="1" applyBorder="1" applyAlignment="1">
      <alignment horizontal="right" vertical="center"/>
    </xf>
    <xf numFmtId="181" fontId="4" fillId="0" borderId="275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A" xfId="2"/>
    <cellStyle name="未定義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317500</xdr:colOff>
      <xdr:row>27</xdr:row>
      <xdr:rowOff>76200</xdr:rowOff>
    </xdr:from>
    <xdr:to>
      <xdr:col>12</xdr:col>
      <xdr:colOff>643948</xdr:colOff>
      <xdr:row>35</xdr:row>
      <xdr:rowOff>302115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8153400"/>
          <a:ext cx="3603048" cy="4188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81937</xdr:colOff>
      <xdr:row>29</xdr:row>
      <xdr:rowOff>71694</xdr:rowOff>
    </xdr:from>
    <xdr:to>
      <xdr:col>15</xdr:col>
      <xdr:colOff>392200</xdr:colOff>
      <xdr:row>40</xdr:row>
      <xdr:rowOff>308312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7663" y="8971936"/>
          <a:ext cx="3475021" cy="3462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711749</xdr:colOff>
      <xdr:row>27</xdr:row>
      <xdr:rowOff>20935</xdr:rowOff>
    </xdr:from>
    <xdr:to>
      <xdr:col>14</xdr:col>
      <xdr:colOff>477767</xdr:colOff>
      <xdr:row>35</xdr:row>
      <xdr:rowOff>28976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4057" y="8739973"/>
          <a:ext cx="3596952" cy="3901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O53"/>
  <sheetViews>
    <sheetView showGridLines="0" tabSelected="1" view="pageBreakPreview" zoomScale="75" zoomScaleNormal="84" zoomScaleSheetLayoutView="75" workbookViewId="0">
      <selection activeCell="B3" sqref="B3"/>
    </sheetView>
  </sheetViews>
  <sheetFormatPr defaultRowHeight="13.5"/>
  <cols>
    <col min="1" max="1" width="3.625" style="232" customWidth="1"/>
    <col min="2" max="3" width="4.125" style="232" customWidth="1"/>
    <col min="4" max="5" width="11.25" style="232" customWidth="1"/>
    <col min="6" max="7" width="11.625" style="232" customWidth="1"/>
    <col min="8" max="9" width="11.25" style="232" customWidth="1"/>
    <col min="10" max="10" width="10.75" style="232" customWidth="1"/>
    <col min="11" max="11" width="11" style="232" customWidth="1"/>
    <col min="12" max="13" width="9.75" style="232" customWidth="1"/>
    <col min="14" max="14" width="4.25" style="232" customWidth="1"/>
    <col min="15" max="16384" width="9" style="232"/>
  </cols>
  <sheetData>
    <row r="1" spans="1:15" ht="21" customHeight="1">
      <c r="A1" s="2"/>
      <c r="B1" s="2"/>
      <c r="C1" s="2"/>
      <c r="D1" s="2"/>
      <c r="E1" s="2"/>
      <c r="F1" s="4"/>
      <c r="G1" s="4"/>
      <c r="H1" s="2"/>
      <c r="I1" s="2"/>
      <c r="J1" s="103"/>
      <c r="K1" s="2"/>
      <c r="L1" s="2"/>
      <c r="M1" s="231"/>
    </row>
    <row r="2" spans="1:15" ht="30" customHeight="1">
      <c r="B2" s="229" t="s">
        <v>157</v>
      </c>
      <c r="C2" s="19"/>
      <c r="D2" s="19"/>
      <c r="E2" s="589"/>
      <c r="F2" s="590"/>
      <c r="G2" s="590"/>
      <c r="H2" s="589"/>
      <c r="I2" s="665" t="s">
        <v>252</v>
      </c>
      <c r="J2" s="666"/>
      <c r="K2" s="666"/>
      <c r="L2" s="666"/>
      <c r="M2" s="666"/>
    </row>
    <row r="3" spans="1:15" ht="29.25" customHeight="1">
      <c r="A3" s="2"/>
      <c r="B3" s="99"/>
      <c r="C3" s="2"/>
      <c r="D3" s="2"/>
      <c r="E3" s="2"/>
      <c r="F3" s="2"/>
      <c r="G3" s="2"/>
      <c r="H3" s="2"/>
      <c r="I3" s="666"/>
      <c r="J3" s="666"/>
      <c r="K3" s="666"/>
      <c r="L3" s="666"/>
      <c r="M3" s="666"/>
    </row>
    <row r="4" spans="1:15" ht="35.25" customHeight="1" thickBot="1">
      <c r="A4" s="9" t="s">
        <v>36</v>
      </c>
      <c r="B4" s="10"/>
      <c r="C4" s="10"/>
      <c r="D4" s="233"/>
      <c r="E4" s="233"/>
      <c r="F4" s="233"/>
      <c r="G4" s="234"/>
      <c r="H4" s="233"/>
      <c r="I4" s="233"/>
      <c r="J4" s="27"/>
      <c r="K4" s="129" t="s">
        <v>118</v>
      </c>
      <c r="L4" s="234"/>
      <c r="M4" s="234"/>
    </row>
    <row r="5" spans="1:15" ht="20.25" customHeight="1">
      <c r="A5" s="39"/>
      <c r="B5" s="712" t="s">
        <v>37</v>
      </c>
      <c r="C5" s="713"/>
      <c r="D5" s="720" t="s">
        <v>38</v>
      </c>
      <c r="E5" s="691" t="s">
        <v>6</v>
      </c>
      <c r="F5" s="691" t="s">
        <v>150</v>
      </c>
      <c r="G5" s="691" t="s">
        <v>151</v>
      </c>
      <c r="H5" s="691" t="s">
        <v>7</v>
      </c>
      <c r="I5" s="691" t="s">
        <v>8</v>
      </c>
      <c r="J5" s="691" t="s">
        <v>39</v>
      </c>
      <c r="K5" s="698" t="s">
        <v>40</v>
      </c>
      <c r="L5" s="694" t="s">
        <v>42</v>
      </c>
      <c r="M5" s="695"/>
    </row>
    <row r="6" spans="1:15" ht="20.25" customHeight="1">
      <c r="A6" s="39"/>
      <c r="B6" s="714"/>
      <c r="C6" s="715"/>
      <c r="D6" s="721"/>
      <c r="E6" s="692"/>
      <c r="F6" s="692"/>
      <c r="G6" s="692"/>
      <c r="H6" s="692"/>
      <c r="I6" s="692"/>
      <c r="J6" s="692"/>
      <c r="K6" s="699"/>
      <c r="L6" s="696"/>
      <c r="M6" s="697"/>
    </row>
    <row r="7" spans="1:15" ht="20.25" customHeight="1">
      <c r="A7" s="39"/>
      <c r="B7" s="714"/>
      <c r="C7" s="715"/>
      <c r="D7" s="721"/>
      <c r="E7" s="692"/>
      <c r="F7" s="692"/>
      <c r="G7" s="692"/>
      <c r="H7" s="692"/>
      <c r="I7" s="692"/>
      <c r="J7" s="692"/>
      <c r="K7" s="699"/>
      <c r="L7" s="696"/>
      <c r="M7" s="697"/>
    </row>
    <row r="8" spans="1:15" ht="20.25" customHeight="1" thickBot="1">
      <c r="A8" s="39"/>
      <c r="B8" s="716"/>
      <c r="C8" s="717"/>
      <c r="D8" s="7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8" t="s">
        <v>64</v>
      </c>
      <c r="J8" s="8" t="s">
        <v>65</v>
      </c>
      <c r="K8" s="40" t="s">
        <v>41</v>
      </c>
      <c r="L8" s="130" t="s">
        <v>43</v>
      </c>
      <c r="M8" s="131" t="s">
        <v>44</v>
      </c>
    </row>
    <row r="9" spans="1:15" ht="20.25" customHeight="1">
      <c r="A9" s="5"/>
      <c r="B9" s="708" t="s">
        <v>213</v>
      </c>
      <c r="C9" s="709"/>
      <c r="D9" s="600">
        <v>14411</v>
      </c>
      <c r="E9" s="601">
        <v>14251</v>
      </c>
      <c r="F9" s="601">
        <v>10</v>
      </c>
      <c r="G9" s="601">
        <v>7</v>
      </c>
      <c r="H9" s="601">
        <v>9</v>
      </c>
      <c r="I9" s="601">
        <v>24</v>
      </c>
      <c r="J9" s="601">
        <v>110</v>
      </c>
      <c r="K9" s="465">
        <v>3</v>
      </c>
      <c r="L9" s="671">
        <v>98.889737006453402</v>
      </c>
      <c r="M9" s="672">
        <v>98.5</v>
      </c>
      <c r="N9" s="663"/>
      <c r="O9" s="664"/>
    </row>
    <row r="10" spans="1:15" ht="20.25" customHeight="1">
      <c r="A10" s="105"/>
      <c r="B10" s="710"/>
      <c r="C10" s="711"/>
      <c r="D10" s="239">
        <v>100</v>
      </c>
      <c r="E10" s="240">
        <v>98.889737006453402</v>
      </c>
      <c r="F10" s="240">
        <v>6.9391437096662262E-2</v>
      </c>
      <c r="G10" s="240">
        <v>4.8574005967663592E-2</v>
      </c>
      <c r="H10" s="240">
        <v>6.2452293386996052E-2</v>
      </c>
      <c r="I10" s="240">
        <v>0.16653944903198944</v>
      </c>
      <c r="J10" s="241">
        <v>0.76330580806328496</v>
      </c>
      <c r="K10" s="242">
        <v>2.0817431128998681E-2</v>
      </c>
      <c r="L10" s="668"/>
      <c r="M10" s="670"/>
      <c r="N10" s="663"/>
      <c r="O10" s="664"/>
    </row>
    <row r="11" spans="1:15" ht="20.25" customHeight="1">
      <c r="A11" s="5"/>
      <c r="B11" s="726" t="s">
        <v>214</v>
      </c>
      <c r="C11" s="727"/>
      <c r="D11" s="600">
        <v>14310</v>
      </c>
      <c r="E11" s="601">
        <v>14163</v>
      </c>
      <c r="F11" s="601">
        <v>3</v>
      </c>
      <c r="G11" s="601">
        <v>3</v>
      </c>
      <c r="H11" s="601">
        <v>6</v>
      </c>
      <c r="I11" s="601">
        <v>37</v>
      </c>
      <c r="J11" s="601">
        <v>98</v>
      </c>
      <c r="K11" s="465">
        <v>1</v>
      </c>
      <c r="L11" s="667">
        <v>98.972746331236891</v>
      </c>
      <c r="M11" s="669">
        <v>98.7</v>
      </c>
      <c r="N11" s="663"/>
      <c r="O11" s="664"/>
    </row>
    <row r="12" spans="1:15" ht="20.25" customHeight="1">
      <c r="A12" s="39"/>
      <c r="B12" s="710"/>
      <c r="C12" s="711"/>
      <c r="D12" s="602">
        <v>100</v>
      </c>
      <c r="E12" s="603">
        <v>98.972746331236891</v>
      </c>
      <c r="F12" s="603">
        <v>2.0964360587002094E-2</v>
      </c>
      <c r="G12" s="603">
        <v>2.0964360587002094E-2</v>
      </c>
      <c r="H12" s="603">
        <v>4.1928721174004188E-2</v>
      </c>
      <c r="I12" s="603">
        <v>0.25856044723969251</v>
      </c>
      <c r="J12" s="603">
        <v>0.68483577917540184</v>
      </c>
      <c r="K12" s="604">
        <v>6.9881201956673647E-3</v>
      </c>
      <c r="L12" s="668"/>
      <c r="M12" s="670"/>
      <c r="N12" s="663"/>
      <c r="O12" s="664"/>
    </row>
    <row r="13" spans="1:15" ht="20.25" customHeight="1">
      <c r="A13" s="5"/>
      <c r="B13" s="726" t="s">
        <v>215</v>
      </c>
      <c r="C13" s="727"/>
      <c r="D13" s="605">
        <v>14500</v>
      </c>
      <c r="E13" s="606">
        <v>14370</v>
      </c>
      <c r="F13" s="606">
        <v>5</v>
      </c>
      <c r="G13" s="606">
        <v>5</v>
      </c>
      <c r="H13" s="606">
        <v>6</v>
      </c>
      <c r="I13" s="606">
        <v>26</v>
      </c>
      <c r="J13" s="606">
        <v>88</v>
      </c>
      <c r="K13" s="607">
        <v>1</v>
      </c>
      <c r="L13" s="667">
        <v>99.103448275862078</v>
      </c>
      <c r="M13" s="669">
        <v>98.8</v>
      </c>
      <c r="N13" s="663"/>
      <c r="O13" s="664"/>
    </row>
    <row r="14" spans="1:15" ht="20.25" customHeight="1">
      <c r="A14" s="39"/>
      <c r="B14" s="710"/>
      <c r="C14" s="711"/>
      <c r="D14" s="602">
        <v>100</v>
      </c>
      <c r="E14" s="603">
        <v>99.103448275862078</v>
      </c>
      <c r="F14" s="603">
        <v>3.4482758620689655E-2</v>
      </c>
      <c r="G14" s="603">
        <v>3.4482758620689655E-2</v>
      </c>
      <c r="H14" s="603">
        <v>4.1379310344827586E-2</v>
      </c>
      <c r="I14" s="603">
        <v>0.1793103448275862</v>
      </c>
      <c r="J14" s="603">
        <v>0.60689655172413792</v>
      </c>
      <c r="K14" s="604">
        <v>6.8965517241379309E-3</v>
      </c>
      <c r="L14" s="668"/>
      <c r="M14" s="670"/>
      <c r="N14" s="663"/>
      <c r="O14" s="664"/>
    </row>
    <row r="15" spans="1:15" ht="20.25" customHeight="1">
      <c r="A15" s="105"/>
      <c r="B15" s="726" t="s">
        <v>216</v>
      </c>
      <c r="C15" s="727"/>
      <c r="D15" s="605">
        <v>14299</v>
      </c>
      <c r="E15" s="606">
        <v>14168</v>
      </c>
      <c r="F15" s="606">
        <v>8</v>
      </c>
      <c r="G15" s="606">
        <v>3</v>
      </c>
      <c r="H15" s="606">
        <v>9</v>
      </c>
      <c r="I15" s="606">
        <v>21</v>
      </c>
      <c r="J15" s="606">
        <v>90</v>
      </c>
      <c r="K15" s="607">
        <v>6</v>
      </c>
      <c r="L15" s="667">
        <v>99.083852017623613</v>
      </c>
      <c r="M15" s="669">
        <v>98.8</v>
      </c>
      <c r="N15" s="663"/>
      <c r="O15" s="664"/>
    </row>
    <row r="16" spans="1:15" ht="20.25" customHeight="1">
      <c r="A16" s="105"/>
      <c r="B16" s="710"/>
      <c r="C16" s="711"/>
      <c r="D16" s="608">
        <v>100</v>
      </c>
      <c r="E16" s="609">
        <v>99.083852017623613</v>
      </c>
      <c r="F16" s="609">
        <v>5.5947968389397862E-2</v>
      </c>
      <c r="G16" s="609">
        <v>2.0980488146024198E-2</v>
      </c>
      <c r="H16" s="609">
        <v>6.2941464438072581E-2</v>
      </c>
      <c r="I16" s="609">
        <v>0.14686341702216937</v>
      </c>
      <c r="J16" s="609">
        <v>0.62941464438072592</v>
      </c>
      <c r="K16" s="610">
        <v>4.1960976292048396E-2</v>
      </c>
      <c r="L16" s="668"/>
      <c r="M16" s="670"/>
      <c r="N16" s="663"/>
      <c r="O16" s="664"/>
    </row>
    <row r="17" spans="1:15" ht="20.25" customHeight="1">
      <c r="A17" s="105"/>
      <c r="B17" s="726" t="s">
        <v>217</v>
      </c>
      <c r="C17" s="727"/>
      <c r="D17" s="605">
        <v>13978</v>
      </c>
      <c r="E17" s="606">
        <v>13873</v>
      </c>
      <c r="F17" s="606">
        <v>9</v>
      </c>
      <c r="G17" s="606">
        <v>1</v>
      </c>
      <c r="H17" s="606">
        <v>2</v>
      </c>
      <c r="I17" s="606">
        <v>27</v>
      </c>
      <c r="J17" s="606">
        <v>66</v>
      </c>
      <c r="K17" s="607">
        <v>0</v>
      </c>
      <c r="L17" s="667">
        <v>99.2</v>
      </c>
      <c r="M17" s="669">
        <v>98.8</v>
      </c>
      <c r="N17" s="663"/>
      <c r="O17" s="664"/>
    </row>
    <row r="18" spans="1:15" ht="20.25" customHeight="1">
      <c r="A18" s="105"/>
      <c r="B18" s="710"/>
      <c r="C18" s="711"/>
      <c r="D18" s="608">
        <v>100</v>
      </c>
      <c r="E18" s="609">
        <v>99.248819573615677</v>
      </c>
      <c r="F18" s="609">
        <v>6.4386893690084421E-2</v>
      </c>
      <c r="G18" s="609">
        <v>7.1540992988982687E-3</v>
      </c>
      <c r="H18" s="609">
        <v>1.4308198597796537E-2</v>
      </c>
      <c r="I18" s="609">
        <v>0.19316068107025328</v>
      </c>
      <c r="J18" s="609">
        <v>0.47217055372728567</v>
      </c>
      <c r="K18" s="610">
        <v>0</v>
      </c>
      <c r="L18" s="668"/>
      <c r="M18" s="670"/>
      <c r="N18" s="663"/>
      <c r="O18" s="664"/>
    </row>
    <row r="19" spans="1:15" ht="20.25" customHeight="1">
      <c r="A19" s="105"/>
      <c r="B19" s="722" t="s">
        <v>218</v>
      </c>
      <c r="C19" s="723"/>
      <c r="D19" s="600">
        <v>13732</v>
      </c>
      <c r="E19" s="601">
        <v>13612</v>
      </c>
      <c r="F19" s="601">
        <v>6</v>
      </c>
      <c r="G19" s="601">
        <v>0</v>
      </c>
      <c r="H19" s="601">
        <v>2</v>
      </c>
      <c r="I19" s="601">
        <v>11</v>
      </c>
      <c r="J19" s="601">
        <v>101</v>
      </c>
      <c r="K19" s="465">
        <v>1</v>
      </c>
      <c r="L19" s="718">
        <v>99.126128750364117</v>
      </c>
      <c r="M19" s="689">
        <v>98.8</v>
      </c>
      <c r="N19" s="663"/>
      <c r="O19" s="664"/>
    </row>
    <row r="20" spans="1:15" ht="20.25" customHeight="1" thickBot="1">
      <c r="A20" s="105"/>
      <c r="B20" s="724"/>
      <c r="C20" s="725"/>
      <c r="D20" s="611">
        <v>100</v>
      </c>
      <c r="E20" s="612">
        <v>99.126128750364117</v>
      </c>
      <c r="F20" s="612">
        <v>4.3693562481794346E-2</v>
      </c>
      <c r="G20" s="612">
        <v>0</v>
      </c>
      <c r="H20" s="612">
        <v>1.4564520827264782E-2</v>
      </c>
      <c r="I20" s="612">
        <v>8.0104864549956301E-2</v>
      </c>
      <c r="J20" s="612">
        <v>0.73550830177687154</v>
      </c>
      <c r="K20" s="613">
        <v>7.282260413632391E-3</v>
      </c>
      <c r="L20" s="719"/>
      <c r="M20" s="690"/>
      <c r="N20" s="663"/>
      <c r="O20" s="664"/>
    </row>
    <row r="21" spans="1:15" ht="32.25" customHeight="1" thickTop="1">
      <c r="A21" s="255"/>
      <c r="B21" s="700" t="s">
        <v>219</v>
      </c>
      <c r="C21" s="701"/>
      <c r="D21" s="256">
        <f>SUM(D23,D25)</f>
        <v>13242</v>
      </c>
      <c r="E21" s="257">
        <f t="shared" ref="E21:J21" si="0">SUM(E23,E25)</f>
        <v>13137</v>
      </c>
      <c r="F21" s="257">
        <f t="shared" si="0"/>
        <v>10</v>
      </c>
      <c r="G21" s="257">
        <f t="shared" si="0"/>
        <v>7</v>
      </c>
      <c r="H21" s="257">
        <f t="shared" si="0"/>
        <v>0</v>
      </c>
      <c r="I21" s="257">
        <f t="shared" si="0"/>
        <v>12</v>
      </c>
      <c r="J21" s="257">
        <f t="shared" si="0"/>
        <v>76</v>
      </c>
      <c r="K21" s="348">
        <f>SUM(K23,K25)</f>
        <v>0</v>
      </c>
      <c r="L21" s="704">
        <f>E22</f>
        <v>99.207068418667873</v>
      </c>
      <c r="M21" s="706"/>
      <c r="N21" s="663"/>
      <c r="O21" s="664"/>
    </row>
    <row r="22" spans="1:15" ht="32.25" customHeight="1">
      <c r="A22" s="255"/>
      <c r="B22" s="702"/>
      <c r="C22" s="703"/>
      <c r="D22" s="259">
        <f t="shared" ref="D22:J22" si="1">D21/$D21*100</f>
        <v>100</v>
      </c>
      <c r="E22" s="260">
        <f>E21/$D21*100</f>
        <v>99.207068418667873</v>
      </c>
      <c r="F22" s="260">
        <f t="shared" si="1"/>
        <v>7.5517293460202389E-2</v>
      </c>
      <c r="G22" s="261">
        <f t="shared" si="1"/>
        <v>5.2862105422141668E-2</v>
      </c>
      <c r="H22" s="262">
        <f t="shared" si="1"/>
        <v>0</v>
      </c>
      <c r="I22" s="263">
        <f t="shared" si="1"/>
        <v>9.062075215224287E-2</v>
      </c>
      <c r="J22" s="260">
        <f t="shared" si="1"/>
        <v>0.57393143029753813</v>
      </c>
      <c r="K22" s="264">
        <f>K21/$D21*100</f>
        <v>0</v>
      </c>
      <c r="L22" s="705"/>
      <c r="M22" s="707"/>
      <c r="N22" s="663"/>
      <c r="O22" s="664"/>
    </row>
    <row r="23" spans="1:15" ht="18.75" customHeight="1">
      <c r="A23" s="6"/>
      <c r="B23" s="682" t="s">
        <v>45</v>
      </c>
      <c r="C23" s="683"/>
      <c r="D23" s="243">
        <f>SUM(E23:J23)</f>
        <v>6850</v>
      </c>
      <c r="E23" s="236">
        <v>6795</v>
      </c>
      <c r="F23" s="236">
        <v>1</v>
      </c>
      <c r="G23" s="236">
        <v>2</v>
      </c>
      <c r="H23" s="236">
        <v>0</v>
      </c>
      <c r="I23" s="236">
        <v>10</v>
      </c>
      <c r="J23" s="237">
        <v>42</v>
      </c>
      <c r="K23" s="597">
        <v>0</v>
      </c>
      <c r="L23" s="675">
        <f>E24</f>
        <v>99.197080291970806</v>
      </c>
      <c r="M23" s="677"/>
    </row>
    <row r="24" spans="1:15" ht="18.75" customHeight="1">
      <c r="A24" s="6"/>
      <c r="B24" s="682"/>
      <c r="C24" s="683"/>
      <c r="D24" s="239">
        <f t="shared" ref="D24:K24" si="2">D23/$D23*100</f>
        <v>100</v>
      </c>
      <c r="E24" s="240">
        <f>E23/$D23*100</f>
        <v>99.197080291970806</v>
      </c>
      <c r="F24" s="240">
        <f t="shared" si="2"/>
        <v>1.4598540145985403E-2</v>
      </c>
      <c r="G24" s="240">
        <f t="shared" si="2"/>
        <v>2.9197080291970805E-2</v>
      </c>
      <c r="H24" s="240">
        <f t="shared" si="2"/>
        <v>0</v>
      </c>
      <c r="I24" s="240">
        <f t="shared" si="2"/>
        <v>0.145985401459854</v>
      </c>
      <c r="J24" s="241">
        <f t="shared" si="2"/>
        <v>0.61313868613138678</v>
      </c>
      <c r="K24" s="598">
        <f t="shared" si="2"/>
        <v>0</v>
      </c>
      <c r="L24" s="676"/>
      <c r="M24" s="678"/>
    </row>
    <row r="25" spans="1:15" ht="18.75" customHeight="1">
      <c r="A25" s="3"/>
      <c r="B25" s="682" t="s">
        <v>46</v>
      </c>
      <c r="C25" s="683"/>
      <c r="D25" s="243">
        <f>SUM(E25:J25)</f>
        <v>6392</v>
      </c>
      <c r="E25" s="236">
        <v>6342</v>
      </c>
      <c r="F25" s="236">
        <v>9</v>
      </c>
      <c r="G25" s="236">
        <v>5</v>
      </c>
      <c r="H25" s="236">
        <v>0</v>
      </c>
      <c r="I25" s="236">
        <v>2</v>
      </c>
      <c r="J25" s="237">
        <v>34</v>
      </c>
      <c r="K25" s="597">
        <v>0</v>
      </c>
      <c r="L25" s="675">
        <f>E26</f>
        <v>99.217772215269079</v>
      </c>
      <c r="M25" s="677"/>
    </row>
    <row r="26" spans="1:15" ht="18.75" customHeight="1" thickBot="1">
      <c r="A26" s="3"/>
      <c r="B26" s="687"/>
      <c r="C26" s="688"/>
      <c r="D26" s="251">
        <f t="shared" ref="D26:K26" si="3">D25/$D25*100</f>
        <v>100</v>
      </c>
      <c r="E26" s="252">
        <f>E25/$D25*100</f>
        <v>99.217772215269079</v>
      </c>
      <c r="F26" s="252">
        <f t="shared" si="3"/>
        <v>0.14080100125156444</v>
      </c>
      <c r="G26" s="252">
        <f t="shared" si="3"/>
        <v>7.8222778473091364E-2</v>
      </c>
      <c r="H26" s="252">
        <f t="shared" si="3"/>
        <v>0</v>
      </c>
      <c r="I26" s="252">
        <f t="shared" si="3"/>
        <v>3.1289111389236547E-2</v>
      </c>
      <c r="J26" s="253">
        <f t="shared" si="3"/>
        <v>0.53191489361702127</v>
      </c>
      <c r="K26" s="599">
        <f t="shared" si="3"/>
        <v>0</v>
      </c>
      <c r="L26" s="681"/>
      <c r="M26" s="680"/>
    </row>
    <row r="27" spans="1:15" ht="60.75" customHeight="1" thickTop="1">
      <c r="A27" s="3"/>
      <c r="B27" s="156"/>
      <c r="C27" s="156"/>
      <c r="D27" s="157"/>
      <c r="E27" s="158"/>
      <c r="F27" s="615" t="s">
        <v>140</v>
      </c>
      <c r="G27" s="685" t="s">
        <v>208</v>
      </c>
      <c r="H27" s="686"/>
      <c r="I27" s="686"/>
      <c r="J27" s="686"/>
      <c r="K27" s="686"/>
      <c r="L27" s="686"/>
      <c r="M27" s="686"/>
    </row>
    <row r="28" spans="1:15" ht="72.75" customHeight="1">
      <c r="A28" s="159"/>
      <c r="B28" s="684" t="s">
        <v>220</v>
      </c>
      <c r="C28" s="684"/>
      <c r="D28" s="684"/>
      <c r="E28" s="684"/>
      <c r="F28" s="684"/>
      <c r="G28" s="684"/>
      <c r="H28" s="684"/>
      <c r="I28" s="684"/>
      <c r="J28" s="684"/>
      <c r="K28" s="26"/>
      <c r="L28" s="17"/>
      <c r="M28" s="17"/>
    </row>
    <row r="29" spans="1:15" ht="20.25" customHeight="1">
      <c r="A29" s="159"/>
      <c r="B29" s="617"/>
      <c r="C29" s="160"/>
      <c r="D29" s="160"/>
      <c r="E29" s="160"/>
      <c r="F29" s="160"/>
      <c r="G29" s="160"/>
      <c r="H29" s="160"/>
      <c r="I29" s="26"/>
      <c r="J29" s="26"/>
      <c r="K29" s="26"/>
      <c r="L29" s="17"/>
      <c r="M29" s="17"/>
    </row>
    <row r="30" spans="1:15" s="52" customFormat="1" ht="52.5" customHeight="1">
      <c r="A30" s="50" t="s">
        <v>66</v>
      </c>
      <c r="B30" s="673" t="s">
        <v>221</v>
      </c>
      <c r="C30" s="679"/>
      <c r="D30" s="679"/>
      <c r="E30" s="679"/>
      <c r="F30" s="679"/>
      <c r="G30" s="679"/>
      <c r="H30" s="679"/>
      <c r="I30" s="618"/>
      <c r="J30" s="618"/>
      <c r="K30" s="618"/>
      <c r="L30" s="618"/>
      <c r="M30" s="618"/>
    </row>
    <row r="31" spans="1:15" s="52" customFormat="1" ht="19.5" customHeight="1">
      <c r="A31" s="41"/>
      <c r="B31" s="619"/>
      <c r="C31" s="619"/>
      <c r="D31" s="619"/>
      <c r="E31" s="619"/>
      <c r="F31" s="619"/>
      <c r="G31" s="619"/>
      <c r="H31" s="619"/>
      <c r="I31" s="618"/>
      <c r="J31" s="618"/>
      <c r="K31" s="618"/>
      <c r="L31" s="618"/>
      <c r="M31" s="618"/>
    </row>
    <row r="32" spans="1:15" s="52" customFormat="1" ht="52.5" customHeight="1">
      <c r="A32" s="50" t="s">
        <v>104</v>
      </c>
      <c r="B32" s="673" t="s">
        <v>222</v>
      </c>
      <c r="C32" s="674"/>
      <c r="D32" s="674"/>
      <c r="E32" s="674"/>
      <c r="F32" s="674"/>
      <c r="G32" s="674"/>
      <c r="H32" s="674"/>
      <c r="I32" s="618"/>
      <c r="J32" s="618"/>
      <c r="K32" s="618"/>
      <c r="L32" s="618"/>
      <c r="M32" s="618"/>
    </row>
    <row r="33" spans="1:13" s="52" customFormat="1" ht="19.5" customHeight="1">
      <c r="A33" s="41"/>
      <c r="B33" s="619"/>
      <c r="C33" s="619"/>
      <c r="D33" s="619"/>
      <c r="E33" s="619"/>
      <c r="F33" s="619"/>
      <c r="G33" s="619"/>
      <c r="H33" s="619"/>
      <c r="I33" s="618"/>
      <c r="J33" s="618"/>
      <c r="K33" s="618"/>
      <c r="L33" s="618"/>
      <c r="M33" s="618"/>
    </row>
    <row r="34" spans="1:13" s="52" customFormat="1" ht="52.5" customHeight="1">
      <c r="A34" s="50" t="s">
        <v>105</v>
      </c>
      <c r="B34" s="673" t="s">
        <v>223</v>
      </c>
      <c r="C34" s="679"/>
      <c r="D34" s="679"/>
      <c r="E34" s="679"/>
      <c r="F34" s="679"/>
      <c r="G34" s="679"/>
      <c r="H34" s="679"/>
      <c r="I34" s="618"/>
      <c r="J34" s="618"/>
      <c r="K34" s="618"/>
      <c r="L34" s="618"/>
      <c r="M34" s="618"/>
    </row>
    <row r="35" spans="1:13" s="52" customFormat="1" ht="19.5" customHeight="1">
      <c r="A35" s="41"/>
      <c r="B35" s="620"/>
      <c r="C35" s="621"/>
      <c r="D35" s="621"/>
      <c r="E35" s="621"/>
      <c r="F35" s="621"/>
      <c r="G35" s="621"/>
      <c r="H35" s="621"/>
      <c r="I35" s="618"/>
      <c r="J35" s="618"/>
      <c r="K35" s="618"/>
      <c r="L35" s="618"/>
      <c r="M35" s="618"/>
    </row>
    <row r="36" spans="1:13" s="52" customFormat="1" ht="52.5" customHeight="1">
      <c r="A36" s="50" t="s">
        <v>103</v>
      </c>
      <c r="B36" s="693" t="s">
        <v>254</v>
      </c>
      <c r="C36" s="693"/>
      <c r="D36" s="693"/>
      <c r="E36" s="693"/>
      <c r="F36" s="693"/>
      <c r="G36" s="693"/>
      <c r="H36" s="693"/>
      <c r="I36" s="693"/>
      <c r="J36" s="693"/>
      <c r="K36" s="693"/>
      <c r="L36" s="693"/>
      <c r="M36" s="693"/>
    </row>
    <row r="37" spans="1:13" s="52" customFormat="1" ht="19.5" customHeight="1">
      <c r="A37" s="43"/>
      <c r="B37" s="622"/>
      <c r="C37" s="618"/>
      <c r="D37" s="623"/>
      <c r="E37" s="623"/>
      <c r="F37" s="618"/>
      <c r="G37" s="618"/>
      <c r="H37" s="618"/>
      <c r="I37" s="618"/>
      <c r="J37" s="618"/>
      <c r="K37" s="618"/>
      <c r="L37" s="618"/>
      <c r="M37" s="618"/>
    </row>
    <row r="38" spans="1:13" s="52" customFormat="1" ht="52.5" customHeight="1">
      <c r="A38" s="50" t="s">
        <v>106</v>
      </c>
      <c r="B38" s="673" t="s">
        <v>255</v>
      </c>
      <c r="C38" s="673"/>
      <c r="D38" s="673"/>
      <c r="E38" s="673"/>
      <c r="F38" s="673"/>
      <c r="G38" s="673"/>
      <c r="H38" s="673"/>
      <c r="I38" s="674"/>
      <c r="J38" s="674"/>
      <c r="K38" s="674"/>
      <c r="L38" s="674"/>
      <c r="M38" s="674"/>
    </row>
    <row r="39" spans="1:13" s="52" customFormat="1" ht="19.5" customHeight="1">
      <c r="A39" s="46"/>
      <c r="B39" s="42"/>
      <c r="C39" s="42"/>
      <c r="D39" s="42"/>
      <c r="E39" s="42"/>
      <c r="F39" s="42"/>
    </row>
    <row r="40" spans="1:13" s="52" customFormat="1" ht="54" customHeight="1">
      <c r="A40" s="232"/>
      <c r="B40" s="227"/>
      <c r="C40" s="227"/>
      <c r="D40" s="227"/>
      <c r="E40" s="227"/>
      <c r="F40" s="51"/>
    </row>
    <row r="41" spans="1:13" ht="22.5" customHeight="1">
      <c r="B41" s="47"/>
      <c r="C41" s="47"/>
      <c r="D41" s="47"/>
      <c r="E41" s="48"/>
      <c r="F41" s="46"/>
    </row>
    <row r="42" spans="1:13" ht="14.25">
      <c r="B42" s="49"/>
      <c r="C42" s="49"/>
      <c r="D42" s="49"/>
      <c r="E42" s="49"/>
      <c r="F42" s="2"/>
    </row>
    <row r="43" spans="1:13">
      <c r="B43" s="270"/>
      <c r="C43" s="270"/>
      <c r="D43" s="270"/>
      <c r="E43" s="270"/>
      <c r="F43" s="270"/>
    </row>
    <row r="53" spans="2:2">
      <c r="B53" s="659"/>
    </row>
  </sheetData>
  <mergeCells count="59">
    <mergeCell ref="L19:L20"/>
    <mergeCell ref="D5:D7"/>
    <mergeCell ref="F5:F7"/>
    <mergeCell ref="G5:G7"/>
    <mergeCell ref="B19:C20"/>
    <mergeCell ref="B17:C18"/>
    <mergeCell ref="B11:C12"/>
    <mergeCell ref="E5:E7"/>
    <mergeCell ref="B13:C14"/>
    <mergeCell ref="B15:C16"/>
    <mergeCell ref="M19:M20"/>
    <mergeCell ref="J5:J7"/>
    <mergeCell ref="L15:L16"/>
    <mergeCell ref="M15:M16"/>
    <mergeCell ref="B36:M36"/>
    <mergeCell ref="I5:I7"/>
    <mergeCell ref="L5:M7"/>
    <mergeCell ref="K5:K7"/>
    <mergeCell ref="L17:L18"/>
    <mergeCell ref="M17:M18"/>
    <mergeCell ref="B21:C22"/>
    <mergeCell ref="L21:L22"/>
    <mergeCell ref="M21:M22"/>
    <mergeCell ref="H5:H7"/>
    <mergeCell ref="B9:C10"/>
    <mergeCell ref="B5:C8"/>
    <mergeCell ref="B38:M38"/>
    <mergeCell ref="L23:L24"/>
    <mergeCell ref="M23:M24"/>
    <mergeCell ref="B32:H32"/>
    <mergeCell ref="B34:H34"/>
    <mergeCell ref="B30:H30"/>
    <mergeCell ref="M25:M26"/>
    <mergeCell ref="L25:L26"/>
    <mergeCell ref="B23:C24"/>
    <mergeCell ref="B28:J28"/>
    <mergeCell ref="G27:M27"/>
    <mergeCell ref="B25:C26"/>
    <mergeCell ref="I2:M3"/>
    <mergeCell ref="L13:L14"/>
    <mergeCell ref="M13:M14"/>
    <mergeCell ref="L11:L12"/>
    <mergeCell ref="M11:M12"/>
    <mergeCell ref="L9:L10"/>
    <mergeCell ref="M9:M10"/>
    <mergeCell ref="N9:N10"/>
    <mergeCell ref="O9:O10"/>
    <mergeCell ref="N11:N12"/>
    <mergeCell ref="O11:O12"/>
    <mergeCell ref="N13:N14"/>
    <mergeCell ref="O13:O14"/>
    <mergeCell ref="N21:N22"/>
    <mergeCell ref="O21:O22"/>
    <mergeCell ref="N15:N16"/>
    <mergeCell ref="O15:O16"/>
    <mergeCell ref="N17:N18"/>
    <mergeCell ref="O17:O18"/>
    <mergeCell ref="N19:N20"/>
    <mergeCell ref="O19:O20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view="pageBreakPreview" zoomScale="75" zoomScaleNormal="75" zoomScaleSheetLayoutView="75" workbookViewId="0">
      <selection activeCell="R13" sqref="R13"/>
    </sheetView>
  </sheetViews>
  <sheetFormatPr defaultRowHeight="13.5"/>
  <cols>
    <col min="1" max="1" width="3.625" style="232" customWidth="1"/>
    <col min="2" max="3" width="4.125" style="232" customWidth="1"/>
    <col min="4" max="5" width="11.25" style="232" customWidth="1"/>
    <col min="6" max="7" width="11.625" style="232" customWidth="1"/>
    <col min="8" max="9" width="11.25" style="232" customWidth="1"/>
    <col min="10" max="10" width="10.75" style="232" customWidth="1"/>
    <col min="11" max="11" width="11" style="232" customWidth="1"/>
    <col min="12" max="13" width="9.75" style="232" customWidth="1"/>
    <col min="14" max="14" width="4.25" style="232" customWidth="1"/>
    <col min="15" max="15" width="9" style="232"/>
    <col min="16" max="16" width="7" style="232" customWidth="1"/>
    <col min="17" max="16384" width="9" style="232"/>
  </cols>
  <sheetData>
    <row r="1" spans="1:15" ht="21" customHeight="1">
      <c r="A1" s="2"/>
      <c r="B1" s="2"/>
      <c r="C1" s="2"/>
      <c r="D1" s="2"/>
      <c r="E1" s="2"/>
      <c r="F1" s="4"/>
      <c r="G1" s="4"/>
      <c r="H1" s="2"/>
      <c r="I1" s="2"/>
      <c r="J1" s="103"/>
      <c r="K1" s="2"/>
      <c r="L1" s="2"/>
      <c r="M1" s="231"/>
    </row>
    <row r="2" spans="1:15" ht="30" customHeight="1">
      <c r="B2" s="229" t="s">
        <v>153</v>
      </c>
      <c r="C2" s="19"/>
      <c r="D2" s="19"/>
      <c r="E2" s="589"/>
      <c r="F2" s="590"/>
      <c r="G2" s="590"/>
      <c r="H2" s="589"/>
      <c r="I2" s="665" t="s">
        <v>224</v>
      </c>
      <c r="J2" s="666"/>
      <c r="K2" s="666"/>
      <c r="L2" s="666"/>
      <c r="M2" s="666"/>
    </row>
    <row r="3" spans="1:15" ht="29.25" customHeight="1">
      <c r="A3" s="2"/>
      <c r="B3" s="99"/>
      <c r="C3" s="2"/>
      <c r="D3" s="2"/>
      <c r="E3" s="2"/>
      <c r="F3" s="2"/>
      <c r="G3" s="2"/>
      <c r="H3" s="2"/>
      <c r="I3" s="666"/>
      <c r="J3" s="666"/>
      <c r="K3" s="666"/>
      <c r="L3" s="666"/>
      <c r="M3" s="666"/>
    </row>
    <row r="4" spans="1:15" ht="35.25" customHeight="1" thickBot="1">
      <c r="A4" s="9" t="s">
        <v>36</v>
      </c>
      <c r="B4" s="10"/>
      <c r="C4" s="10"/>
      <c r="D4" s="233"/>
      <c r="E4" s="233"/>
      <c r="F4" s="233"/>
      <c r="G4" s="234"/>
      <c r="H4" s="233"/>
      <c r="I4" s="233"/>
      <c r="J4" s="27"/>
      <c r="K4" s="129" t="s">
        <v>118</v>
      </c>
      <c r="L4" s="234"/>
      <c r="M4" s="234"/>
    </row>
    <row r="5" spans="1:15" ht="20.25" customHeight="1">
      <c r="A5" s="39"/>
      <c r="B5" s="712" t="s">
        <v>37</v>
      </c>
      <c r="C5" s="713"/>
      <c r="D5" s="720" t="s">
        <v>38</v>
      </c>
      <c r="E5" s="691" t="s">
        <v>6</v>
      </c>
      <c r="F5" s="691" t="s">
        <v>150</v>
      </c>
      <c r="G5" s="691" t="s">
        <v>151</v>
      </c>
      <c r="H5" s="691" t="s">
        <v>7</v>
      </c>
      <c r="I5" s="691" t="s">
        <v>8</v>
      </c>
      <c r="J5" s="691" t="s">
        <v>39</v>
      </c>
      <c r="K5" s="698" t="s">
        <v>40</v>
      </c>
      <c r="L5" s="694" t="s">
        <v>42</v>
      </c>
      <c r="M5" s="695"/>
    </row>
    <row r="6" spans="1:15" ht="20.25" customHeight="1">
      <c r="A6" s="39"/>
      <c r="B6" s="714"/>
      <c r="C6" s="715"/>
      <c r="D6" s="721"/>
      <c r="E6" s="692"/>
      <c r="F6" s="692"/>
      <c r="G6" s="692"/>
      <c r="H6" s="692"/>
      <c r="I6" s="692"/>
      <c r="J6" s="692"/>
      <c r="K6" s="699"/>
      <c r="L6" s="696"/>
      <c r="M6" s="697"/>
    </row>
    <row r="7" spans="1:15" ht="20.25" customHeight="1">
      <c r="A7" s="39"/>
      <c r="B7" s="714"/>
      <c r="C7" s="715"/>
      <c r="D7" s="721"/>
      <c r="E7" s="692"/>
      <c r="F7" s="692"/>
      <c r="G7" s="692"/>
      <c r="H7" s="692"/>
      <c r="I7" s="692"/>
      <c r="J7" s="692"/>
      <c r="K7" s="699"/>
      <c r="L7" s="696"/>
      <c r="M7" s="697"/>
    </row>
    <row r="8" spans="1:15" ht="20.25" customHeight="1" thickBot="1">
      <c r="A8" s="39"/>
      <c r="B8" s="716"/>
      <c r="C8" s="717"/>
      <c r="D8" s="7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8" t="s">
        <v>64</v>
      </c>
      <c r="J8" s="8" t="s">
        <v>65</v>
      </c>
      <c r="K8" s="40" t="s">
        <v>41</v>
      </c>
      <c r="L8" s="130" t="s">
        <v>43</v>
      </c>
      <c r="M8" s="131" t="s">
        <v>44</v>
      </c>
    </row>
    <row r="9" spans="1:15" ht="20.25" customHeight="1">
      <c r="A9" s="105"/>
      <c r="B9" s="708" t="s">
        <v>245</v>
      </c>
      <c r="C9" s="709"/>
      <c r="D9" s="648" t="s">
        <v>243</v>
      </c>
      <c r="E9" s="649" t="s">
        <v>244</v>
      </c>
      <c r="F9" s="649" t="s">
        <v>242</v>
      </c>
      <c r="G9" s="649" t="s">
        <v>242</v>
      </c>
      <c r="H9" s="649" t="s">
        <v>242</v>
      </c>
      <c r="I9" s="649" t="s">
        <v>242</v>
      </c>
      <c r="J9" s="649" t="s">
        <v>242</v>
      </c>
      <c r="K9" s="650" t="s">
        <v>242</v>
      </c>
      <c r="L9" s="728">
        <v>100</v>
      </c>
      <c r="M9" s="730" t="s">
        <v>206</v>
      </c>
    </row>
    <row r="10" spans="1:15" ht="20.25" customHeight="1">
      <c r="A10" s="105"/>
      <c r="B10" s="710"/>
      <c r="C10" s="711"/>
      <c r="D10" s="651">
        <v>100</v>
      </c>
      <c r="E10" s="652">
        <v>100</v>
      </c>
      <c r="F10" s="652">
        <v>0</v>
      </c>
      <c r="G10" s="652">
        <v>0</v>
      </c>
      <c r="H10" s="652">
        <v>0</v>
      </c>
      <c r="I10" s="652">
        <v>0</v>
      </c>
      <c r="J10" s="652">
        <v>0</v>
      </c>
      <c r="K10" s="653">
        <v>0</v>
      </c>
      <c r="L10" s="729"/>
      <c r="M10" s="731"/>
    </row>
    <row r="11" spans="1:15" ht="20.25" customHeight="1">
      <c r="A11" s="105"/>
      <c r="B11" s="722" t="s">
        <v>197</v>
      </c>
      <c r="C11" s="723"/>
      <c r="D11" s="591" t="s">
        <v>226</v>
      </c>
      <c r="E11" s="592" t="s">
        <v>225</v>
      </c>
      <c r="F11" s="592" t="s">
        <v>202</v>
      </c>
      <c r="G11" s="592" t="s">
        <v>203</v>
      </c>
      <c r="H11" s="592" t="s">
        <v>204</v>
      </c>
      <c r="I11" s="592" t="s">
        <v>205</v>
      </c>
      <c r="J11" s="592" t="s">
        <v>202</v>
      </c>
      <c r="K11" s="593" t="s">
        <v>204</v>
      </c>
      <c r="L11" s="734">
        <v>100</v>
      </c>
      <c r="M11" s="738" t="s">
        <v>267</v>
      </c>
    </row>
    <row r="12" spans="1:15" ht="20.25" customHeight="1" thickBot="1">
      <c r="A12" s="105"/>
      <c r="B12" s="732"/>
      <c r="C12" s="733"/>
      <c r="D12" s="594">
        <f t="shared" ref="D12:K12" si="0">D11/$D11*100</f>
        <v>100</v>
      </c>
      <c r="E12" s="595">
        <f t="shared" si="0"/>
        <v>100</v>
      </c>
      <c r="F12" s="595">
        <f t="shared" si="0"/>
        <v>0</v>
      </c>
      <c r="G12" s="595">
        <f t="shared" si="0"/>
        <v>0</v>
      </c>
      <c r="H12" s="595">
        <f t="shared" si="0"/>
        <v>0</v>
      </c>
      <c r="I12" s="595">
        <f t="shared" si="0"/>
        <v>0</v>
      </c>
      <c r="J12" s="595">
        <f t="shared" si="0"/>
        <v>0</v>
      </c>
      <c r="K12" s="596">
        <f t="shared" si="0"/>
        <v>0</v>
      </c>
      <c r="L12" s="735"/>
      <c r="M12" s="739"/>
    </row>
    <row r="13" spans="1:15" ht="32.25" customHeight="1" thickTop="1">
      <c r="A13" s="255"/>
      <c r="B13" s="700" t="s">
        <v>227</v>
      </c>
      <c r="C13" s="701"/>
      <c r="D13" s="256">
        <f>SUM(D15,D17)</f>
        <v>55</v>
      </c>
      <c r="E13" s="257">
        <f>SUM(E15,E17)</f>
        <v>54</v>
      </c>
      <c r="F13" s="257">
        <f t="shared" ref="F13:J13" si="1">SUM(F15,F17)</f>
        <v>0</v>
      </c>
      <c r="G13" s="257">
        <f t="shared" si="1"/>
        <v>1</v>
      </c>
      <c r="H13" s="257">
        <f t="shared" si="1"/>
        <v>0</v>
      </c>
      <c r="I13" s="257">
        <f t="shared" si="1"/>
        <v>0</v>
      </c>
      <c r="J13" s="257">
        <f t="shared" si="1"/>
        <v>0</v>
      </c>
      <c r="K13" s="348">
        <f>SUM(K15,K17)</f>
        <v>0</v>
      </c>
      <c r="L13" s="704">
        <f>E14</f>
        <v>98.181818181818187</v>
      </c>
      <c r="M13" s="706"/>
      <c r="O13" s="273"/>
    </row>
    <row r="14" spans="1:15" ht="32.25" customHeight="1">
      <c r="A14" s="255"/>
      <c r="B14" s="702"/>
      <c r="C14" s="703"/>
      <c r="D14" s="259">
        <f t="shared" ref="D14:J14" si="2">D13/$D13*100</f>
        <v>100</v>
      </c>
      <c r="E14" s="260">
        <f t="shared" si="2"/>
        <v>98.181818181818187</v>
      </c>
      <c r="F14" s="260">
        <f t="shared" si="2"/>
        <v>0</v>
      </c>
      <c r="G14" s="261">
        <f t="shared" si="2"/>
        <v>1.8181818181818181</v>
      </c>
      <c r="H14" s="262">
        <f t="shared" si="2"/>
        <v>0</v>
      </c>
      <c r="I14" s="263">
        <f t="shared" si="2"/>
        <v>0</v>
      </c>
      <c r="J14" s="260">
        <f t="shared" si="2"/>
        <v>0</v>
      </c>
      <c r="K14" s="264">
        <f>K13/$D13*100</f>
        <v>0</v>
      </c>
      <c r="L14" s="705"/>
      <c r="M14" s="707"/>
    </row>
    <row r="15" spans="1:15" ht="18.75" customHeight="1">
      <c r="A15" s="6"/>
      <c r="B15" s="682" t="s">
        <v>45</v>
      </c>
      <c r="C15" s="683"/>
      <c r="D15" s="243">
        <v>28</v>
      </c>
      <c r="E15" s="236">
        <v>28</v>
      </c>
      <c r="F15" s="236">
        <v>0</v>
      </c>
      <c r="G15" s="236">
        <v>0</v>
      </c>
      <c r="H15" s="236">
        <v>0</v>
      </c>
      <c r="I15" s="236">
        <v>0</v>
      </c>
      <c r="J15" s="237">
        <v>0</v>
      </c>
      <c r="K15" s="597">
        <v>0</v>
      </c>
      <c r="L15" s="675">
        <f>E16</f>
        <v>100</v>
      </c>
      <c r="M15" s="677"/>
    </row>
    <row r="16" spans="1:15" ht="18.75" customHeight="1">
      <c r="A16" s="6"/>
      <c r="B16" s="682"/>
      <c r="C16" s="683"/>
      <c r="D16" s="239">
        <f t="shared" ref="D16:K16" si="3">D15/$D15*100</f>
        <v>100</v>
      </c>
      <c r="E16" s="240">
        <f>E15/$D15*100</f>
        <v>100</v>
      </c>
      <c r="F16" s="240">
        <f t="shared" si="3"/>
        <v>0</v>
      </c>
      <c r="G16" s="240">
        <f t="shared" si="3"/>
        <v>0</v>
      </c>
      <c r="H16" s="240">
        <f t="shared" si="3"/>
        <v>0</v>
      </c>
      <c r="I16" s="240">
        <f t="shared" si="3"/>
        <v>0</v>
      </c>
      <c r="J16" s="241">
        <f t="shared" si="3"/>
        <v>0</v>
      </c>
      <c r="K16" s="598">
        <f t="shared" si="3"/>
        <v>0</v>
      </c>
      <c r="L16" s="676"/>
      <c r="M16" s="678"/>
    </row>
    <row r="17" spans="1:13" ht="18.75" customHeight="1">
      <c r="A17" s="3"/>
      <c r="B17" s="682" t="s">
        <v>46</v>
      </c>
      <c r="C17" s="683"/>
      <c r="D17" s="243">
        <v>27</v>
      </c>
      <c r="E17" s="236">
        <v>26</v>
      </c>
      <c r="F17" s="236">
        <v>0</v>
      </c>
      <c r="G17" s="236">
        <v>1</v>
      </c>
      <c r="H17" s="236">
        <v>0</v>
      </c>
      <c r="I17" s="236">
        <v>0</v>
      </c>
      <c r="J17" s="237">
        <v>0</v>
      </c>
      <c r="K17" s="597">
        <v>0</v>
      </c>
      <c r="L17" s="675">
        <f>E18</f>
        <v>96.296296296296291</v>
      </c>
      <c r="M17" s="677"/>
    </row>
    <row r="18" spans="1:13" ht="18.75" customHeight="1" thickBot="1">
      <c r="A18" s="3"/>
      <c r="B18" s="687"/>
      <c r="C18" s="688"/>
      <c r="D18" s="251">
        <f t="shared" ref="D18:K18" si="4">D17/$D17*100</f>
        <v>100</v>
      </c>
      <c r="E18" s="252">
        <f>E17/$D17*100</f>
        <v>96.296296296296291</v>
      </c>
      <c r="F18" s="252">
        <f t="shared" si="4"/>
        <v>0</v>
      </c>
      <c r="G18" s="252">
        <f t="shared" si="4"/>
        <v>3.7037037037037033</v>
      </c>
      <c r="H18" s="252">
        <f t="shared" si="4"/>
        <v>0</v>
      </c>
      <c r="I18" s="252">
        <f t="shared" si="4"/>
        <v>0</v>
      </c>
      <c r="J18" s="253">
        <f t="shared" si="4"/>
        <v>0</v>
      </c>
      <c r="K18" s="599">
        <f t="shared" si="4"/>
        <v>0</v>
      </c>
      <c r="L18" s="681"/>
      <c r="M18" s="680"/>
    </row>
    <row r="19" spans="1:13" ht="62.25" customHeight="1" thickTop="1">
      <c r="A19" s="3"/>
      <c r="B19" s="156"/>
      <c r="C19" s="156"/>
      <c r="D19" s="157"/>
      <c r="E19" s="158"/>
      <c r="F19" s="615" t="s">
        <v>140</v>
      </c>
      <c r="G19" s="685" t="s">
        <v>208</v>
      </c>
      <c r="H19" s="686"/>
      <c r="I19" s="686"/>
      <c r="J19" s="686"/>
      <c r="K19" s="686"/>
      <c r="L19" s="686"/>
      <c r="M19" s="736"/>
    </row>
    <row r="20" spans="1:13" ht="72.75" customHeight="1">
      <c r="A20" s="159"/>
      <c r="B20" s="737" t="s">
        <v>259</v>
      </c>
      <c r="C20" s="737"/>
      <c r="D20" s="737"/>
      <c r="E20" s="737"/>
      <c r="F20" s="737"/>
      <c r="G20" s="737"/>
      <c r="H20" s="737"/>
      <c r="I20" s="737"/>
      <c r="J20" s="737"/>
      <c r="K20" s="26"/>
      <c r="L20" s="17"/>
      <c r="M20" s="656"/>
    </row>
    <row r="21" spans="1:13" ht="20.25" customHeight="1">
      <c r="A21" s="159"/>
      <c r="B21" s="218"/>
      <c r="C21" s="160"/>
      <c r="D21" s="160"/>
      <c r="E21" s="160"/>
      <c r="F21" s="160"/>
      <c r="G21" s="160"/>
      <c r="H21" s="160"/>
      <c r="I21" s="26"/>
      <c r="J21" s="26"/>
      <c r="K21" s="26"/>
      <c r="L21" s="17"/>
      <c r="M21" s="17"/>
    </row>
    <row r="22" spans="1:13" s="52" customFormat="1" ht="52.5" customHeight="1">
      <c r="A22" s="50" t="s">
        <v>66</v>
      </c>
      <c r="B22" s="693" t="s">
        <v>260</v>
      </c>
      <c r="C22" s="693"/>
      <c r="D22" s="693"/>
      <c r="E22" s="693"/>
      <c r="F22" s="693"/>
      <c r="G22" s="693"/>
      <c r="H22" s="693"/>
      <c r="I22" s="693"/>
      <c r="J22" s="693"/>
      <c r="K22" s="42"/>
      <c r="L22" s="42"/>
      <c r="M22" s="42"/>
    </row>
    <row r="23" spans="1:13" s="52" customFormat="1" ht="19.5" customHeight="1">
      <c r="A23" s="41"/>
      <c r="B23" s="217"/>
      <c r="C23" s="217"/>
      <c r="D23" s="217"/>
      <c r="E23" s="217"/>
      <c r="F23" s="217"/>
      <c r="G23" s="217"/>
      <c r="H23" s="217"/>
      <c r="I23" s="42"/>
      <c r="J23" s="42"/>
      <c r="K23" s="42"/>
      <c r="L23" s="42"/>
      <c r="M23" s="42"/>
    </row>
    <row r="24" spans="1:13" s="52" customFormat="1" ht="52.5" customHeight="1">
      <c r="A24" s="50" t="s">
        <v>67</v>
      </c>
      <c r="B24" s="693" t="s">
        <v>228</v>
      </c>
      <c r="C24" s="693"/>
      <c r="D24" s="693"/>
      <c r="E24" s="693"/>
      <c r="F24" s="693"/>
      <c r="G24" s="693"/>
      <c r="H24" s="693"/>
      <c r="I24" s="693"/>
      <c r="J24" s="693"/>
      <c r="K24" s="42"/>
      <c r="L24" s="42"/>
      <c r="M24" s="42"/>
    </row>
    <row r="25" spans="1:13" s="52" customFormat="1" ht="19.5" customHeight="1">
      <c r="A25" s="41"/>
      <c r="B25" s="217"/>
      <c r="C25" s="217"/>
      <c r="D25" s="217"/>
      <c r="E25" s="217"/>
      <c r="F25" s="217"/>
      <c r="G25" s="217"/>
      <c r="H25" s="217"/>
      <c r="I25" s="42"/>
      <c r="J25" s="42"/>
      <c r="K25" s="42"/>
      <c r="L25" s="42"/>
      <c r="M25" s="42"/>
    </row>
    <row r="26" spans="1:13" s="52" customFormat="1" ht="52.5" customHeight="1">
      <c r="A26" s="50"/>
      <c r="B26" s="227"/>
      <c r="C26" s="51"/>
      <c r="D26" s="51"/>
      <c r="E26" s="51"/>
      <c r="F26" s="51"/>
      <c r="G26" s="51"/>
      <c r="H26" s="51"/>
      <c r="I26" s="42"/>
      <c r="J26" s="42"/>
      <c r="K26" s="42"/>
      <c r="L26" s="42"/>
      <c r="M26" s="42"/>
    </row>
    <row r="27" spans="1:13" s="52" customFormat="1" ht="19.5" customHeight="1">
      <c r="A27" s="41"/>
      <c r="B27" s="132"/>
      <c r="C27" s="133"/>
      <c r="D27" s="133"/>
      <c r="E27" s="133"/>
      <c r="F27" s="133"/>
      <c r="G27" s="133"/>
      <c r="H27" s="133"/>
      <c r="I27" s="42"/>
      <c r="J27" s="42"/>
      <c r="K27" s="42"/>
      <c r="L27" s="42"/>
      <c r="M27" s="42"/>
    </row>
    <row r="28" spans="1:13" s="52" customFormat="1" ht="52.5" customHeight="1">
      <c r="A28" s="50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</row>
    <row r="29" spans="1:13" s="52" customFormat="1" ht="19.5" customHeight="1">
      <c r="A29" s="43"/>
      <c r="B29" s="44"/>
      <c r="C29" s="42"/>
      <c r="D29" s="45"/>
      <c r="E29" s="45"/>
      <c r="F29" s="42"/>
      <c r="G29" s="42"/>
      <c r="H29" s="42"/>
      <c r="I29" s="42"/>
      <c r="J29" s="42"/>
      <c r="K29" s="42"/>
      <c r="L29" s="42"/>
      <c r="M29" s="42"/>
    </row>
    <row r="30" spans="1:13" s="52" customFormat="1" ht="52.5" customHeight="1">
      <c r="A30" s="50"/>
      <c r="B30" s="227"/>
      <c r="C30" s="227"/>
      <c r="D30" s="227"/>
      <c r="E30" s="227"/>
      <c r="F30" s="227"/>
      <c r="G30" s="227"/>
      <c r="H30" s="227"/>
      <c r="I30" s="274"/>
      <c r="J30" s="274"/>
      <c r="K30" s="274"/>
      <c r="L30" s="274"/>
      <c r="M30" s="274"/>
    </row>
    <row r="31" spans="1:13" s="52" customFormat="1" ht="19.5" customHeight="1">
      <c r="A31" s="46"/>
      <c r="B31" s="42"/>
      <c r="C31" s="42"/>
      <c r="D31" s="42"/>
      <c r="E31" s="42"/>
      <c r="F31" s="42"/>
    </row>
    <row r="32" spans="1:13" s="52" customFormat="1" ht="54" customHeight="1">
      <c r="A32" s="232"/>
      <c r="B32" s="227"/>
      <c r="C32" s="227"/>
      <c r="D32" s="227"/>
      <c r="E32" s="227"/>
      <c r="F32" s="51"/>
    </row>
    <row r="33" spans="2:6" ht="22.5" customHeight="1">
      <c r="B33" s="47"/>
      <c r="C33" s="47"/>
      <c r="D33" s="47"/>
      <c r="E33" s="48"/>
      <c r="F33" s="46"/>
    </row>
    <row r="34" spans="2:6" ht="14.25">
      <c r="B34" s="215"/>
      <c r="C34" s="215"/>
      <c r="D34" s="215"/>
      <c r="E34" s="215"/>
      <c r="F34" s="2"/>
    </row>
    <row r="35" spans="2:6">
      <c r="B35" s="270"/>
      <c r="C35" s="270"/>
      <c r="D35" s="270"/>
      <c r="E35" s="270"/>
      <c r="F35" s="270"/>
    </row>
    <row r="53" spans="2:2">
      <c r="B53" s="659"/>
    </row>
  </sheetData>
  <mergeCells count="30">
    <mergeCell ref="M11:M12"/>
    <mergeCell ref="M13:M14"/>
    <mergeCell ref="B15:C16"/>
    <mergeCell ref="L15:L16"/>
    <mergeCell ref="M15:M16"/>
    <mergeCell ref="B13:C14"/>
    <mergeCell ref="L13:L14"/>
    <mergeCell ref="B22:J22"/>
    <mergeCell ref="B24:J24"/>
    <mergeCell ref="B17:C18"/>
    <mergeCell ref="L17:L18"/>
    <mergeCell ref="M17:M18"/>
    <mergeCell ref="G19:M19"/>
    <mergeCell ref="B20:J20"/>
    <mergeCell ref="B9:C10"/>
    <mergeCell ref="L9:L10"/>
    <mergeCell ref="M9:M10"/>
    <mergeCell ref="B11:C12"/>
    <mergeCell ref="I2:M3"/>
    <mergeCell ref="B5:C8"/>
    <mergeCell ref="D5:D7"/>
    <mergeCell ref="E5:E7"/>
    <mergeCell ref="F5:F7"/>
    <mergeCell ref="G5:G7"/>
    <mergeCell ref="L5:M7"/>
    <mergeCell ref="H5:H7"/>
    <mergeCell ref="I5:I7"/>
    <mergeCell ref="J5:J7"/>
    <mergeCell ref="K5:K7"/>
    <mergeCell ref="L11:L12"/>
  </mergeCells>
  <phoneticPr fontId="20"/>
  <pageMargins left="0.59055118110236227" right="0.59055118110236227" top="0.78740157480314965" bottom="0.78740157480314965" header="0.31496062992125984" footer="0.31496062992125984"/>
  <pageSetup paperSize="9" scale="73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54"/>
  <sheetViews>
    <sheetView showGridLines="0" view="pageBreakPreview" zoomScale="86" zoomScaleNormal="100" zoomScaleSheetLayoutView="86" workbookViewId="0">
      <selection activeCell="U19" sqref="U19"/>
    </sheetView>
  </sheetViews>
  <sheetFormatPr defaultColWidth="10.375" defaultRowHeight="14.25"/>
  <cols>
    <col min="1" max="1" width="4.125" style="1" customWidth="1"/>
    <col min="2" max="2" width="5" style="1" customWidth="1"/>
    <col min="3" max="3" width="8.75" style="1" customWidth="1"/>
    <col min="4" max="4" width="8.5" style="1" customWidth="1"/>
    <col min="5" max="5" width="8.875" style="1" customWidth="1"/>
    <col min="6" max="8" width="6.625" style="1" customWidth="1"/>
    <col min="9" max="9" width="6.625" style="444" customWidth="1"/>
    <col min="10" max="16" width="6.625" style="1" customWidth="1"/>
    <col min="17" max="17" width="7" style="1" customWidth="1"/>
    <col min="18" max="18" width="8.875" style="1" customWidth="1"/>
    <col min="19" max="19" width="12" style="1" customWidth="1"/>
    <col min="20" max="16384" width="10.375" style="1"/>
  </cols>
  <sheetData>
    <row r="1" spans="1:18" ht="30" customHeight="1">
      <c r="B1" s="229" t="s">
        <v>162</v>
      </c>
      <c r="C1" s="474"/>
      <c r="D1" s="474"/>
      <c r="E1" s="474"/>
      <c r="F1" s="474"/>
      <c r="G1" s="474"/>
      <c r="H1" s="474"/>
      <c r="I1" s="475"/>
      <c r="J1" s="474"/>
      <c r="K1" s="474"/>
      <c r="L1" s="474"/>
      <c r="M1" s="474"/>
      <c r="N1" s="474"/>
      <c r="O1" s="474"/>
      <c r="P1" s="624"/>
      <c r="Q1" s="474"/>
      <c r="R1" s="476"/>
    </row>
    <row r="2" spans="1:18" ht="14.25" customHeight="1">
      <c r="B2" s="220"/>
      <c r="C2" s="414"/>
      <c r="D2" s="414"/>
      <c r="E2" s="414"/>
      <c r="F2" s="414"/>
      <c r="G2" s="414"/>
      <c r="H2" s="414"/>
      <c r="I2" s="477"/>
      <c r="J2" s="414"/>
    </row>
    <row r="3" spans="1:18" s="84" customFormat="1" ht="30.75" customHeight="1" thickBot="1">
      <c r="A3" s="11" t="s">
        <v>163</v>
      </c>
      <c r="B3" s="353"/>
      <c r="I3" s="83"/>
      <c r="R3" s="478"/>
    </row>
    <row r="4" spans="1:18" s="30" customFormat="1" ht="20.25" customHeight="1">
      <c r="B4" s="33"/>
      <c r="C4" s="34"/>
      <c r="D4" s="34"/>
      <c r="E4" s="35"/>
      <c r="F4" s="23" t="s">
        <v>9</v>
      </c>
      <c r="G4" s="23"/>
      <c r="H4" s="24"/>
      <c r="I4" s="25" t="s">
        <v>10</v>
      </c>
      <c r="J4" s="25"/>
      <c r="K4" s="28"/>
      <c r="L4" s="36" t="s">
        <v>11</v>
      </c>
      <c r="M4" s="36"/>
      <c r="N4" s="22"/>
      <c r="O4" s="141" t="s">
        <v>148</v>
      </c>
      <c r="P4" s="141"/>
      <c r="Q4" s="37"/>
      <c r="R4" s="38" t="s">
        <v>12</v>
      </c>
    </row>
    <row r="5" spans="1:18" s="30" customFormat="1" ht="20.25" customHeight="1" thickBot="1">
      <c r="B5" s="749" t="s">
        <v>165</v>
      </c>
      <c r="C5" s="750"/>
      <c r="D5" s="750"/>
      <c r="E5" s="751"/>
      <c r="F5" s="479" t="s">
        <v>13</v>
      </c>
      <c r="G5" s="480"/>
      <c r="H5" s="481" t="s">
        <v>166</v>
      </c>
      <c r="I5" s="482" t="s">
        <v>13</v>
      </c>
      <c r="J5" s="483"/>
      <c r="K5" s="481" t="s">
        <v>166</v>
      </c>
      <c r="L5" s="484" t="s">
        <v>14</v>
      </c>
      <c r="M5" s="485"/>
      <c r="N5" s="486" t="s">
        <v>119</v>
      </c>
      <c r="O5" s="805" t="s">
        <v>15</v>
      </c>
      <c r="P5" s="806"/>
      <c r="Q5" s="481" t="s">
        <v>166</v>
      </c>
      <c r="R5" s="487" t="s">
        <v>16</v>
      </c>
    </row>
    <row r="6" spans="1:18" s="30" customFormat="1" ht="20.25" customHeight="1">
      <c r="B6" s="752" t="s">
        <v>167</v>
      </c>
      <c r="C6" s="753"/>
      <c r="D6" s="753"/>
      <c r="E6" s="754"/>
      <c r="F6" s="761">
        <f>F14+F22</f>
        <v>6823</v>
      </c>
      <c r="G6" s="762"/>
      <c r="H6" s="488">
        <f>(F6/F$6)*100</f>
        <v>100</v>
      </c>
      <c r="I6" s="747">
        <f>I14+I22</f>
        <v>6368</v>
      </c>
      <c r="J6" s="748"/>
      <c r="K6" s="488">
        <f t="shared" ref="K6:K27" si="0">(I6/I$6)*100</f>
        <v>100</v>
      </c>
      <c r="L6" s="760">
        <f>L14+L22</f>
        <v>13191</v>
      </c>
      <c r="M6" s="748"/>
      <c r="N6" s="489">
        <f t="shared" ref="N6:N27" si="1">(L6/L$6)*100</f>
        <v>100</v>
      </c>
      <c r="O6" s="811">
        <f>O14+O22</f>
        <v>13633</v>
      </c>
      <c r="P6" s="812"/>
      <c r="Q6" s="488">
        <f t="shared" ref="Q6:Q27" si="2">(O6/O$6)*100</f>
        <v>100</v>
      </c>
      <c r="R6" s="490">
        <f t="shared" ref="R6:R27" si="3">L6-O6</f>
        <v>-442</v>
      </c>
    </row>
    <row r="7" spans="1:18" s="30" customFormat="1" ht="20.25" customHeight="1">
      <c r="B7" s="802" t="s">
        <v>113</v>
      </c>
      <c r="C7" s="818" t="s">
        <v>54</v>
      </c>
      <c r="D7" s="491" t="s">
        <v>17</v>
      </c>
      <c r="E7" s="492"/>
      <c r="F7" s="757">
        <v>4599</v>
      </c>
      <c r="G7" s="758"/>
      <c r="H7" s="493">
        <f>(F7/F$6)*100</f>
        <v>67.404367580243303</v>
      </c>
      <c r="I7" s="759">
        <v>4476</v>
      </c>
      <c r="J7" s="758"/>
      <c r="K7" s="494">
        <f t="shared" si="0"/>
        <v>70.288944723618087</v>
      </c>
      <c r="L7" s="740">
        <f>F7+I7</f>
        <v>9075</v>
      </c>
      <c r="M7" s="741"/>
      <c r="N7" s="495">
        <f t="shared" si="1"/>
        <v>68.796906982033207</v>
      </c>
      <c r="O7" s="807">
        <v>9486</v>
      </c>
      <c r="P7" s="808"/>
      <c r="Q7" s="496">
        <f t="shared" si="2"/>
        <v>69.581163353627232</v>
      </c>
      <c r="R7" s="497">
        <f t="shared" si="3"/>
        <v>-411</v>
      </c>
    </row>
    <row r="8" spans="1:18" s="30" customFormat="1" ht="20.25" customHeight="1">
      <c r="B8" s="803"/>
      <c r="C8" s="819"/>
      <c r="D8" s="498" t="s">
        <v>19</v>
      </c>
      <c r="E8" s="499"/>
      <c r="F8" s="744">
        <v>1344</v>
      </c>
      <c r="G8" s="745"/>
      <c r="H8" s="500">
        <f t="shared" ref="H8:H27" si="4">(F8/F$6)*100</f>
        <v>19.698080023450096</v>
      </c>
      <c r="I8" s="746">
        <v>1073</v>
      </c>
      <c r="J8" s="745"/>
      <c r="K8" s="501">
        <f t="shared" si="0"/>
        <v>16.849874371859297</v>
      </c>
      <c r="L8" s="755">
        <f t="shared" ref="L8:L13" si="5">F8+I8</f>
        <v>2417</v>
      </c>
      <c r="M8" s="763"/>
      <c r="N8" s="502">
        <f t="shared" si="1"/>
        <v>18.323099082707909</v>
      </c>
      <c r="O8" s="809">
        <v>2416</v>
      </c>
      <c r="P8" s="810"/>
      <c r="Q8" s="503">
        <f t="shared" si="2"/>
        <v>17.721704687156166</v>
      </c>
      <c r="R8" s="504">
        <f t="shared" si="3"/>
        <v>1</v>
      </c>
    </row>
    <row r="9" spans="1:18" s="30" customFormat="1" ht="20.25" customHeight="1">
      <c r="B9" s="803"/>
      <c r="C9" s="820" t="s">
        <v>20</v>
      </c>
      <c r="D9" s="498" t="s">
        <v>17</v>
      </c>
      <c r="E9" s="499"/>
      <c r="F9" s="744">
        <v>59</v>
      </c>
      <c r="G9" s="745"/>
      <c r="H9" s="500">
        <f t="shared" si="4"/>
        <v>0.86472226293419319</v>
      </c>
      <c r="I9" s="746">
        <v>63</v>
      </c>
      <c r="J9" s="745"/>
      <c r="K9" s="501">
        <f t="shared" si="0"/>
        <v>0.98932160804020097</v>
      </c>
      <c r="L9" s="755">
        <f t="shared" si="5"/>
        <v>122</v>
      </c>
      <c r="M9" s="756"/>
      <c r="N9" s="502">
        <f t="shared" si="1"/>
        <v>0.92487301948298084</v>
      </c>
      <c r="O9" s="809">
        <v>157</v>
      </c>
      <c r="P9" s="810"/>
      <c r="Q9" s="503">
        <f t="shared" si="2"/>
        <v>1.1516173989584098</v>
      </c>
      <c r="R9" s="504">
        <f t="shared" si="3"/>
        <v>-35</v>
      </c>
    </row>
    <row r="10" spans="1:18" s="30" customFormat="1" ht="20.25" customHeight="1">
      <c r="B10" s="803"/>
      <c r="C10" s="819"/>
      <c r="D10" s="498" t="s">
        <v>19</v>
      </c>
      <c r="E10" s="499"/>
      <c r="F10" s="744">
        <v>28</v>
      </c>
      <c r="G10" s="745"/>
      <c r="H10" s="500">
        <f t="shared" si="4"/>
        <v>0.41037666715521032</v>
      </c>
      <c r="I10" s="746">
        <v>60</v>
      </c>
      <c r="J10" s="745"/>
      <c r="K10" s="501">
        <f t="shared" si="0"/>
        <v>0.94221105527638183</v>
      </c>
      <c r="L10" s="755">
        <f t="shared" si="5"/>
        <v>88</v>
      </c>
      <c r="M10" s="756"/>
      <c r="N10" s="502">
        <f t="shared" si="1"/>
        <v>0.66712152225001897</v>
      </c>
      <c r="O10" s="809">
        <v>106</v>
      </c>
      <c r="P10" s="810"/>
      <c r="Q10" s="503">
        <f t="shared" si="2"/>
        <v>0.77752512286363962</v>
      </c>
      <c r="R10" s="504">
        <f t="shared" si="3"/>
        <v>-18</v>
      </c>
    </row>
    <row r="11" spans="1:18" s="30" customFormat="1" ht="20.25" customHeight="1">
      <c r="B11" s="803"/>
      <c r="C11" s="820" t="s">
        <v>21</v>
      </c>
      <c r="D11" s="498" t="s">
        <v>17</v>
      </c>
      <c r="E11" s="499"/>
      <c r="F11" s="744">
        <v>22</v>
      </c>
      <c r="G11" s="745"/>
      <c r="H11" s="500">
        <f t="shared" si="4"/>
        <v>0.32243880990766527</v>
      </c>
      <c r="I11" s="746">
        <v>21</v>
      </c>
      <c r="J11" s="745"/>
      <c r="K11" s="501">
        <f t="shared" si="0"/>
        <v>0.32977386934673364</v>
      </c>
      <c r="L11" s="755">
        <f t="shared" si="5"/>
        <v>43</v>
      </c>
      <c r="M11" s="764"/>
      <c r="N11" s="502">
        <f t="shared" si="1"/>
        <v>0.32597983473580472</v>
      </c>
      <c r="O11" s="809">
        <v>59</v>
      </c>
      <c r="P11" s="810"/>
      <c r="Q11" s="503">
        <f t="shared" si="2"/>
        <v>0.43277341744296927</v>
      </c>
      <c r="R11" s="504">
        <f t="shared" si="3"/>
        <v>-16</v>
      </c>
    </row>
    <row r="12" spans="1:18" s="30" customFormat="1" ht="20.25" customHeight="1">
      <c r="B12" s="803"/>
      <c r="C12" s="819"/>
      <c r="D12" s="498" t="s">
        <v>19</v>
      </c>
      <c r="E12" s="499"/>
      <c r="F12" s="744">
        <v>45</v>
      </c>
      <c r="G12" s="745"/>
      <c r="H12" s="500">
        <f t="shared" si="4"/>
        <v>0.65953392935658806</v>
      </c>
      <c r="I12" s="746">
        <v>49</v>
      </c>
      <c r="J12" s="745"/>
      <c r="K12" s="501">
        <f t="shared" si="0"/>
        <v>0.76947236180904521</v>
      </c>
      <c r="L12" s="755">
        <f t="shared" si="5"/>
        <v>94</v>
      </c>
      <c r="M12" s="764"/>
      <c r="N12" s="502">
        <f t="shared" si="1"/>
        <v>0.71260708058524747</v>
      </c>
      <c r="O12" s="809">
        <v>89</v>
      </c>
      <c r="P12" s="810"/>
      <c r="Q12" s="503">
        <f t="shared" si="2"/>
        <v>0.65282769749871639</v>
      </c>
      <c r="R12" s="504">
        <f t="shared" si="3"/>
        <v>5</v>
      </c>
    </row>
    <row r="13" spans="1:18" s="30" customFormat="1" ht="20.25" customHeight="1">
      <c r="B13" s="803"/>
      <c r="C13" s="799" t="s">
        <v>111</v>
      </c>
      <c r="D13" s="800"/>
      <c r="E13" s="801"/>
      <c r="F13" s="744">
        <v>115</v>
      </c>
      <c r="G13" s="745"/>
      <c r="H13" s="500">
        <f t="shared" si="4"/>
        <v>1.6854755972446136</v>
      </c>
      <c r="I13" s="746">
        <v>67</v>
      </c>
      <c r="J13" s="745"/>
      <c r="K13" s="501">
        <f t="shared" si="0"/>
        <v>1.0521356783919598</v>
      </c>
      <c r="L13" s="755">
        <f t="shared" si="5"/>
        <v>182</v>
      </c>
      <c r="M13" s="756"/>
      <c r="N13" s="502">
        <f t="shared" si="1"/>
        <v>1.3797286028352664</v>
      </c>
      <c r="O13" s="809">
        <v>150</v>
      </c>
      <c r="P13" s="810"/>
      <c r="Q13" s="503">
        <f t="shared" si="2"/>
        <v>1.1002714002787355</v>
      </c>
      <c r="R13" s="504">
        <f t="shared" si="3"/>
        <v>32</v>
      </c>
    </row>
    <row r="14" spans="1:18" s="30" customFormat="1" ht="20.25" customHeight="1">
      <c r="B14" s="804"/>
      <c r="C14" s="505" t="s">
        <v>11</v>
      </c>
      <c r="D14" s="506"/>
      <c r="E14" s="507"/>
      <c r="F14" s="765">
        <f>SUM(F7:F13)</f>
        <v>6212</v>
      </c>
      <c r="G14" s="766"/>
      <c r="H14" s="508">
        <f t="shared" si="4"/>
        <v>91.04499487029166</v>
      </c>
      <c r="I14" s="767">
        <f>SUM(I7:I13)</f>
        <v>5809</v>
      </c>
      <c r="J14" s="766"/>
      <c r="K14" s="509">
        <f t="shared" si="0"/>
        <v>91.221733668341713</v>
      </c>
      <c r="L14" s="742">
        <f>SUM(L7:L13)</f>
        <v>12021</v>
      </c>
      <c r="M14" s="743"/>
      <c r="N14" s="510">
        <f t="shared" si="1"/>
        <v>91.130316124630426</v>
      </c>
      <c r="O14" s="821">
        <f>SUM(O7:O13)</f>
        <v>12463</v>
      </c>
      <c r="P14" s="822"/>
      <c r="Q14" s="511">
        <f t="shared" si="2"/>
        <v>91.417883077825863</v>
      </c>
      <c r="R14" s="512">
        <f t="shared" si="3"/>
        <v>-442</v>
      </c>
    </row>
    <row r="15" spans="1:18" s="30" customFormat="1" ht="20.25" customHeight="1">
      <c r="B15" s="802" t="s">
        <v>114</v>
      </c>
      <c r="C15" s="513"/>
      <c r="D15" s="491" t="s">
        <v>22</v>
      </c>
      <c r="E15" s="492"/>
      <c r="F15" s="757">
        <v>3</v>
      </c>
      <c r="G15" s="758"/>
      <c r="H15" s="493">
        <f t="shared" si="4"/>
        <v>4.3968928623772538E-2</v>
      </c>
      <c r="I15" s="759">
        <v>3</v>
      </c>
      <c r="J15" s="758"/>
      <c r="K15" s="494">
        <f t="shared" si="0"/>
        <v>4.7110552763819091E-2</v>
      </c>
      <c r="L15" s="740">
        <f t="shared" ref="L15:L21" si="6">F15+I15</f>
        <v>6</v>
      </c>
      <c r="M15" s="741"/>
      <c r="N15" s="495">
        <f t="shared" si="1"/>
        <v>4.5485558335228563E-2</v>
      </c>
      <c r="O15" s="807">
        <v>2</v>
      </c>
      <c r="P15" s="808"/>
      <c r="Q15" s="496">
        <f t="shared" si="2"/>
        <v>1.4670285337049806E-2</v>
      </c>
      <c r="R15" s="497">
        <f t="shared" si="3"/>
        <v>4</v>
      </c>
    </row>
    <row r="16" spans="1:18" s="30" customFormat="1" ht="20.25" customHeight="1">
      <c r="B16" s="803"/>
      <c r="C16" s="514" t="s">
        <v>18</v>
      </c>
      <c r="D16" s="498" t="s">
        <v>23</v>
      </c>
      <c r="E16" s="499"/>
      <c r="F16" s="744">
        <v>30</v>
      </c>
      <c r="G16" s="745"/>
      <c r="H16" s="500">
        <f t="shared" si="4"/>
        <v>0.43968928623772535</v>
      </c>
      <c r="I16" s="746">
        <v>29</v>
      </c>
      <c r="J16" s="745"/>
      <c r="K16" s="501">
        <f t="shared" si="0"/>
        <v>0.45540201005025122</v>
      </c>
      <c r="L16" s="755">
        <f t="shared" si="6"/>
        <v>59</v>
      </c>
      <c r="M16" s="763"/>
      <c r="N16" s="502">
        <f t="shared" si="1"/>
        <v>0.44727465696308094</v>
      </c>
      <c r="O16" s="809">
        <v>63</v>
      </c>
      <c r="P16" s="810"/>
      <c r="Q16" s="503">
        <f t="shared" si="2"/>
        <v>0.46211398811706894</v>
      </c>
      <c r="R16" s="504">
        <f t="shared" si="3"/>
        <v>-4</v>
      </c>
    </row>
    <row r="17" spans="1:19" s="30" customFormat="1" ht="20.25" customHeight="1">
      <c r="B17" s="803"/>
      <c r="C17" s="515"/>
      <c r="D17" s="498" t="s">
        <v>19</v>
      </c>
      <c r="E17" s="499"/>
      <c r="F17" s="744">
        <v>383</v>
      </c>
      <c r="G17" s="745"/>
      <c r="H17" s="500">
        <f t="shared" si="4"/>
        <v>5.6133665543016269</v>
      </c>
      <c r="I17" s="746">
        <v>383</v>
      </c>
      <c r="J17" s="745"/>
      <c r="K17" s="501">
        <f t="shared" si="0"/>
        <v>6.0144472361809047</v>
      </c>
      <c r="L17" s="755">
        <f t="shared" si="6"/>
        <v>766</v>
      </c>
      <c r="M17" s="763"/>
      <c r="N17" s="502">
        <f t="shared" si="1"/>
        <v>5.8069896141308464</v>
      </c>
      <c r="O17" s="809">
        <v>812</v>
      </c>
      <c r="P17" s="810"/>
      <c r="Q17" s="503">
        <f t="shared" si="2"/>
        <v>5.956135846842221</v>
      </c>
      <c r="R17" s="504">
        <f t="shared" si="3"/>
        <v>-46</v>
      </c>
    </row>
    <row r="18" spans="1:19" s="30" customFormat="1" ht="20.25" customHeight="1">
      <c r="B18" s="803"/>
      <c r="C18" s="799" t="s">
        <v>168</v>
      </c>
      <c r="D18" s="800"/>
      <c r="E18" s="801"/>
      <c r="F18" s="744">
        <v>4</v>
      </c>
      <c r="G18" s="745"/>
      <c r="H18" s="516">
        <f t="shared" si="4"/>
        <v>5.8625238165030041E-2</v>
      </c>
      <c r="I18" s="746">
        <v>1</v>
      </c>
      <c r="J18" s="745"/>
      <c r="K18" s="517">
        <f t="shared" si="0"/>
        <v>1.5703517587939697E-2</v>
      </c>
      <c r="L18" s="755">
        <f t="shared" si="6"/>
        <v>5</v>
      </c>
      <c r="M18" s="756"/>
      <c r="N18" s="518">
        <f t="shared" si="1"/>
        <v>3.7904631946023809E-2</v>
      </c>
      <c r="O18" s="809">
        <v>2</v>
      </c>
      <c r="P18" s="810"/>
      <c r="Q18" s="519">
        <f t="shared" si="2"/>
        <v>1.4670285337049806E-2</v>
      </c>
      <c r="R18" s="520">
        <f t="shared" si="3"/>
        <v>3</v>
      </c>
    </row>
    <row r="19" spans="1:19" s="30" customFormat="1" ht="20.25" customHeight="1">
      <c r="B19" s="803"/>
      <c r="C19" s="799" t="s">
        <v>169</v>
      </c>
      <c r="D19" s="800"/>
      <c r="E19" s="801"/>
      <c r="F19" s="744">
        <v>129</v>
      </c>
      <c r="G19" s="745"/>
      <c r="H19" s="500">
        <f t="shared" si="4"/>
        <v>1.8906639308222191</v>
      </c>
      <c r="I19" s="746">
        <v>130</v>
      </c>
      <c r="J19" s="745"/>
      <c r="K19" s="501">
        <f t="shared" si="0"/>
        <v>2.041457286432161</v>
      </c>
      <c r="L19" s="755">
        <f t="shared" si="6"/>
        <v>259</v>
      </c>
      <c r="M19" s="764"/>
      <c r="N19" s="502">
        <f t="shared" si="1"/>
        <v>1.9634599348040331</v>
      </c>
      <c r="O19" s="809">
        <v>229</v>
      </c>
      <c r="P19" s="810"/>
      <c r="Q19" s="503">
        <f t="shared" si="2"/>
        <v>1.6797476710922028</v>
      </c>
      <c r="R19" s="504">
        <f t="shared" si="3"/>
        <v>30</v>
      </c>
    </row>
    <row r="20" spans="1:19" s="30" customFormat="1" ht="20.25" customHeight="1">
      <c r="B20" s="803"/>
      <c r="C20" s="799" t="s">
        <v>170</v>
      </c>
      <c r="D20" s="800"/>
      <c r="E20" s="801"/>
      <c r="F20" s="744">
        <v>61</v>
      </c>
      <c r="G20" s="745"/>
      <c r="H20" s="500">
        <f t="shared" si="4"/>
        <v>0.89403488201670822</v>
      </c>
      <c r="I20" s="746">
        <v>13</v>
      </c>
      <c r="J20" s="745"/>
      <c r="K20" s="501">
        <f t="shared" si="0"/>
        <v>0.20414572864321609</v>
      </c>
      <c r="L20" s="755">
        <f t="shared" si="6"/>
        <v>74</v>
      </c>
      <c r="M20" s="764"/>
      <c r="N20" s="502">
        <f t="shared" si="1"/>
        <v>0.56098855280115223</v>
      </c>
      <c r="O20" s="809">
        <v>61</v>
      </c>
      <c r="P20" s="810"/>
      <c r="Q20" s="503">
        <f t="shared" si="2"/>
        <v>0.44744370278001905</v>
      </c>
      <c r="R20" s="504">
        <f t="shared" si="3"/>
        <v>13</v>
      </c>
    </row>
    <row r="21" spans="1:19" s="30" customFormat="1" ht="20.25" customHeight="1">
      <c r="B21" s="803"/>
      <c r="C21" s="799" t="s">
        <v>111</v>
      </c>
      <c r="D21" s="800"/>
      <c r="E21" s="801"/>
      <c r="F21" s="744">
        <v>1</v>
      </c>
      <c r="G21" s="745"/>
      <c r="H21" s="500">
        <f t="shared" si="4"/>
        <v>1.465630954125751E-2</v>
      </c>
      <c r="I21" s="746">
        <v>0</v>
      </c>
      <c r="J21" s="745"/>
      <c r="K21" s="501">
        <f t="shared" si="0"/>
        <v>0</v>
      </c>
      <c r="L21" s="755">
        <f t="shared" si="6"/>
        <v>1</v>
      </c>
      <c r="M21" s="756"/>
      <c r="N21" s="502">
        <f t="shared" si="1"/>
        <v>7.5809263892047613E-3</v>
      </c>
      <c r="O21" s="809">
        <v>1</v>
      </c>
      <c r="P21" s="810"/>
      <c r="Q21" s="503">
        <f t="shared" si="2"/>
        <v>7.3351426685249032E-3</v>
      </c>
      <c r="R21" s="504">
        <f t="shared" si="3"/>
        <v>0</v>
      </c>
    </row>
    <row r="22" spans="1:19" s="30" customFormat="1" ht="20.25" customHeight="1">
      <c r="B22" s="804"/>
      <c r="C22" s="505" t="s">
        <v>11</v>
      </c>
      <c r="D22" s="506"/>
      <c r="E22" s="507"/>
      <c r="F22" s="765">
        <f>SUM(F15:F21)</f>
        <v>611</v>
      </c>
      <c r="G22" s="773"/>
      <c r="H22" s="521">
        <f t="shared" si="4"/>
        <v>8.95500512970834</v>
      </c>
      <c r="I22" s="767">
        <f>SUM(I15:I21)</f>
        <v>559</v>
      </c>
      <c r="J22" s="773"/>
      <c r="K22" s="522">
        <f t="shared" si="0"/>
        <v>8.7782663316582905</v>
      </c>
      <c r="L22" s="742">
        <f>SUM(L15:L21)</f>
        <v>1170</v>
      </c>
      <c r="M22" s="743"/>
      <c r="N22" s="510">
        <f t="shared" si="1"/>
        <v>8.8696838753695708</v>
      </c>
      <c r="O22" s="821">
        <f>SUM(O15:O21)</f>
        <v>1170</v>
      </c>
      <c r="P22" s="822"/>
      <c r="Q22" s="523">
        <f t="shared" si="2"/>
        <v>8.5821169221741371</v>
      </c>
      <c r="R22" s="512">
        <f t="shared" si="3"/>
        <v>0</v>
      </c>
    </row>
    <row r="23" spans="1:19" s="30" customFormat="1" ht="20.25" customHeight="1">
      <c r="B23" s="796" t="s">
        <v>171</v>
      </c>
      <c r="C23" s="797"/>
      <c r="D23" s="797"/>
      <c r="E23" s="798"/>
      <c r="F23" s="795">
        <f>F7+F8+F15+F16+F17</f>
        <v>6359</v>
      </c>
      <c r="G23" s="772"/>
      <c r="H23" s="524">
        <f t="shared" si="4"/>
        <v>93.199472372856519</v>
      </c>
      <c r="I23" s="771">
        <f>I7+I8+I15+I16+I17</f>
        <v>5964</v>
      </c>
      <c r="J23" s="772"/>
      <c r="K23" s="517">
        <f t="shared" si="0"/>
        <v>93.655778894472363</v>
      </c>
      <c r="L23" s="774">
        <f>L7+L8+L15+L16+L17</f>
        <v>12323</v>
      </c>
      <c r="M23" s="775"/>
      <c r="N23" s="518">
        <f t="shared" si="1"/>
        <v>93.419755894170265</v>
      </c>
      <c r="O23" s="807">
        <v>12779</v>
      </c>
      <c r="P23" s="808"/>
      <c r="Q23" s="519">
        <f t="shared" si="2"/>
        <v>93.735788161079739</v>
      </c>
      <c r="R23" s="520">
        <f t="shared" si="3"/>
        <v>-456</v>
      </c>
      <c r="S23" s="525"/>
    </row>
    <row r="24" spans="1:19" s="30" customFormat="1" ht="20.25" customHeight="1">
      <c r="B24" s="792" t="s">
        <v>172</v>
      </c>
      <c r="C24" s="793"/>
      <c r="D24" s="793"/>
      <c r="E24" s="794"/>
      <c r="F24" s="791">
        <f>F9+F10+F18</f>
        <v>91</v>
      </c>
      <c r="G24" s="769"/>
      <c r="H24" s="526">
        <f t="shared" si="4"/>
        <v>1.3337241682544334</v>
      </c>
      <c r="I24" s="768">
        <f>I9+I10+I18</f>
        <v>124</v>
      </c>
      <c r="J24" s="769"/>
      <c r="K24" s="527">
        <f t="shared" si="0"/>
        <v>1.9472361809045227</v>
      </c>
      <c r="L24" s="770">
        <f>L9+L10+L18</f>
        <v>215</v>
      </c>
      <c r="M24" s="756"/>
      <c r="N24" s="528">
        <f t="shared" si="1"/>
        <v>1.6298991736790236</v>
      </c>
      <c r="O24" s="823">
        <v>265</v>
      </c>
      <c r="P24" s="824"/>
      <c r="Q24" s="529">
        <f t="shared" si="2"/>
        <v>1.9438128071590992</v>
      </c>
      <c r="R24" s="530">
        <f t="shared" si="3"/>
        <v>-50</v>
      </c>
    </row>
    <row r="25" spans="1:19" s="30" customFormat="1" ht="20.25" customHeight="1">
      <c r="B25" s="792" t="s">
        <v>24</v>
      </c>
      <c r="C25" s="793"/>
      <c r="D25" s="793"/>
      <c r="E25" s="794"/>
      <c r="F25" s="791">
        <f>F11+F12+F19</f>
        <v>196</v>
      </c>
      <c r="G25" s="769"/>
      <c r="H25" s="500">
        <f t="shared" si="4"/>
        <v>2.8726366700864725</v>
      </c>
      <c r="I25" s="768">
        <f>I11+I12+I19</f>
        <v>200</v>
      </c>
      <c r="J25" s="769"/>
      <c r="K25" s="531">
        <f t="shared" si="0"/>
        <v>3.1407035175879394</v>
      </c>
      <c r="L25" s="770">
        <f>L11+L12+L19</f>
        <v>396</v>
      </c>
      <c r="M25" s="756"/>
      <c r="N25" s="502">
        <f t="shared" si="1"/>
        <v>3.002046850125085</v>
      </c>
      <c r="O25" s="823">
        <v>377</v>
      </c>
      <c r="P25" s="824"/>
      <c r="Q25" s="532">
        <f t="shared" si="2"/>
        <v>2.7653487860338886</v>
      </c>
      <c r="R25" s="530">
        <f t="shared" si="3"/>
        <v>19</v>
      </c>
    </row>
    <row r="26" spans="1:19" s="30" customFormat="1" ht="20.25" customHeight="1">
      <c r="B26" s="792" t="s">
        <v>25</v>
      </c>
      <c r="C26" s="793"/>
      <c r="D26" s="793"/>
      <c r="E26" s="794"/>
      <c r="F26" s="791">
        <f>F20</f>
        <v>61</v>
      </c>
      <c r="G26" s="769"/>
      <c r="H26" s="500">
        <f t="shared" si="4"/>
        <v>0.89403488201670822</v>
      </c>
      <c r="I26" s="768">
        <f>I20</f>
        <v>13</v>
      </c>
      <c r="J26" s="769"/>
      <c r="K26" s="531">
        <f t="shared" si="0"/>
        <v>0.20414572864321609</v>
      </c>
      <c r="L26" s="770">
        <f>L20</f>
        <v>74</v>
      </c>
      <c r="M26" s="756"/>
      <c r="N26" s="502">
        <f t="shared" si="1"/>
        <v>0.56098855280115223</v>
      </c>
      <c r="O26" s="823">
        <v>61</v>
      </c>
      <c r="P26" s="824"/>
      <c r="Q26" s="532">
        <f t="shared" si="2"/>
        <v>0.44744370278001905</v>
      </c>
      <c r="R26" s="530">
        <f t="shared" si="3"/>
        <v>13</v>
      </c>
    </row>
    <row r="27" spans="1:19" s="30" customFormat="1" ht="20.25" customHeight="1" thickBot="1">
      <c r="B27" s="783" t="s">
        <v>112</v>
      </c>
      <c r="C27" s="784"/>
      <c r="D27" s="784"/>
      <c r="E27" s="785"/>
      <c r="F27" s="786">
        <f>F13+F21</f>
        <v>116</v>
      </c>
      <c r="G27" s="787"/>
      <c r="H27" s="533">
        <f t="shared" si="4"/>
        <v>1.7001319067858713</v>
      </c>
      <c r="I27" s="788">
        <f>I13+I21</f>
        <v>67</v>
      </c>
      <c r="J27" s="787"/>
      <c r="K27" s="534">
        <f t="shared" si="0"/>
        <v>1.0521356783919598</v>
      </c>
      <c r="L27" s="789">
        <f>L13+L21</f>
        <v>183</v>
      </c>
      <c r="M27" s="790"/>
      <c r="N27" s="535">
        <f t="shared" si="1"/>
        <v>1.3873095292244713</v>
      </c>
      <c r="O27" s="825">
        <v>151</v>
      </c>
      <c r="P27" s="826"/>
      <c r="Q27" s="536">
        <f t="shared" si="2"/>
        <v>1.1076065429472604</v>
      </c>
      <c r="R27" s="537">
        <f t="shared" si="3"/>
        <v>32</v>
      </c>
    </row>
    <row r="28" spans="1:19" s="30" customFormat="1" ht="8.25" customHeight="1">
      <c r="B28" s="162"/>
      <c r="C28" s="538"/>
      <c r="D28" s="538"/>
      <c r="E28" s="538"/>
      <c r="F28" s="163"/>
      <c r="G28" s="225"/>
      <c r="H28" s="164"/>
      <c r="I28" s="163"/>
      <c r="J28" s="225"/>
      <c r="K28" s="164"/>
      <c r="L28" s="165"/>
      <c r="M28" s="166"/>
      <c r="N28" s="167"/>
      <c r="O28" s="168"/>
      <c r="P28" s="168"/>
      <c r="Q28" s="169"/>
      <c r="R28" s="170"/>
    </row>
    <row r="29" spans="1:19" s="30" customFormat="1" ht="12" hidden="1" customHeight="1">
      <c r="B29" s="162"/>
      <c r="C29" s="538"/>
      <c r="D29" s="538"/>
      <c r="E29" s="538"/>
      <c r="F29" s="163"/>
      <c r="G29" s="225"/>
      <c r="H29" s="164"/>
      <c r="I29" s="163"/>
      <c r="J29" s="225"/>
      <c r="K29" s="164"/>
      <c r="L29" s="165"/>
      <c r="M29" s="166"/>
      <c r="N29" s="167"/>
      <c r="O29" s="168"/>
      <c r="P29" s="168"/>
      <c r="Q29" s="169"/>
      <c r="R29" s="170"/>
    </row>
    <row r="30" spans="1:19" s="30" customFormat="1" ht="20.25" hidden="1" customHeight="1">
      <c r="B30" s="188"/>
      <c r="C30" s="538"/>
      <c r="D30" s="538"/>
      <c r="E30" s="538"/>
      <c r="F30" s="163"/>
      <c r="G30" s="225"/>
      <c r="H30" s="164"/>
      <c r="I30" s="163"/>
      <c r="J30" s="225"/>
      <c r="K30" s="164"/>
      <c r="L30" s="165"/>
      <c r="M30" s="166"/>
      <c r="N30" s="167"/>
      <c r="O30" s="168"/>
      <c r="P30" s="168"/>
      <c r="Q30" s="169"/>
      <c r="R30" s="170"/>
    </row>
    <row r="31" spans="1:19" s="30" customFormat="1" ht="12" hidden="1" customHeight="1">
      <c r="B31" s="189"/>
      <c r="C31" s="538"/>
      <c r="D31" s="538"/>
      <c r="E31" s="538"/>
      <c r="F31" s="163"/>
      <c r="G31" s="225"/>
      <c r="H31" s="164"/>
      <c r="I31" s="163"/>
      <c r="J31" s="225"/>
      <c r="K31" s="164"/>
      <c r="L31" s="165"/>
      <c r="M31" s="166"/>
      <c r="N31" s="167"/>
      <c r="O31" s="168"/>
      <c r="P31" s="168"/>
      <c r="Q31" s="169"/>
      <c r="R31" s="170"/>
    </row>
    <row r="32" spans="1:19" ht="18" customHeight="1">
      <c r="A32" s="414"/>
      <c r="B32" s="414"/>
      <c r="C32" s="414"/>
      <c r="D32" s="414"/>
      <c r="E32" s="539"/>
      <c r="F32" s="414"/>
      <c r="G32" s="540"/>
      <c r="H32" s="414"/>
      <c r="I32" s="477"/>
      <c r="J32" s="414"/>
    </row>
    <row r="33" spans="1:19" s="121" customFormat="1" ht="138" customHeight="1">
      <c r="A33" s="122"/>
      <c r="B33" s="813" t="s">
        <v>261</v>
      </c>
      <c r="C33" s="814"/>
      <c r="D33" s="814"/>
      <c r="E33" s="814"/>
      <c r="F33" s="814"/>
      <c r="G33" s="814"/>
      <c r="H33" s="814"/>
      <c r="I33" s="814"/>
      <c r="J33" s="814"/>
      <c r="K33" s="814"/>
      <c r="L33" s="814"/>
      <c r="M33" s="814"/>
      <c r="N33" s="814"/>
      <c r="O33" s="814"/>
      <c r="P33" s="814"/>
      <c r="Q33" s="814"/>
      <c r="R33" s="814"/>
    </row>
    <row r="34" spans="1:19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9" s="107" customFormat="1" ht="29.25" customHeight="1" thickBot="1">
      <c r="A35" s="106" t="s">
        <v>164</v>
      </c>
      <c r="G35" s="108"/>
      <c r="I35" s="109"/>
      <c r="N35" s="110"/>
      <c r="R35" s="134" t="s">
        <v>86</v>
      </c>
    </row>
    <row r="36" spans="1:19" s="111" customFormat="1" ht="20.25" customHeight="1" thickBot="1">
      <c r="B36" s="140"/>
      <c r="C36" s="112"/>
      <c r="D36" s="113" t="s">
        <v>51</v>
      </c>
      <c r="E36" s="114" t="s">
        <v>50</v>
      </c>
      <c r="F36" s="115" t="s">
        <v>26</v>
      </c>
      <c r="G36" s="115" t="s">
        <v>27</v>
      </c>
      <c r="H36" s="115" t="s">
        <v>28</v>
      </c>
      <c r="I36" s="115" t="s">
        <v>29</v>
      </c>
      <c r="J36" s="115" t="s">
        <v>30</v>
      </c>
      <c r="K36" s="115" t="s">
        <v>31</v>
      </c>
      <c r="L36" s="115" t="s">
        <v>32</v>
      </c>
      <c r="M36" s="115" t="s">
        <v>33</v>
      </c>
      <c r="N36" s="625" t="s">
        <v>229</v>
      </c>
      <c r="O36" s="115" t="s">
        <v>34</v>
      </c>
      <c r="P36" s="115" t="s">
        <v>35</v>
      </c>
      <c r="Q36" s="192" t="s">
        <v>145</v>
      </c>
      <c r="R36" s="116" t="s">
        <v>49</v>
      </c>
    </row>
    <row r="37" spans="1:19" s="111" customFormat="1" ht="20.25" customHeight="1">
      <c r="B37" s="815" t="s">
        <v>54</v>
      </c>
      <c r="C37" s="135" t="s">
        <v>52</v>
      </c>
      <c r="D37" s="415">
        <f t="shared" ref="D37:D43" si="7">SUM(E37:R37)</f>
        <v>9075</v>
      </c>
      <c r="E37" s="541">
        <v>6035</v>
      </c>
      <c r="F37" s="542">
        <v>383</v>
      </c>
      <c r="G37" s="542">
        <v>673</v>
      </c>
      <c r="H37" s="542">
        <v>479</v>
      </c>
      <c r="I37" s="542">
        <v>80</v>
      </c>
      <c r="J37" s="542">
        <v>80</v>
      </c>
      <c r="K37" s="542">
        <v>27</v>
      </c>
      <c r="L37" s="542">
        <v>40</v>
      </c>
      <c r="M37" s="542">
        <v>40</v>
      </c>
      <c r="N37" s="543">
        <v>40</v>
      </c>
      <c r="O37" s="543" t="s">
        <v>110</v>
      </c>
      <c r="P37" s="543" t="s">
        <v>110</v>
      </c>
      <c r="Q37" s="543" t="s">
        <v>110</v>
      </c>
      <c r="R37" s="544">
        <v>1198</v>
      </c>
    </row>
    <row r="38" spans="1:19" s="117" customFormat="1" ht="20.25" customHeight="1">
      <c r="B38" s="816"/>
      <c r="C38" s="136" t="s">
        <v>53</v>
      </c>
      <c r="D38" s="545">
        <f>SUM(E38:R38)</f>
        <v>2417</v>
      </c>
      <c r="E38" s="546">
        <v>2032</v>
      </c>
      <c r="F38" s="547" t="s">
        <v>110</v>
      </c>
      <c r="G38" s="547" t="s">
        <v>110</v>
      </c>
      <c r="H38" s="548">
        <v>14</v>
      </c>
      <c r="I38" s="548">
        <v>47</v>
      </c>
      <c r="J38" s="547" t="s">
        <v>110</v>
      </c>
      <c r="K38" s="547" t="s">
        <v>110</v>
      </c>
      <c r="L38" s="547" t="s">
        <v>110</v>
      </c>
      <c r="M38" s="547" t="s">
        <v>110</v>
      </c>
      <c r="N38" s="547" t="s">
        <v>110</v>
      </c>
      <c r="O38" s="547">
        <v>24</v>
      </c>
      <c r="P38" s="547">
        <v>43</v>
      </c>
      <c r="Q38" s="547">
        <v>32</v>
      </c>
      <c r="R38" s="549">
        <v>225</v>
      </c>
    </row>
    <row r="39" spans="1:19" s="111" customFormat="1" ht="20.25" customHeight="1">
      <c r="B39" s="817"/>
      <c r="C39" s="137" t="s">
        <v>55</v>
      </c>
      <c r="D39" s="550">
        <f t="shared" si="7"/>
        <v>11492</v>
      </c>
      <c r="E39" s="551">
        <f>SUM(E37:E38)</f>
        <v>8067</v>
      </c>
      <c r="F39" s="552">
        <f>SUM(F37:F38)</f>
        <v>383</v>
      </c>
      <c r="G39" s="552">
        <f t="shared" ref="G39:P39" si="8">SUM(G37:G38)</f>
        <v>673</v>
      </c>
      <c r="H39" s="552">
        <f t="shared" si="8"/>
        <v>493</v>
      </c>
      <c r="I39" s="552">
        <f t="shared" si="8"/>
        <v>127</v>
      </c>
      <c r="J39" s="552">
        <f t="shared" si="8"/>
        <v>80</v>
      </c>
      <c r="K39" s="552">
        <f t="shared" si="8"/>
        <v>27</v>
      </c>
      <c r="L39" s="552">
        <f t="shared" si="8"/>
        <v>40</v>
      </c>
      <c r="M39" s="552">
        <f t="shared" si="8"/>
        <v>40</v>
      </c>
      <c r="N39" s="552">
        <f t="shared" si="8"/>
        <v>40</v>
      </c>
      <c r="O39" s="552">
        <f t="shared" si="8"/>
        <v>24</v>
      </c>
      <c r="P39" s="552">
        <f t="shared" si="8"/>
        <v>43</v>
      </c>
      <c r="Q39" s="553">
        <f>SUM(Q37:Q38)</f>
        <v>32</v>
      </c>
      <c r="R39" s="554">
        <f>SUM(R37:R38)</f>
        <v>1423</v>
      </c>
    </row>
    <row r="40" spans="1:19" s="111" customFormat="1" ht="20.25" customHeight="1">
      <c r="B40" s="776" t="s">
        <v>56</v>
      </c>
      <c r="C40" s="138" t="s">
        <v>52</v>
      </c>
      <c r="D40" s="555">
        <f t="shared" si="7"/>
        <v>122</v>
      </c>
      <c r="E40" s="556">
        <v>90</v>
      </c>
      <c r="F40" s="557" t="s">
        <v>110</v>
      </c>
      <c r="G40" s="558">
        <v>21</v>
      </c>
      <c r="H40" s="557" t="s">
        <v>110</v>
      </c>
      <c r="I40" s="557" t="s">
        <v>110</v>
      </c>
      <c r="J40" s="557" t="s">
        <v>110</v>
      </c>
      <c r="K40" s="557" t="s">
        <v>110</v>
      </c>
      <c r="L40" s="557" t="s">
        <v>110</v>
      </c>
      <c r="M40" s="557" t="s">
        <v>110</v>
      </c>
      <c r="N40" s="557" t="s">
        <v>110</v>
      </c>
      <c r="O40" s="557" t="s">
        <v>110</v>
      </c>
      <c r="P40" s="557" t="s">
        <v>110</v>
      </c>
      <c r="Q40" s="557" t="s">
        <v>110</v>
      </c>
      <c r="R40" s="559">
        <v>11</v>
      </c>
    </row>
    <row r="41" spans="1:19" s="117" customFormat="1" ht="20.25" customHeight="1">
      <c r="B41" s="777"/>
      <c r="C41" s="136" t="s">
        <v>53</v>
      </c>
      <c r="D41" s="545">
        <f t="shared" si="7"/>
        <v>88</v>
      </c>
      <c r="E41" s="546">
        <v>69</v>
      </c>
      <c r="F41" s="547" t="s">
        <v>110</v>
      </c>
      <c r="G41" s="547" t="s">
        <v>110</v>
      </c>
      <c r="H41" s="547" t="s">
        <v>110</v>
      </c>
      <c r="I41" s="547" t="s">
        <v>110</v>
      </c>
      <c r="J41" s="547" t="s">
        <v>110</v>
      </c>
      <c r="K41" s="547" t="s">
        <v>110</v>
      </c>
      <c r="L41" s="547" t="s">
        <v>110</v>
      </c>
      <c r="M41" s="547" t="s">
        <v>110</v>
      </c>
      <c r="N41" s="547" t="s">
        <v>110</v>
      </c>
      <c r="O41" s="547" t="s">
        <v>110</v>
      </c>
      <c r="P41" s="547" t="s">
        <v>110</v>
      </c>
      <c r="Q41" s="560">
        <v>19</v>
      </c>
      <c r="R41" s="561" t="s">
        <v>110</v>
      </c>
    </row>
    <row r="42" spans="1:19" s="117" customFormat="1" ht="20.25" customHeight="1">
      <c r="B42" s="777"/>
      <c r="C42" s="139" t="s">
        <v>55</v>
      </c>
      <c r="D42" s="562">
        <f t="shared" si="7"/>
        <v>210</v>
      </c>
      <c r="E42" s="563">
        <f>SUM(E40:E41)</f>
        <v>159</v>
      </c>
      <c r="F42" s="564">
        <f t="shared" ref="F42:P42" si="9">SUM(F40:F41)</f>
        <v>0</v>
      </c>
      <c r="G42" s="564">
        <f t="shared" si="9"/>
        <v>21</v>
      </c>
      <c r="H42" s="564">
        <f t="shared" si="9"/>
        <v>0</v>
      </c>
      <c r="I42" s="564">
        <f t="shared" si="9"/>
        <v>0</v>
      </c>
      <c r="J42" s="564">
        <f t="shared" si="9"/>
        <v>0</v>
      </c>
      <c r="K42" s="564">
        <f t="shared" si="9"/>
        <v>0</v>
      </c>
      <c r="L42" s="564">
        <f t="shared" si="9"/>
        <v>0</v>
      </c>
      <c r="M42" s="564">
        <f t="shared" si="9"/>
        <v>0</v>
      </c>
      <c r="N42" s="564">
        <f t="shared" si="9"/>
        <v>0</v>
      </c>
      <c r="O42" s="564">
        <f t="shared" si="9"/>
        <v>0</v>
      </c>
      <c r="P42" s="564">
        <f t="shared" si="9"/>
        <v>0</v>
      </c>
      <c r="Q42" s="565">
        <f>SUM(Q40:Q41)</f>
        <v>19</v>
      </c>
      <c r="R42" s="566">
        <f>SUM(R40:R41)</f>
        <v>11</v>
      </c>
    </row>
    <row r="43" spans="1:19" s="118" customFormat="1" ht="20.25" customHeight="1">
      <c r="B43" s="781" t="s">
        <v>51</v>
      </c>
      <c r="C43" s="782"/>
      <c r="D43" s="555">
        <f t="shared" si="7"/>
        <v>11702</v>
      </c>
      <c r="E43" s="567">
        <f>E39+E42</f>
        <v>8226</v>
      </c>
      <c r="F43" s="568">
        <f t="shared" ref="F43:P43" si="10">F39+F42</f>
        <v>383</v>
      </c>
      <c r="G43" s="568">
        <f t="shared" si="10"/>
        <v>694</v>
      </c>
      <c r="H43" s="568">
        <f t="shared" si="10"/>
        <v>493</v>
      </c>
      <c r="I43" s="568">
        <f t="shared" si="10"/>
        <v>127</v>
      </c>
      <c r="J43" s="568">
        <f t="shared" si="10"/>
        <v>80</v>
      </c>
      <c r="K43" s="568">
        <f t="shared" si="10"/>
        <v>27</v>
      </c>
      <c r="L43" s="568">
        <f t="shared" si="10"/>
        <v>40</v>
      </c>
      <c r="M43" s="568">
        <f t="shared" si="10"/>
        <v>40</v>
      </c>
      <c r="N43" s="568">
        <f t="shared" si="10"/>
        <v>40</v>
      </c>
      <c r="O43" s="568">
        <f t="shared" si="10"/>
        <v>24</v>
      </c>
      <c r="P43" s="568">
        <f t="shared" si="10"/>
        <v>43</v>
      </c>
      <c r="Q43" s="569">
        <f>Q39+Q42</f>
        <v>51</v>
      </c>
      <c r="R43" s="570">
        <f>R39+R42</f>
        <v>1434</v>
      </c>
    </row>
    <row r="44" spans="1:19" s="118" customFormat="1" ht="20.25" customHeight="1">
      <c r="B44" s="778" t="s">
        <v>120</v>
      </c>
      <c r="C44" s="779"/>
      <c r="D44" s="571">
        <f>D43/$D43*100</f>
        <v>100</v>
      </c>
      <c r="E44" s="572">
        <f t="shared" ref="E44:P44" si="11">E43/$D43*100</f>
        <v>70.295675952828574</v>
      </c>
      <c r="F44" s="573">
        <f t="shared" si="11"/>
        <v>3.2729447957614082</v>
      </c>
      <c r="G44" s="573">
        <f t="shared" si="11"/>
        <v>5.9306101521107504</v>
      </c>
      <c r="H44" s="573">
        <f t="shared" si="11"/>
        <v>4.2129550504187314</v>
      </c>
      <c r="I44" s="573">
        <f t="shared" si="11"/>
        <v>1.085284566740728</v>
      </c>
      <c r="J44" s="573">
        <f t="shared" si="11"/>
        <v>0.68364382156896264</v>
      </c>
      <c r="K44" s="573">
        <f t="shared" si="11"/>
        <v>0.23072978977952485</v>
      </c>
      <c r="L44" s="573">
        <f t="shared" si="11"/>
        <v>0.34182191078448132</v>
      </c>
      <c r="M44" s="573">
        <f t="shared" si="11"/>
        <v>0.34182191078448132</v>
      </c>
      <c r="N44" s="573">
        <f t="shared" si="11"/>
        <v>0.34182191078448132</v>
      </c>
      <c r="O44" s="573">
        <f t="shared" si="11"/>
        <v>0.20509314647068877</v>
      </c>
      <c r="P44" s="573">
        <f t="shared" si="11"/>
        <v>0.3674585540933174</v>
      </c>
      <c r="Q44" s="574">
        <f>Q43/$D43*100</f>
        <v>0.43582293625021368</v>
      </c>
      <c r="R44" s="575">
        <f>R43/$D43*100</f>
        <v>12.254315501623655</v>
      </c>
    </row>
    <row r="45" spans="1:19" s="117" customFormat="1" ht="20.25" customHeight="1">
      <c r="B45" s="203" t="s">
        <v>147</v>
      </c>
      <c r="C45" s="201" t="s">
        <v>57</v>
      </c>
      <c r="D45" s="576">
        <v>12165</v>
      </c>
      <c r="E45" s="577">
        <v>8653</v>
      </c>
      <c r="F45" s="578">
        <v>395</v>
      </c>
      <c r="G45" s="578">
        <v>725</v>
      </c>
      <c r="H45" s="578">
        <v>534</v>
      </c>
      <c r="I45" s="578">
        <v>121</v>
      </c>
      <c r="J45" s="578">
        <v>79</v>
      </c>
      <c r="K45" s="578">
        <v>15</v>
      </c>
      <c r="L45" s="578">
        <v>31</v>
      </c>
      <c r="M45" s="578">
        <v>39</v>
      </c>
      <c r="N45" s="626" t="s">
        <v>110</v>
      </c>
      <c r="O45" s="578">
        <v>20</v>
      </c>
      <c r="P45" s="578">
        <v>63</v>
      </c>
      <c r="Q45" s="579">
        <v>64</v>
      </c>
      <c r="R45" s="580">
        <v>1426</v>
      </c>
    </row>
    <row r="46" spans="1:19" s="117" customFormat="1" ht="20.25" customHeight="1" thickBot="1">
      <c r="B46" s="204" t="s">
        <v>149</v>
      </c>
      <c r="C46" s="202" t="s">
        <v>120</v>
      </c>
      <c r="D46" s="581">
        <f t="shared" ref="D46:P46" si="12">D45/$D45*100</f>
        <v>100</v>
      </c>
      <c r="E46" s="582">
        <f t="shared" si="12"/>
        <v>71.130291820797368</v>
      </c>
      <c r="F46" s="583">
        <f t="shared" si="12"/>
        <v>3.2470201397451706</v>
      </c>
      <c r="G46" s="583">
        <f t="shared" si="12"/>
        <v>5.9597205096588572</v>
      </c>
      <c r="H46" s="583">
        <f t="shared" si="12"/>
        <v>4.3896424167694201</v>
      </c>
      <c r="I46" s="583">
        <f t="shared" si="12"/>
        <v>0.99465680230168518</v>
      </c>
      <c r="J46" s="583">
        <f t="shared" si="12"/>
        <v>0.64940402794903407</v>
      </c>
      <c r="K46" s="583">
        <f t="shared" si="12"/>
        <v>0.12330456226880394</v>
      </c>
      <c r="L46" s="583">
        <f t="shared" si="12"/>
        <v>0.25482942868886149</v>
      </c>
      <c r="M46" s="583">
        <f t="shared" si="12"/>
        <v>0.32059186189889027</v>
      </c>
      <c r="N46" s="627" t="s">
        <v>110</v>
      </c>
      <c r="O46" s="583">
        <f t="shared" si="12"/>
        <v>0.16440608302507193</v>
      </c>
      <c r="P46" s="583">
        <f t="shared" si="12"/>
        <v>0.51787916152897662</v>
      </c>
      <c r="Q46" s="584">
        <f>Q45/$D45*100</f>
        <v>0.52609946568023014</v>
      </c>
      <c r="R46" s="585">
        <f>R45/$D45*100</f>
        <v>11.722153719687627</v>
      </c>
    </row>
    <row r="47" spans="1:19" s="117" customFormat="1" ht="18" customHeight="1">
      <c r="B47" s="586"/>
      <c r="C47" s="586"/>
      <c r="D47" s="586"/>
      <c r="E47" s="586"/>
      <c r="F47" s="586"/>
      <c r="G47" s="587"/>
      <c r="H47" s="588"/>
      <c r="I47" s="588"/>
      <c r="J47" s="588"/>
      <c r="K47" s="588"/>
      <c r="L47" s="588"/>
      <c r="M47" s="588"/>
      <c r="N47" s="588"/>
      <c r="O47" s="588"/>
      <c r="P47" s="588"/>
      <c r="Q47" s="588"/>
      <c r="R47" s="588"/>
      <c r="S47" s="119"/>
    </row>
    <row r="48" spans="1:19" s="121" customFormat="1" ht="62.25" customHeight="1">
      <c r="A48" s="120"/>
      <c r="B48" s="780" t="s">
        <v>262</v>
      </c>
      <c r="C48" s="780"/>
      <c r="D48" s="780"/>
      <c r="E48" s="780"/>
      <c r="F48" s="780"/>
      <c r="G48" s="780"/>
      <c r="H48" s="780"/>
      <c r="I48" s="780"/>
      <c r="J48" s="780"/>
      <c r="K48" s="780"/>
      <c r="L48" s="780"/>
      <c r="M48" s="780"/>
      <c r="N48" s="780"/>
      <c r="O48" s="780"/>
      <c r="P48" s="780"/>
      <c r="Q48" s="780"/>
      <c r="R48" s="780"/>
    </row>
    <row r="49" spans="1:18" ht="20.25" customHeight="1">
      <c r="A49" s="21"/>
      <c r="B49" s="346"/>
      <c r="C49" s="346"/>
      <c r="D49" s="346"/>
      <c r="E49" s="346"/>
      <c r="F49" s="346"/>
      <c r="G49" s="346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</row>
    <row r="50" spans="1:18" ht="20.25" customHeight="1">
      <c r="A50" s="21"/>
      <c r="B50" s="346"/>
      <c r="C50" s="346"/>
      <c r="D50" s="346"/>
      <c r="E50" s="346"/>
      <c r="F50" s="346"/>
      <c r="G50" s="346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</row>
    <row r="51" spans="1:18" ht="20.25" customHeight="1">
      <c r="A51" s="21"/>
      <c r="B51" s="346"/>
      <c r="C51" s="346"/>
      <c r="D51" s="346"/>
      <c r="E51" s="346"/>
      <c r="F51" s="346"/>
      <c r="G51" s="346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</row>
    <row r="52" spans="1:18" ht="20.25" customHeight="1">
      <c r="A52" s="21"/>
      <c r="B52" s="346"/>
      <c r="C52" s="346"/>
      <c r="D52" s="346"/>
      <c r="E52" s="346"/>
      <c r="F52" s="346"/>
      <c r="G52" s="346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</row>
    <row r="53" spans="1:18" ht="20.25" customHeight="1">
      <c r="A53" s="18"/>
      <c r="B53" s="66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</sheetData>
  <mergeCells count="112">
    <mergeCell ref="O22:P22"/>
    <mergeCell ref="O23:P23"/>
    <mergeCell ref="O24:P24"/>
    <mergeCell ref="O25:P25"/>
    <mergeCell ref="O27:P27"/>
    <mergeCell ref="O26:P26"/>
    <mergeCell ref="O13:P13"/>
    <mergeCell ref="O12:P12"/>
    <mergeCell ref="O21:P21"/>
    <mergeCell ref="O20:P20"/>
    <mergeCell ref="O19:P19"/>
    <mergeCell ref="O18:P18"/>
    <mergeCell ref="O17:P17"/>
    <mergeCell ref="O16:P16"/>
    <mergeCell ref="O15:P15"/>
    <mergeCell ref="O14:P14"/>
    <mergeCell ref="O5:P5"/>
    <mergeCell ref="O7:P7"/>
    <mergeCell ref="O8:P8"/>
    <mergeCell ref="O11:P11"/>
    <mergeCell ref="O10:P10"/>
    <mergeCell ref="O9:P9"/>
    <mergeCell ref="O6:P6"/>
    <mergeCell ref="B33:R33"/>
    <mergeCell ref="B37:B39"/>
    <mergeCell ref="F11:G11"/>
    <mergeCell ref="F20:G20"/>
    <mergeCell ref="C18:E18"/>
    <mergeCell ref="F15:G15"/>
    <mergeCell ref="F22:G22"/>
    <mergeCell ref="C19:E19"/>
    <mergeCell ref="B7:B14"/>
    <mergeCell ref="C7:C8"/>
    <mergeCell ref="C9:C10"/>
    <mergeCell ref="C11:C12"/>
    <mergeCell ref="C13:E13"/>
    <mergeCell ref="C20:E20"/>
    <mergeCell ref="I15:J15"/>
    <mergeCell ref="L20:M20"/>
    <mergeCell ref="L19:M19"/>
    <mergeCell ref="B40:B42"/>
    <mergeCell ref="B44:C44"/>
    <mergeCell ref="B48:R48"/>
    <mergeCell ref="B43:C43"/>
    <mergeCell ref="B27:E27"/>
    <mergeCell ref="F27:G27"/>
    <mergeCell ref="I27:J27"/>
    <mergeCell ref="L27:M27"/>
    <mergeCell ref="I21:J21"/>
    <mergeCell ref="L22:M22"/>
    <mergeCell ref="F26:G26"/>
    <mergeCell ref="B26:E26"/>
    <mergeCell ref="L24:M24"/>
    <mergeCell ref="I24:J24"/>
    <mergeCell ref="I25:J25"/>
    <mergeCell ref="F23:G23"/>
    <mergeCell ref="F24:G24"/>
    <mergeCell ref="F25:G25"/>
    <mergeCell ref="F21:G21"/>
    <mergeCell ref="B25:E25"/>
    <mergeCell ref="B23:E23"/>
    <mergeCell ref="B24:E24"/>
    <mergeCell ref="C21:E21"/>
    <mergeCell ref="B15:B22"/>
    <mergeCell ref="L11:M11"/>
    <mergeCell ref="L12:M12"/>
    <mergeCell ref="L13:M13"/>
    <mergeCell ref="I11:J11"/>
    <mergeCell ref="F14:G14"/>
    <mergeCell ref="I14:J14"/>
    <mergeCell ref="I26:J26"/>
    <mergeCell ref="L25:M25"/>
    <mergeCell ref="L26:M26"/>
    <mergeCell ref="L21:M21"/>
    <mergeCell ref="I23:J23"/>
    <mergeCell ref="I22:J22"/>
    <mergeCell ref="F16:G16"/>
    <mergeCell ref="F17:G17"/>
    <mergeCell ref="F18:G18"/>
    <mergeCell ref="F19:G19"/>
    <mergeCell ref="I19:J19"/>
    <mergeCell ref="I20:J20"/>
    <mergeCell ref="I17:J17"/>
    <mergeCell ref="I18:J18"/>
    <mergeCell ref="L23:M23"/>
    <mergeCell ref="L17:M17"/>
    <mergeCell ref="L16:M16"/>
    <mergeCell ref="L18:M18"/>
    <mergeCell ref="L15:M15"/>
    <mergeCell ref="L14:M14"/>
    <mergeCell ref="F12:G12"/>
    <mergeCell ref="F13:G13"/>
    <mergeCell ref="I12:J12"/>
    <mergeCell ref="I13:J13"/>
    <mergeCell ref="I6:J6"/>
    <mergeCell ref="I16:J16"/>
    <mergeCell ref="B5:E5"/>
    <mergeCell ref="B6:E6"/>
    <mergeCell ref="L9:M9"/>
    <mergeCell ref="L10:M10"/>
    <mergeCell ref="F9:G9"/>
    <mergeCell ref="F7:G7"/>
    <mergeCell ref="I7:J7"/>
    <mergeCell ref="I8:J8"/>
    <mergeCell ref="I9:J9"/>
    <mergeCell ref="L6:M6"/>
    <mergeCell ref="F6:G6"/>
    <mergeCell ref="I10:J10"/>
    <mergeCell ref="F10:G10"/>
    <mergeCell ref="F8:G8"/>
    <mergeCell ref="L7:M7"/>
    <mergeCell ref="L8:M8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Q52"/>
  <sheetViews>
    <sheetView showGridLines="0" view="pageBreakPreview" zoomScale="93" zoomScaleNormal="75" zoomScaleSheetLayoutView="93" workbookViewId="0">
      <selection activeCell="V15" sqref="V15"/>
    </sheetView>
  </sheetViews>
  <sheetFormatPr defaultRowHeight="13.5"/>
  <cols>
    <col min="1" max="1" width="3.625" style="222" customWidth="1"/>
    <col min="2" max="3" width="4.5" style="222" customWidth="1"/>
    <col min="4" max="9" width="10.5" style="222" customWidth="1"/>
    <col min="10" max="10" width="8.875" style="222" customWidth="1"/>
    <col min="11" max="12" width="8" style="222" customWidth="1"/>
    <col min="13" max="16" width="5.5" style="222" customWidth="1"/>
    <col min="17" max="16384" width="9" style="222"/>
  </cols>
  <sheetData>
    <row r="1" spans="1:16" ht="15" customHeight="1"/>
    <row r="2" spans="1:16" ht="29.25" customHeight="1">
      <c r="A2" s="221"/>
      <c r="B2" s="827" t="s">
        <v>158</v>
      </c>
      <c r="C2" s="828"/>
      <c r="D2" s="828"/>
      <c r="E2" s="828"/>
      <c r="F2" s="828"/>
      <c r="G2" s="828"/>
      <c r="H2" s="828"/>
      <c r="I2" s="828"/>
      <c r="J2" s="828"/>
      <c r="K2" s="829"/>
      <c r="L2" s="194"/>
      <c r="M2" s="194"/>
      <c r="N2" s="194"/>
      <c r="O2" s="194"/>
      <c r="P2" s="194"/>
    </row>
    <row r="3" spans="1:16" ht="23.25" customHeight="1">
      <c r="A3" s="193"/>
      <c r="B3" s="445"/>
      <c r="C3" s="445"/>
      <c r="D3" s="445"/>
      <c r="E3" s="445" t="s">
        <v>154</v>
      </c>
      <c r="G3" s="445"/>
      <c r="H3" s="445"/>
      <c r="I3" s="445"/>
      <c r="K3" s="194"/>
      <c r="L3" s="194"/>
      <c r="M3" s="194"/>
      <c r="N3" s="194"/>
      <c r="O3" s="194"/>
      <c r="P3" s="194"/>
    </row>
    <row r="4" spans="1:16" ht="13.5" customHeight="1">
      <c r="A4" s="2"/>
      <c r="B4" s="99"/>
      <c r="C4" s="2"/>
      <c r="D4" s="2"/>
      <c r="E4" s="2"/>
      <c r="F4" s="2"/>
      <c r="G4" s="2"/>
      <c r="H4" s="2"/>
      <c r="I4" s="2"/>
      <c r="J4" s="128"/>
      <c r="K4" s="128"/>
      <c r="L4" s="194"/>
      <c r="M4" s="194"/>
      <c r="N4" s="194"/>
      <c r="O4" s="194"/>
      <c r="P4" s="194"/>
    </row>
    <row r="5" spans="1:16" ht="35.25" customHeight="1" thickBot="1">
      <c r="A5" s="9" t="s">
        <v>36</v>
      </c>
      <c r="B5" s="10"/>
      <c r="C5" s="10"/>
      <c r="D5" s="233"/>
      <c r="E5" s="233"/>
      <c r="F5" s="233"/>
      <c r="G5" s="234"/>
      <c r="H5" s="233"/>
      <c r="I5" s="233"/>
      <c r="J5" s="27"/>
      <c r="K5" s="234"/>
      <c r="L5" s="129" t="s">
        <v>115</v>
      </c>
      <c r="M5" s="234"/>
      <c r="N5" s="234"/>
      <c r="O5" s="234"/>
    </row>
    <row r="6" spans="1:16" ht="20.25" customHeight="1">
      <c r="A6" s="446"/>
      <c r="B6" s="712" t="s">
        <v>37</v>
      </c>
      <c r="C6" s="713"/>
      <c r="D6" s="720" t="s">
        <v>38</v>
      </c>
      <c r="E6" s="691" t="s">
        <v>138</v>
      </c>
      <c r="F6" s="834" t="s">
        <v>125</v>
      </c>
      <c r="G6" s="834" t="s">
        <v>126</v>
      </c>
      <c r="H6" s="691" t="s">
        <v>139</v>
      </c>
      <c r="I6" s="691" t="s">
        <v>8</v>
      </c>
      <c r="J6" s="691" t="s">
        <v>201</v>
      </c>
      <c r="K6" s="691" t="s">
        <v>39</v>
      </c>
      <c r="L6" s="698" t="s">
        <v>40</v>
      </c>
      <c r="M6" s="836" t="s">
        <v>70</v>
      </c>
      <c r="N6" s="837"/>
      <c r="O6" s="837"/>
      <c r="P6" s="838"/>
    </row>
    <row r="7" spans="1:16" ht="20.25" customHeight="1">
      <c r="A7" s="446"/>
      <c r="B7" s="714"/>
      <c r="C7" s="715"/>
      <c r="D7" s="855"/>
      <c r="E7" s="832"/>
      <c r="F7" s="835"/>
      <c r="G7" s="835"/>
      <c r="H7" s="832"/>
      <c r="I7" s="832"/>
      <c r="J7" s="857"/>
      <c r="K7" s="832"/>
      <c r="L7" s="844"/>
      <c r="M7" s="839"/>
      <c r="N7" s="840"/>
      <c r="O7" s="840"/>
      <c r="P7" s="841"/>
    </row>
    <row r="8" spans="1:16" ht="20.25" customHeight="1">
      <c r="A8" s="446"/>
      <c r="B8" s="714"/>
      <c r="C8" s="715"/>
      <c r="D8" s="855"/>
      <c r="E8" s="832"/>
      <c r="F8" s="835"/>
      <c r="G8" s="835"/>
      <c r="H8" s="832"/>
      <c r="I8" s="832"/>
      <c r="J8" s="857"/>
      <c r="K8" s="832"/>
      <c r="L8" s="844"/>
      <c r="M8" s="847" t="s">
        <v>43</v>
      </c>
      <c r="N8" s="848"/>
      <c r="O8" s="849"/>
      <c r="P8" s="223" t="s">
        <v>44</v>
      </c>
    </row>
    <row r="9" spans="1:16" ht="20.25" customHeight="1" thickBot="1">
      <c r="A9" s="446"/>
      <c r="B9" s="716"/>
      <c r="C9" s="717"/>
      <c r="D9" s="7" t="s">
        <v>109</v>
      </c>
      <c r="E9" s="8" t="s">
        <v>60</v>
      </c>
      <c r="F9" s="8" t="s">
        <v>61</v>
      </c>
      <c r="G9" s="8" t="s">
        <v>62</v>
      </c>
      <c r="H9" s="8" t="s">
        <v>63</v>
      </c>
      <c r="I9" s="8" t="s">
        <v>64</v>
      </c>
      <c r="J9" s="8" t="s">
        <v>107</v>
      </c>
      <c r="K9" s="8" t="s">
        <v>108</v>
      </c>
      <c r="L9" s="213" t="s">
        <v>41</v>
      </c>
      <c r="M9" s="63"/>
      <c r="N9" s="148" t="s">
        <v>45</v>
      </c>
      <c r="O9" s="147" t="s">
        <v>46</v>
      </c>
      <c r="P9" s="64" t="s">
        <v>71</v>
      </c>
    </row>
    <row r="10" spans="1:16" ht="20.25" customHeight="1">
      <c r="A10" s="447"/>
      <c r="B10" s="708" t="s">
        <v>213</v>
      </c>
      <c r="C10" s="709"/>
      <c r="D10" s="243">
        <v>12360</v>
      </c>
      <c r="E10" s="248">
        <v>6865</v>
      </c>
      <c r="F10" s="248">
        <v>2049</v>
      </c>
      <c r="G10" s="248">
        <v>431</v>
      </c>
      <c r="H10" s="248">
        <v>73</v>
      </c>
      <c r="I10" s="248">
        <v>2283</v>
      </c>
      <c r="J10" s="448">
        <v>195</v>
      </c>
      <c r="K10" s="249">
        <v>464</v>
      </c>
      <c r="L10" s="250">
        <v>1</v>
      </c>
      <c r="M10" s="856">
        <v>55.5</v>
      </c>
      <c r="N10" s="830">
        <v>54.373409669211192</v>
      </c>
      <c r="O10" s="830">
        <v>56.752305665349148</v>
      </c>
      <c r="P10" s="850">
        <v>54.5</v>
      </c>
    </row>
    <row r="11" spans="1:16" ht="20.25" customHeight="1">
      <c r="A11" s="449"/>
      <c r="B11" s="710"/>
      <c r="C11" s="711"/>
      <c r="D11" s="239">
        <v>100</v>
      </c>
      <c r="E11" s="240">
        <v>55.542071197411005</v>
      </c>
      <c r="F11" s="240">
        <v>16.577669902912621</v>
      </c>
      <c r="G11" s="240">
        <v>3.4870550161812299</v>
      </c>
      <c r="H11" s="240">
        <v>0.59061488673139162</v>
      </c>
      <c r="I11" s="240">
        <v>18.470873786407768</v>
      </c>
      <c r="J11" s="245">
        <v>1.5776699029126213</v>
      </c>
      <c r="K11" s="241">
        <v>3.7540453074433655</v>
      </c>
      <c r="L11" s="242">
        <v>8.0906148867313909E-3</v>
      </c>
      <c r="M11" s="854"/>
      <c r="N11" s="831"/>
      <c r="O11" s="831"/>
      <c r="P11" s="843"/>
    </row>
    <row r="12" spans="1:16" ht="20.25" customHeight="1">
      <c r="A12" s="447"/>
      <c r="B12" s="726" t="s">
        <v>214</v>
      </c>
      <c r="C12" s="727"/>
      <c r="D12" s="243">
        <v>12656</v>
      </c>
      <c r="E12" s="236">
        <v>6958</v>
      </c>
      <c r="F12" s="236">
        <v>2114</v>
      </c>
      <c r="G12" s="236">
        <v>509</v>
      </c>
      <c r="H12" s="236">
        <v>84</v>
      </c>
      <c r="I12" s="236">
        <v>2272</v>
      </c>
      <c r="J12" s="448">
        <v>181</v>
      </c>
      <c r="K12" s="237">
        <v>538</v>
      </c>
      <c r="L12" s="238">
        <v>2</v>
      </c>
      <c r="M12" s="845">
        <v>54.977876106194692</v>
      </c>
      <c r="N12" s="833">
        <v>52.998006440729952</v>
      </c>
      <c r="O12" s="833">
        <v>57.08231458842706</v>
      </c>
      <c r="P12" s="842">
        <v>54.7</v>
      </c>
    </row>
    <row r="13" spans="1:16" ht="20.25" customHeight="1">
      <c r="A13" s="446"/>
      <c r="B13" s="710"/>
      <c r="C13" s="711"/>
      <c r="D13" s="244">
        <v>100</v>
      </c>
      <c r="E13" s="245">
        <v>54.977876106194692</v>
      </c>
      <c r="F13" s="245">
        <v>16.70353982300885</v>
      </c>
      <c r="G13" s="245">
        <v>4.0218078381795195</v>
      </c>
      <c r="H13" s="245">
        <v>0.66371681415929207</v>
      </c>
      <c r="I13" s="245">
        <v>17.951959544879902</v>
      </c>
      <c r="J13" s="245">
        <v>1.4301517067003793</v>
      </c>
      <c r="K13" s="246">
        <v>4.2509481668773708</v>
      </c>
      <c r="L13" s="247">
        <v>1.5802781289506955E-2</v>
      </c>
      <c r="M13" s="846"/>
      <c r="N13" s="831"/>
      <c r="O13" s="831"/>
      <c r="P13" s="843"/>
    </row>
    <row r="14" spans="1:16" ht="20.25" customHeight="1">
      <c r="A14" s="447"/>
      <c r="B14" s="726" t="s">
        <v>215</v>
      </c>
      <c r="C14" s="727"/>
      <c r="D14" s="235">
        <v>12884</v>
      </c>
      <c r="E14" s="248">
        <v>7206</v>
      </c>
      <c r="F14" s="248">
        <v>2171</v>
      </c>
      <c r="G14" s="248">
        <v>503</v>
      </c>
      <c r="H14" s="248">
        <v>73</v>
      </c>
      <c r="I14" s="248">
        <v>2247</v>
      </c>
      <c r="J14" s="448">
        <v>177</v>
      </c>
      <c r="K14" s="249">
        <v>507</v>
      </c>
      <c r="L14" s="250">
        <v>1</v>
      </c>
      <c r="M14" s="851">
        <v>55.929835454827689</v>
      </c>
      <c r="N14" s="833">
        <v>53.949757869249396</v>
      </c>
      <c r="O14" s="833">
        <v>58.014659018483108</v>
      </c>
      <c r="P14" s="842">
        <v>54.7</v>
      </c>
    </row>
    <row r="15" spans="1:16" ht="20.25" customHeight="1">
      <c r="A15" s="446"/>
      <c r="B15" s="710"/>
      <c r="C15" s="711"/>
      <c r="D15" s="244">
        <v>100</v>
      </c>
      <c r="E15" s="245">
        <v>55.929835454827689</v>
      </c>
      <c r="F15" s="245">
        <v>16.850357031977648</v>
      </c>
      <c r="G15" s="245">
        <v>3.9040670599192797</v>
      </c>
      <c r="H15" s="245">
        <v>0.56659422539583981</v>
      </c>
      <c r="I15" s="245">
        <v>17.440235951567836</v>
      </c>
      <c r="J15" s="245">
        <v>1.3737969574666253</v>
      </c>
      <c r="K15" s="246">
        <v>3.9351133188450795</v>
      </c>
      <c r="L15" s="247">
        <v>7.7615647314498602E-3</v>
      </c>
      <c r="M15" s="846"/>
      <c r="N15" s="831"/>
      <c r="O15" s="831"/>
      <c r="P15" s="843"/>
    </row>
    <row r="16" spans="1:16" ht="20.25" customHeight="1">
      <c r="A16" s="449"/>
      <c r="B16" s="726" t="s">
        <v>216</v>
      </c>
      <c r="C16" s="727"/>
      <c r="D16" s="235">
        <v>12701</v>
      </c>
      <c r="E16" s="248">
        <v>6940</v>
      </c>
      <c r="F16" s="248">
        <v>2129</v>
      </c>
      <c r="G16" s="248">
        <v>481</v>
      </c>
      <c r="H16" s="248">
        <v>69</v>
      </c>
      <c r="I16" s="248">
        <v>2328</v>
      </c>
      <c r="J16" s="448">
        <v>178</v>
      </c>
      <c r="K16" s="249">
        <v>576</v>
      </c>
      <c r="L16" s="250">
        <v>1</v>
      </c>
      <c r="M16" s="851">
        <v>54.641366821510118</v>
      </c>
      <c r="N16" s="833">
        <v>52.613618737397239</v>
      </c>
      <c r="O16" s="833">
        <v>56.731691717300926</v>
      </c>
      <c r="P16" s="842">
        <v>54.7</v>
      </c>
    </row>
    <row r="17" spans="1:17" ht="20.25" customHeight="1">
      <c r="A17" s="449"/>
      <c r="B17" s="710"/>
      <c r="C17" s="711"/>
      <c r="D17" s="239">
        <v>100</v>
      </c>
      <c r="E17" s="240">
        <v>54.641366821510118</v>
      </c>
      <c r="F17" s="240">
        <v>16.762459648846548</v>
      </c>
      <c r="G17" s="240">
        <v>3.7871033776867966</v>
      </c>
      <c r="H17" s="240">
        <v>0.54326430989685848</v>
      </c>
      <c r="I17" s="240">
        <v>18.329265412172269</v>
      </c>
      <c r="J17" s="240">
        <v>1.4014644516179828</v>
      </c>
      <c r="K17" s="241">
        <v>4.5350759782694272</v>
      </c>
      <c r="L17" s="242">
        <v>7.8733957956066448E-3</v>
      </c>
      <c r="M17" s="846"/>
      <c r="N17" s="831"/>
      <c r="O17" s="831"/>
      <c r="P17" s="843"/>
    </row>
    <row r="18" spans="1:17" ht="20.25" customHeight="1">
      <c r="A18" s="447"/>
      <c r="B18" s="726" t="s">
        <v>217</v>
      </c>
      <c r="C18" s="727"/>
      <c r="D18" s="235">
        <v>12688</v>
      </c>
      <c r="E18" s="248">
        <v>6946</v>
      </c>
      <c r="F18" s="248">
        <v>2147</v>
      </c>
      <c r="G18" s="248">
        <v>442</v>
      </c>
      <c r="H18" s="248">
        <v>70</v>
      </c>
      <c r="I18" s="248">
        <v>2340</v>
      </c>
      <c r="J18" s="448">
        <v>144</v>
      </c>
      <c r="K18" s="249">
        <v>599</v>
      </c>
      <c r="L18" s="250">
        <v>0</v>
      </c>
      <c r="M18" s="851">
        <v>54.7</v>
      </c>
      <c r="N18" s="833">
        <v>52.4</v>
      </c>
      <c r="O18" s="833">
        <v>57.2</v>
      </c>
      <c r="P18" s="842">
        <v>54.7</v>
      </c>
    </row>
    <row r="19" spans="1:17" ht="20.25" customHeight="1">
      <c r="A19" s="449"/>
      <c r="B19" s="852"/>
      <c r="C19" s="853"/>
      <c r="D19" s="239">
        <v>100</v>
      </c>
      <c r="E19" s="240">
        <v>54.744640605296347</v>
      </c>
      <c r="F19" s="240">
        <v>16.921500630517023</v>
      </c>
      <c r="G19" s="240">
        <v>3.4836065573770489</v>
      </c>
      <c r="H19" s="240">
        <v>0.55170239596469106</v>
      </c>
      <c r="I19" s="240">
        <v>18.442622950819672</v>
      </c>
      <c r="J19" s="240">
        <v>1.1349306431273645</v>
      </c>
      <c r="K19" s="241">
        <v>4.7209962168978565</v>
      </c>
      <c r="L19" s="242">
        <v>0</v>
      </c>
      <c r="M19" s="854"/>
      <c r="N19" s="831"/>
      <c r="O19" s="831"/>
      <c r="P19" s="843"/>
    </row>
    <row r="20" spans="1:17" ht="20.25" customHeight="1">
      <c r="A20" s="447"/>
      <c r="B20" s="722" t="s">
        <v>218</v>
      </c>
      <c r="C20" s="723"/>
      <c r="D20" s="243">
        <v>12752</v>
      </c>
      <c r="E20" s="236">
        <v>7201</v>
      </c>
      <c r="F20" s="236">
        <v>2110</v>
      </c>
      <c r="G20" s="236">
        <v>326</v>
      </c>
      <c r="H20" s="236">
        <v>69</v>
      </c>
      <c r="I20" s="236">
        <v>2353</v>
      </c>
      <c r="J20" s="628"/>
      <c r="K20" s="237">
        <v>693</v>
      </c>
      <c r="L20" s="238">
        <v>1</v>
      </c>
      <c r="M20" s="845">
        <v>56.469573400250937</v>
      </c>
      <c r="N20" s="871">
        <v>54.639331814730454</v>
      </c>
      <c r="O20" s="871">
        <v>58.423868980055126</v>
      </c>
      <c r="P20" s="873">
        <v>55.8</v>
      </c>
    </row>
    <row r="21" spans="1:17" ht="20.25" customHeight="1" thickBot="1">
      <c r="A21" s="449"/>
      <c r="B21" s="724"/>
      <c r="C21" s="725"/>
      <c r="D21" s="251">
        <v>100</v>
      </c>
      <c r="E21" s="252">
        <v>56.469573400250937</v>
      </c>
      <c r="F21" s="252">
        <v>16.546424090338771</v>
      </c>
      <c r="G21" s="252">
        <v>2.5564617314930991</v>
      </c>
      <c r="H21" s="252">
        <v>0.54109159347553326</v>
      </c>
      <c r="I21" s="252">
        <v>18.452007528230865</v>
      </c>
      <c r="J21" s="629"/>
      <c r="K21" s="253">
        <v>5.4344416562107902</v>
      </c>
      <c r="L21" s="254">
        <v>7.8419071518193214E-3</v>
      </c>
      <c r="M21" s="875"/>
      <c r="N21" s="872"/>
      <c r="O21" s="872"/>
      <c r="P21" s="874"/>
    </row>
    <row r="22" spans="1:17" ht="25.5" customHeight="1" thickTop="1">
      <c r="A22" s="451"/>
      <c r="B22" s="700" t="s">
        <v>231</v>
      </c>
      <c r="C22" s="701"/>
      <c r="D22" s="256">
        <f>SUM(E22:K22)</f>
        <v>12524</v>
      </c>
      <c r="E22" s="257">
        <f>SUM(E24,E25)</f>
        <v>7190</v>
      </c>
      <c r="F22" s="257">
        <f t="shared" ref="F22:L22" si="0">SUM(F24,F25)</f>
        <v>2183</v>
      </c>
      <c r="G22" s="257">
        <f t="shared" si="0"/>
        <v>310</v>
      </c>
      <c r="H22" s="257">
        <f t="shared" si="0"/>
        <v>76</v>
      </c>
      <c r="I22" s="257">
        <f>SUM(I24,I25)</f>
        <v>2099</v>
      </c>
      <c r="J22" s="452"/>
      <c r="K22" s="257">
        <f t="shared" si="0"/>
        <v>666</v>
      </c>
      <c r="L22" s="258">
        <f t="shared" si="0"/>
        <v>0</v>
      </c>
      <c r="M22" s="861">
        <f>E23</f>
        <v>57.409773235388052</v>
      </c>
      <c r="N22" s="858">
        <f>E24/D24*100</f>
        <v>56.395077114815393</v>
      </c>
      <c r="O22" s="861">
        <f>E25/D25*100</f>
        <v>58.476658476658471</v>
      </c>
      <c r="P22" s="706"/>
    </row>
    <row r="23" spans="1:17" ht="25.5" customHeight="1" thickBot="1">
      <c r="A23" s="451"/>
      <c r="B23" s="879"/>
      <c r="C23" s="880"/>
      <c r="D23" s="259">
        <f t="shared" ref="D23:L23" si="1">D22/$D22*100</f>
        <v>100</v>
      </c>
      <c r="E23" s="260">
        <f t="shared" si="1"/>
        <v>57.409773235388052</v>
      </c>
      <c r="F23" s="260">
        <f t="shared" si="1"/>
        <v>17.430533375918237</v>
      </c>
      <c r="G23" s="261">
        <f t="shared" si="1"/>
        <v>2.4752475247524752</v>
      </c>
      <c r="H23" s="262">
        <f t="shared" si="1"/>
        <v>0.60683487703609074</v>
      </c>
      <c r="I23" s="263">
        <f t="shared" si="1"/>
        <v>16.759821143404665</v>
      </c>
      <c r="J23" s="453"/>
      <c r="K23" s="260">
        <f t="shared" si="1"/>
        <v>5.3177898435004787</v>
      </c>
      <c r="L23" s="264">
        <f t="shared" si="1"/>
        <v>0</v>
      </c>
      <c r="M23" s="862"/>
      <c r="N23" s="859"/>
      <c r="O23" s="862"/>
      <c r="P23" s="877"/>
    </row>
    <row r="24" spans="1:17" ht="18.75" customHeight="1" thickTop="1">
      <c r="A24" s="6"/>
      <c r="B24" s="869" t="s">
        <v>45</v>
      </c>
      <c r="C24" s="870"/>
      <c r="D24" s="454">
        <f>SUM(E24:K24)</f>
        <v>6419</v>
      </c>
      <c r="E24" s="236">
        <v>3620</v>
      </c>
      <c r="F24" s="236">
        <v>861</v>
      </c>
      <c r="G24" s="236">
        <v>228</v>
      </c>
      <c r="H24" s="236">
        <v>68</v>
      </c>
      <c r="I24" s="236">
        <v>1311</v>
      </c>
      <c r="J24" s="455"/>
      <c r="K24" s="237">
        <v>331</v>
      </c>
      <c r="L24" s="456">
        <v>0</v>
      </c>
      <c r="M24" s="878"/>
      <c r="N24" s="457"/>
      <c r="O24" s="457"/>
      <c r="P24" s="457"/>
      <c r="Q24" s="450"/>
    </row>
    <row r="25" spans="1:17" ht="18.75" customHeight="1">
      <c r="A25" s="6"/>
      <c r="B25" s="869" t="s">
        <v>46</v>
      </c>
      <c r="C25" s="870"/>
      <c r="D25" s="458">
        <f>SUM(E25:K25)</f>
        <v>6105</v>
      </c>
      <c r="E25" s="459">
        <v>3570</v>
      </c>
      <c r="F25" s="459">
        <v>1322</v>
      </c>
      <c r="G25" s="459">
        <v>82</v>
      </c>
      <c r="H25" s="459">
        <v>8</v>
      </c>
      <c r="I25" s="459">
        <v>788</v>
      </c>
      <c r="J25" s="460"/>
      <c r="K25" s="461">
        <v>335</v>
      </c>
      <c r="L25" s="462">
        <v>0</v>
      </c>
      <c r="M25" s="868"/>
      <c r="N25" s="463"/>
      <c r="O25" s="463"/>
      <c r="P25" s="463"/>
      <c r="Q25" s="450"/>
    </row>
    <row r="26" spans="1:17" ht="18.75" customHeight="1">
      <c r="A26" s="3"/>
      <c r="B26" s="863" t="s">
        <v>54</v>
      </c>
      <c r="C26" s="864"/>
      <c r="D26" s="464">
        <f>SUM(E26:K26)</f>
        <v>12241</v>
      </c>
      <c r="E26" s="465">
        <v>7160</v>
      </c>
      <c r="F26" s="465">
        <v>2135</v>
      </c>
      <c r="G26" s="465">
        <v>307</v>
      </c>
      <c r="H26" s="465">
        <v>74</v>
      </c>
      <c r="I26" s="465">
        <v>1972</v>
      </c>
      <c r="J26" s="466"/>
      <c r="K26" s="467">
        <v>593</v>
      </c>
      <c r="L26" s="468">
        <v>0</v>
      </c>
      <c r="M26" s="867"/>
      <c r="N26" s="463"/>
      <c r="O26" s="463"/>
      <c r="P26" s="463"/>
    </row>
    <row r="27" spans="1:17" ht="18.75" customHeight="1" thickBot="1">
      <c r="A27" s="3"/>
      <c r="B27" s="860" t="s">
        <v>56</v>
      </c>
      <c r="C27" s="725"/>
      <c r="D27" s="266">
        <f>SUM(E27:K27)</f>
        <v>283</v>
      </c>
      <c r="E27" s="267">
        <v>30</v>
      </c>
      <c r="F27" s="267">
        <v>48</v>
      </c>
      <c r="G27" s="267">
        <v>3</v>
      </c>
      <c r="H27" s="267">
        <v>2</v>
      </c>
      <c r="I27" s="267">
        <v>127</v>
      </c>
      <c r="J27" s="469"/>
      <c r="K27" s="268">
        <v>73</v>
      </c>
      <c r="L27" s="470">
        <v>0</v>
      </c>
      <c r="M27" s="868"/>
      <c r="N27" s="463"/>
      <c r="O27" s="463"/>
      <c r="P27" s="463"/>
    </row>
    <row r="28" spans="1:17" ht="76.5" customHeight="1" thickTop="1">
      <c r="A28" s="3"/>
      <c r="B28" s="171"/>
      <c r="C28" s="171"/>
      <c r="D28" s="172"/>
      <c r="E28" s="172"/>
      <c r="G28" s="614" t="s">
        <v>209</v>
      </c>
      <c r="H28" s="866" t="s">
        <v>210</v>
      </c>
      <c r="I28" s="866"/>
      <c r="J28" s="866"/>
      <c r="K28" s="866"/>
      <c r="L28" s="866"/>
      <c r="M28" s="866"/>
      <c r="N28" s="866"/>
      <c r="O28" s="866"/>
      <c r="P28" s="866"/>
    </row>
    <row r="29" spans="1:17" ht="58.5" customHeight="1">
      <c r="A29" s="159"/>
      <c r="B29" s="865" t="s">
        <v>241</v>
      </c>
      <c r="C29" s="865"/>
      <c r="D29" s="865"/>
      <c r="E29" s="865"/>
      <c r="F29" s="865"/>
      <c r="G29" s="865"/>
      <c r="H29" s="865"/>
      <c r="I29" s="865"/>
      <c r="J29" s="865"/>
      <c r="K29" s="865"/>
      <c r="L29" s="17"/>
      <c r="M29" s="17"/>
      <c r="N29" s="17"/>
      <c r="O29" s="17"/>
    </row>
    <row r="30" spans="1:17" ht="12" customHeight="1">
      <c r="A30" s="20"/>
      <c r="B30" s="221"/>
      <c r="C30" s="471"/>
      <c r="D30" s="26" t="str">
        <f>IF(SUM(D24:D25)=SUM(D26:D27),"","×")</f>
        <v/>
      </c>
      <c r="E30" s="26" t="str">
        <f t="shared" ref="E30:J30" si="2">IF(SUM(E24:E25)=SUM(E26:E27),"","×")</f>
        <v/>
      </c>
      <c r="F30" s="26" t="str">
        <f t="shared" si="2"/>
        <v/>
      </c>
      <c r="G30" s="26" t="str">
        <f t="shared" si="2"/>
        <v/>
      </c>
      <c r="H30" s="26" t="str">
        <f t="shared" si="2"/>
        <v/>
      </c>
      <c r="I30" s="26" t="str">
        <f t="shared" si="2"/>
        <v/>
      </c>
      <c r="J30" s="26" t="str">
        <f t="shared" si="2"/>
        <v/>
      </c>
      <c r="K30" s="26" t="str">
        <f>IF(SUM(K24:K25)=SUM(K26:K27),"","×")</f>
        <v/>
      </c>
      <c r="L30" s="26" t="str">
        <f>IF(SUM(L24:L25)=SUM(L26:L27),"","×")</f>
        <v/>
      </c>
      <c r="M30" s="17"/>
      <c r="N30" s="42"/>
      <c r="O30" s="42"/>
      <c r="P30" s="52"/>
      <c r="Q30" s="52"/>
    </row>
    <row r="31" spans="1:17" s="52" customFormat="1" ht="36" customHeight="1">
      <c r="A31" s="50" t="s">
        <v>66</v>
      </c>
      <c r="B31" s="693" t="s">
        <v>232</v>
      </c>
      <c r="C31" s="693"/>
      <c r="D31" s="693"/>
      <c r="E31" s="693"/>
      <c r="F31" s="693"/>
      <c r="G31" s="693"/>
      <c r="H31" s="693"/>
      <c r="I31" s="693"/>
      <c r="J31" s="42"/>
      <c r="K31" s="42"/>
      <c r="L31" s="42"/>
      <c r="M31" s="42"/>
      <c r="N31" s="42"/>
      <c r="O31" s="42"/>
    </row>
    <row r="32" spans="1:17" s="52" customFormat="1" ht="12" customHeight="1">
      <c r="A32" s="41"/>
      <c r="B32" s="217"/>
      <c r="C32" s="217"/>
      <c r="D32" s="217"/>
      <c r="E32" s="217"/>
      <c r="F32" s="217"/>
      <c r="G32" s="217"/>
      <c r="H32" s="217"/>
      <c r="I32" s="42"/>
      <c r="J32" s="42"/>
      <c r="K32" s="42"/>
      <c r="L32" s="42"/>
      <c r="M32" s="42"/>
      <c r="N32" s="42"/>
      <c r="O32" s="42"/>
    </row>
    <row r="33" spans="1:17" s="52" customFormat="1" ht="36" customHeight="1">
      <c r="A33" s="50" t="s">
        <v>67</v>
      </c>
      <c r="B33" s="693" t="s">
        <v>233</v>
      </c>
      <c r="C33" s="693"/>
      <c r="D33" s="693"/>
      <c r="E33" s="693"/>
      <c r="F33" s="693"/>
      <c r="G33" s="693"/>
      <c r="H33" s="693"/>
      <c r="I33" s="693"/>
      <c r="J33" s="42"/>
      <c r="K33" s="42"/>
      <c r="L33" s="42"/>
      <c r="M33" s="42"/>
      <c r="N33" s="42"/>
      <c r="O33" s="42"/>
    </row>
    <row r="34" spans="1:17" s="52" customFormat="1" ht="12" customHeight="1">
      <c r="A34" s="41"/>
      <c r="B34" s="217"/>
      <c r="C34" s="217"/>
      <c r="D34" s="217"/>
      <c r="E34" s="217"/>
      <c r="F34" s="217"/>
      <c r="G34" s="217"/>
      <c r="H34" s="217"/>
      <c r="I34" s="42"/>
      <c r="J34" s="42"/>
      <c r="K34" s="42"/>
      <c r="L34" s="42"/>
      <c r="M34" s="42"/>
      <c r="N34" s="42"/>
      <c r="O34" s="42"/>
    </row>
    <row r="35" spans="1:17" s="52" customFormat="1" ht="36" customHeight="1">
      <c r="A35" s="50" t="s">
        <v>47</v>
      </c>
      <c r="B35" s="693" t="s">
        <v>256</v>
      </c>
      <c r="C35" s="693"/>
      <c r="D35" s="693"/>
      <c r="E35" s="693"/>
      <c r="F35" s="693"/>
      <c r="G35" s="693"/>
      <c r="H35" s="693"/>
      <c r="I35" s="693"/>
      <c r="J35" s="42"/>
      <c r="K35" s="42"/>
      <c r="L35" s="42"/>
      <c r="M35" s="42"/>
      <c r="N35" s="42"/>
      <c r="O35" s="42"/>
    </row>
    <row r="36" spans="1:17" s="52" customFormat="1" ht="12" customHeight="1">
      <c r="A36" s="41"/>
      <c r="B36" s="132"/>
      <c r="C36" s="133"/>
      <c r="D36" s="133"/>
      <c r="E36" s="133"/>
      <c r="F36" s="133"/>
      <c r="G36" s="133"/>
      <c r="H36" s="133"/>
      <c r="I36" s="42"/>
      <c r="J36" s="42"/>
      <c r="K36" s="42"/>
      <c r="L36" s="42"/>
      <c r="M36" s="42"/>
      <c r="N36" s="42"/>
      <c r="O36" s="42"/>
    </row>
    <row r="37" spans="1:17" s="52" customFormat="1" ht="36" customHeight="1">
      <c r="A37" s="50" t="s">
        <v>68</v>
      </c>
      <c r="B37" s="693" t="s">
        <v>257</v>
      </c>
      <c r="C37" s="693"/>
      <c r="D37" s="693"/>
      <c r="E37" s="693"/>
      <c r="F37" s="693"/>
      <c r="G37" s="693"/>
      <c r="H37" s="693"/>
      <c r="I37" s="693"/>
      <c r="J37" s="42"/>
      <c r="K37" s="42"/>
      <c r="L37" s="42"/>
      <c r="M37" s="42"/>
      <c r="N37" s="42"/>
      <c r="O37" s="42"/>
    </row>
    <row r="38" spans="1:17" s="52" customFormat="1" ht="12" customHeight="1">
      <c r="A38" s="41"/>
      <c r="B38" s="5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72"/>
      <c r="O38" s="473"/>
      <c r="P38" s="473"/>
    </row>
    <row r="39" spans="1:17" s="52" customFormat="1" ht="36" customHeight="1">
      <c r="A39" s="50" t="s">
        <v>69</v>
      </c>
      <c r="B39" s="693" t="s">
        <v>234</v>
      </c>
      <c r="C39" s="693"/>
      <c r="D39" s="693"/>
      <c r="E39" s="693"/>
      <c r="F39" s="693"/>
      <c r="G39" s="693"/>
      <c r="H39" s="693"/>
      <c r="I39" s="693"/>
      <c r="J39" s="472"/>
      <c r="K39" s="472"/>
      <c r="L39" s="472"/>
      <c r="M39" s="472"/>
    </row>
    <row r="40" spans="1:17" s="52" customFormat="1" ht="12" customHeight="1">
      <c r="A40" s="41"/>
      <c r="N40" s="216"/>
      <c r="O40" s="216"/>
      <c r="P40" s="473"/>
    </row>
    <row r="41" spans="1:17" s="52" customFormat="1" ht="36" customHeight="1">
      <c r="A41" s="50" t="s">
        <v>128</v>
      </c>
      <c r="B41" s="693" t="s">
        <v>258</v>
      </c>
      <c r="C41" s="693"/>
      <c r="D41" s="693"/>
      <c r="E41" s="693"/>
      <c r="F41" s="693"/>
      <c r="G41" s="693"/>
      <c r="H41" s="693"/>
      <c r="I41" s="693"/>
      <c r="J41" s="216"/>
      <c r="K41" s="216"/>
      <c r="L41" s="216"/>
      <c r="M41" s="216"/>
      <c r="N41" s="133"/>
      <c r="O41" s="133"/>
      <c r="P41" s="152"/>
    </row>
    <row r="42" spans="1:17" s="52" customFormat="1" ht="12" customHeight="1">
      <c r="A42" s="43"/>
      <c r="B42" s="150"/>
      <c r="C42" s="133"/>
      <c r="D42" s="151"/>
      <c r="E42" s="151"/>
      <c r="F42" s="133"/>
      <c r="G42" s="133"/>
      <c r="H42" s="133"/>
      <c r="I42" s="133"/>
      <c r="J42" s="133"/>
      <c r="K42" s="133"/>
      <c r="L42" s="133"/>
      <c r="M42" s="133"/>
      <c r="N42" s="216"/>
      <c r="O42" s="216"/>
      <c r="P42" s="473"/>
    </row>
    <row r="43" spans="1:17" s="52" customFormat="1" ht="36" customHeight="1">
      <c r="A43" s="50" t="s">
        <v>48</v>
      </c>
      <c r="B43" s="876" t="s">
        <v>199</v>
      </c>
      <c r="C43" s="876"/>
      <c r="D43" s="876"/>
      <c r="E43" s="876"/>
      <c r="F43" s="876"/>
      <c r="G43" s="876"/>
      <c r="H43" s="876"/>
      <c r="I43" s="876"/>
      <c r="J43" s="876"/>
      <c r="K43" s="876"/>
      <c r="L43" s="876"/>
      <c r="M43" s="876"/>
      <c r="N43" s="876"/>
      <c r="O43" s="876"/>
      <c r="P43" s="876"/>
    </row>
    <row r="44" spans="1:17" s="52" customFormat="1" ht="12" customHeight="1">
      <c r="A44" s="50"/>
      <c r="B44" s="216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6"/>
      <c r="O44" s="216"/>
      <c r="P44" s="473"/>
      <c r="Q44" s="222"/>
    </row>
    <row r="45" spans="1:17" ht="36" customHeight="1">
      <c r="A45" s="50" t="s">
        <v>129</v>
      </c>
      <c r="B45" s="876" t="s">
        <v>263</v>
      </c>
      <c r="C45" s="876"/>
      <c r="D45" s="876"/>
      <c r="E45" s="876"/>
      <c r="F45" s="876"/>
      <c r="G45" s="876"/>
      <c r="H45" s="876"/>
      <c r="I45" s="876"/>
      <c r="J45" s="876"/>
      <c r="K45" s="876"/>
      <c r="L45" s="876"/>
      <c r="M45" s="876"/>
      <c r="N45" s="876"/>
      <c r="O45" s="876"/>
      <c r="P45" s="876"/>
    </row>
    <row r="46" spans="1:17" ht="12" customHeight="1">
      <c r="A46" s="221"/>
    </row>
    <row r="52" spans="2:2">
      <c r="B52" s="661"/>
    </row>
  </sheetData>
  <mergeCells count="64">
    <mergeCell ref="O20:O21"/>
    <mergeCell ref="P20:P21"/>
    <mergeCell ref="M20:M21"/>
    <mergeCell ref="N20:N21"/>
    <mergeCell ref="B45:P45"/>
    <mergeCell ref="B43:P43"/>
    <mergeCell ref="O22:O23"/>
    <mergeCell ref="P22:P23"/>
    <mergeCell ref="B20:C21"/>
    <mergeCell ref="M24:M25"/>
    <mergeCell ref="B39:I39"/>
    <mergeCell ref="B41:I41"/>
    <mergeCell ref="B22:C23"/>
    <mergeCell ref="B24:C24"/>
    <mergeCell ref="B35:I35"/>
    <mergeCell ref="B37:I37"/>
    <mergeCell ref="B31:I31"/>
    <mergeCell ref="B33:I33"/>
    <mergeCell ref="N22:N23"/>
    <mergeCell ref="B27:C27"/>
    <mergeCell ref="M22:M23"/>
    <mergeCell ref="B26:C26"/>
    <mergeCell ref="B29:K29"/>
    <mergeCell ref="H28:P28"/>
    <mergeCell ref="M26:M27"/>
    <mergeCell ref="B25:C25"/>
    <mergeCell ref="B18:C19"/>
    <mergeCell ref="I6:I8"/>
    <mergeCell ref="N18:N19"/>
    <mergeCell ref="M18:M19"/>
    <mergeCell ref="B10:C11"/>
    <mergeCell ref="D6:D8"/>
    <mergeCell ref="G6:G8"/>
    <mergeCell ref="B14:C15"/>
    <mergeCell ref="H6:H8"/>
    <mergeCell ref="M16:M17"/>
    <mergeCell ref="N16:N17"/>
    <mergeCell ref="M10:M11"/>
    <mergeCell ref="J6:J8"/>
    <mergeCell ref="B6:C9"/>
    <mergeCell ref="B16:C17"/>
    <mergeCell ref="P18:P19"/>
    <mergeCell ref="L6:L8"/>
    <mergeCell ref="O12:O13"/>
    <mergeCell ref="M12:M13"/>
    <mergeCell ref="M8:O8"/>
    <mergeCell ref="N14:N15"/>
    <mergeCell ref="P14:P15"/>
    <mergeCell ref="P12:P13"/>
    <mergeCell ref="O14:O15"/>
    <mergeCell ref="O18:O19"/>
    <mergeCell ref="O16:O17"/>
    <mergeCell ref="P16:P17"/>
    <mergeCell ref="P10:P11"/>
    <mergeCell ref="M14:M15"/>
    <mergeCell ref="B2:K2"/>
    <mergeCell ref="B12:C13"/>
    <mergeCell ref="N10:N11"/>
    <mergeCell ref="O10:O11"/>
    <mergeCell ref="K6:K8"/>
    <mergeCell ref="N12:N13"/>
    <mergeCell ref="E6:E8"/>
    <mergeCell ref="F6:F8"/>
    <mergeCell ref="M6:P7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53"/>
  <sheetViews>
    <sheetView showGridLines="0" view="pageBreakPreview" zoomScale="75" zoomScaleNormal="100" zoomScaleSheetLayoutView="75" workbookViewId="0">
      <selection activeCell="W15" sqref="W15"/>
    </sheetView>
  </sheetViews>
  <sheetFormatPr defaultColWidth="8" defaultRowHeight="14.25"/>
  <cols>
    <col min="1" max="1" width="3.625" style="1" customWidth="1"/>
    <col min="2" max="9" width="7.875" style="1" customWidth="1"/>
    <col min="10" max="10" width="7.875" style="444" customWidth="1"/>
    <col min="11" max="25" width="7.875" style="1" customWidth="1"/>
    <col min="26" max="16384" width="8" style="1"/>
  </cols>
  <sheetData>
    <row r="1" spans="1:19" ht="21" customHeight="1">
      <c r="J1" s="2"/>
    </row>
    <row r="2" spans="1:19" s="84" customFormat="1" ht="30.75" customHeight="1" thickBot="1">
      <c r="A2" s="11" t="s">
        <v>1</v>
      </c>
      <c r="B2" s="12"/>
      <c r="C2" s="353"/>
      <c r="J2" s="83"/>
      <c r="N2" s="901" t="s">
        <v>121</v>
      </c>
      <c r="O2" s="902"/>
      <c r="P2" s="902"/>
    </row>
    <row r="3" spans="1:19" s="354" customFormat="1" ht="30" customHeight="1">
      <c r="B3" s="355"/>
      <c r="C3" s="921" t="s">
        <v>122</v>
      </c>
      <c r="D3" s="915" t="s">
        <v>76</v>
      </c>
      <c r="E3" s="916"/>
      <c r="F3" s="916"/>
      <c r="G3" s="917"/>
      <c r="H3" s="918" t="s">
        <v>77</v>
      </c>
      <c r="I3" s="919"/>
      <c r="J3" s="919"/>
      <c r="K3" s="920"/>
      <c r="L3" s="906" t="s">
        <v>39</v>
      </c>
      <c r="M3" s="907"/>
      <c r="N3" s="908"/>
      <c r="O3" s="908"/>
      <c r="P3" s="909"/>
      <c r="Q3" s="67"/>
      <c r="R3" s="68"/>
    </row>
    <row r="4" spans="1:19" s="354" customFormat="1" ht="39" customHeight="1" thickBot="1">
      <c r="B4" s="356"/>
      <c r="C4" s="922"/>
      <c r="D4" s="86" t="s">
        <v>55</v>
      </c>
      <c r="E4" s="87" t="s">
        <v>72</v>
      </c>
      <c r="F4" s="87" t="s">
        <v>73</v>
      </c>
      <c r="G4" s="80" t="s">
        <v>53</v>
      </c>
      <c r="H4" s="88" t="s">
        <v>55</v>
      </c>
      <c r="I4" s="89" t="s">
        <v>72</v>
      </c>
      <c r="J4" s="89" t="s">
        <v>73</v>
      </c>
      <c r="K4" s="81" t="s">
        <v>53</v>
      </c>
      <c r="L4" s="86" t="s">
        <v>55</v>
      </c>
      <c r="M4" s="98" t="s">
        <v>74</v>
      </c>
      <c r="N4" s="155" t="s">
        <v>75</v>
      </c>
      <c r="O4" s="154" t="s">
        <v>136</v>
      </c>
      <c r="P4" s="153" t="s">
        <v>137</v>
      </c>
      <c r="Q4" s="69"/>
      <c r="R4" s="70"/>
    </row>
    <row r="5" spans="1:19" s="354" customFormat="1" ht="30" customHeight="1">
      <c r="B5" s="912" t="s">
        <v>45</v>
      </c>
      <c r="C5" s="357">
        <f>SUM(D5,H5,L5)</f>
        <v>3620</v>
      </c>
      <c r="D5" s="358">
        <f>SUM(E5:G5)</f>
        <v>3536</v>
      </c>
      <c r="E5" s="359">
        <v>432</v>
      </c>
      <c r="F5" s="359">
        <v>166</v>
      </c>
      <c r="G5" s="360">
        <v>2938</v>
      </c>
      <c r="H5" s="358">
        <f>SUM(I5:K5)</f>
        <v>82</v>
      </c>
      <c r="I5" s="359">
        <v>0</v>
      </c>
      <c r="J5" s="361">
        <v>0</v>
      </c>
      <c r="K5" s="362">
        <v>82</v>
      </c>
      <c r="L5" s="358">
        <f>SUM(M5:P5)</f>
        <v>2</v>
      </c>
      <c r="M5" s="361">
        <v>2</v>
      </c>
      <c r="N5" s="359">
        <v>0</v>
      </c>
      <c r="O5" s="359">
        <v>0</v>
      </c>
      <c r="P5" s="363">
        <v>0</v>
      </c>
      <c r="Q5" s="71"/>
      <c r="R5" s="73"/>
    </row>
    <row r="6" spans="1:19" s="354" customFormat="1" ht="30" customHeight="1">
      <c r="B6" s="913"/>
      <c r="C6" s="364">
        <f>C5/$C5*100</f>
        <v>100</v>
      </c>
      <c r="D6" s="365">
        <f t="shared" ref="D6:P6" si="0">D5/$C5*100</f>
        <v>97.679558011049721</v>
      </c>
      <c r="E6" s="366">
        <f t="shared" si="0"/>
        <v>11.933701657458563</v>
      </c>
      <c r="F6" s="366">
        <f t="shared" si="0"/>
        <v>4.5856353591160222</v>
      </c>
      <c r="G6" s="367">
        <f t="shared" si="0"/>
        <v>81.160220994475139</v>
      </c>
      <c r="H6" s="368">
        <f t="shared" si="0"/>
        <v>2.2651933701657456</v>
      </c>
      <c r="I6" s="366">
        <f t="shared" si="0"/>
        <v>0</v>
      </c>
      <c r="J6" s="369">
        <f t="shared" si="0"/>
        <v>0</v>
      </c>
      <c r="K6" s="370">
        <f t="shared" si="0"/>
        <v>2.2651933701657456</v>
      </c>
      <c r="L6" s="365">
        <f t="shared" si="0"/>
        <v>5.5248618784530391E-2</v>
      </c>
      <c r="M6" s="369">
        <f t="shared" si="0"/>
        <v>5.5248618784530391E-2</v>
      </c>
      <c r="N6" s="371">
        <f t="shared" si="0"/>
        <v>0</v>
      </c>
      <c r="O6" s="366">
        <f t="shared" si="0"/>
        <v>0</v>
      </c>
      <c r="P6" s="372">
        <f t="shared" si="0"/>
        <v>0</v>
      </c>
      <c r="Q6" s="76"/>
      <c r="R6" s="77"/>
    </row>
    <row r="7" spans="1:19" s="354" customFormat="1" ht="30" customHeight="1">
      <c r="B7" s="910" t="s">
        <v>46</v>
      </c>
      <c r="C7" s="373">
        <f>SUM(D7,H7,L7)</f>
        <v>3570</v>
      </c>
      <c r="D7" s="374">
        <f>SUM(E7:G7)</f>
        <v>3013</v>
      </c>
      <c r="E7" s="375">
        <v>317</v>
      </c>
      <c r="F7" s="375">
        <v>250</v>
      </c>
      <c r="G7" s="376">
        <v>2446</v>
      </c>
      <c r="H7" s="374">
        <f>SUM(I7:K7)</f>
        <v>554</v>
      </c>
      <c r="I7" s="375">
        <v>0</v>
      </c>
      <c r="J7" s="377">
        <v>0</v>
      </c>
      <c r="K7" s="378">
        <v>554</v>
      </c>
      <c r="L7" s="374">
        <f>SUM(M7:P7)</f>
        <v>3</v>
      </c>
      <c r="M7" s="377">
        <v>3</v>
      </c>
      <c r="N7" s="375">
        <v>0</v>
      </c>
      <c r="O7" s="375">
        <v>0</v>
      </c>
      <c r="P7" s="379">
        <v>0</v>
      </c>
      <c r="Q7" s="76"/>
      <c r="R7" s="77"/>
    </row>
    <row r="8" spans="1:19" s="354" customFormat="1" ht="30" customHeight="1">
      <c r="B8" s="914"/>
      <c r="C8" s="380">
        <f>C7/$C7*100</f>
        <v>100</v>
      </c>
      <c r="D8" s="381">
        <f t="shared" ref="D8:P8" si="1">D7/$C7*100</f>
        <v>84.397759103641462</v>
      </c>
      <c r="E8" s="382">
        <f t="shared" si="1"/>
        <v>8.8795518207282917</v>
      </c>
      <c r="F8" s="382">
        <f t="shared" si="1"/>
        <v>7.0028011204481793</v>
      </c>
      <c r="G8" s="383">
        <f t="shared" si="1"/>
        <v>68.515406162464984</v>
      </c>
      <c r="H8" s="384">
        <f t="shared" si="1"/>
        <v>15.518207282913165</v>
      </c>
      <c r="I8" s="382">
        <f t="shared" si="1"/>
        <v>0</v>
      </c>
      <c r="J8" s="385">
        <f t="shared" si="1"/>
        <v>0</v>
      </c>
      <c r="K8" s="386">
        <f t="shared" si="1"/>
        <v>15.518207282913165</v>
      </c>
      <c r="L8" s="381">
        <f t="shared" si="1"/>
        <v>8.4033613445378158E-2</v>
      </c>
      <c r="M8" s="385">
        <f t="shared" si="1"/>
        <v>8.4033613445378158E-2</v>
      </c>
      <c r="N8" s="387">
        <f t="shared" si="1"/>
        <v>0</v>
      </c>
      <c r="O8" s="382">
        <f t="shared" si="1"/>
        <v>0</v>
      </c>
      <c r="P8" s="388">
        <f t="shared" si="1"/>
        <v>0</v>
      </c>
      <c r="Q8" s="76"/>
      <c r="R8" s="77"/>
    </row>
    <row r="9" spans="1:19" s="354" customFormat="1" ht="30" customHeight="1">
      <c r="B9" s="910" t="s">
        <v>51</v>
      </c>
      <c r="C9" s="389">
        <f>SUM(D9,H9,L9)</f>
        <v>7190</v>
      </c>
      <c r="D9" s="390">
        <f>SUM(E9:G9)</f>
        <v>6549</v>
      </c>
      <c r="E9" s="391">
        <f>SUM(E5,E7)</f>
        <v>749</v>
      </c>
      <c r="F9" s="391">
        <f>SUM(F5,F7)</f>
        <v>416</v>
      </c>
      <c r="G9" s="392">
        <f>SUM(G5,G7)</f>
        <v>5384</v>
      </c>
      <c r="H9" s="390">
        <f>SUM(I9:K9)</f>
        <v>636</v>
      </c>
      <c r="I9" s="391">
        <f>SUM(I5,I7)</f>
        <v>0</v>
      </c>
      <c r="J9" s="393">
        <f>SUM(J5,J7)</f>
        <v>0</v>
      </c>
      <c r="K9" s="394">
        <f>SUM(K5,K7)</f>
        <v>636</v>
      </c>
      <c r="L9" s="390">
        <f>SUM(M9:P9)</f>
        <v>5</v>
      </c>
      <c r="M9" s="391">
        <f>SUM(M5,M7)</f>
        <v>5</v>
      </c>
      <c r="N9" s="391">
        <f>SUM(N5,N7)</f>
        <v>0</v>
      </c>
      <c r="O9" s="391">
        <f>SUM(O5,O7)</f>
        <v>0</v>
      </c>
      <c r="P9" s="395">
        <f>SUM(P5,P7)</f>
        <v>0</v>
      </c>
      <c r="Q9" s="76"/>
      <c r="R9" s="77"/>
    </row>
    <row r="10" spans="1:19" s="354" customFormat="1" ht="30" customHeight="1">
      <c r="B10" s="911"/>
      <c r="C10" s="396">
        <f t="shared" ref="C10:P12" si="2">C9/$C9*100</f>
        <v>100</v>
      </c>
      <c r="D10" s="397">
        <f t="shared" si="2"/>
        <v>91.084840055632824</v>
      </c>
      <c r="E10" s="398">
        <f t="shared" si="2"/>
        <v>10.417246175243394</v>
      </c>
      <c r="F10" s="398">
        <f t="shared" si="2"/>
        <v>5.7858136300417247</v>
      </c>
      <c r="G10" s="399">
        <f t="shared" si="2"/>
        <v>74.881780250347703</v>
      </c>
      <c r="H10" s="397">
        <f t="shared" si="2"/>
        <v>8.8456189151599443</v>
      </c>
      <c r="I10" s="398">
        <f t="shared" si="2"/>
        <v>0</v>
      </c>
      <c r="J10" s="400">
        <f t="shared" si="2"/>
        <v>0</v>
      </c>
      <c r="K10" s="401">
        <f t="shared" si="2"/>
        <v>8.8456189151599443</v>
      </c>
      <c r="L10" s="402">
        <f t="shared" si="2"/>
        <v>6.9541029207232263E-2</v>
      </c>
      <c r="M10" s="400">
        <f t="shared" si="2"/>
        <v>6.9541029207232263E-2</v>
      </c>
      <c r="N10" s="403">
        <f t="shared" si="2"/>
        <v>0</v>
      </c>
      <c r="O10" s="398">
        <f t="shared" si="2"/>
        <v>0</v>
      </c>
      <c r="P10" s="404">
        <f t="shared" si="2"/>
        <v>0</v>
      </c>
      <c r="Q10" s="76"/>
      <c r="R10" s="77"/>
    </row>
    <row r="11" spans="1:19" s="354" customFormat="1" ht="30" customHeight="1">
      <c r="B11" s="142" t="s">
        <v>58</v>
      </c>
      <c r="C11" s="373">
        <v>7201</v>
      </c>
      <c r="D11" s="374">
        <v>6497</v>
      </c>
      <c r="E11" s="375">
        <v>734</v>
      </c>
      <c r="F11" s="375">
        <v>374</v>
      </c>
      <c r="G11" s="376">
        <v>5389</v>
      </c>
      <c r="H11" s="374">
        <v>698</v>
      </c>
      <c r="I11" s="375">
        <v>0</v>
      </c>
      <c r="J11" s="377">
        <v>5</v>
      </c>
      <c r="K11" s="378">
        <v>693</v>
      </c>
      <c r="L11" s="374">
        <v>6</v>
      </c>
      <c r="M11" s="657">
        <v>6</v>
      </c>
      <c r="N11" s="375">
        <v>0</v>
      </c>
      <c r="O11" s="375">
        <v>0</v>
      </c>
      <c r="P11" s="379">
        <v>0</v>
      </c>
      <c r="Q11" s="76"/>
      <c r="R11" s="77"/>
    </row>
    <row r="12" spans="1:19" s="354" customFormat="1" ht="30" customHeight="1" thickBot="1">
      <c r="B12" s="82" t="s">
        <v>149</v>
      </c>
      <c r="C12" s="405">
        <f t="shared" si="2"/>
        <v>100</v>
      </c>
      <c r="D12" s="406">
        <f t="shared" si="2"/>
        <v>90.22358005832524</v>
      </c>
      <c r="E12" s="407">
        <f t="shared" si="2"/>
        <v>10.193028746007499</v>
      </c>
      <c r="F12" s="407">
        <f t="shared" si="2"/>
        <v>5.1937230940147208</v>
      </c>
      <c r="G12" s="408">
        <f t="shared" si="2"/>
        <v>74.836828218303012</v>
      </c>
      <c r="H12" s="406">
        <f t="shared" si="2"/>
        <v>9.6930981808082208</v>
      </c>
      <c r="I12" s="407">
        <f t="shared" si="2"/>
        <v>0</v>
      </c>
      <c r="J12" s="409">
        <f t="shared" si="2"/>
        <v>6.9434800722121937E-2</v>
      </c>
      <c r="K12" s="410">
        <f t="shared" si="2"/>
        <v>9.6236633800860982</v>
      </c>
      <c r="L12" s="411">
        <f t="shared" si="2"/>
        <v>8.3321760866546316E-2</v>
      </c>
      <c r="M12" s="658">
        <f t="shared" si="2"/>
        <v>8.3321760866546316E-2</v>
      </c>
      <c r="N12" s="412">
        <f t="shared" si="2"/>
        <v>0</v>
      </c>
      <c r="O12" s="407">
        <f t="shared" si="2"/>
        <v>0</v>
      </c>
      <c r="P12" s="413">
        <f t="shared" si="2"/>
        <v>0</v>
      </c>
      <c r="Q12" s="76"/>
      <c r="R12" s="77"/>
    </row>
    <row r="13" spans="1:19" s="354" customFormat="1" ht="18.75" customHeight="1">
      <c r="B13" s="70"/>
      <c r="C13" s="173"/>
      <c r="D13" s="174"/>
      <c r="E13" s="175"/>
      <c r="F13" s="175"/>
      <c r="G13" s="176"/>
      <c r="H13" s="174"/>
      <c r="I13" s="175"/>
      <c r="J13" s="176"/>
      <c r="K13" s="174"/>
      <c r="L13" s="175"/>
      <c r="M13" s="176"/>
      <c r="N13" s="174"/>
      <c r="O13" s="175"/>
      <c r="P13" s="176"/>
      <c r="Q13" s="76"/>
      <c r="R13" s="77"/>
    </row>
    <row r="14" spans="1:19" s="354" customFormat="1" ht="30" hidden="1" customHeight="1">
      <c r="B14" s="188"/>
      <c r="C14" s="177"/>
      <c r="D14" s="177"/>
      <c r="E14" s="177"/>
      <c r="F14" s="177"/>
      <c r="G14" s="177"/>
      <c r="H14" s="177"/>
      <c r="I14" s="177"/>
      <c r="J14" s="176"/>
      <c r="K14" s="174"/>
      <c r="L14" s="175"/>
      <c r="M14" s="176"/>
      <c r="N14" s="174"/>
      <c r="O14" s="175"/>
      <c r="P14" s="176"/>
      <c r="Q14" s="76"/>
      <c r="R14" s="77"/>
    </row>
    <row r="15" spans="1:19" s="354" customFormat="1" ht="9" customHeight="1">
      <c r="B15" s="69"/>
      <c r="C15" s="69"/>
      <c r="D15" s="67"/>
      <c r="E15" s="67"/>
      <c r="F15" s="67"/>
      <c r="G15" s="78"/>
      <c r="H15" s="225"/>
      <c r="I15" s="74"/>
      <c r="J15" s="78"/>
      <c r="K15" s="225"/>
      <c r="L15" s="71"/>
      <c r="M15" s="79"/>
      <c r="N15" s="225"/>
      <c r="O15" s="75"/>
      <c r="P15" s="72"/>
      <c r="Q15" s="76"/>
      <c r="R15" s="77"/>
    </row>
    <row r="16" spans="1:19" s="60" customFormat="1" ht="134.25" customHeight="1">
      <c r="A16" s="58"/>
      <c r="B16" s="903" t="s">
        <v>235</v>
      </c>
      <c r="C16" s="903"/>
      <c r="D16" s="903"/>
      <c r="E16" s="903"/>
      <c r="F16" s="903"/>
      <c r="G16" s="903"/>
      <c r="H16" s="903"/>
      <c r="I16" s="903"/>
      <c r="J16" s="903"/>
      <c r="K16" s="903"/>
      <c r="L16" s="903"/>
      <c r="M16" s="903"/>
      <c r="N16" s="903"/>
      <c r="O16" s="903"/>
      <c r="P16" s="903"/>
      <c r="Q16" s="59"/>
      <c r="R16" s="59"/>
      <c r="S16" s="304"/>
    </row>
    <row r="17" spans="1:20" ht="33" customHeight="1">
      <c r="A17" s="18"/>
      <c r="B17" s="41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20" s="13" customFormat="1" ht="29.25" customHeight="1" thickBot="1">
      <c r="A18" s="11" t="s">
        <v>3</v>
      </c>
      <c r="B18" s="18"/>
      <c r="H18" s="14"/>
      <c r="J18" s="15"/>
      <c r="P18" s="143" t="s">
        <v>85</v>
      </c>
      <c r="S18" s="16"/>
    </row>
    <row r="19" spans="1:20" s="13" customFormat="1" ht="30" customHeight="1" thickBot="1">
      <c r="A19" s="11"/>
      <c r="B19" s="882"/>
      <c r="C19" s="883"/>
      <c r="D19" s="884"/>
      <c r="E19" s="885"/>
      <c r="F19" s="206" t="s">
        <v>55</v>
      </c>
      <c r="G19" s="207" t="s">
        <v>80</v>
      </c>
      <c r="H19" s="208" t="s">
        <v>78</v>
      </c>
      <c r="I19" s="205" t="s">
        <v>79</v>
      </c>
      <c r="J19" s="209" t="s">
        <v>4</v>
      </c>
      <c r="K19" s="205" t="s">
        <v>81</v>
      </c>
      <c r="L19" s="205" t="s">
        <v>82</v>
      </c>
      <c r="M19" s="192" t="s">
        <v>84</v>
      </c>
      <c r="N19" s="205" t="s">
        <v>5</v>
      </c>
      <c r="O19" s="205" t="s">
        <v>83</v>
      </c>
      <c r="P19" s="210" t="s">
        <v>39</v>
      </c>
      <c r="S19" s="69"/>
      <c r="T19" s="16"/>
    </row>
    <row r="20" spans="1:20" s="13" customFormat="1" ht="30" customHeight="1">
      <c r="A20" s="11"/>
      <c r="B20" s="893" t="s">
        <v>76</v>
      </c>
      <c r="C20" s="894"/>
      <c r="D20" s="895"/>
      <c r="E20" s="896"/>
      <c r="F20" s="415">
        <f>SUM(G20:P20)</f>
        <v>6549</v>
      </c>
      <c r="G20" s="416">
        <v>1489</v>
      </c>
      <c r="H20" s="417">
        <v>2832</v>
      </c>
      <c r="I20" s="418">
        <v>1140</v>
      </c>
      <c r="J20" s="418">
        <v>249</v>
      </c>
      <c r="K20" s="418">
        <v>317</v>
      </c>
      <c r="L20" s="418">
        <v>114</v>
      </c>
      <c r="M20" s="418">
        <v>148</v>
      </c>
      <c r="N20" s="418">
        <v>60</v>
      </c>
      <c r="O20" s="418">
        <v>90</v>
      </c>
      <c r="P20" s="419">
        <v>110</v>
      </c>
      <c r="S20" s="125"/>
      <c r="T20" s="16"/>
    </row>
    <row r="21" spans="1:20" s="13" customFormat="1" ht="30" customHeight="1">
      <c r="A21" s="11"/>
      <c r="B21" s="897" t="s">
        <v>77</v>
      </c>
      <c r="C21" s="898"/>
      <c r="D21" s="899"/>
      <c r="E21" s="900"/>
      <c r="F21" s="420">
        <f>SUM(G21:P21)</f>
        <v>636</v>
      </c>
      <c r="G21" s="421">
        <v>335</v>
      </c>
      <c r="H21" s="422">
        <v>221</v>
      </c>
      <c r="I21" s="423">
        <v>38</v>
      </c>
      <c r="J21" s="423">
        <v>6</v>
      </c>
      <c r="K21" s="423">
        <v>28</v>
      </c>
      <c r="L21" s="423">
        <v>0</v>
      </c>
      <c r="M21" s="423">
        <v>0</v>
      </c>
      <c r="N21" s="423">
        <v>5</v>
      </c>
      <c r="O21" s="423">
        <v>0</v>
      </c>
      <c r="P21" s="424">
        <v>3</v>
      </c>
      <c r="S21" s="125"/>
      <c r="T21" s="16"/>
    </row>
    <row r="22" spans="1:20" s="13" customFormat="1" ht="30" customHeight="1">
      <c r="A22" s="11"/>
      <c r="B22" s="886" t="s">
        <v>55</v>
      </c>
      <c r="C22" s="887"/>
      <c r="D22" s="888"/>
      <c r="E22" s="889"/>
      <c r="F22" s="425">
        <f>SUM(G22:P22)</f>
        <v>7185</v>
      </c>
      <c r="G22" s="391">
        <f t="shared" ref="G22:P22" si="3">SUM(G20:G21)</f>
        <v>1824</v>
      </c>
      <c r="H22" s="390">
        <f>SUM(H20:H21)</f>
        <v>3053</v>
      </c>
      <c r="I22" s="391">
        <f t="shared" si="3"/>
        <v>1178</v>
      </c>
      <c r="J22" s="391">
        <f t="shared" si="3"/>
        <v>255</v>
      </c>
      <c r="K22" s="391">
        <f t="shared" si="3"/>
        <v>345</v>
      </c>
      <c r="L22" s="391">
        <f t="shared" si="3"/>
        <v>114</v>
      </c>
      <c r="M22" s="391">
        <f t="shared" si="3"/>
        <v>148</v>
      </c>
      <c r="N22" s="391">
        <f t="shared" si="3"/>
        <v>65</v>
      </c>
      <c r="O22" s="391">
        <f t="shared" si="3"/>
        <v>90</v>
      </c>
      <c r="P22" s="426">
        <f t="shared" si="3"/>
        <v>113</v>
      </c>
      <c r="S22" s="126"/>
      <c r="T22" s="16"/>
    </row>
    <row r="23" spans="1:20" s="13" customFormat="1" ht="30" customHeight="1">
      <c r="A23" s="11"/>
      <c r="B23" s="897" t="s">
        <v>173</v>
      </c>
      <c r="C23" s="898"/>
      <c r="D23" s="899"/>
      <c r="E23" s="900"/>
      <c r="F23" s="427">
        <f>F22/$F22*100</f>
        <v>100</v>
      </c>
      <c r="G23" s="428">
        <f>G22/$F22*100</f>
        <v>25.38622129436326</v>
      </c>
      <c r="H23" s="429">
        <f>H22/$F22*100</f>
        <v>42.491301322199028</v>
      </c>
      <c r="I23" s="428">
        <f t="shared" ref="I23:P23" si="4">I22/$F22*100</f>
        <v>16.395267919276272</v>
      </c>
      <c r="J23" s="428">
        <f t="shared" si="4"/>
        <v>3.5490605427974948</v>
      </c>
      <c r="K23" s="428">
        <f t="shared" si="4"/>
        <v>4.8016701461377869</v>
      </c>
      <c r="L23" s="428">
        <f t="shared" si="4"/>
        <v>1.5866388308977037</v>
      </c>
      <c r="M23" s="428">
        <f t="shared" si="4"/>
        <v>2.059846903270703</v>
      </c>
      <c r="N23" s="428">
        <f t="shared" si="4"/>
        <v>0.90466249130132215</v>
      </c>
      <c r="O23" s="428">
        <f t="shared" si="4"/>
        <v>1.2526096033402923</v>
      </c>
      <c r="P23" s="430">
        <f t="shared" si="4"/>
        <v>1.5727209464161447</v>
      </c>
      <c r="S23" s="127"/>
      <c r="T23" s="16"/>
    </row>
    <row r="24" spans="1:20" s="13" customFormat="1" ht="30" customHeight="1">
      <c r="A24" s="11"/>
      <c r="B24" s="886" t="s">
        <v>101</v>
      </c>
      <c r="C24" s="887"/>
      <c r="D24" s="888"/>
      <c r="E24" s="889"/>
      <c r="F24" s="431">
        <v>7195</v>
      </c>
      <c r="G24" s="432">
        <v>1699</v>
      </c>
      <c r="H24" s="433">
        <v>3099</v>
      </c>
      <c r="I24" s="434">
        <v>1203</v>
      </c>
      <c r="J24" s="434">
        <v>274</v>
      </c>
      <c r="K24" s="434">
        <v>377</v>
      </c>
      <c r="L24" s="434">
        <v>139</v>
      </c>
      <c r="M24" s="434">
        <v>147</v>
      </c>
      <c r="N24" s="434">
        <v>64</v>
      </c>
      <c r="O24" s="434">
        <v>86</v>
      </c>
      <c r="P24" s="435">
        <v>107</v>
      </c>
      <c r="R24" s="77"/>
      <c r="S24" s="125"/>
      <c r="T24" s="16"/>
    </row>
    <row r="25" spans="1:20" s="13" customFormat="1" ht="30" customHeight="1" thickBot="1">
      <c r="A25" s="11"/>
      <c r="B25" s="783" t="s">
        <v>173</v>
      </c>
      <c r="C25" s="890"/>
      <c r="D25" s="891"/>
      <c r="E25" s="892"/>
      <c r="F25" s="436">
        <v>100</v>
      </c>
      <c r="G25" s="437">
        <v>23.613620569840165</v>
      </c>
      <c r="H25" s="438">
        <v>43.071577484364141</v>
      </c>
      <c r="I25" s="439">
        <v>16.719944405837385</v>
      </c>
      <c r="J25" s="439">
        <v>3.8082001389854061</v>
      </c>
      <c r="K25" s="439">
        <v>5.239749826268242</v>
      </c>
      <c r="L25" s="439">
        <v>1.931897150799166</v>
      </c>
      <c r="M25" s="439">
        <v>2.0430854760250172</v>
      </c>
      <c r="N25" s="439">
        <v>0.88950660180681029</v>
      </c>
      <c r="O25" s="439">
        <v>1.1952744961779014</v>
      </c>
      <c r="P25" s="440">
        <v>1.487143849895761</v>
      </c>
      <c r="S25" s="101"/>
      <c r="T25" s="16"/>
    </row>
    <row r="26" spans="1:20" s="13" customFormat="1" ht="6" customHeight="1">
      <c r="A26" s="11"/>
      <c r="B26" s="100"/>
      <c r="C26" s="56"/>
      <c r="D26" s="56"/>
      <c r="E26" s="101"/>
      <c r="F26" s="101"/>
      <c r="G26" s="101"/>
      <c r="H26" s="102"/>
      <c r="I26" s="101"/>
      <c r="J26" s="101"/>
      <c r="K26" s="101"/>
      <c r="L26" s="101"/>
      <c r="M26" s="101"/>
      <c r="N26" s="101"/>
      <c r="O26" s="101"/>
      <c r="S26" s="16"/>
    </row>
    <row r="27" spans="1:20" s="13" customFormat="1" ht="18" customHeight="1">
      <c r="A27" s="11"/>
      <c r="B27" s="904"/>
      <c r="C27" s="905"/>
      <c r="H27" s="83"/>
      <c r="J27" s="83"/>
      <c r="K27" s="84"/>
      <c r="L27" s="84"/>
      <c r="M27" s="84"/>
      <c r="N27" s="84"/>
      <c r="O27" s="85"/>
      <c r="P27" s="195" t="s">
        <v>142</v>
      </c>
      <c r="S27" s="16"/>
    </row>
    <row r="28" spans="1:20" s="13" customFormat="1" ht="6.75" customHeight="1">
      <c r="A28" s="11"/>
      <c r="B28" s="224"/>
      <c r="C28" s="441"/>
      <c r="H28" s="83"/>
      <c r="J28" s="83"/>
      <c r="K28" s="84"/>
      <c r="L28" s="84"/>
      <c r="M28" s="84"/>
      <c r="N28" s="84"/>
      <c r="O28" s="85"/>
      <c r="P28" s="145"/>
      <c r="S28" s="16"/>
    </row>
    <row r="29" spans="1:20" s="13" customFormat="1" ht="6" hidden="1" customHeight="1">
      <c r="A29" s="11"/>
      <c r="B29" s="188"/>
      <c r="C29" s="442"/>
      <c r="D29" s="190"/>
      <c r="E29" s="190"/>
      <c r="F29" s="190"/>
      <c r="G29" s="190"/>
      <c r="H29" s="191"/>
      <c r="I29" s="190"/>
      <c r="J29" s="191"/>
      <c r="K29" s="178"/>
      <c r="L29" s="178"/>
      <c r="M29" s="84"/>
      <c r="N29" s="84"/>
      <c r="O29" s="85"/>
      <c r="P29" s="145"/>
      <c r="S29" s="16"/>
    </row>
    <row r="30" spans="1:20" s="31" customFormat="1" ht="11.25" customHeight="1">
      <c r="B30" s="29"/>
      <c r="C30" s="55"/>
      <c r="D30" s="56"/>
      <c r="E30" s="57"/>
      <c r="F30" s="57"/>
      <c r="G30" s="124"/>
      <c r="H30" s="124"/>
      <c r="I30" s="57"/>
      <c r="J30" s="124"/>
      <c r="K30" s="443"/>
      <c r="L30" s="443"/>
      <c r="M30" s="443"/>
      <c r="N30" s="443"/>
      <c r="O30" s="443"/>
      <c r="P30" s="443"/>
      <c r="Q30" s="57"/>
      <c r="R30" s="57"/>
      <c r="S30" s="57"/>
      <c r="T30" s="57"/>
    </row>
    <row r="31" spans="1:20" s="31" customFormat="1" ht="80.25" customHeight="1">
      <c r="B31" s="881" t="s">
        <v>236</v>
      </c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1"/>
      <c r="P31" s="881"/>
      <c r="Q31" s="61"/>
      <c r="R31" s="61"/>
      <c r="S31" s="304"/>
      <c r="T31" s="60"/>
    </row>
    <row r="32" spans="1:20" s="30" customFormat="1" ht="21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"/>
    </row>
    <row r="33" spans="2:20" s="30" customFormat="1" ht="21" hidden="1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"/>
    </row>
    <row r="34" spans="2:20" s="31" customFormat="1" ht="21" customHeight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"/>
    </row>
    <row r="35" spans="2:20" s="31" customFormat="1" ht="21" customHeight="1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"/>
    </row>
    <row r="36" spans="2:20" s="30" customFormat="1" ht="21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"/>
    </row>
    <row r="37" spans="2:20" s="30" customFormat="1" ht="21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"/>
    </row>
    <row r="38" spans="2:20" s="32" customFormat="1" ht="21" customHeight="1"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"/>
    </row>
    <row r="39" spans="2:20" s="32" customFormat="1" ht="21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"/>
    </row>
    <row r="53" spans="2:2">
      <c r="B53" s="660"/>
    </row>
  </sheetData>
  <mergeCells count="18">
    <mergeCell ref="N2:P2"/>
    <mergeCell ref="B16:P16"/>
    <mergeCell ref="B27:C27"/>
    <mergeCell ref="L3:P3"/>
    <mergeCell ref="B9:B10"/>
    <mergeCell ref="B5:B6"/>
    <mergeCell ref="B7:B8"/>
    <mergeCell ref="D3:G3"/>
    <mergeCell ref="H3:K3"/>
    <mergeCell ref="C3:C4"/>
    <mergeCell ref="B31:P31"/>
    <mergeCell ref="B19:E19"/>
    <mergeCell ref="B24:E24"/>
    <mergeCell ref="B25:E25"/>
    <mergeCell ref="B20:E20"/>
    <mergeCell ref="B21:E21"/>
    <mergeCell ref="B22:E22"/>
    <mergeCell ref="B23:E23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5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Q53"/>
  <sheetViews>
    <sheetView showGridLines="0" view="pageBreakPreview" zoomScale="91" zoomScaleNormal="75" zoomScaleSheetLayoutView="91" workbookViewId="0">
      <selection activeCell="T13" sqref="T13"/>
    </sheetView>
  </sheetViews>
  <sheetFormatPr defaultRowHeight="13.5"/>
  <cols>
    <col min="1" max="1" width="3.5" style="232" customWidth="1"/>
    <col min="2" max="3" width="4.5" style="232" customWidth="1"/>
    <col min="4" max="9" width="10.625" style="232" customWidth="1"/>
    <col min="10" max="10" width="9.875" style="232" customWidth="1"/>
    <col min="11" max="11" width="9.25" style="232" customWidth="1"/>
    <col min="12" max="15" width="6.875" style="232" customWidth="1"/>
    <col min="16" max="16" width="2.125" style="232" customWidth="1"/>
    <col min="17" max="16384" width="9" style="232"/>
  </cols>
  <sheetData>
    <row r="1" spans="1:15" ht="21" customHeight="1">
      <c r="A1" s="2"/>
      <c r="B1" s="2"/>
      <c r="C1" s="2"/>
      <c r="D1" s="2"/>
      <c r="E1" s="2"/>
      <c r="F1" s="4"/>
      <c r="G1" s="4"/>
      <c r="H1" s="2"/>
      <c r="I1" s="2"/>
      <c r="J1" s="2"/>
      <c r="K1" s="2"/>
      <c r="L1" s="2"/>
      <c r="M1" s="231"/>
      <c r="N1" s="2"/>
      <c r="O1" s="231"/>
    </row>
    <row r="2" spans="1:15" ht="30" customHeight="1">
      <c r="B2" s="923" t="s">
        <v>159</v>
      </c>
      <c r="C2" s="924"/>
      <c r="D2" s="924"/>
      <c r="E2" s="924"/>
      <c r="F2" s="924"/>
      <c r="G2" s="924"/>
      <c r="H2" s="924"/>
      <c r="I2" s="925"/>
      <c r="J2" s="665" t="s">
        <v>146</v>
      </c>
      <c r="K2" s="665"/>
      <c r="L2" s="665"/>
      <c r="M2" s="665"/>
      <c r="N2" s="665"/>
      <c r="O2" s="665"/>
    </row>
    <row r="3" spans="1:15" ht="29.25" customHeight="1">
      <c r="A3" s="2"/>
      <c r="B3" s="99"/>
      <c r="C3" s="2"/>
      <c r="D3" s="2"/>
      <c r="E3" s="2"/>
      <c r="F3" s="2"/>
      <c r="G3" s="2"/>
      <c r="H3" s="2"/>
      <c r="I3" s="630"/>
      <c r="J3" s="665"/>
      <c r="K3" s="665"/>
      <c r="L3" s="665"/>
      <c r="M3" s="665"/>
      <c r="N3" s="665"/>
      <c r="O3" s="665"/>
    </row>
    <row r="4" spans="1:15" ht="35.25" customHeight="1" thickBot="1">
      <c r="A4" s="9" t="s">
        <v>36</v>
      </c>
      <c r="B4" s="10"/>
      <c r="C4" s="10"/>
      <c r="D4" s="233"/>
      <c r="E4" s="233"/>
      <c r="F4" s="233"/>
      <c r="G4" s="234"/>
      <c r="H4" s="233"/>
      <c r="I4" s="233"/>
      <c r="J4" s="27"/>
      <c r="K4" s="129" t="s">
        <v>115</v>
      </c>
      <c r="M4" s="234"/>
      <c r="N4" s="234"/>
      <c r="O4" s="234"/>
    </row>
    <row r="5" spans="1:15" ht="20.25" customHeight="1">
      <c r="A5" s="39"/>
      <c r="B5" s="930" t="s">
        <v>37</v>
      </c>
      <c r="C5" s="695"/>
      <c r="D5" s="720" t="s">
        <v>38</v>
      </c>
      <c r="E5" s="691" t="s">
        <v>138</v>
      </c>
      <c r="F5" s="691" t="s">
        <v>123</v>
      </c>
      <c r="G5" s="691" t="s">
        <v>124</v>
      </c>
      <c r="H5" s="691" t="s">
        <v>139</v>
      </c>
      <c r="I5" s="691" t="s">
        <v>8</v>
      </c>
      <c r="J5" s="691" t="s">
        <v>39</v>
      </c>
      <c r="K5" s="698" t="s">
        <v>40</v>
      </c>
      <c r="L5" s="836" t="s">
        <v>70</v>
      </c>
      <c r="M5" s="933"/>
      <c r="N5" s="933"/>
      <c r="O5" s="934"/>
    </row>
    <row r="6" spans="1:15" ht="20.25" customHeight="1">
      <c r="A6" s="39"/>
      <c r="B6" s="696"/>
      <c r="C6" s="697"/>
      <c r="D6" s="721"/>
      <c r="E6" s="692"/>
      <c r="F6" s="692"/>
      <c r="G6" s="692"/>
      <c r="H6" s="692"/>
      <c r="I6" s="692"/>
      <c r="J6" s="692"/>
      <c r="K6" s="699"/>
      <c r="L6" s="935"/>
      <c r="M6" s="936"/>
      <c r="N6" s="936"/>
      <c r="O6" s="937"/>
    </row>
    <row r="7" spans="1:15" ht="20.25" customHeight="1">
      <c r="A7" s="39"/>
      <c r="B7" s="696"/>
      <c r="C7" s="697"/>
      <c r="D7" s="721"/>
      <c r="E7" s="692"/>
      <c r="F7" s="692"/>
      <c r="G7" s="692"/>
      <c r="H7" s="692"/>
      <c r="I7" s="692"/>
      <c r="J7" s="692"/>
      <c r="K7" s="699"/>
      <c r="L7" s="847" t="s">
        <v>43</v>
      </c>
      <c r="M7" s="848"/>
      <c r="N7" s="849"/>
      <c r="O7" s="223" t="s">
        <v>44</v>
      </c>
    </row>
    <row r="8" spans="1:15" ht="20.25" customHeight="1" thickBot="1">
      <c r="A8" s="39"/>
      <c r="B8" s="931"/>
      <c r="C8" s="932"/>
      <c r="D8" s="7" t="s">
        <v>87</v>
      </c>
      <c r="E8" s="8" t="s">
        <v>88</v>
      </c>
      <c r="F8" s="8" t="s">
        <v>89</v>
      </c>
      <c r="G8" s="8" t="s">
        <v>90</v>
      </c>
      <c r="H8" s="8" t="s">
        <v>91</v>
      </c>
      <c r="I8" s="8" t="s">
        <v>92</v>
      </c>
      <c r="J8" s="8" t="s">
        <v>93</v>
      </c>
      <c r="K8" s="62" t="s">
        <v>41</v>
      </c>
      <c r="L8" s="63"/>
      <c r="M8" s="65" t="s">
        <v>45</v>
      </c>
      <c r="N8" s="66" t="s">
        <v>46</v>
      </c>
      <c r="O8" s="64" t="s">
        <v>71</v>
      </c>
    </row>
    <row r="9" spans="1:15" ht="20.25" customHeight="1">
      <c r="A9" s="5"/>
      <c r="B9" s="708" t="s">
        <v>213</v>
      </c>
      <c r="C9" s="709"/>
      <c r="D9" s="235">
        <v>373</v>
      </c>
      <c r="E9" s="236">
        <v>61</v>
      </c>
      <c r="F9" s="236">
        <v>51</v>
      </c>
      <c r="G9" s="236">
        <v>0</v>
      </c>
      <c r="H9" s="236">
        <v>5</v>
      </c>
      <c r="I9" s="236">
        <v>55</v>
      </c>
      <c r="J9" s="237">
        <v>201</v>
      </c>
      <c r="K9" s="238">
        <v>0</v>
      </c>
      <c r="L9" s="856">
        <v>16.353887399463808</v>
      </c>
      <c r="M9" s="969">
        <v>13.513513513513514</v>
      </c>
      <c r="N9" s="970">
        <v>19.148936170212767</v>
      </c>
      <c r="O9" s="966">
        <v>16.8</v>
      </c>
    </row>
    <row r="10" spans="1:15" ht="20.25" customHeight="1">
      <c r="A10" s="105"/>
      <c r="B10" s="710"/>
      <c r="C10" s="711"/>
      <c r="D10" s="239">
        <v>100</v>
      </c>
      <c r="E10" s="240">
        <v>16.353887399463808</v>
      </c>
      <c r="F10" s="240">
        <v>13.672922252010725</v>
      </c>
      <c r="G10" s="240">
        <v>0</v>
      </c>
      <c r="H10" s="240">
        <v>1.3404825737265416</v>
      </c>
      <c r="I10" s="240">
        <v>14.745308310991955</v>
      </c>
      <c r="J10" s="241">
        <v>53.887399463806972</v>
      </c>
      <c r="K10" s="242">
        <v>0</v>
      </c>
      <c r="L10" s="846"/>
      <c r="M10" s="963"/>
      <c r="N10" s="965"/>
      <c r="O10" s="967"/>
    </row>
    <row r="11" spans="1:15" ht="20.25" customHeight="1">
      <c r="A11" s="5"/>
      <c r="B11" s="726" t="s">
        <v>214</v>
      </c>
      <c r="C11" s="727"/>
      <c r="D11" s="243">
        <v>360</v>
      </c>
      <c r="E11" s="236">
        <v>48</v>
      </c>
      <c r="F11" s="236">
        <v>53</v>
      </c>
      <c r="G11" s="236">
        <v>0</v>
      </c>
      <c r="H11" s="236">
        <v>8</v>
      </c>
      <c r="I11" s="236">
        <v>56</v>
      </c>
      <c r="J11" s="237">
        <v>195</v>
      </c>
      <c r="K11" s="238">
        <v>0</v>
      </c>
      <c r="L11" s="851">
        <v>13.333333333333334</v>
      </c>
      <c r="M11" s="948">
        <v>12.121212121212121</v>
      </c>
      <c r="N11" s="964">
        <v>14.358974358974358</v>
      </c>
      <c r="O11" s="842">
        <v>17.5</v>
      </c>
    </row>
    <row r="12" spans="1:15" ht="20.25" customHeight="1">
      <c r="A12" s="39"/>
      <c r="B12" s="710"/>
      <c r="C12" s="711"/>
      <c r="D12" s="244">
        <v>100</v>
      </c>
      <c r="E12" s="245">
        <v>13.333333333333334</v>
      </c>
      <c r="F12" s="245">
        <v>14.722222222222223</v>
      </c>
      <c r="G12" s="245">
        <v>0</v>
      </c>
      <c r="H12" s="245">
        <v>2.2222222222222223</v>
      </c>
      <c r="I12" s="245">
        <v>15.555555555555555</v>
      </c>
      <c r="J12" s="246">
        <v>54.166666666666664</v>
      </c>
      <c r="K12" s="247">
        <v>0</v>
      </c>
      <c r="L12" s="846"/>
      <c r="M12" s="968"/>
      <c r="N12" s="965"/>
      <c r="O12" s="843"/>
    </row>
    <row r="13" spans="1:15" ht="20.25" customHeight="1">
      <c r="A13" s="5"/>
      <c r="B13" s="726" t="s">
        <v>215</v>
      </c>
      <c r="C13" s="727"/>
      <c r="D13" s="235">
        <v>333</v>
      </c>
      <c r="E13" s="248">
        <v>41</v>
      </c>
      <c r="F13" s="248">
        <v>48</v>
      </c>
      <c r="G13" s="248">
        <v>0</v>
      </c>
      <c r="H13" s="248">
        <v>3</v>
      </c>
      <c r="I13" s="248">
        <v>56</v>
      </c>
      <c r="J13" s="249">
        <v>185</v>
      </c>
      <c r="K13" s="250">
        <v>0</v>
      </c>
      <c r="L13" s="851">
        <v>12.312312312312311</v>
      </c>
      <c r="M13" s="926">
        <v>12.790697674418606</v>
      </c>
      <c r="N13" s="964">
        <v>11.801242236024844</v>
      </c>
      <c r="O13" s="842">
        <v>17.7</v>
      </c>
    </row>
    <row r="14" spans="1:15" ht="20.25" customHeight="1">
      <c r="A14" s="39"/>
      <c r="B14" s="710"/>
      <c r="C14" s="711"/>
      <c r="D14" s="244">
        <v>100</v>
      </c>
      <c r="E14" s="245">
        <v>12.312312312312311</v>
      </c>
      <c r="F14" s="245">
        <v>14.414414414414415</v>
      </c>
      <c r="G14" s="245">
        <v>0</v>
      </c>
      <c r="H14" s="245">
        <v>0.90090090090090091</v>
      </c>
      <c r="I14" s="245">
        <v>16.816816816816818</v>
      </c>
      <c r="J14" s="246">
        <v>55.555555555555557</v>
      </c>
      <c r="K14" s="247">
        <v>0</v>
      </c>
      <c r="L14" s="846"/>
      <c r="M14" s="963"/>
      <c r="N14" s="965"/>
      <c r="O14" s="843"/>
    </row>
    <row r="15" spans="1:15" ht="20.25" customHeight="1">
      <c r="A15" s="105"/>
      <c r="B15" s="726" t="s">
        <v>216</v>
      </c>
      <c r="C15" s="727"/>
      <c r="D15" s="235">
        <v>369</v>
      </c>
      <c r="E15" s="248">
        <v>43</v>
      </c>
      <c r="F15" s="248">
        <v>66</v>
      </c>
      <c r="G15" s="248">
        <v>0</v>
      </c>
      <c r="H15" s="248">
        <v>4</v>
      </c>
      <c r="I15" s="248">
        <v>51</v>
      </c>
      <c r="J15" s="249">
        <v>205</v>
      </c>
      <c r="K15" s="250">
        <v>0</v>
      </c>
      <c r="L15" s="851">
        <v>11.653116531165312</v>
      </c>
      <c r="M15" s="926">
        <v>6.5656565656565666</v>
      </c>
      <c r="N15" s="964">
        <v>17.543859649122805</v>
      </c>
      <c r="O15" s="842">
        <v>18.5</v>
      </c>
    </row>
    <row r="16" spans="1:15" ht="20.25" customHeight="1">
      <c r="A16" s="105"/>
      <c r="B16" s="710"/>
      <c r="C16" s="711"/>
      <c r="D16" s="244">
        <v>100</v>
      </c>
      <c r="E16" s="245">
        <v>11.653116531165312</v>
      </c>
      <c r="F16" s="245">
        <v>17.886178861788618</v>
      </c>
      <c r="G16" s="245">
        <v>0</v>
      </c>
      <c r="H16" s="245">
        <v>1.084010840108401</v>
      </c>
      <c r="I16" s="245">
        <v>13.821138211382115</v>
      </c>
      <c r="J16" s="246">
        <v>55.555555555555557</v>
      </c>
      <c r="K16" s="247">
        <v>0</v>
      </c>
      <c r="L16" s="846"/>
      <c r="M16" s="963"/>
      <c r="N16" s="965"/>
      <c r="O16" s="843"/>
    </row>
    <row r="17" spans="1:17" ht="20.25" customHeight="1">
      <c r="A17" s="5"/>
      <c r="B17" s="726" t="s">
        <v>217</v>
      </c>
      <c r="C17" s="938"/>
      <c r="D17" s="235">
        <v>338</v>
      </c>
      <c r="E17" s="248">
        <v>36</v>
      </c>
      <c r="F17" s="248">
        <v>35</v>
      </c>
      <c r="G17" s="248">
        <v>2</v>
      </c>
      <c r="H17" s="248">
        <v>6</v>
      </c>
      <c r="I17" s="248">
        <v>71</v>
      </c>
      <c r="J17" s="249">
        <v>188</v>
      </c>
      <c r="K17" s="250">
        <v>0</v>
      </c>
      <c r="L17" s="851">
        <v>10.650887573964498</v>
      </c>
      <c r="M17" s="926">
        <v>12.727272727272727</v>
      </c>
      <c r="N17" s="964">
        <v>8.6705202312138727</v>
      </c>
      <c r="O17" s="842">
        <v>18</v>
      </c>
    </row>
    <row r="18" spans="1:17" ht="20.25" customHeight="1">
      <c r="A18" s="39"/>
      <c r="B18" s="941"/>
      <c r="C18" s="942"/>
      <c r="D18" s="239">
        <v>100</v>
      </c>
      <c r="E18" s="240">
        <v>10.650887573964498</v>
      </c>
      <c r="F18" s="240">
        <v>10.355029585798817</v>
      </c>
      <c r="G18" s="240">
        <v>0.59171597633136097</v>
      </c>
      <c r="H18" s="240">
        <v>1.7751479289940828</v>
      </c>
      <c r="I18" s="240">
        <v>21.005917159763314</v>
      </c>
      <c r="J18" s="241">
        <v>55.621301775147927</v>
      </c>
      <c r="K18" s="242">
        <v>0</v>
      </c>
      <c r="L18" s="928"/>
      <c r="M18" s="927"/>
      <c r="N18" s="971"/>
      <c r="O18" s="929"/>
    </row>
    <row r="19" spans="1:17" ht="20.25" customHeight="1">
      <c r="A19" s="5"/>
      <c r="B19" s="726" t="s">
        <v>218</v>
      </c>
      <c r="C19" s="938"/>
      <c r="D19" s="243">
        <v>352</v>
      </c>
      <c r="E19" s="236">
        <v>30</v>
      </c>
      <c r="F19" s="236">
        <v>82</v>
      </c>
      <c r="G19" s="236">
        <v>1</v>
      </c>
      <c r="H19" s="236">
        <v>4</v>
      </c>
      <c r="I19" s="236">
        <v>70</v>
      </c>
      <c r="J19" s="237">
        <v>165</v>
      </c>
      <c r="K19" s="238">
        <v>0</v>
      </c>
      <c r="L19" s="851">
        <v>8.5227272727272716</v>
      </c>
      <c r="M19" s="948">
        <v>5.2325581395348841</v>
      </c>
      <c r="N19" s="964">
        <v>11.666666666666666</v>
      </c>
      <c r="O19" s="946">
        <v>17.600000000000001</v>
      </c>
    </row>
    <row r="20" spans="1:17" ht="20.25" customHeight="1" thickBot="1">
      <c r="A20" s="39"/>
      <c r="B20" s="939"/>
      <c r="C20" s="940"/>
      <c r="D20" s="251">
        <v>100</v>
      </c>
      <c r="E20" s="252">
        <v>8.5227272727272716</v>
      </c>
      <c r="F20" s="252">
        <v>23.295454545454543</v>
      </c>
      <c r="G20" s="252">
        <v>0.28409090909090912</v>
      </c>
      <c r="H20" s="252">
        <v>1.1363636363636365</v>
      </c>
      <c r="I20" s="252">
        <v>19.886363636363637</v>
      </c>
      <c r="J20" s="253">
        <v>46.875</v>
      </c>
      <c r="K20" s="254">
        <v>0</v>
      </c>
      <c r="L20" s="875"/>
      <c r="M20" s="949"/>
      <c r="N20" s="972"/>
      <c r="O20" s="947"/>
    </row>
    <row r="21" spans="1:17" ht="28.5" customHeight="1" thickTop="1">
      <c r="A21" s="255"/>
      <c r="B21" s="700" t="s">
        <v>265</v>
      </c>
      <c r="C21" s="701"/>
      <c r="D21" s="256">
        <f>SUM(E21:J21)</f>
        <v>344</v>
      </c>
      <c r="E21" s="257">
        <f t="shared" ref="E21:K21" si="0">SUM(E23,E24)</f>
        <v>42</v>
      </c>
      <c r="F21" s="257">
        <f t="shared" si="0"/>
        <v>61</v>
      </c>
      <c r="G21" s="257">
        <f t="shared" si="0"/>
        <v>0</v>
      </c>
      <c r="H21" s="257">
        <f t="shared" si="0"/>
        <v>1</v>
      </c>
      <c r="I21" s="257">
        <f t="shared" si="0"/>
        <v>38</v>
      </c>
      <c r="J21" s="257">
        <f t="shared" si="0"/>
        <v>202</v>
      </c>
      <c r="K21" s="258">
        <f t="shared" si="0"/>
        <v>0</v>
      </c>
      <c r="L21" s="944">
        <f>E22</f>
        <v>12.209302325581394</v>
      </c>
      <c r="M21" s="953">
        <f>E23/D23*100</f>
        <v>10.778443113772456</v>
      </c>
      <c r="N21" s="944">
        <f>E24/D24*100</f>
        <v>13.559322033898304</v>
      </c>
      <c r="O21" s="706"/>
    </row>
    <row r="22" spans="1:17" ht="28.5" customHeight="1" thickBot="1">
      <c r="A22" s="255"/>
      <c r="B22" s="879"/>
      <c r="C22" s="880"/>
      <c r="D22" s="259">
        <f t="shared" ref="D22:K22" si="1">D21/$D21*100</f>
        <v>100</v>
      </c>
      <c r="E22" s="260">
        <f t="shared" si="1"/>
        <v>12.209302325581394</v>
      </c>
      <c r="F22" s="260">
        <f t="shared" si="1"/>
        <v>17.732558139534884</v>
      </c>
      <c r="G22" s="261">
        <f t="shared" si="1"/>
        <v>0</v>
      </c>
      <c r="H22" s="262">
        <f t="shared" si="1"/>
        <v>0.29069767441860467</v>
      </c>
      <c r="I22" s="263">
        <f t="shared" si="1"/>
        <v>11.046511627906977</v>
      </c>
      <c r="J22" s="260">
        <f t="shared" si="1"/>
        <v>58.720930232558146</v>
      </c>
      <c r="K22" s="264">
        <f t="shared" si="1"/>
        <v>0</v>
      </c>
      <c r="L22" s="945"/>
      <c r="M22" s="954"/>
      <c r="N22" s="945"/>
      <c r="O22" s="943"/>
    </row>
    <row r="23" spans="1:17" ht="22.5" customHeight="1" thickTop="1">
      <c r="A23" s="6"/>
      <c r="B23" s="961" t="s">
        <v>45</v>
      </c>
      <c r="C23" s="962"/>
      <c r="D23" s="243">
        <v>167</v>
      </c>
      <c r="E23" s="236">
        <v>18</v>
      </c>
      <c r="F23" s="236">
        <v>32</v>
      </c>
      <c r="G23" s="236">
        <v>0</v>
      </c>
      <c r="H23" s="236">
        <v>1</v>
      </c>
      <c r="I23" s="236">
        <v>29</v>
      </c>
      <c r="J23" s="237">
        <v>87</v>
      </c>
      <c r="K23" s="265">
        <v>0</v>
      </c>
      <c r="L23" s="878"/>
      <c r="M23" s="955"/>
      <c r="N23" s="955"/>
      <c r="O23" s="955"/>
    </row>
    <row r="24" spans="1:17" ht="22.5" customHeight="1" thickBot="1">
      <c r="A24" s="6"/>
      <c r="B24" s="959" t="s">
        <v>46</v>
      </c>
      <c r="C24" s="960"/>
      <c r="D24" s="266">
        <v>177</v>
      </c>
      <c r="E24" s="267">
        <v>24</v>
      </c>
      <c r="F24" s="267">
        <v>29</v>
      </c>
      <c r="G24" s="267">
        <v>0</v>
      </c>
      <c r="H24" s="267">
        <v>0</v>
      </c>
      <c r="I24" s="267">
        <v>9</v>
      </c>
      <c r="J24" s="268">
        <v>115</v>
      </c>
      <c r="K24" s="269">
        <v>0</v>
      </c>
      <c r="L24" s="958"/>
      <c r="M24" s="956"/>
      <c r="N24" s="956"/>
      <c r="O24" s="956"/>
    </row>
    <row r="25" spans="1:17" ht="63" customHeight="1" thickTop="1">
      <c r="A25" s="3"/>
      <c r="B25" s="951"/>
      <c r="C25" s="952"/>
      <c r="D25" s="90"/>
      <c r="E25" s="90"/>
      <c r="F25" s="187"/>
      <c r="G25" s="616" t="s">
        <v>141</v>
      </c>
      <c r="H25" s="957" t="s">
        <v>211</v>
      </c>
      <c r="I25" s="957"/>
      <c r="J25" s="957"/>
      <c r="K25" s="957"/>
      <c r="L25" s="957"/>
      <c r="M25" s="957"/>
      <c r="N25" s="957"/>
      <c r="O25" s="957"/>
    </row>
    <row r="26" spans="1:17" ht="15" customHeight="1">
      <c r="A26" s="3"/>
      <c r="B26" s="226"/>
      <c r="C26" s="225"/>
      <c r="D26" s="90"/>
      <c r="E26" s="90"/>
      <c r="F26" s="90"/>
      <c r="G26" s="179"/>
      <c r="H26" s="179"/>
      <c r="I26" s="179"/>
      <c r="J26" s="179"/>
      <c r="K26" s="179"/>
      <c r="L26" s="179"/>
      <c r="M26" s="179"/>
      <c r="N26" s="179"/>
      <c r="O26" s="179"/>
    </row>
    <row r="27" spans="1:17" ht="62.25" customHeight="1">
      <c r="A27" s="3"/>
      <c r="B27" s="865" t="s">
        <v>247</v>
      </c>
      <c r="C27" s="865"/>
      <c r="D27" s="865"/>
      <c r="E27" s="865"/>
      <c r="F27" s="865"/>
      <c r="G27" s="865"/>
      <c r="H27" s="865"/>
      <c r="I27" s="865"/>
      <c r="J27" s="865"/>
      <c r="K27" s="865"/>
      <c r="L27" s="179"/>
      <c r="M27" s="179"/>
      <c r="N27" s="179"/>
      <c r="O27" s="179"/>
      <c r="Q27" s="270"/>
    </row>
    <row r="28" spans="1:17" ht="19.5" customHeight="1">
      <c r="A28" s="3"/>
      <c r="B28" s="952"/>
      <c r="C28" s="952"/>
      <c r="D28" s="90"/>
      <c r="E28" s="90"/>
      <c r="F28" s="90"/>
      <c r="G28" s="179"/>
      <c r="H28" s="179"/>
      <c r="I28" s="179"/>
      <c r="J28" s="179"/>
      <c r="K28" s="179"/>
      <c r="L28" s="179"/>
      <c r="M28" s="179"/>
      <c r="N28" s="179"/>
      <c r="O28" s="179"/>
      <c r="Q28" s="270"/>
    </row>
    <row r="29" spans="1:17" ht="57" customHeight="1">
      <c r="A29" s="50" t="s">
        <v>66</v>
      </c>
      <c r="B29" s="876" t="s">
        <v>248</v>
      </c>
      <c r="C29" s="876"/>
      <c r="D29" s="876"/>
      <c r="E29" s="876"/>
      <c r="F29" s="876"/>
      <c r="G29" s="876"/>
      <c r="H29" s="876"/>
      <c r="I29" s="876"/>
      <c r="J29" s="133"/>
      <c r="K29" s="133"/>
      <c r="L29" s="133"/>
      <c r="M29" s="133"/>
      <c r="N29" s="133"/>
      <c r="O29" s="42"/>
      <c r="P29" s="52"/>
      <c r="Q29" s="54"/>
    </row>
    <row r="30" spans="1:17" s="52" customFormat="1" ht="19.5" customHeight="1">
      <c r="A30" s="41"/>
      <c r="B30" s="217"/>
      <c r="C30" s="217"/>
      <c r="D30" s="217"/>
      <c r="E30" s="217"/>
      <c r="F30" s="217"/>
      <c r="G30" s="217"/>
      <c r="H30" s="217"/>
      <c r="I30" s="133"/>
      <c r="J30" s="133"/>
      <c r="K30" s="133"/>
      <c r="L30" s="133"/>
      <c r="M30" s="133"/>
      <c r="N30" s="133"/>
      <c r="O30" s="42"/>
      <c r="Q30" s="54"/>
    </row>
    <row r="31" spans="1:17" s="52" customFormat="1" ht="57" customHeight="1">
      <c r="A31" s="50" t="s">
        <v>94</v>
      </c>
      <c r="B31" s="693" t="s">
        <v>249</v>
      </c>
      <c r="C31" s="693"/>
      <c r="D31" s="693"/>
      <c r="E31" s="693"/>
      <c r="F31" s="693"/>
      <c r="G31" s="693"/>
      <c r="H31" s="693"/>
      <c r="I31" s="693"/>
      <c r="J31" s="133"/>
      <c r="K31" s="133"/>
      <c r="L31" s="133"/>
      <c r="M31" s="133"/>
      <c r="N31" s="133"/>
      <c r="O31" s="42"/>
      <c r="Q31" s="54"/>
    </row>
    <row r="32" spans="1:17" s="52" customFormat="1" ht="19.5" customHeight="1">
      <c r="A32" s="50"/>
      <c r="B32" s="216"/>
      <c r="C32" s="217"/>
      <c r="D32" s="217"/>
      <c r="E32" s="217"/>
      <c r="F32" s="217"/>
      <c r="G32" s="217"/>
      <c r="H32" s="217"/>
      <c r="I32" s="133"/>
      <c r="J32" s="133"/>
      <c r="K32" s="133"/>
      <c r="L32" s="133"/>
      <c r="M32" s="133"/>
      <c r="N32" s="133"/>
      <c r="O32" s="42"/>
    </row>
    <row r="33" spans="1:17" s="52" customFormat="1" ht="57" customHeight="1">
      <c r="A33" s="50" t="s">
        <v>95</v>
      </c>
      <c r="B33" s="693" t="s">
        <v>250</v>
      </c>
      <c r="C33" s="693"/>
      <c r="D33" s="693"/>
      <c r="E33" s="693"/>
      <c r="F33" s="693"/>
      <c r="G33" s="693"/>
      <c r="H33" s="693"/>
      <c r="I33" s="693"/>
      <c r="J33" s="133"/>
      <c r="K33" s="133"/>
      <c r="L33" s="133"/>
      <c r="M33" s="133"/>
      <c r="N33" s="133"/>
      <c r="O33" s="42"/>
    </row>
    <row r="34" spans="1:17" s="52" customFormat="1" ht="19.5" customHeight="1">
      <c r="A34" s="41"/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42"/>
    </row>
    <row r="35" spans="1:17" s="52" customFormat="1" ht="57" customHeight="1">
      <c r="A35" s="50" t="s">
        <v>68</v>
      </c>
      <c r="B35" s="876" t="s">
        <v>251</v>
      </c>
      <c r="C35" s="876"/>
      <c r="D35" s="876"/>
      <c r="E35" s="876"/>
      <c r="F35" s="876"/>
      <c r="G35" s="876"/>
      <c r="H35" s="876"/>
      <c r="I35" s="876"/>
      <c r="J35" s="133"/>
      <c r="K35" s="133"/>
      <c r="L35" s="133"/>
      <c r="M35" s="133"/>
      <c r="N35" s="133"/>
      <c r="O35" s="42"/>
    </row>
    <row r="36" spans="1:17" s="52" customFormat="1" ht="19.5" customHeight="1">
      <c r="A36" s="41"/>
      <c r="B36" s="132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42"/>
    </row>
    <row r="37" spans="1:17" s="52" customFormat="1" ht="57" customHeight="1">
      <c r="A37" s="104" t="s">
        <v>106</v>
      </c>
      <c r="B37" s="950" t="s">
        <v>268</v>
      </c>
      <c r="C37" s="950"/>
      <c r="D37" s="950"/>
      <c r="E37" s="950"/>
      <c r="F37" s="950"/>
      <c r="G37" s="950"/>
      <c r="H37" s="950"/>
      <c r="I37" s="950"/>
      <c r="J37" s="950"/>
      <c r="K37" s="950"/>
      <c r="L37" s="950"/>
      <c r="M37" s="950"/>
      <c r="N37" s="950"/>
      <c r="O37" s="950"/>
      <c r="P37" s="232"/>
      <c r="Q37" s="232"/>
    </row>
    <row r="38" spans="1:17" ht="19.5" customHeight="1">
      <c r="A38" s="270"/>
    </row>
    <row r="53" spans="2:2">
      <c r="B53" s="659"/>
    </row>
  </sheetData>
  <mergeCells count="63">
    <mergeCell ref="B35:I35"/>
    <mergeCell ref="B28:C28"/>
    <mergeCell ref="M9:M10"/>
    <mergeCell ref="N9:N10"/>
    <mergeCell ref="N17:N18"/>
    <mergeCell ref="N19:N20"/>
    <mergeCell ref="O9:O10"/>
    <mergeCell ref="L11:L12"/>
    <mergeCell ref="M11:M12"/>
    <mergeCell ref="N11:N12"/>
    <mergeCell ref="O11:O12"/>
    <mergeCell ref="O13:O14"/>
    <mergeCell ref="L15:L16"/>
    <mergeCell ref="M15:M16"/>
    <mergeCell ref="N15:N16"/>
    <mergeCell ref="O15:O16"/>
    <mergeCell ref="N13:N14"/>
    <mergeCell ref="L13:L14"/>
    <mergeCell ref="M13:M14"/>
    <mergeCell ref="B37:O37"/>
    <mergeCell ref="B25:C25"/>
    <mergeCell ref="M21:M22"/>
    <mergeCell ref="O23:O24"/>
    <mergeCell ref="H25:O25"/>
    <mergeCell ref="B29:I29"/>
    <mergeCell ref="N23:N24"/>
    <mergeCell ref="L21:L22"/>
    <mergeCell ref="M23:M24"/>
    <mergeCell ref="L23:L24"/>
    <mergeCell ref="B27:K27"/>
    <mergeCell ref="B21:C22"/>
    <mergeCell ref="B31:I31"/>
    <mergeCell ref="B33:I33"/>
    <mergeCell ref="B24:C24"/>
    <mergeCell ref="B23:C23"/>
    <mergeCell ref="O21:O22"/>
    <mergeCell ref="N21:N22"/>
    <mergeCell ref="O19:O20"/>
    <mergeCell ref="L19:L20"/>
    <mergeCell ref="M19:M20"/>
    <mergeCell ref="H5:H7"/>
    <mergeCell ref="L9:L10"/>
    <mergeCell ref="B11:C12"/>
    <mergeCell ref="B13:C14"/>
    <mergeCell ref="B19:C20"/>
    <mergeCell ref="B17:C18"/>
    <mergeCell ref="B15:C16"/>
    <mergeCell ref="B2:I2"/>
    <mergeCell ref="J2:O3"/>
    <mergeCell ref="M17:M18"/>
    <mergeCell ref="L17:L18"/>
    <mergeCell ref="D5:D7"/>
    <mergeCell ref="E5:E7"/>
    <mergeCell ref="F5:F7"/>
    <mergeCell ref="J5:J7"/>
    <mergeCell ref="I5:I7"/>
    <mergeCell ref="O17:O18"/>
    <mergeCell ref="B5:C8"/>
    <mergeCell ref="G5:G7"/>
    <mergeCell ref="B9:C10"/>
    <mergeCell ref="L7:N7"/>
    <mergeCell ref="K5:K7"/>
    <mergeCell ref="L5:O6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5" orientation="portrait" r:id="rId1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Q53"/>
  <sheetViews>
    <sheetView view="pageBreakPreview" zoomScale="95" zoomScaleNormal="100" zoomScaleSheetLayoutView="95" workbookViewId="0">
      <selection activeCell="X10" sqref="X10"/>
    </sheetView>
  </sheetViews>
  <sheetFormatPr defaultRowHeight="13.5"/>
  <cols>
    <col min="1" max="1" width="3.5" style="232" customWidth="1"/>
    <col min="2" max="3" width="4.5" style="232" customWidth="1"/>
    <col min="4" max="9" width="10.5" style="232" customWidth="1"/>
    <col min="10" max="10" width="9" style="232" customWidth="1"/>
    <col min="11" max="12" width="8" style="232" customWidth="1"/>
    <col min="13" max="16" width="5.375" style="232" customWidth="1"/>
    <col min="17" max="17" width="2.125" style="232" customWidth="1"/>
    <col min="18" max="19" width="9" style="232"/>
    <col min="20" max="20" width="0" style="232" hidden="1" customWidth="1"/>
    <col min="21" max="16384" width="9" style="232"/>
  </cols>
  <sheetData>
    <row r="1" spans="1:16" ht="21" customHeight="1">
      <c r="A1" s="2"/>
      <c r="B1" s="2"/>
      <c r="C1" s="2"/>
      <c r="D1" s="2"/>
      <c r="E1" s="2"/>
      <c r="F1" s="4"/>
      <c r="G1" s="4"/>
      <c r="H1" s="2"/>
      <c r="I1" s="2"/>
      <c r="J1" s="2"/>
      <c r="K1" s="2"/>
      <c r="L1" s="2"/>
      <c r="M1" s="2"/>
      <c r="N1" s="231"/>
      <c r="O1" s="2"/>
      <c r="P1" s="231"/>
    </row>
    <row r="2" spans="1:16" ht="21" customHeight="1">
      <c r="A2" s="2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31"/>
      <c r="O2" s="2"/>
      <c r="P2" s="231"/>
    </row>
    <row r="3" spans="1:16" ht="30" customHeight="1">
      <c r="B3" s="923" t="s">
        <v>160</v>
      </c>
      <c r="C3" s="924"/>
      <c r="D3" s="924"/>
      <c r="E3" s="924"/>
      <c r="F3" s="924"/>
      <c r="G3" s="924"/>
      <c r="H3" s="924"/>
      <c r="I3" s="925"/>
      <c r="J3" s="214"/>
      <c r="K3" s="665" t="s">
        <v>152</v>
      </c>
      <c r="L3" s="665"/>
      <c r="M3" s="665"/>
      <c r="N3" s="665"/>
      <c r="O3" s="665"/>
      <c r="P3" s="665"/>
    </row>
    <row r="4" spans="1:16" ht="29.25" customHeight="1">
      <c r="A4" s="2"/>
      <c r="B4" s="99"/>
      <c r="C4" s="2"/>
      <c r="D4" s="2"/>
      <c r="E4" s="2"/>
      <c r="F4" s="2"/>
      <c r="G4" s="2"/>
      <c r="H4" s="2"/>
      <c r="I4" s="219"/>
      <c r="J4" s="219"/>
      <c r="K4" s="665"/>
      <c r="L4" s="665"/>
      <c r="M4" s="665"/>
      <c r="N4" s="665"/>
      <c r="O4" s="665"/>
      <c r="P4" s="665"/>
    </row>
    <row r="5" spans="1:16" ht="35.25" customHeight="1" thickBot="1">
      <c r="A5" s="9" t="s">
        <v>36</v>
      </c>
      <c r="B5" s="10"/>
      <c r="C5" s="10"/>
      <c r="D5" s="233"/>
      <c r="E5" s="233"/>
      <c r="F5" s="233"/>
      <c r="G5" s="234"/>
      <c r="H5" s="233"/>
      <c r="I5" s="233"/>
      <c r="J5" s="233"/>
      <c r="K5" s="27"/>
      <c r="L5" s="129" t="s">
        <v>174</v>
      </c>
      <c r="N5" s="234"/>
      <c r="O5" s="234"/>
      <c r="P5" s="234"/>
    </row>
    <row r="6" spans="1:16" ht="20.25" customHeight="1">
      <c r="A6" s="39"/>
      <c r="B6" s="930" t="s">
        <v>37</v>
      </c>
      <c r="C6" s="695"/>
      <c r="D6" s="720" t="s">
        <v>38</v>
      </c>
      <c r="E6" s="691" t="s">
        <v>138</v>
      </c>
      <c r="F6" s="834" t="s">
        <v>125</v>
      </c>
      <c r="G6" s="834" t="s">
        <v>126</v>
      </c>
      <c r="H6" s="691" t="s">
        <v>139</v>
      </c>
      <c r="I6" s="691" t="s">
        <v>8</v>
      </c>
      <c r="J6" s="691" t="s">
        <v>143</v>
      </c>
      <c r="K6" s="691" t="s">
        <v>39</v>
      </c>
      <c r="L6" s="698" t="s">
        <v>40</v>
      </c>
      <c r="M6" s="836" t="s">
        <v>70</v>
      </c>
      <c r="N6" s="933"/>
      <c r="O6" s="933"/>
      <c r="P6" s="934"/>
    </row>
    <row r="7" spans="1:16" ht="20.25" customHeight="1">
      <c r="A7" s="39"/>
      <c r="B7" s="696"/>
      <c r="C7" s="697"/>
      <c r="D7" s="721"/>
      <c r="E7" s="692"/>
      <c r="F7" s="835"/>
      <c r="G7" s="835"/>
      <c r="H7" s="692"/>
      <c r="I7" s="692"/>
      <c r="J7" s="857"/>
      <c r="K7" s="692"/>
      <c r="L7" s="699"/>
      <c r="M7" s="935"/>
      <c r="N7" s="936"/>
      <c r="O7" s="936"/>
      <c r="P7" s="937"/>
    </row>
    <row r="8" spans="1:16" ht="20.25" customHeight="1">
      <c r="A8" s="39"/>
      <c r="B8" s="696"/>
      <c r="C8" s="697"/>
      <c r="D8" s="721"/>
      <c r="E8" s="692"/>
      <c r="F8" s="835"/>
      <c r="G8" s="835"/>
      <c r="H8" s="692"/>
      <c r="I8" s="692"/>
      <c r="J8" s="857"/>
      <c r="K8" s="692"/>
      <c r="L8" s="699"/>
      <c r="M8" s="847" t="s">
        <v>43</v>
      </c>
      <c r="N8" s="848"/>
      <c r="O8" s="849"/>
      <c r="P8" s="223" t="s">
        <v>44</v>
      </c>
    </row>
    <row r="9" spans="1:16" ht="20.25" customHeight="1" thickBot="1">
      <c r="A9" s="39"/>
      <c r="B9" s="931"/>
      <c r="C9" s="932"/>
      <c r="D9" s="7" t="s">
        <v>175</v>
      </c>
      <c r="E9" s="8" t="s">
        <v>176</v>
      </c>
      <c r="F9" s="8" t="s">
        <v>177</v>
      </c>
      <c r="G9" s="8" t="s">
        <v>178</v>
      </c>
      <c r="H9" s="8" t="s">
        <v>179</v>
      </c>
      <c r="I9" s="8" t="s">
        <v>180</v>
      </c>
      <c r="J9" s="8" t="s">
        <v>181</v>
      </c>
      <c r="K9" s="8" t="s">
        <v>182</v>
      </c>
      <c r="L9" s="213" t="s">
        <v>41</v>
      </c>
      <c r="M9" s="63"/>
      <c r="N9" s="65" t="s">
        <v>45</v>
      </c>
      <c r="O9" s="66" t="s">
        <v>46</v>
      </c>
      <c r="P9" s="64" t="s">
        <v>71</v>
      </c>
    </row>
    <row r="10" spans="1:16" ht="20.25" customHeight="1">
      <c r="A10" s="105"/>
      <c r="B10" s="978" t="s">
        <v>198</v>
      </c>
      <c r="C10" s="981"/>
      <c r="D10" s="243">
        <v>41</v>
      </c>
      <c r="E10" s="236">
        <v>25</v>
      </c>
      <c r="F10" s="236">
        <v>1</v>
      </c>
      <c r="G10" s="236">
        <v>0</v>
      </c>
      <c r="H10" s="236">
        <v>0</v>
      </c>
      <c r="I10" s="236">
        <v>1</v>
      </c>
      <c r="J10" s="237">
        <v>0</v>
      </c>
      <c r="K10" s="347">
        <v>14</v>
      </c>
      <c r="L10" s="238">
        <v>0</v>
      </c>
      <c r="M10" s="982">
        <v>60.975609756097562</v>
      </c>
      <c r="N10" s="969">
        <v>52.380952380952387</v>
      </c>
      <c r="O10" s="970">
        <v>70</v>
      </c>
      <c r="P10" s="850">
        <v>77.599999999999994</v>
      </c>
    </row>
    <row r="11" spans="1:16" ht="20.25" customHeight="1">
      <c r="A11" s="105"/>
      <c r="B11" s="941"/>
      <c r="C11" s="942"/>
      <c r="D11" s="239">
        <v>100</v>
      </c>
      <c r="E11" s="240">
        <v>60.975609756097562</v>
      </c>
      <c r="F11" s="240">
        <v>2.4390243902439024</v>
      </c>
      <c r="G11" s="240">
        <v>0</v>
      </c>
      <c r="H11" s="240">
        <v>0</v>
      </c>
      <c r="I11" s="240">
        <v>2.4390243902439024</v>
      </c>
      <c r="J11" s="241">
        <v>0</v>
      </c>
      <c r="K11" s="633">
        <v>34.146341463414636</v>
      </c>
      <c r="L11" s="242">
        <v>0</v>
      </c>
      <c r="M11" s="854"/>
      <c r="N11" s="963"/>
      <c r="O11" s="965"/>
      <c r="P11" s="843"/>
    </row>
    <row r="12" spans="1:16" ht="20.25" customHeight="1">
      <c r="A12" s="39"/>
      <c r="B12" s="978" t="s">
        <v>218</v>
      </c>
      <c r="C12" s="979"/>
      <c r="D12" s="643">
        <v>34</v>
      </c>
      <c r="E12" s="644">
        <v>28</v>
      </c>
      <c r="F12" s="644">
        <v>3</v>
      </c>
      <c r="G12" s="645">
        <v>0</v>
      </c>
      <c r="H12" s="644">
        <v>0</v>
      </c>
      <c r="I12" s="644">
        <v>2</v>
      </c>
      <c r="J12" s="641"/>
      <c r="K12" s="646">
        <v>1</v>
      </c>
      <c r="L12" s="647">
        <v>0</v>
      </c>
      <c r="M12" s="977">
        <v>82.35294117647058</v>
      </c>
      <c r="N12" s="975">
        <v>71.428571428571431</v>
      </c>
      <c r="O12" s="974">
        <v>90</v>
      </c>
      <c r="P12" s="973">
        <v>79.8</v>
      </c>
    </row>
    <row r="13" spans="1:16" ht="20.25" customHeight="1" thickBot="1">
      <c r="A13" s="39"/>
      <c r="B13" s="732"/>
      <c r="C13" s="733"/>
      <c r="D13" s="611">
        <v>100</v>
      </c>
      <c r="E13" s="634">
        <v>82.35294117647058</v>
      </c>
      <c r="F13" s="634">
        <v>8.8235294117647065</v>
      </c>
      <c r="G13" s="635">
        <v>0</v>
      </c>
      <c r="H13" s="637">
        <v>0</v>
      </c>
      <c r="I13" s="637">
        <v>5.8823529411764701</v>
      </c>
      <c r="J13" s="642"/>
      <c r="K13" s="640">
        <v>2.9411764705882351</v>
      </c>
      <c r="L13" s="632">
        <v>0</v>
      </c>
      <c r="M13" s="875"/>
      <c r="N13" s="976"/>
      <c r="O13" s="972"/>
      <c r="P13" s="874"/>
    </row>
    <row r="14" spans="1:16" ht="28.5" customHeight="1" thickTop="1">
      <c r="A14" s="255"/>
      <c r="B14" s="700" t="s">
        <v>237</v>
      </c>
      <c r="C14" s="980"/>
      <c r="D14" s="631">
        <f>SUM(E14:K14)</f>
        <v>24</v>
      </c>
      <c r="E14" s="257">
        <f t="shared" ref="E14:L14" si="0">SUM(E16,E17)</f>
        <v>17</v>
      </c>
      <c r="F14" s="257">
        <f t="shared" si="0"/>
        <v>4</v>
      </c>
      <c r="G14" s="636">
        <f t="shared" si="0"/>
        <v>0</v>
      </c>
      <c r="H14" s="638">
        <f t="shared" si="0"/>
        <v>0</v>
      </c>
      <c r="I14" s="638">
        <f t="shared" si="0"/>
        <v>1</v>
      </c>
      <c r="J14" s="639"/>
      <c r="K14" s="257">
        <f t="shared" si="0"/>
        <v>2</v>
      </c>
      <c r="L14" s="348">
        <f t="shared" si="0"/>
        <v>0</v>
      </c>
      <c r="M14" s="944">
        <f>E15</f>
        <v>70.833333333333343</v>
      </c>
      <c r="N14" s="953">
        <f>E16/D16*100</f>
        <v>62.5</v>
      </c>
      <c r="O14" s="944">
        <f>E17/D17*100</f>
        <v>75</v>
      </c>
      <c r="P14" s="706"/>
    </row>
    <row r="15" spans="1:16" ht="28.5" customHeight="1" thickBot="1">
      <c r="A15" s="255"/>
      <c r="B15" s="879"/>
      <c r="C15" s="880"/>
      <c r="D15" s="259">
        <f t="shared" ref="D15:K15" si="1">D14/$D14*100</f>
        <v>100</v>
      </c>
      <c r="E15" s="260">
        <f t="shared" si="1"/>
        <v>70.833333333333343</v>
      </c>
      <c r="F15" s="260">
        <f t="shared" si="1"/>
        <v>16.666666666666664</v>
      </c>
      <c r="G15" s="261">
        <f t="shared" si="1"/>
        <v>0</v>
      </c>
      <c r="H15" s="262">
        <f t="shared" si="1"/>
        <v>0</v>
      </c>
      <c r="I15" s="263">
        <f>I14/$D14*100</f>
        <v>4.1666666666666661</v>
      </c>
      <c r="J15" s="349"/>
      <c r="K15" s="260">
        <f t="shared" si="1"/>
        <v>8.3333333333333321</v>
      </c>
      <c r="L15" s="350">
        <f>L14/$D14*100</f>
        <v>0</v>
      </c>
      <c r="M15" s="945"/>
      <c r="N15" s="954"/>
      <c r="O15" s="945"/>
      <c r="P15" s="943"/>
    </row>
    <row r="16" spans="1:16" ht="22.5" customHeight="1" thickTop="1">
      <c r="A16" s="6"/>
      <c r="B16" s="961" t="s">
        <v>45</v>
      </c>
      <c r="C16" s="962"/>
      <c r="D16" s="243">
        <f>SUM(E16:K16)</f>
        <v>8</v>
      </c>
      <c r="E16" s="236">
        <v>5</v>
      </c>
      <c r="F16" s="236">
        <v>0</v>
      </c>
      <c r="G16" s="236">
        <v>0</v>
      </c>
      <c r="H16" s="236">
        <v>0</v>
      </c>
      <c r="I16" s="236">
        <v>1</v>
      </c>
      <c r="J16" s="351"/>
      <c r="K16" s="237">
        <v>2</v>
      </c>
      <c r="L16" s="265">
        <v>0</v>
      </c>
      <c r="M16" s="878"/>
      <c r="N16" s="955"/>
      <c r="O16" s="955"/>
      <c r="P16" s="955"/>
    </row>
    <row r="17" spans="1:17" ht="22.5" customHeight="1" thickBot="1">
      <c r="A17" s="6"/>
      <c r="B17" s="959" t="s">
        <v>46</v>
      </c>
      <c r="C17" s="960"/>
      <c r="D17" s="266">
        <f>SUM(E17:K17)</f>
        <v>16</v>
      </c>
      <c r="E17" s="267">
        <v>12</v>
      </c>
      <c r="F17" s="267">
        <v>4</v>
      </c>
      <c r="G17" s="267">
        <v>0</v>
      </c>
      <c r="H17" s="267">
        <v>0</v>
      </c>
      <c r="I17" s="267">
        <v>0</v>
      </c>
      <c r="J17" s="352"/>
      <c r="K17" s="268">
        <v>0</v>
      </c>
      <c r="L17" s="269">
        <v>0</v>
      </c>
      <c r="M17" s="958"/>
      <c r="N17" s="956"/>
      <c r="O17" s="956"/>
      <c r="P17" s="956"/>
    </row>
    <row r="18" spans="1:17" ht="63.75" customHeight="1" thickTop="1">
      <c r="A18" s="3"/>
      <c r="B18" s="951"/>
      <c r="C18" s="952"/>
      <c r="D18" s="90"/>
      <c r="E18" s="90"/>
      <c r="F18" s="187"/>
      <c r="G18" s="616" t="s">
        <v>183</v>
      </c>
      <c r="H18" s="957" t="s">
        <v>212</v>
      </c>
      <c r="I18" s="957"/>
      <c r="J18" s="957"/>
      <c r="K18" s="957"/>
      <c r="L18" s="957"/>
      <c r="M18" s="957"/>
      <c r="N18" s="957"/>
      <c r="O18" s="957"/>
      <c r="P18" s="957"/>
    </row>
    <row r="19" spans="1:17" ht="15" customHeight="1">
      <c r="A19" s="3"/>
      <c r="B19" s="226"/>
      <c r="C19" s="225"/>
      <c r="D19" s="90"/>
      <c r="E19" s="90"/>
      <c r="F19" s="90"/>
      <c r="G19" s="179"/>
      <c r="H19" s="179"/>
      <c r="I19" s="179"/>
      <c r="J19" s="179"/>
      <c r="K19" s="179"/>
      <c r="L19" s="179"/>
      <c r="M19" s="655"/>
      <c r="N19" s="179"/>
      <c r="O19" s="179"/>
      <c r="P19" s="179"/>
    </row>
    <row r="20" spans="1:17" ht="62.25" customHeight="1">
      <c r="A20" s="3"/>
      <c r="B20" s="865" t="s">
        <v>238</v>
      </c>
      <c r="C20" s="865"/>
      <c r="D20" s="865"/>
      <c r="E20" s="865"/>
      <c r="F20" s="865"/>
      <c r="G20" s="865"/>
      <c r="H20" s="865"/>
      <c r="I20" s="865"/>
      <c r="J20" s="865"/>
      <c r="K20" s="865"/>
      <c r="L20" s="865"/>
      <c r="M20" s="655"/>
      <c r="N20" s="179"/>
      <c r="O20" s="179"/>
      <c r="P20" s="179"/>
    </row>
    <row r="21" spans="1:17" ht="19.5" customHeight="1">
      <c r="A21" s="3"/>
      <c r="B21" s="952"/>
      <c r="C21" s="952"/>
      <c r="D21" s="90"/>
      <c r="E21" s="90"/>
      <c r="F21" s="90"/>
      <c r="G21" s="179"/>
      <c r="H21" s="179"/>
      <c r="I21" s="179"/>
      <c r="J21" s="179"/>
      <c r="K21" s="179"/>
      <c r="L21" s="179"/>
      <c r="M21" s="179"/>
      <c r="N21" s="179"/>
      <c r="O21" s="179"/>
      <c r="P21" s="179"/>
    </row>
    <row r="22" spans="1:17" ht="18" customHeight="1">
      <c r="A22" s="50" t="s">
        <v>184</v>
      </c>
      <c r="B22" s="693" t="s">
        <v>239</v>
      </c>
      <c r="C22" s="693"/>
      <c r="D22" s="693"/>
      <c r="E22" s="693"/>
      <c r="F22" s="693"/>
      <c r="G22" s="693"/>
      <c r="H22" s="693"/>
      <c r="I22" s="693"/>
      <c r="J22" s="693"/>
      <c r="K22" s="693"/>
      <c r="L22" s="133"/>
      <c r="M22" s="133"/>
      <c r="N22" s="133"/>
      <c r="O22" s="133"/>
      <c r="P22" s="42"/>
      <c r="Q22" s="52"/>
    </row>
    <row r="23" spans="1:17" s="52" customFormat="1" ht="19.5" customHeight="1">
      <c r="A23" s="41"/>
      <c r="B23" s="217"/>
      <c r="C23" s="217"/>
      <c r="D23" s="217"/>
      <c r="E23" s="217"/>
      <c r="F23" s="217"/>
      <c r="G23" s="217"/>
      <c r="H23" s="217"/>
      <c r="I23" s="133"/>
      <c r="J23" s="133"/>
      <c r="K23" s="133"/>
      <c r="L23" s="133"/>
      <c r="M23" s="133"/>
      <c r="N23" s="133"/>
      <c r="O23" s="133"/>
      <c r="P23" s="42"/>
    </row>
    <row r="24" spans="1:17" s="52" customFormat="1" ht="18">
      <c r="A24" s="50" t="s">
        <v>185</v>
      </c>
      <c r="B24" s="693" t="s">
        <v>240</v>
      </c>
      <c r="C24" s="693"/>
      <c r="D24" s="693"/>
      <c r="E24" s="693"/>
      <c r="F24" s="693"/>
      <c r="G24" s="693"/>
      <c r="H24" s="693"/>
      <c r="I24" s="693"/>
      <c r="J24" s="228"/>
      <c r="K24" s="133"/>
      <c r="L24" s="133"/>
      <c r="M24" s="133"/>
      <c r="N24" s="133"/>
      <c r="O24" s="133"/>
      <c r="P24" s="42"/>
    </row>
    <row r="25" spans="1:17" s="52" customFormat="1" ht="19.5" customHeight="1">
      <c r="A25" s="50"/>
      <c r="B25" s="216"/>
      <c r="C25" s="217"/>
      <c r="D25" s="217"/>
      <c r="E25" s="217"/>
      <c r="F25" s="217"/>
      <c r="G25" s="217"/>
      <c r="H25" s="217"/>
      <c r="I25" s="133"/>
      <c r="J25" s="133"/>
      <c r="K25" s="133"/>
      <c r="L25" s="133"/>
      <c r="M25" s="133"/>
      <c r="N25" s="133"/>
      <c r="O25" s="133"/>
      <c r="P25" s="42"/>
    </row>
    <row r="26" spans="1:17" s="52" customFormat="1" ht="18" customHeight="1">
      <c r="A26" s="50"/>
      <c r="B26" s="693"/>
      <c r="C26" s="693"/>
      <c r="D26" s="693"/>
      <c r="E26" s="693"/>
      <c r="F26" s="693"/>
      <c r="G26" s="693"/>
      <c r="H26" s="693"/>
      <c r="I26" s="693"/>
      <c r="J26" s="693"/>
      <c r="K26" s="693"/>
      <c r="L26" s="693"/>
      <c r="M26" s="133"/>
      <c r="N26" s="133"/>
      <c r="O26" s="133"/>
      <c r="P26" s="42"/>
    </row>
    <row r="27" spans="1:17" s="52" customFormat="1" ht="19.5" customHeight="1">
      <c r="A27" s="41"/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42"/>
    </row>
    <row r="28" spans="1:17" s="52" customFormat="1" ht="18">
      <c r="A28" s="50"/>
      <c r="B28" s="876"/>
      <c r="C28" s="876"/>
      <c r="D28" s="876"/>
      <c r="E28" s="876"/>
      <c r="F28" s="876"/>
      <c r="G28" s="876"/>
      <c r="H28" s="876"/>
      <c r="I28" s="876"/>
      <c r="J28" s="227"/>
      <c r="K28" s="133"/>
      <c r="L28" s="133"/>
      <c r="M28" s="133"/>
      <c r="N28" s="133"/>
      <c r="O28" s="133"/>
      <c r="P28" s="42"/>
    </row>
    <row r="29" spans="1:17" s="52" customFormat="1" ht="19.5" customHeight="1">
      <c r="A29" s="41"/>
      <c r="B29" s="132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42"/>
    </row>
    <row r="30" spans="1:17" s="52" customFormat="1" ht="51" customHeight="1">
      <c r="A30" s="104"/>
      <c r="B30" s="950"/>
      <c r="C30" s="950"/>
      <c r="D30" s="950"/>
      <c r="E30" s="950"/>
      <c r="F30" s="950"/>
      <c r="G30" s="950"/>
      <c r="H30" s="950"/>
      <c r="I30" s="950"/>
      <c r="J30" s="950"/>
      <c r="K30" s="950"/>
      <c r="L30" s="950"/>
      <c r="M30" s="950"/>
      <c r="N30" s="950"/>
      <c r="O30" s="950"/>
      <c r="P30" s="950"/>
      <c r="Q30" s="232"/>
    </row>
    <row r="53" spans="2:2">
      <c r="B53" s="659"/>
    </row>
  </sheetData>
  <mergeCells count="44">
    <mergeCell ref="B28:I28"/>
    <mergeCell ref="B30:P30"/>
    <mergeCell ref="B3:I3"/>
    <mergeCell ref="K3:P4"/>
    <mergeCell ref="B6:C9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P7"/>
    <mergeCell ref="M8:O8"/>
    <mergeCell ref="B10:C11"/>
    <mergeCell ref="M10:M11"/>
    <mergeCell ref="N10:N11"/>
    <mergeCell ref="O10:O11"/>
    <mergeCell ref="P10:P11"/>
    <mergeCell ref="M14:M15"/>
    <mergeCell ref="N14:N15"/>
    <mergeCell ref="O14:O15"/>
    <mergeCell ref="P14:P15"/>
    <mergeCell ref="B16:C16"/>
    <mergeCell ref="B14:C15"/>
    <mergeCell ref="M16:M17"/>
    <mergeCell ref="N16:N17"/>
    <mergeCell ref="O16:O17"/>
    <mergeCell ref="P16:P17"/>
    <mergeCell ref="B17:C17"/>
    <mergeCell ref="B24:I24"/>
    <mergeCell ref="B26:L26"/>
    <mergeCell ref="B18:C18"/>
    <mergeCell ref="H18:P18"/>
    <mergeCell ref="B20:L20"/>
    <mergeCell ref="B21:C21"/>
    <mergeCell ref="B22:K22"/>
    <mergeCell ref="P12:P13"/>
    <mergeCell ref="O12:O13"/>
    <mergeCell ref="N12:N13"/>
    <mergeCell ref="M12:M13"/>
    <mergeCell ref="B12:C13"/>
  </mergeCells>
  <phoneticPr fontId="20"/>
  <pageMargins left="0.59055118110236227" right="0.59055118110236227" top="0.78740157480314965" bottom="0.78740157480314965" header="0.31496062992125984" footer="0.31496062992125984"/>
  <pageSetup paperSize="9" scale="74" orientation="portrait" r:id="rId1"/>
  <headerFooter alignWithMargins="0">
    <oddFooter>&amp;C&amp;A</oddFooter>
  </headerFooter>
  <colBreaks count="1" manualBreakCount="1">
    <brk id="16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V54"/>
  <sheetViews>
    <sheetView showGridLines="0" view="pageBreakPreview" topLeftCell="A13" zoomScale="91" zoomScaleNormal="75" zoomScaleSheetLayoutView="91" workbookViewId="0">
      <selection activeCell="P28" sqref="P28"/>
    </sheetView>
  </sheetViews>
  <sheetFormatPr defaultRowHeight="13.5"/>
  <cols>
    <col min="1" max="1" width="2.625" style="232" customWidth="1"/>
    <col min="2" max="2" width="3.25" style="232" customWidth="1"/>
    <col min="3" max="3" width="7.625" style="232" customWidth="1"/>
    <col min="4" max="4" width="5.5" style="232" customWidth="1"/>
    <col min="5" max="12" width="12" style="232" customWidth="1"/>
    <col min="13" max="16" width="5.5" style="232" customWidth="1"/>
    <col min="17" max="16384" width="9" style="232"/>
  </cols>
  <sheetData>
    <row r="1" spans="1:13" ht="21" customHeight="1">
      <c r="A1" s="2"/>
      <c r="B1" s="2"/>
      <c r="C1" s="2"/>
      <c r="D1" s="2"/>
      <c r="E1" s="2"/>
      <c r="F1" s="2"/>
      <c r="G1" s="4"/>
      <c r="H1" s="4"/>
      <c r="I1" s="2"/>
      <c r="J1" s="2"/>
      <c r="K1" s="2"/>
      <c r="L1" s="2"/>
      <c r="M1" s="231"/>
    </row>
    <row r="2" spans="1:13" ht="30" customHeight="1">
      <c r="B2" s="1010" t="s">
        <v>161</v>
      </c>
      <c r="C2" s="1011"/>
      <c r="D2" s="1011"/>
      <c r="E2" s="1011"/>
      <c r="F2" s="1011"/>
      <c r="G2" s="1011"/>
      <c r="H2" s="1011"/>
      <c r="I2" s="1012"/>
      <c r="J2" s="1042" t="s">
        <v>269</v>
      </c>
      <c r="K2" s="1042"/>
      <c r="L2" s="1042"/>
      <c r="M2" s="222"/>
    </row>
    <row r="3" spans="1:13" ht="21" customHeight="1">
      <c r="A3" s="123"/>
      <c r="B3" s="99"/>
      <c r="C3" s="2"/>
      <c r="D3" s="2"/>
      <c r="E3" s="2"/>
      <c r="F3" s="2"/>
      <c r="G3" s="2"/>
      <c r="H3" s="2"/>
      <c r="I3" s="2"/>
      <c r="J3" s="1042"/>
      <c r="K3" s="1042"/>
      <c r="L3" s="1042"/>
      <c r="M3" s="654"/>
    </row>
    <row r="4" spans="1:13" ht="24" customHeight="1">
      <c r="A4" s="9" t="s">
        <v>0</v>
      </c>
      <c r="B4" s="10"/>
      <c r="C4" s="10"/>
      <c r="D4" s="233"/>
      <c r="E4" s="233"/>
      <c r="F4" s="233"/>
      <c r="G4" s="233"/>
      <c r="H4" s="234"/>
      <c r="I4" s="233"/>
      <c r="J4" s="233"/>
      <c r="K4" s="27"/>
      <c r="L4" s="99"/>
      <c r="M4" s="234"/>
    </row>
    <row r="5" spans="1:13" ht="16.5" customHeight="1" thickBot="1">
      <c r="A5" s="9"/>
      <c r="B5" s="10"/>
      <c r="C5" s="10"/>
      <c r="D5" s="233"/>
      <c r="E5" s="233"/>
      <c r="F5" s="233"/>
      <c r="G5" s="233"/>
      <c r="H5" s="234"/>
      <c r="I5" s="233"/>
      <c r="J5" s="233"/>
      <c r="L5" s="146" t="s">
        <v>186</v>
      </c>
      <c r="M5" s="234"/>
    </row>
    <row r="6" spans="1:13" ht="18" customHeight="1">
      <c r="A6" s="39"/>
      <c r="B6" s="930" t="s">
        <v>37</v>
      </c>
      <c r="C6" s="695"/>
      <c r="D6" s="1052" t="s">
        <v>38</v>
      </c>
      <c r="E6" s="1053"/>
      <c r="F6" s="1026" t="s">
        <v>6</v>
      </c>
      <c r="G6" s="1026" t="s">
        <v>116</v>
      </c>
      <c r="H6" s="1026" t="s">
        <v>117</v>
      </c>
      <c r="I6" s="1026" t="s">
        <v>139</v>
      </c>
      <c r="J6" s="1026" t="s">
        <v>8</v>
      </c>
      <c r="K6" s="1026" t="s">
        <v>39</v>
      </c>
      <c r="L6" s="698" t="s">
        <v>40</v>
      </c>
      <c r="M6" s="275"/>
    </row>
    <row r="7" spans="1:13" ht="18" customHeight="1">
      <c r="A7" s="39"/>
      <c r="B7" s="696"/>
      <c r="C7" s="697"/>
      <c r="D7" s="1054"/>
      <c r="E7" s="1055"/>
      <c r="F7" s="692"/>
      <c r="G7" s="692"/>
      <c r="H7" s="692"/>
      <c r="I7" s="692"/>
      <c r="J7" s="692"/>
      <c r="K7" s="692"/>
      <c r="L7" s="699"/>
      <c r="M7" s="275"/>
    </row>
    <row r="8" spans="1:13" ht="18" customHeight="1">
      <c r="A8" s="39"/>
      <c r="B8" s="696"/>
      <c r="C8" s="697"/>
      <c r="D8" s="1054"/>
      <c r="E8" s="1055"/>
      <c r="F8" s="692"/>
      <c r="G8" s="692"/>
      <c r="H8" s="692"/>
      <c r="I8" s="692"/>
      <c r="J8" s="692"/>
      <c r="K8" s="692"/>
      <c r="L8" s="699"/>
      <c r="M8" s="275"/>
    </row>
    <row r="9" spans="1:13" ht="18" customHeight="1" thickBot="1">
      <c r="A9" s="39"/>
      <c r="B9" s="931"/>
      <c r="C9" s="932"/>
      <c r="D9" s="1027" t="s">
        <v>187</v>
      </c>
      <c r="E9" s="1028"/>
      <c r="F9" s="8" t="s">
        <v>188</v>
      </c>
      <c r="G9" s="8" t="s">
        <v>189</v>
      </c>
      <c r="H9" s="8" t="s">
        <v>190</v>
      </c>
      <c r="I9" s="8" t="s">
        <v>191</v>
      </c>
      <c r="J9" s="8" t="s">
        <v>192</v>
      </c>
      <c r="K9" s="8" t="s">
        <v>193</v>
      </c>
      <c r="L9" s="40" t="s">
        <v>41</v>
      </c>
      <c r="M9" s="91"/>
    </row>
    <row r="10" spans="1:13" ht="18.75" customHeight="1">
      <c r="A10" s="5"/>
      <c r="B10" s="708" t="s">
        <v>213</v>
      </c>
      <c r="C10" s="709"/>
      <c r="D10" s="1056">
        <v>187</v>
      </c>
      <c r="E10" s="1057"/>
      <c r="F10" s="276">
        <v>184</v>
      </c>
      <c r="G10" s="276">
        <v>0</v>
      </c>
      <c r="H10" s="276">
        <v>0</v>
      </c>
      <c r="I10" s="276">
        <v>0</v>
      </c>
      <c r="J10" s="276">
        <v>0</v>
      </c>
      <c r="K10" s="277">
        <v>3</v>
      </c>
      <c r="L10" s="278">
        <v>0</v>
      </c>
      <c r="M10" s="983"/>
    </row>
    <row r="11" spans="1:13" ht="18.75" customHeight="1">
      <c r="A11" s="105"/>
      <c r="B11" s="710"/>
      <c r="C11" s="711"/>
      <c r="D11" s="987">
        <v>100</v>
      </c>
      <c r="E11" s="988"/>
      <c r="F11" s="279">
        <v>98.395721925133699</v>
      </c>
      <c r="G11" s="279">
        <v>0</v>
      </c>
      <c r="H11" s="279">
        <v>0</v>
      </c>
      <c r="I11" s="279">
        <v>0</v>
      </c>
      <c r="J11" s="279">
        <v>0</v>
      </c>
      <c r="K11" s="280">
        <v>1.6042780748663104</v>
      </c>
      <c r="L11" s="281">
        <v>0</v>
      </c>
      <c r="M11" s="984"/>
    </row>
    <row r="12" spans="1:13" ht="18.75" customHeight="1">
      <c r="A12" s="5"/>
      <c r="B12" s="726" t="s">
        <v>214</v>
      </c>
      <c r="C12" s="727"/>
      <c r="D12" s="985">
        <v>172</v>
      </c>
      <c r="E12" s="986"/>
      <c r="F12" s="276">
        <v>171</v>
      </c>
      <c r="G12" s="276">
        <v>0</v>
      </c>
      <c r="H12" s="276">
        <v>0</v>
      </c>
      <c r="I12" s="276">
        <v>0</v>
      </c>
      <c r="J12" s="276">
        <v>0</v>
      </c>
      <c r="K12" s="277">
        <v>1</v>
      </c>
      <c r="L12" s="278">
        <v>0</v>
      </c>
      <c r="M12" s="989"/>
    </row>
    <row r="13" spans="1:13" ht="18.75" customHeight="1">
      <c r="A13" s="39"/>
      <c r="B13" s="710"/>
      <c r="C13" s="711"/>
      <c r="D13" s="987">
        <v>100</v>
      </c>
      <c r="E13" s="988"/>
      <c r="F13" s="279">
        <v>99.418604651162795</v>
      </c>
      <c r="G13" s="279">
        <v>0</v>
      </c>
      <c r="H13" s="279">
        <v>0</v>
      </c>
      <c r="I13" s="279">
        <v>0</v>
      </c>
      <c r="J13" s="279">
        <v>0</v>
      </c>
      <c r="K13" s="280">
        <v>0.58139534883720934</v>
      </c>
      <c r="L13" s="281">
        <v>0</v>
      </c>
      <c r="M13" s="956"/>
    </row>
    <row r="14" spans="1:13" ht="18.75" customHeight="1">
      <c r="A14" s="5"/>
      <c r="B14" s="726" t="s">
        <v>215</v>
      </c>
      <c r="C14" s="727"/>
      <c r="D14" s="985">
        <v>181</v>
      </c>
      <c r="E14" s="986">
        <v>0</v>
      </c>
      <c r="F14" s="282">
        <v>178</v>
      </c>
      <c r="G14" s="282">
        <v>0</v>
      </c>
      <c r="H14" s="282">
        <v>0</v>
      </c>
      <c r="I14" s="282">
        <v>0</v>
      </c>
      <c r="J14" s="282">
        <v>0</v>
      </c>
      <c r="K14" s="283">
        <v>3</v>
      </c>
      <c r="L14" s="284">
        <v>0</v>
      </c>
      <c r="M14" s="983"/>
    </row>
    <row r="15" spans="1:13" ht="18.75" customHeight="1">
      <c r="A15" s="39"/>
      <c r="B15" s="710"/>
      <c r="C15" s="711"/>
      <c r="D15" s="987">
        <v>100</v>
      </c>
      <c r="E15" s="988"/>
      <c r="F15" s="285">
        <v>98.342541436464089</v>
      </c>
      <c r="G15" s="285">
        <v>0</v>
      </c>
      <c r="H15" s="285">
        <v>0</v>
      </c>
      <c r="I15" s="285">
        <v>0</v>
      </c>
      <c r="J15" s="285">
        <v>0</v>
      </c>
      <c r="K15" s="286">
        <v>1.6574585635359116</v>
      </c>
      <c r="L15" s="287">
        <v>0</v>
      </c>
      <c r="M15" s="956"/>
    </row>
    <row r="16" spans="1:13" ht="18.75" customHeight="1">
      <c r="A16" s="105"/>
      <c r="B16" s="726" t="s">
        <v>216</v>
      </c>
      <c r="C16" s="727"/>
      <c r="D16" s="985">
        <v>168</v>
      </c>
      <c r="E16" s="986">
        <v>0</v>
      </c>
      <c r="F16" s="282">
        <v>166</v>
      </c>
      <c r="G16" s="282">
        <v>0</v>
      </c>
      <c r="H16" s="282">
        <v>0</v>
      </c>
      <c r="I16" s="282">
        <v>0</v>
      </c>
      <c r="J16" s="282">
        <v>0</v>
      </c>
      <c r="K16" s="283">
        <v>2</v>
      </c>
      <c r="L16" s="284">
        <v>0</v>
      </c>
      <c r="M16" s="272"/>
    </row>
    <row r="17" spans="1:22" ht="18.75" customHeight="1">
      <c r="A17" s="105"/>
      <c r="B17" s="710"/>
      <c r="C17" s="711"/>
      <c r="D17" s="987">
        <v>100</v>
      </c>
      <c r="E17" s="988"/>
      <c r="F17" s="279">
        <v>98.80952380952381</v>
      </c>
      <c r="G17" s="279">
        <v>0</v>
      </c>
      <c r="H17" s="279">
        <v>0</v>
      </c>
      <c r="I17" s="279">
        <v>0</v>
      </c>
      <c r="J17" s="279">
        <v>0</v>
      </c>
      <c r="K17" s="280">
        <v>1.1904761904761905</v>
      </c>
      <c r="L17" s="281">
        <v>0</v>
      </c>
      <c r="M17" s="272"/>
    </row>
    <row r="18" spans="1:22" ht="18.75" customHeight="1">
      <c r="A18" s="5"/>
      <c r="B18" s="726" t="s">
        <v>217</v>
      </c>
      <c r="C18" s="938"/>
      <c r="D18" s="985">
        <v>164</v>
      </c>
      <c r="E18" s="986">
        <v>0</v>
      </c>
      <c r="F18" s="276">
        <v>162</v>
      </c>
      <c r="G18" s="276">
        <v>0</v>
      </c>
      <c r="H18" s="276">
        <v>0</v>
      </c>
      <c r="I18" s="276">
        <v>0</v>
      </c>
      <c r="J18" s="276">
        <v>0</v>
      </c>
      <c r="K18" s="277">
        <v>2</v>
      </c>
      <c r="L18" s="278">
        <v>0</v>
      </c>
      <c r="M18" s="983"/>
    </row>
    <row r="19" spans="1:22" ht="18.75" customHeight="1">
      <c r="A19" s="39"/>
      <c r="B19" s="941"/>
      <c r="C19" s="942"/>
      <c r="D19" s="987">
        <v>100</v>
      </c>
      <c r="E19" s="988"/>
      <c r="F19" s="288">
        <v>98.780487804878049</v>
      </c>
      <c r="G19" s="288">
        <v>0</v>
      </c>
      <c r="H19" s="288">
        <v>0</v>
      </c>
      <c r="I19" s="288">
        <v>0</v>
      </c>
      <c r="J19" s="288">
        <v>0</v>
      </c>
      <c r="K19" s="289">
        <v>1.2195121951219512</v>
      </c>
      <c r="L19" s="281">
        <v>0</v>
      </c>
      <c r="M19" s="984"/>
    </row>
    <row r="20" spans="1:22" ht="18.75" customHeight="1">
      <c r="A20" s="5"/>
      <c r="B20" s="722" t="s">
        <v>218</v>
      </c>
      <c r="C20" s="697"/>
      <c r="D20" s="985">
        <v>187</v>
      </c>
      <c r="E20" s="986">
        <v>0</v>
      </c>
      <c r="F20" s="276">
        <v>185</v>
      </c>
      <c r="G20" s="276">
        <v>0</v>
      </c>
      <c r="H20" s="276">
        <v>0</v>
      </c>
      <c r="I20" s="276">
        <v>0</v>
      </c>
      <c r="J20" s="276">
        <v>0</v>
      </c>
      <c r="K20" s="277">
        <v>2</v>
      </c>
      <c r="L20" s="278">
        <v>0</v>
      </c>
      <c r="M20" s="989"/>
    </row>
    <row r="21" spans="1:22" ht="18.75" customHeight="1" thickBot="1">
      <c r="A21" s="39"/>
      <c r="B21" s="939"/>
      <c r="C21" s="940"/>
      <c r="D21" s="1033">
        <v>100</v>
      </c>
      <c r="E21" s="1034"/>
      <c r="F21" s="290">
        <v>98.930481283422452</v>
      </c>
      <c r="G21" s="290">
        <v>0</v>
      </c>
      <c r="H21" s="290">
        <v>0</v>
      </c>
      <c r="I21" s="290">
        <v>0</v>
      </c>
      <c r="J21" s="290">
        <v>0</v>
      </c>
      <c r="K21" s="291">
        <v>1.0695187165775399</v>
      </c>
      <c r="L21" s="292">
        <v>0</v>
      </c>
      <c r="M21" s="956"/>
    </row>
    <row r="22" spans="1:22" ht="24.75" customHeight="1" thickTop="1">
      <c r="A22" s="255"/>
      <c r="B22" s="700" t="s">
        <v>230</v>
      </c>
      <c r="C22" s="701"/>
      <c r="D22" s="1024">
        <f t="shared" ref="D22:L22" si="0">SUM(D24,D26)</f>
        <v>142</v>
      </c>
      <c r="E22" s="1025">
        <f t="shared" si="0"/>
        <v>0</v>
      </c>
      <c r="F22" s="293">
        <f t="shared" si="0"/>
        <v>137</v>
      </c>
      <c r="G22" s="293">
        <f t="shared" si="0"/>
        <v>0</v>
      </c>
      <c r="H22" s="293">
        <f t="shared" si="0"/>
        <v>0</v>
      </c>
      <c r="I22" s="293">
        <f t="shared" si="0"/>
        <v>0</v>
      </c>
      <c r="J22" s="293">
        <f t="shared" si="0"/>
        <v>0</v>
      </c>
      <c r="K22" s="293">
        <f t="shared" si="0"/>
        <v>5</v>
      </c>
      <c r="L22" s="294">
        <f t="shared" si="0"/>
        <v>0</v>
      </c>
      <c r="M22" s="983"/>
    </row>
    <row r="23" spans="1:22" ht="24.75" customHeight="1">
      <c r="A23" s="255"/>
      <c r="B23" s="879"/>
      <c r="C23" s="880"/>
      <c r="D23" s="1022">
        <f>D22/$D22*100</f>
        <v>100</v>
      </c>
      <c r="E23" s="1023"/>
      <c r="F23" s="295">
        <f>F22/$D22*100</f>
        <v>96.478873239436624</v>
      </c>
      <c r="G23" s="295">
        <f t="shared" ref="G23:L23" si="1">G22/$D22*100</f>
        <v>0</v>
      </c>
      <c r="H23" s="296">
        <f t="shared" si="1"/>
        <v>0</v>
      </c>
      <c r="I23" s="297">
        <f t="shared" si="1"/>
        <v>0</v>
      </c>
      <c r="J23" s="298">
        <f t="shared" si="1"/>
        <v>0</v>
      </c>
      <c r="K23" s="295">
        <f t="shared" si="1"/>
        <v>3.5211267605633805</v>
      </c>
      <c r="L23" s="299">
        <f t="shared" si="1"/>
        <v>0</v>
      </c>
      <c r="M23" s="956"/>
    </row>
    <row r="24" spans="1:22" ht="18" customHeight="1">
      <c r="A24" s="6"/>
      <c r="B24" s="869" t="s">
        <v>45</v>
      </c>
      <c r="C24" s="870"/>
      <c r="D24" s="1040">
        <f>SUM(F24:K24)</f>
        <v>96</v>
      </c>
      <c r="E24" s="1041"/>
      <c r="F24" s="276">
        <v>94</v>
      </c>
      <c r="G24" s="276">
        <v>0</v>
      </c>
      <c r="H24" s="276">
        <v>0</v>
      </c>
      <c r="I24" s="276">
        <v>0</v>
      </c>
      <c r="J24" s="276">
        <v>0</v>
      </c>
      <c r="K24" s="277">
        <v>2</v>
      </c>
      <c r="L24" s="300">
        <v>0</v>
      </c>
      <c r="M24" s="983"/>
      <c r="O24" s="273"/>
    </row>
    <row r="25" spans="1:22" ht="18" customHeight="1">
      <c r="A25" s="6"/>
      <c r="B25" s="1029"/>
      <c r="C25" s="870"/>
      <c r="D25" s="987">
        <f t="shared" ref="D25:L25" si="2">D24/$D24*100</f>
        <v>100</v>
      </c>
      <c r="E25" s="1021"/>
      <c r="F25" s="279">
        <f t="shared" si="2"/>
        <v>97.916666666666657</v>
      </c>
      <c r="G25" s="279">
        <f t="shared" si="2"/>
        <v>0</v>
      </c>
      <c r="H25" s="279">
        <f t="shared" si="2"/>
        <v>0</v>
      </c>
      <c r="I25" s="279">
        <f t="shared" si="2"/>
        <v>0</v>
      </c>
      <c r="J25" s="279">
        <f t="shared" si="2"/>
        <v>0</v>
      </c>
      <c r="K25" s="280">
        <f t="shared" si="2"/>
        <v>2.083333333333333</v>
      </c>
      <c r="L25" s="301">
        <f t="shared" si="2"/>
        <v>0</v>
      </c>
      <c r="M25" s="956"/>
    </row>
    <row r="26" spans="1:22" ht="18" customHeight="1">
      <c r="A26" s="3"/>
      <c r="B26" s="869" t="s">
        <v>46</v>
      </c>
      <c r="C26" s="870"/>
      <c r="D26" s="985">
        <f>SUM(F26:K26)</f>
        <v>46</v>
      </c>
      <c r="E26" s="1032"/>
      <c r="F26" s="276">
        <v>43</v>
      </c>
      <c r="G26" s="276">
        <v>0</v>
      </c>
      <c r="H26" s="276">
        <v>0</v>
      </c>
      <c r="I26" s="276">
        <v>0</v>
      </c>
      <c r="J26" s="276">
        <v>0</v>
      </c>
      <c r="K26" s="277">
        <v>3</v>
      </c>
      <c r="L26" s="300">
        <v>0</v>
      </c>
      <c r="M26" s="983"/>
    </row>
    <row r="27" spans="1:22" ht="18" customHeight="1" thickBot="1">
      <c r="A27" s="3"/>
      <c r="B27" s="1001"/>
      <c r="C27" s="1002"/>
      <c r="D27" s="1033">
        <f t="shared" ref="D27:L27" si="3">D26/$D26*100</f>
        <v>100</v>
      </c>
      <c r="E27" s="1034"/>
      <c r="F27" s="290">
        <f t="shared" si="3"/>
        <v>93.478260869565219</v>
      </c>
      <c r="G27" s="290">
        <f t="shared" si="3"/>
        <v>0</v>
      </c>
      <c r="H27" s="290">
        <f t="shared" si="3"/>
        <v>0</v>
      </c>
      <c r="I27" s="290">
        <f t="shared" si="3"/>
        <v>0</v>
      </c>
      <c r="J27" s="290">
        <f t="shared" si="3"/>
        <v>0</v>
      </c>
      <c r="K27" s="291">
        <f t="shared" si="3"/>
        <v>6.5217391304347823</v>
      </c>
      <c r="L27" s="302">
        <f t="shared" si="3"/>
        <v>0</v>
      </c>
      <c r="M27" s="956"/>
    </row>
    <row r="28" spans="1:22" ht="76.5" customHeight="1" thickTop="1">
      <c r="A28" s="20"/>
      <c r="B28" s="270"/>
      <c r="C28" s="303"/>
      <c r="D28" s="26"/>
      <c r="E28" s="615" t="s">
        <v>194</v>
      </c>
      <c r="F28" s="1009" t="s">
        <v>272</v>
      </c>
      <c r="G28" s="1009"/>
      <c r="H28" s="1009"/>
      <c r="I28" s="1009"/>
      <c r="J28" s="1009"/>
      <c r="K28" s="1009"/>
      <c r="L28" s="1009"/>
    </row>
    <row r="29" spans="1:22" ht="12" customHeight="1">
      <c r="A29" s="20"/>
      <c r="B29" s="270"/>
      <c r="C29" s="303"/>
      <c r="D29" s="26"/>
      <c r="E29" s="26"/>
      <c r="F29" s="26"/>
      <c r="G29" s="161"/>
      <c r="H29" s="181"/>
      <c r="I29" s="182"/>
      <c r="J29" s="182"/>
      <c r="K29" s="182"/>
      <c r="L29" s="182"/>
      <c r="M29" s="17"/>
    </row>
    <row r="30" spans="1:22" ht="34.5" customHeight="1">
      <c r="A30" s="20"/>
      <c r="B30" s="1008" t="s">
        <v>246</v>
      </c>
      <c r="C30" s="1008"/>
      <c r="D30" s="1008"/>
      <c r="E30" s="1008"/>
      <c r="F30" s="1008"/>
      <c r="G30" s="1008"/>
      <c r="H30" s="1008"/>
      <c r="I30" s="1008"/>
      <c r="J30" s="1008"/>
      <c r="K30" s="1008"/>
      <c r="L30" s="1008"/>
      <c r="M30" s="17"/>
    </row>
    <row r="31" spans="1:22" s="52" customFormat="1" ht="54" customHeight="1">
      <c r="A31" s="50"/>
      <c r="B31" s="876" t="s">
        <v>270</v>
      </c>
      <c r="C31" s="876"/>
      <c r="D31" s="876"/>
      <c r="E31" s="876"/>
      <c r="F31" s="876"/>
      <c r="G31" s="876"/>
      <c r="H31" s="876"/>
      <c r="I31" s="876"/>
      <c r="J31" s="876"/>
      <c r="K31" s="876"/>
      <c r="L31" s="876"/>
      <c r="M31" s="304"/>
      <c r="V31" s="53"/>
    </row>
    <row r="32" spans="1:22" s="52" customFormat="1" ht="15" customHeight="1">
      <c r="A32" s="41"/>
      <c r="B32" s="51"/>
      <c r="C32" s="51"/>
      <c r="D32" s="51"/>
      <c r="E32" s="51"/>
      <c r="F32" s="51"/>
      <c r="G32" s="51"/>
      <c r="H32" s="51"/>
      <c r="I32" s="51"/>
      <c r="J32" s="42"/>
      <c r="K32" s="42"/>
      <c r="L32" s="42"/>
      <c r="M32" s="42"/>
    </row>
    <row r="33" spans="1:13" ht="26.25" customHeight="1" thickBot="1">
      <c r="A33" s="9" t="s">
        <v>2</v>
      </c>
      <c r="B33" s="10"/>
      <c r="C33" s="10"/>
      <c r="D33" s="233"/>
      <c r="E33" s="233"/>
      <c r="F33" s="233"/>
      <c r="G33" s="233"/>
      <c r="H33" s="234"/>
      <c r="I33" s="233"/>
      <c r="J33" s="233"/>
      <c r="K33" s="27"/>
      <c r="L33" s="234"/>
      <c r="M33" s="234"/>
    </row>
    <row r="34" spans="1:13" ht="18.75" customHeight="1">
      <c r="B34" s="1043" t="s">
        <v>96</v>
      </c>
      <c r="C34" s="1044"/>
      <c r="D34" s="1045"/>
      <c r="E34" s="1030" t="s">
        <v>99</v>
      </c>
      <c r="F34" s="1031"/>
      <c r="G34" s="998" t="s">
        <v>100</v>
      </c>
      <c r="H34" s="1031"/>
      <c r="I34" s="998" t="s">
        <v>55</v>
      </c>
      <c r="J34" s="999"/>
      <c r="K34" s="1000" t="s">
        <v>101</v>
      </c>
      <c r="L34" s="999"/>
    </row>
    <row r="35" spans="1:13" ht="18.75" customHeight="1" thickBot="1">
      <c r="B35" s="1046"/>
      <c r="C35" s="1047"/>
      <c r="D35" s="1048"/>
      <c r="E35" s="93" t="s">
        <v>102</v>
      </c>
      <c r="F35" s="92" t="s">
        <v>195</v>
      </c>
      <c r="G35" s="94" t="s">
        <v>102</v>
      </c>
      <c r="H35" s="92" t="s">
        <v>195</v>
      </c>
      <c r="I35" s="94" t="s">
        <v>102</v>
      </c>
      <c r="J35" s="95" t="s">
        <v>195</v>
      </c>
      <c r="K35" s="305" t="s">
        <v>102</v>
      </c>
      <c r="L35" s="95" t="s">
        <v>195</v>
      </c>
    </row>
    <row r="36" spans="1:13" ht="18.75" customHeight="1" thickBot="1">
      <c r="B36" s="1049" t="s">
        <v>97</v>
      </c>
      <c r="C36" s="1050"/>
      <c r="D36" s="1051"/>
      <c r="E36" s="306">
        <f>E42+E46</f>
        <v>94</v>
      </c>
      <c r="F36" s="307">
        <f>E36/E$36*100</f>
        <v>100</v>
      </c>
      <c r="G36" s="308">
        <f>G42+G46</f>
        <v>43</v>
      </c>
      <c r="H36" s="307">
        <f>G36/G$36*100</f>
        <v>100</v>
      </c>
      <c r="I36" s="308">
        <f>SUM(I47:I50)</f>
        <v>137</v>
      </c>
      <c r="J36" s="309">
        <f t="shared" ref="J36:J50" si="4">I36/I$36*100</f>
        <v>100</v>
      </c>
      <c r="K36" s="310">
        <f>SUM(K47:K50)</f>
        <v>185</v>
      </c>
      <c r="L36" s="309">
        <f t="shared" ref="L36:L50" si="5">K36/K$36*100</f>
        <v>100</v>
      </c>
    </row>
    <row r="37" spans="1:13" ht="18.75" customHeight="1">
      <c r="B37" s="1019" t="s">
        <v>98</v>
      </c>
      <c r="C37" s="1013" t="s">
        <v>54</v>
      </c>
      <c r="D37" s="211" t="s">
        <v>52</v>
      </c>
      <c r="E37" s="311">
        <v>1</v>
      </c>
      <c r="F37" s="312">
        <f t="shared" ref="F37:F47" si="6">E37/E$36*100</f>
        <v>1.0638297872340425</v>
      </c>
      <c r="G37" s="313">
        <v>0</v>
      </c>
      <c r="H37" s="312">
        <f t="shared" ref="H37:H46" si="7">G37/G$36*100</f>
        <v>0</v>
      </c>
      <c r="I37" s="313">
        <f>E37+G37</f>
        <v>1</v>
      </c>
      <c r="J37" s="314">
        <f t="shared" si="4"/>
        <v>0.72992700729927007</v>
      </c>
      <c r="K37" s="315">
        <v>5</v>
      </c>
      <c r="L37" s="314">
        <f t="shared" si="5"/>
        <v>2.7027027027027026</v>
      </c>
    </row>
    <row r="38" spans="1:13" ht="18.75" customHeight="1">
      <c r="B38" s="1020"/>
      <c r="C38" s="1014"/>
      <c r="D38" s="212" t="s">
        <v>53</v>
      </c>
      <c r="E38" s="316">
        <v>0</v>
      </c>
      <c r="F38" s="317">
        <f t="shared" si="6"/>
        <v>0</v>
      </c>
      <c r="G38" s="318">
        <v>0</v>
      </c>
      <c r="H38" s="317">
        <f t="shared" si="7"/>
        <v>0</v>
      </c>
      <c r="I38" s="318">
        <f t="shared" ref="I38:I41" si="8">E38+G38</f>
        <v>0</v>
      </c>
      <c r="J38" s="319">
        <f t="shared" si="4"/>
        <v>0</v>
      </c>
      <c r="K38" s="320">
        <v>0</v>
      </c>
      <c r="L38" s="319">
        <f t="shared" si="5"/>
        <v>0</v>
      </c>
    </row>
    <row r="39" spans="1:13" ht="18.75" customHeight="1">
      <c r="B39" s="1003"/>
      <c r="C39" s="230" t="s">
        <v>56</v>
      </c>
      <c r="D39" s="212" t="s">
        <v>52</v>
      </c>
      <c r="E39" s="316">
        <v>0</v>
      </c>
      <c r="F39" s="317">
        <f>E39/E$36*100</f>
        <v>0</v>
      </c>
      <c r="G39" s="318">
        <v>0</v>
      </c>
      <c r="H39" s="317">
        <f t="shared" si="7"/>
        <v>0</v>
      </c>
      <c r="I39" s="318">
        <f t="shared" si="8"/>
        <v>0</v>
      </c>
      <c r="J39" s="319">
        <f>I39/I$36*100</f>
        <v>0</v>
      </c>
      <c r="K39" s="320">
        <v>0</v>
      </c>
      <c r="L39" s="319">
        <f>K39/K$36*100</f>
        <v>0</v>
      </c>
    </row>
    <row r="40" spans="1:13" ht="18.75" customHeight="1">
      <c r="B40" s="1003"/>
      <c r="C40" s="230" t="s">
        <v>155</v>
      </c>
      <c r="D40" s="212" t="s">
        <v>53</v>
      </c>
      <c r="E40" s="316">
        <v>0</v>
      </c>
      <c r="F40" s="317">
        <f>E40/E$36*100</f>
        <v>0</v>
      </c>
      <c r="G40" s="318">
        <v>0</v>
      </c>
      <c r="H40" s="317">
        <f>G40/G$36*100</f>
        <v>0</v>
      </c>
      <c r="I40" s="318">
        <f t="shared" si="8"/>
        <v>0</v>
      </c>
      <c r="J40" s="319">
        <f>I40/I$36*100</f>
        <v>0</v>
      </c>
      <c r="K40" s="320">
        <v>0</v>
      </c>
      <c r="L40" s="319">
        <f>K40/K$36*100</f>
        <v>0</v>
      </c>
    </row>
    <row r="41" spans="1:13" ht="18.75" customHeight="1">
      <c r="B41" s="1003"/>
      <c r="C41" s="993" t="s">
        <v>130</v>
      </c>
      <c r="D41" s="994"/>
      <c r="E41" s="316">
        <v>93</v>
      </c>
      <c r="F41" s="317">
        <f t="shared" si="6"/>
        <v>98.936170212765958</v>
      </c>
      <c r="G41" s="318">
        <v>43</v>
      </c>
      <c r="H41" s="317">
        <f>G41/G$36*100</f>
        <v>100</v>
      </c>
      <c r="I41" s="318">
        <f t="shared" si="8"/>
        <v>136</v>
      </c>
      <c r="J41" s="319">
        <f t="shared" si="4"/>
        <v>99.270072992700733</v>
      </c>
      <c r="K41" s="320">
        <v>179</v>
      </c>
      <c r="L41" s="319">
        <f t="shared" si="5"/>
        <v>96.756756756756758</v>
      </c>
    </row>
    <row r="42" spans="1:13" ht="18.75" customHeight="1">
      <c r="B42" s="1003"/>
      <c r="C42" s="1015" t="s">
        <v>55</v>
      </c>
      <c r="D42" s="1016"/>
      <c r="E42" s="321">
        <f>SUM(E37:E41)</f>
        <v>94</v>
      </c>
      <c r="F42" s="322">
        <f t="shared" si="6"/>
        <v>100</v>
      </c>
      <c r="G42" s="323">
        <f>SUM(G37:G41)</f>
        <v>43</v>
      </c>
      <c r="H42" s="322">
        <f t="shared" si="7"/>
        <v>100</v>
      </c>
      <c r="I42" s="323">
        <f>SUM(I37:I41)</f>
        <v>137</v>
      </c>
      <c r="J42" s="324">
        <f t="shared" si="4"/>
        <v>100</v>
      </c>
      <c r="K42" s="325">
        <f>SUM(K37:K41)</f>
        <v>184</v>
      </c>
      <c r="L42" s="324">
        <f t="shared" si="5"/>
        <v>99.459459459459467</v>
      </c>
    </row>
    <row r="43" spans="1:13" ht="18.75" customHeight="1">
      <c r="B43" s="1003" t="s">
        <v>131</v>
      </c>
      <c r="C43" s="1017" t="s">
        <v>200</v>
      </c>
      <c r="D43" s="1018"/>
      <c r="E43" s="316">
        <v>0</v>
      </c>
      <c r="F43" s="317">
        <f>E43/E$36*100</f>
        <v>0</v>
      </c>
      <c r="G43" s="318">
        <v>0</v>
      </c>
      <c r="H43" s="317">
        <f t="shared" si="7"/>
        <v>0</v>
      </c>
      <c r="I43" s="318">
        <f>SUM(E43,G43)</f>
        <v>0</v>
      </c>
      <c r="J43" s="319">
        <f t="shared" si="4"/>
        <v>0</v>
      </c>
      <c r="K43" s="320">
        <v>1</v>
      </c>
      <c r="L43" s="319">
        <f t="shared" si="5"/>
        <v>0.54054054054054057</v>
      </c>
    </row>
    <row r="44" spans="1:13" ht="18.75" customHeight="1">
      <c r="B44" s="1004"/>
      <c r="C44" s="1038" t="s">
        <v>156</v>
      </c>
      <c r="D44" s="1039"/>
      <c r="E44" s="326">
        <v>0</v>
      </c>
      <c r="F44" s="327">
        <f>E44/E$36*100</f>
        <v>0</v>
      </c>
      <c r="G44" s="328">
        <v>0</v>
      </c>
      <c r="H44" s="327">
        <f t="shared" si="7"/>
        <v>0</v>
      </c>
      <c r="I44" s="328">
        <f>SUM(E44,G44)</f>
        <v>0</v>
      </c>
      <c r="J44" s="329">
        <f>I44/I$36*100</f>
        <v>0</v>
      </c>
      <c r="K44" s="330">
        <v>0</v>
      </c>
      <c r="L44" s="329">
        <f t="shared" si="5"/>
        <v>0</v>
      </c>
    </row>
    <row r="45" spans="1:13" ht="18.75" customHeight="1">
      <c r="B45" s="1004"/>
      <c r="C45" s="993" t="s">
        <v>130</v>
      </c>
      <c r="D45" s="994"/>
      <c r="E45" s="326">
        <v>0</v>
      </c>
      <c r="F45" s="327">
        <f>E45/E$36*100</f>
        <v>0</v>
      </c>
      <c r="G45" s="328">
        <v>0</v>
      </c>
      <c r="H45" s="327">
        <f t="shared" si="7"/>
        <v>0</v>
      </c>
      <c r="I45" s="328">
        <f>SUM(E45,G45)</f>
        <v>0</v>
      </c>
      <c r="J45" s="329">
        <f>I45/I$36*100</f>
        <v>0</v>
      </c>
      <c r="K45" s="330">
        <v>0</v>
      </c>
      <c r="L45" s="329">
        <f t="shared" si="5"/>
        <v>0</v>
      </c>
    </row>
    <row r="46" spans="1:13" ht="18.75" customHeight="1" thickBot="1">
      <c r="B46" s="1005"/>
      <c r="C46" s="1006" t="s">
        <v>55</v>
      </c>
      <c r="D46" s="1007"/>
      <c r="E46" s="331">
        <f>SUM(E43:E45)</f>
        <v>0</v>
      </c>
      <c r="F46" s="332">
        <f>E46/E$36*100</f>
        <v>0</v>
      </c>
      <c r="G46" s="333">
        <f>SUM(G43:G45)</f>
        <v>0</v>
      </c>
      <c r="H46" s="332">
        <f t="shared" si="7"/>
        <v>0</v>
      </c>
      <c r="I46" s="333">
        <f>SUM(I43:I45)</f>
        <v>0</v>
      </c>
      <c r="J46" s="334">
        <f t="shared" si="4"/>
        <v>0</v>
      </c>
      <c r="K46" s="335">
        <f>SUM(K43:K45)</f>
        <v>1</v>
      </c>
      <c r="L46" s="334">
        <f t="shared" si="5"/>
        <v>0.54054054054054057</v>
      </c>
    </row>
    <row r="47" spans="1:13" ht="19.5" customHeight="1">
      <c r="B47" s="990" t="s">
        <v>132</v>
      </c>
      <c r="C47" s="991"/>
      <c r="D47" s="992"/>
      <c r="E47" s="336">
        <f>SUM(E37:E38)+E43</f>
        <v>1</v>
      </c>
      <c r="F47" s="337">
        <f t="shared" si="6"/>
        <v>1.0638297872340425</v>
      </c>
      <c r="G47" s="338">
        <f>SUM(G37:G38)+G43</f>
        <v>0</v>
      </c>
      <c r="H47" s="337">
        <f>G47/G$36*100</f>
        <v>0</v>
      </c>
      <c r="I47" s="338">
        <f>SUM(I37:I38)+I43</f>
        <v>1</v>
      </c>
      <c r="J47" s="339">
        <f t="shared" si="4"/>
        <v>0.72992700729927007</v>
      </c>
      <c r="K47" s="340">
        <f>SUM(K37:K38)+K43</f>
        <v>6</v>
      </c>
      <c r="L47" s="339">
        <f>K47/K$36*100</f>
        <v>3.2432432432432434</v>
      </c>
    </row>
    <row r="48" spans="1:13" ht="19.5" customHeight="1">
      <c r="B48" s="1035" t="s">
        <v>133</v>
      </c>
      <c r="C48" s="1036"/>
      <c r="D48" s="1037"/>
      <c r="E48" s="336">
        <f>E39</f>
        <v>0</v>
      </c>
      <c r="F48" s="337">
        <f>E48/E$36*100</f>
        <v>0</v>
      </c>
      <c r="G48" s="338">
        <f>G39</f>
        <v>0</v>
      </c>
      <c r="H48" s="337">
        <f>G48/G$36*100</f>
        <v>0</v>
      </c>
      <c r="I48" s="338">
        <f>I39</f>
        <v>0</v>
      </c>
      <c r="J48" s="339">
        <f t="shared" si="4"/>
        <v>0</v>
      </c>
      <c r="K48" s="340">
        <f>K39</f>
        <v>0</v>
      </c>
      <c r="L48" s="339">
        <f t="shared" si="5"/>
        <v>0</v>
      </c>
    </row>
    <row r="49" spans="2:13" ht="19.5" customHeight="1">
      <c r="B49" s="1035" t="s">
        <v>134</v>
      </c>
      <c r="C49" s="1036"/>
      <c r="D49" s="1037"/>
      <c r="E49" s="336">
        <f>E40+E44</f>
        <v>0</v>
      </c>
      <c r="F49" s="337">
        <f>E49/E$36*100</f>
        <v>0</v>
      </c>
      <c r="G49" s="338">
        <f>G40+G44</f>
        <v>0</v>
      </c>
      <c r="H49" s="337">
        <f>G49/G$36*100</f>
        <v>0</v>
      </c>
      <c r="I49" s="338">
        <f>I40+I44</f>
        <v>0</v>
      </c>
      <c r="J49" s="339">
        <f t="shared" si="4"/>
        <v>0</v>
      </c>
      <c r="K49" s="340">
        <f>K40+K44</f>
        <v>0</v>
      </c>
      <c r="L49" s="339">
        <f t="shared" si="5"/>
        <v>0</v>
      </c>
    </row>
    <row r="50" spans="2:13" ht="19.5" customHeight="1" thickBot="1">
      <c r="B50" s="995" t="s">
        <v>135</v>
      </c>
      <c r="C50" s="996"/>
      <c r="D50" s="997"/>
      <c r="E50" s="341">
        <f>SUM(E41,E45)</f>
        <v>93</v>
      </c>
      <c r="F50" s="342">
        <f>E50/E$36*100</f>
        <v>98.936170212765958</v>
      </c>
      <c r="G50" s="343">
        <f>SUM(G41,G45)</f>
        <v>43</v>
      </c>
      <c r="H50" s="342">
        <f>G50/G$36*100</f>
        <v>100</v>
      </c>
      <c r="I50" s="343">
        <f>SUM(I41,I45)</f>
        <v>136</v>
      </c>
      <c r="J50" s="344">
        <f t="shared" si="4"/>
        <v>99.270072992700733</v>
      </c>
      <c r="K50" s="345">
        <f>SUM(K41,K45)</f>
        <v>179</v>
      </c>
      <c r="L50" s="344">
        <f t="shared" si="5"/>
        <v>96.756756756756758</v>
      </c>
    </row>
    <row r="51" spans="2:13" ht="9.75" customHeight="1">
      <c r="B51" s="56"/>
      <c r="C51" s="56"/>
      <c r="D51" s="56"/>
      <c r="E51" s="183"/>
      <c r="F51" s="184"/>
      <c r="G51" s="180"/>
      <c r="H51" s="184"/>
      <c r="I51" s="180"/>
      <c r="J51" s="184"/>
      <c r="K51" s="180"/>
      <c r="L51" s="184"/>
    </row>
    <row r="52" spans="2:13" ht="12" customHeight="1">
      <c r="B52" s="346"/>
      <c r="C52" s="346"/>
      <c r="D52" s="346"/>
      <c r="E52" s="346"/>
      <c r="F52" s="346"/>
      <c r="G52" s="346"/>
      <c r="H52" s="346"/>
      <c r="I52" s="96"/>
      <c r="J52" s="54"/>
      <c r="K52" s="96"/>
      <c r="L52" s="54"/>
    </row>
    <row r="53" spans="2:13" ht="55.5" customHeight="1">
      <c r="B53" s="876" t="s">
        <v>271</v>
      </c>
      <c r="C53" s="876"/>
      <c r="D53" s="876"/>
      <c r="E53" s="876"/>
      <c r="F53" s="876"/>
      <c r="G53" s="876"/>
      <c r="H53" s="876"/>
      <c r="I53" s="876"/>
      <c r="J53" s="876"/>
      <c r="K53" s="876"/>
      <c r="L53" s="876"/>
      <c r="M53" s="144"/>
    </row>
    <row r="54" spans="2:13" ht="20.25" customHeight="1"/>
  </sheetData>
  <mergeCells count="70">
    <mergeCell ref="J2:L3"/>
    <mergeCell ref="B31:L31"/>
    <mergeCell ref="B22:C23"/>
    <mergeCell ref="B34:D35"/>
    <mergeCell ref="B36:D36"/>
    <mergeCell ref="D6:E8"/>
    <mergeCell ref="F6:F8"/>
    <mergeCell ref="D11:E11"/>
    <mergeCell ref="I6:I8"/>
    <mergeCell ref="D10:E10"/>
    <mergeCell ref="K6:K8"/>
    <mergeCell ref="L6:L8"/>
    <mergeCell ref="G6:G8"/>
    <mergeCell ref="B18:C19"/>
    <mergeCell ref="D13:E13"/>
    <mergeCell ref="B12:C13"/>
    <mergeCell ref="J6:J8"/>
    <mergeCell ref="G34:H34"/>
    <mergeCell ref="D27:E27"/>
    <mergeCell ref="D21:E21"/>
    <mergeCell ref="B49:D49"/>
    <mergeCell ref="B48:D48"/>
    <mergeCell ref="C44:D44"/>
    <mergeCell ref="D24:E24"/>
    <mergeCell ref="B2:I2"/>
    <mergeCell ref="C37:C38"/>
    <mergeCell ref="C41:D41"/>
    <mergeCell ref="C42:D42"/>
    <mergeCell ref="C43:D43"/>
    <mergeCell ref="B37:B42"/>
    <mergeCell ref="D25:E25"/>
    <mergeCell ref="D23:E23"/>
    <mergeCell ref="D20:E20"/>
    <mergeCell ref="D22:E22"/>
    <mergeCell ref="H6:H8"/>
    <mergeCell ref="B6:C9"/>
    <mergeCell ref="D9:E9"/>
    <mergeCell ref="B24:C25"/>
    <mergeCell ref="E34:F34"/>
    <mergeCell ref="D26:E26"/>
    <mergeCell ref="B53:L53"/>
    <mergeCell ref="B47:D47"/>
    <mergeCell ref="C45:D45"/>
    <mergeCell ref="B50:D50"/>
    <mergeCell ref="M20:M21"/>
    <mergeCell ref="M22:M23"/>
    <mergeCell ref="M24:M25"/>
    <mergeCell ref="I34:J34"/>
    <mergeCell ref="M26:M27"/>
    <mergeCell ref="K34:L34"/>
    <mergeCell ref="B20:C21"/>
    <mergeCell ref="B26:C27"/>
    <mergeCell ref="B43:B46"/>
    <mergeCell ref="C46:D46"/>
    <mergeCell ref="B30:L30"/>
    <mergeCell ref="F28:L28"/>
    <mergeCell ref="M18:M19"/>
    <mergeCell ref="B10:C11"/>
    <mergeCell ref="D12:E12"/>
    <mergeCell ref="D18:E18"/>
    <mergeCell ref="D16:E16"/>
    <mergeCell ref="D17:E17"/>
    <mergeCell ref="D14:E14"/>
    <mergeCell ref="D15:E15"/>
    <mergeCell ref="M10:M11"/>
    <mergeCell ref="M14:M15"/>
    <mergeCell ref="M12:M13"/>
    <mergeCell ref="D19:E19"/>
    <mergeCell ref="B16:C17"/>
    <mergeCell ref="B14:C15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69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53"/>
  <sheetViews>
    <sheetView showGridLines="0" view="pageBreakPreview" zoomScale="75" zoomScaleNormal="75" zoomScaleSheetLayoutView="75" workbookViewId="0">
      <selection activeCell="Z25" sqref="Z25:AA25"/>
    </sheetView>
  </sheetViews>
  <sheetFormatPr defaultRowHeight="13.5"/>
  <cols>
    <col min="1" max="1" width="2.625" style="232" customWidth="1"/>
    <col min="2" max="3" width="4.125" style="232" customWidth="1"/>
    <col min="4" max="7" width="6.625" style="232" customWidth="1"/>
    <col min="8" max="8" width="7.625" style="232" customWidth="1"/>
    <col min="9" max="9" width="5.625" style="232" customWidth="1"/>
    <col min="10" max="19" width="6.625" style="232" customWidth="1"/>
    <col min="20" max="20" width="4.375" style="232" customWidth="1"/>
    <col min="21" max="21" width="2.625" style="232" customWidth="1"/>
    <col min="22" max="16384" width="9" style="232"/>
  </cols>
  <sheetData>
    <row r="1" spans="1:20" ht="21" customHeight="1">
      <c r="A1" s="2"/>
      <c r="B1" s="9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31"/>
    </row>
    <row r="2" spans="1:20" ht="35.25" customHeight="1" thickBot="1">
      <c r="A2" s="9" t="s">
        <v>144</v>
      </c>
      <c r="B2" s="10"/>
      <c r="C2" s="10"/>
      <c r="D2" s="233"/>
      <c r="E2" s="233"/>
      <c r="F2" s="233"/>
      <c r="G2" s="233"/>
      <c r="H2" s="233"/>
      <c r="I2" s="233"/>
      <c r="J2" s="234"/>
      <c r="K2" s="234"/>
      <c r="L2" s="233"/>
      <c r="M2" s="233"/>
      <c r="N2" s="233"/>
      <c r="O2" s="233"/>
      <c r="Q2" s="27"/>
      <c r="R2" s="234"/>
      <c r="S2" s="146" t="s">
        <v>196</v>
      </c>
      <c r="T2" s="234"/>
    </row>
    <row r="3" spans="1:20" ht="20.25" customHeight="1">
      <c r="A3" s="39"/>
      <c r="B3" s="930" t="s">
        <v>37</v>
      </c>
      <c r="C3" s="1087"/>
      <c r="D3" s="1091" t="s">
        <v>38</v>
      </c>
      <c r="E3" s="1092"/>
      <c r="F3" s="1101" t="s">
        <v>138</v>
      </c>
      <c r="G3" s="1092"/>
      <c r="H3" s="1101" t="s">
        <v>127</v>
      </c>
      <c r="I3" s="1092"/>
      <c r="J3" s="1101" t="s">
        <v>117</v>
      </c>
      <c r="K3" s="1092"/>
      <c r="L3" s="1101" t="s">
        <v>139</v>
      </c>
      <c r="M3" s="1092"/>
      <c r="N3" s="1101" t="s">
        <v>8</v>
      </c>
      <c r="O3" s="1092"/>
      <c r="P3" s="1109" t="s">
        <v>39</v>
      </c>
      <c r="Q3" s="1110"/>
      <c r="R3" s="1105" t="s">
        <v>40</v>
      </c>
      <c r="S3" s="1106"/>
      <c r="T3" s="271"/>
    </row>
    <row r="4" spans="1:20" ht="20.25" customHeight="1">
      <c r="A4" s="39"/>
      <c r="B4" s="1054"/>
      <c r="C4" s="1088"/>
      <c r="D4" s="1093"/>
      <c r="E4" s="1094"/>
      <c r="F4" s="1102"/>
      <c r="G4" s="1094"/>
      <c r="H4" s="1102"/>
      <c r="I4" s="1094"/>
      <c r="J4" s="1102"/>
      <c r="K4" s="1094"/>
      <c r="L4" s="1102"/>
      <c r="M4" s="1094"/>
      <c r="N4" s="1102"/>
      <c r="O4" s="1094"/>
      <c r="P4" s="1102"/>
      <c r="Q4" s="1111"/>
      <c r="R4" s="1107"/>
      <c r="S4" s="1108"/>
      <c r="T4" s="271"/>
    </row>
    <row r="5" spans="1:20" ht="20.25" customHeight="1">
      <c r="A5" s="39"/>
      <c r="B5" s="1054"/>
      <c r="C5" s="1088"/>
      <c r="D5" s="1093"/>
      <c r="E5" s="1094"/>
      <c r="F5" s="1102"/>
      <c r="G5" s="1094"/>
      <c r="H5" s="1102"/>
      <c r="I5" s="1094"/>
      <c r="J5" s="1102"/>
      <c r="K5" s="1094"/>
      <c r="L5" s="1102"/>
      <c r="M5" s="1094"/>
      <c r="N5" s="1102"/>
      <c r="O5" s="1094"/>
      <c r="P5" s="1102"/>
      <c r="Q5" s="1111"/>
      <c r="R5" s="1107"/>
      <c r="S5" s="1108"/>
      <c r="T5" s="271"/>
    </row>
    <row r="6" spans="1:20" ht="20.25" customHeight="1" thickBot="1">
      <c r="A6" s="39"/>
      <c r="B6" s="1089"/>
      <c r="C6" s="1090"/>
      <c r="D6" s="1027" t="s">
        <v>187</v>
      </c>
      <c r="E6" s="1095"/>
      <c r="F6" s="1100" t="s">
        <v>188</v>
      </c>
      <c r="G6" s="1095"/>
      <c r="H6" s="1100" t="s">
        <v>189</v>
      </c>
      <c r="I6" s="1095"/>
      <c r="J6" s="1100" t="s">
        <v>190</v>
      </c>
      <c r="K6" s="1095"/>
      <c r="L6" s="1100" t="s">
        <v>191</v>
      </c>
      <c r="M6" s="1095"/>
      <c r="N6" s="1100" t="s">
        <v>192</v>
      </c>
      <c r="O6" s="1095"/>
      <c r="P6" s="1100" t="s">
        <v>193</v>
      </c>
      <c r="Q6" s="1116"/>
      <c r="R6" s="1114" t="s">
        <v>41</v>
      </c>
      <c r="S6" s="1115"/>
      <c r="T6" s="91"/>
    </row>
    <row r="7" spans="1:20" ht="21" customHeight="1">
      <c r="A7" s="5"/>
      <c r="B7" s="708" t="s">
        <v>213</v>
      </c>
      <c r="C7" s="709"/>
      <c r="D7" s="1056">
        <v>285</v>
      </c>
      <c r="E7" s="1057"/>
      <c r="F7" s="1078">
        <v>3</v>
      </c>
      <c r="G7" s="1097"/>
      <c r="H7" s="1078">
        <v>1</v>
      </c>
      <c r="I7" s="1097"/>
      <c r="J7" s="1078">
        <v>0</v>
      </c>
      <c r="K7" s="1097"/>
      <c r="L7" s="1078">
        <v>3</v>
      </c>
      <c r="M7" s="1097"/>
      <c r="N7" s="1078">
        <v>63</v>
      </c>
      <c r="O7" s="1097"/>
      <c r="P7" s="1078">
        <v>215</v>
      </c>
      <c r="Q7" s="1097"/>
      <c r="R7" s="1078">
        <v>0</v>
      </c>
      <c r="S7" s="1079"/>
      <c r="T7" s="1077"/>
    </row>
    <row r="8" spans="1:20" ht="21" customHeight="1">
      <c r="A8" s="105"/>
      <c r="B8" s="710"/>
      <c r="C8" s="711"/>
      <c r="D8" s="987">
        <v>100</v>
      </c>
      <c r="E8" s="988"/>
      <c r="F8" s="1063">
        <v>1.0526315789473684</v>
      </c>
      <c r="G8" s="1064"/>
      <c r="H8" s="1063">
        <v>0.35087719298245612</v>
      </c>
      <c r="I8" s="1064"/>
      <c r="J8" s="1063">
        <v>0</v>
      </c>
      <c r="K8" s="1064"/>
      <c r="L8" s="1063">
        <v>1.0526315789473684</v>
      </c>
      <c r="M8" s="1064"/>
      <c r="N8" s="1063">
        <v>22.105263157894736</v>
      </c>
      <c r="O8" s="1064"/>
      <c r="P8" s="1063">
        <v>75.438596491228068</v>
      </c>
      <c r="Q8" s="1064"/>
      <c r="R8" s="1063">
        <v>0</v>
      </c>
      <c r="S8" s="1080"/>
      <c r="T8" s="1077"/>
    </row>
    <row r="9" spans="1:20" ht="21" customHeight="1">
      <c r="A9" s="5"/>
      <c r="B9" s="726" t="s">
        <v>214</v>
      </c>
      <c r="C9" s="727"/>
      <c r="D9" s="1058">
        <v>301</v>
      </c>
      <c r="E9" s="1059"/>
      <c r="F9" s="1060">
        <v>7</v>
      </c>
      <c r="G9" s="1059"/>
      <c r="H9" s="1060">
        <v>0</v>
      </c>
      <c r="I9" s="1059"/>
      <c r="J9" s="1060">
        <v>0</v>
      </c>
      <c r="K9" s="1059"/>
      <c r="L9" s="1060">
        <v>4</v>
      </c>
      <c r="M9" s="1059"/>
      <c r="N9" s="1060">
        <v>82</v>
      </c>
      <c r="O9" s="1059"/>
      <c r="P9" s="1060">
        <v>208</v>
      </c>
      <c r="Q9" s="1059"/>
      <c r="R9" s="1060">
        <v>0</v>
      </c>
      <c r="S9" s="1083"/>
      <c r="T9" s="1077"/>
    </row>
    <row r="10" spans="1:20" ht="21" customHeight="1">
      <c r="A10" s="39"/>
      <c r="B10" s="710"/>
      <c r="C10" s="711"/>
      <c r="D10" s="1061">
        <v>100</v>
      </c>
      <c r="E10" s="1062"/>
      <c r="F10" s="1063">
        <v>2.3255813953488373</v>
      </c>
      <c r="G10" s="1064"/>
      <c r="H10" s="1063">
        <v>0</v>
      </c>
      <c r="I10" s="1064"/>
      <c r="J10" s="1063">
        <v>0</v>
      </c>
      <c r="K10" s="1064"/>
      <c r="L10" s="1063">
        <v>1.3289036544850499</v>
      </c>
      <c r="M10" s="1064"/>
      <c r="N10" s="1063">
        <v>27.242524916943523</v>
      </c>
      <c r="O10" s="1064"/>
      <c r="P10" s="1063">
        <v>69.102990033222582</v>
      </c>
      <c r="Q10" s="1064"/>
      <c r="R10" s="1063">
        <v>0</v>
      </c>
      <c r="S10" s="1080"/>
      <c r="T10" s="1077"/>
    </row>
    <row r="11" spans="1:20" ht="21" customHeight="1">
      <c r="A11" s="5"/>
      <c r="B11" s="726" t="s">
        <v>215</v>
      </c>
      <c r="C11" s="727"/>
      <c r="D11" s="1058">
        <v>286</v>
      </c>
      <c r="E11" s="1059"/>
      <c r="F11" s="1060">
        <v>2</v>
      </c>
      <c r="G11" s="1059"/>
      <c r="H11" s="1060">
        <v>1</v>
      </c>
      <c r="I11" s="1059"/>
      <c r="J11" s="1060">
        <v>0</v>
      </c>
      <c r="K11" s="1059"/>
      <c r="L11" s="1060">
        <v>0</v>
      </c>
      <c r="M11" s="1104"/>
      <c r="N11" s="1060">
        <v>81</v>
      </c>
      <c r="O11" s="1059"/>
      <c r="P11" s="1060">
        <v>202</v>
      </c>
      <c r="Q11" s="1059"/>
      <c r="R11" s="1060">
        <v>0</v>
      </c>
      <c r="S11" s="1083"/>
      <c r="T11" s="1077"/>
    </row>
    <row r="12" spans="1:20" ht="21" customHeight="1">
      <c r="A12" s="39"/>
      <c r="B12" s="710"/>
      <c r="C12" s="711"/>
      <c r="D12" s="1061">
        <v>100</v>
      </c>
      <c r="E12" s="1062"/>
      <c r="F12" s="1063">
        <v>0.69930069930069927</v>
      </c>
      <c r="G12" s="1064"/>
      <c r="H12" s="1063">
        <v>0.34965034965034963</v>
      </c>
      <c r="I12" s="1064"/>
      <c r="J12" s="1063">
        <v>0</v>
      </c>
      <c r="K12" s="1064"/>
      <c r="L12" s="1063">
        <v>0</v>
      </c>
      <c r="M12" s="1103"/>
      <c r="N12" s="1063">
        <v>28.321678321678323</v>
      </c>
      <c r="O12" s="1064"/>
      <c r="P12" s="1063">
        <v>70.629370629370626</v>
      </c>
      <c r="Q12" s="1064"/>
      <c r="R12" s="1063">
        <v>0</v>
      </c>
      <c r="S12" s="1080"/>
      <c r="T12" s="1077"/>
    </row>
    <row r="13" spans="1:20" ht="21" customHeight="1">
      <c r="A13" s="105"/>
      <c r="B13" s="726" t="s">
        <v>216</v>
      </c>
      <c r="C13" s="727"/>
      <c r="D13" s="1058">
        <v>342</v>
      </c>
      <c r="E13" s="1059"/>
      <c r="F13" s="1060">
        <v>2</v>
      </c>
      <c r="G13" s="1059"/>
      <c r="H13" s="1060">
        <v>1</v>
      </c>
      <c r="I13" s="1059"/>
      <c r="J13" s="1060">
        <v>0</v>
      </c>
      <c r="K13" s="1059"/>
      <c r="L13" s="1060">
        <v>2</v>
      </c>
      <c r="M13" s="1059"/>
      <c r="N13" s="1060">
        <v>103</v>
      </c>
      <c r="O13" s="1059"/>
      <c r="P13" s="1060">
        <v>234</v>
      </c>
      <c r="Q13" s="1059"/>
      <c r="R13" s="1060">
        <v>0</v>
      </c>
      <c r="S13" s="1083"/>
      <c r="T13" s="272"/>
    </row>
    <row r="14" spans="1:20" ht="21" customHeight="1">
      <c r="A14" s="105"/>
      <c r="B14" s="710"/>
      <c r="C14" s="711"/>
      <c r="D14" s="1061">
        <v>100</v>
      </c>
      <c r="E14" s="1062"/>
      <c r="F14" s="1063">
        <v>0.58479532163742687</v>
      </c>
      <c r="G14" s="1064"/>
      <c r="H14" s="1063">
        <v>0.29239766081871343</v>
      </c>
      <c r="I14" s="1064"/>
      <c r="J14" s="1063">
        <v>0</v>
      </c>
      <c r="K14" s="1064"/>
      <c r="L14" s="1063">
        <v>0.58479532163742687</v>
      </c>
      <c r="M14" s="1064"/>
      <c r="N14" s="1063">
        <v>30.116959064327485</v>
      </c>
      <c r="O14" s="1064"/>
      <c r="P14" s="1063">
        <v>68.421052631578945</v>
      </c>
      <c r="Q14" s="1064"/>
      <c r="R14" s="1063">
        <v>0</v>
      </c>
      <c r="S14" s="1080"/>
      <c r="T14" s="272"/>
    </row>
    <row r="15" spans="1:20" ht="21" customHeight="1">
      <c r="A15" s="5"/>
      <c r="B15" s="726" t="s">
        <v>217</v>
      </c>
      <c r="C15" s="727"/>
      <c r="D15" s="1058">
        <v>315</v>
      </c>
      <c r="E15" s="1059"/>
      <c r="F15" s="1060">
        <v>1</v>
      </c>
      <c r="G15" s="1059"/>
      <c r="H15" s="1060">
        <v>0</v>
      </c>
      <c r="I15" s="1059"/>
      <c r="J15" s="1060">
        <v>0</v>
      </c>
      <c r="K15" s="1059"/>
      <c r="L15" s="1060">
        <v>4</v>
      </c>
      <c r="M15" s="1059"/>
      <c r="N15" s="1060">
        <v>87</v>
      </c>
      <c r="O15" s="1059"/>
      <c r="P15" s="1060">
        <v>223</v>
      </c>
      <c r="Q15" s="1059"/>
      <c r="R15" s="1060">
        <v>0</v>
      </c>
      <c r="S15" s="1083"/>
      <c r="T15" s="1077"/>
    </row>
    <row r="16" spans="1:20" ht="21" customHeight="1">
      <c r="A16" s="39"/>
      <c r="B16" s="710"/>
      <c r="C16" s="711"/>
      <c r="D16" s="1061">
        <v>100</v>
      </c>
      <c r="E16" s="1062"/>
      <c r="F16" s="1063">
        <v>0.31746031746031744</v>
      </c>
      <c r="G16" s="1064"/>
      <c r="H16" s="1063">
        <v>0</v>
      </c>
      <c r="I16" s="1064"/>
      <c r="J16" s="1063">
        <v>0</v>
      </c>
      <c r="K16" s="1064"/>
      <c r="L16" s="1063">
        <v>1.2698412698412698</v>
      </c>
      <c r="M16" s="1064"/>
      <c r="N16" s="1063">
        <v>27.61904761904762</v>
      </c>
      <c r="O16" s="1064"/>
      <c r="P16" s="1063">
        <v>70.793650793650798</v>
      </c>
      <c r="Q16" s="1064"/>
      <c r="R16" s="1063">
        <v>0</v>
      </c>
      <c r="S16" s="1080"/>
      <c r="T16" s="1077"/>
    </row>
    <row r="17" spans="1:29" ht="21" customHeight="1">
      <c r="A17" s="5"/>
      <c r="B17" s="726" t="s">
        <v>218</v>
      </c>
      <c r="C17" s="727"/>
      <c r="D17" s="1058">
        <v>330</v>
      </c>
      <c r="E17" s="1059"/>
      <c r="F17" s="1060">
        <v>0</v>
      </c>
      <c r="G17" s="1059"/>
      <c r="H17" s="1060">
        <v>1</v>
      </c>
      <c r="I17" s="1059"/>
      <c r="J17" s="1060">
        <v>0</v>
      </c>
      <c r="K17" s="1059"/>
      <c r="L17" s="1060">
        <v>4</v>
      </c>
      <c r="M17" s="1059"/>
      <c r="N17" s="1060">
        <v>82</v>
      </c>
      <c r="O17" s="1059"/>
      <c r="P17" s="1060">
        <v>243</v>
      </c>
      <c r="Q17" s="1059"/>
      <c r="R17" s="1060">
        <v>0</v>
      </c>
      <c r="S17" s="1083"/>
      <c r="T17" s="1077"/>
    </row>
    <row r="18" spans="1:29" ht="21" customHeight="1" thickBot="1">
      <c r="A18" s="39"/>
      <c r="B18" s="732"/>
      <c r="C18" s="733"/>
      <c r="D18" s="1098">
        <v>100</v>
      </c>
      <c r="E18" s="1099"/>
      <c r="F18" s="1067">
        <v>0</v>
      </c>
      <c r="G18" s="1068"/>
      <c r="H18" s="1067">
        <v>0.30303030303030304</v>
      </c>
      <c r="I18" s="1068"/>
      <c r="J18" s="1067">
        <v>0</v>
      </c>
      <c r="K18" s="1068"/>
      <c r="L18" s="1067">
        <v>1.2121212121212122</v>
      </c>
      <c r="M18" s="1068"/>
      <c r="N18" s="1067">
        <v>24.848484848484848</v>
      </c>
      <c r="O18" s="1068"/>
      <c r="P18" s="1067">
        <v>73.636363636363626</v>
      </c>
      <c r="Q18" s="1068"/>
      <c r="R18" s="1067">
        <v>0</v>
      </c>
      <c r="S18" s="1117"/>
      <c r="T18" s="1077"/>
    </row>
    <row r="19" spans="1:29" ht="25.5" customHeight="1" thickTop="1">
      <c r="A19" s="255"/>
      <c r="B19" s="700" t="s">
        <v>253</v>
      </c>
      <c r="C19" s="701"/>
      <c r="D19" s="1096">
        <f>SUM(D21,D23)</f>
        <v>288</v>
      </c>
      <c r="E19" s="1085"/>
      <c r="F19" s="1084">
        <f>SUM(F21,F23)</f>
        <v>1</v>
      </c>
      <c r="G19" s="1085"/>
      <c r="H19" s="1084">
        <f>SUM(H21,H23)</f>
        <v>0</v>
      </c>
      <c r="I19" s="1085"/>
      <c r="J19" s="1084">
        <f>SUM(J21,J23)</f>
        <v>0</v>
      </c>
      <c r="K19" s="1085"/>
      <c r="L19" s="1084">
        <f>SUM(L21,L23)</f>
        <v>1</v>
      </c>
      <c r="M19" s="1118"/>
      <c r="N19" s="1084">
        <f>SUM(N21,N23)</f>
        <v>51</v>
      </c>
      <c r="O19" s="1085"/>
      <c r="P19" s="1084">
        <f>SUM(P21,P23)</f>
        <v>235</v>
      </c>
      <c r="Q19" s="1113"/>
      <c r="R19" s="1081">
        <f>SUM(R21,R23)</f>
        <v>0</v>
      </c>
      <c r="S19" s="1082"/>
      <c r="T19" s="1074"/>
      <c r="V19" s="273"/>
    </row>
    <row r="20" spans="1:29" ht="25.5" customHeight="1">
      <c r="A20" s="255"/>
      <c r="B20" s="879"/>
      <c r="C20" s="880"/>
      <c r="D20" s="1122">
        <f t="shared" ref="D20:R20" si="0">D19/$D19*100</f>
        <v>100</v>
      </c>
      <c r="E20" s="1123"/>
      <c r="F20" s="1071">
        <f t="shared" si="0"/>
        <v>0.34722222222222221</v>
      </c>
      <c r="G20" s="1072"/>
      <c r="H20" s="1071">
        <f t="shared" si="0"/>
        <v>0</v>
      </c>
      <c r="I20" s="1072"/>
      <c r="J20" s="1071">
        <f t="shared" si="0"/>
        <v>0</v>
      </c>
      <c r="K20" s="1072"/>
      <c r="L20" s="1071">
        <f t="shared" si="0"/>
        <v>0.34722222222222221</v>
      </c>
      <c r="M20" s="1086"/>
      <c r="N20" s="1071">
        <f t="shared" si="0"/>
        <v>17.708333333333336</v>
      </c>
      <c r="O20" s="1072"/>
      <c r="P20" s="1071">
        <f t="shared" si="0"/>
        <v>81.597222222222214</v>
      </c>
      <c r="Q20" s="1112"/>
      <c r="R20" s="1075">
        <f t="shared" si="0"/>
        <v>0</v>
      </c>
      <c r="S20" s="1076"/>
      <c r="T20" s="1074"/>
    </row>
    <row r="21" spans="1:29" ht="21" customHeight="1">
      <c r="A21" s="6"/>
      <c r="B21" s="869" t="s">
        <v>45</v>
      </c>
      <c r="C21" s="870"/>
      <c r="D21" s="1124">
        <f>SUM(F21:Q21)</f>
        <v>195</v>
      </c>
      <c r="E21" s="1066"/>
      <c r="F21" s="1065">
        <v>0</v>
      </c>
      <c r="G21" s="1066"/>
      <c r="H21" s="1065">
        <v>0</v>
      </c>
      <c r="I21" s="1066"/>
      <c r="J21" s="1065">
        <v>0</v>
      </c>
      <c r="K21" s="1066"/>
      <c r="L21" s="1065">
        <v>1</v>
      </c>
      <c r="M21" s="1066"/>
      <c r="N21" s="1065">
        <v>35</v>
      </c>
      <c r="O21" s="1066"/>
      <c r="P21" s="1065">
        <v>159</v>
      </c>
      <c r="Q21" s="1066"/>
      <c r="R21" s="1060">
        <v>0</v>
      </c>
      <c r="S21" s="1070"/>
      <c r="T21" s="1074"/>
    </row>
    <row r="22" spans="1:29" ht="21" customHeight="1">
      <c r="A22" s="6"/>
      <c r="B22" s="869"/>
      <c r="C22" s="870"/>
      <c r="D22" s="1061">
        <f t="shared" ref="D22:R22" si="1">D21/$D21*100</f>
        <v>100</v>
      </c>
      <c r="E22" s="1062"/>
      <c r="F22" s="1063">
        <f t="shared" si="1"/>
        <v>0</v>
      </c>
      <c r="G22" s="1064"/>
      <c r="H22" s="1063">
        <f t="shared" si="1"/>
        <v>0</v>
      </c>
      <c r="I22" s="1064"/>
      <c r="J22" s="1063">
        <f t="shared" si="1"/>
        <v>0</v>
      </c>
      <c r="K22" s="1064"/>
      <c r="L22" s="1063">
        <f t="shared" si="1"/>
        <v>0.51282051282051277</v>
      </c>
      <c r="M22" s="1064"/>
      <c r="N22" s="1063">
        <f t="shared" si="1"/>
        <v>17.948717948717949</v>
      </c>
      <c r="O22" s="1064"/>
      <c r="P22" s="1063">
        <f t="shared" si="1"/>
        <v>81.538461538461533</v>
      </c>
      <c r="Q22" s="1064"/>
      <c r="R22" s="1063">
        <f t="shared" si="1"/>
        <v>0</v>
      </c>
      <c r="S22" s="1069"/>
      <c r="T22" s="1074"/>
    </row>
    <row r="23" spans="1:29" ht="21" customHeight="1">
      <c r="A23" s="3"/>
      <c r="B23" s="869" t="s">
        <v>46</v>
      </c>
      <c r="C23" s="870"/>
      <c r="D23" s="1058">
        <f>SUM(F23:Q23)</f>
        <v>93</v>
      </c>
      <c r="E23" s="1059"/>
      <c r="F23" s="1060">
        <v>1</v>
      </c>
      <c r="G23" s="1059"/>
      <c r="H23" s="1060">
        <v>0</v>
      </c>
      <c r="I23" s="1059"/>
      <c r="J23" s="1060">
        <v>0</v>
      </c>
      <c r="K23" s="1059"/>
      <c r="L23" s="1060">
        <v>0</v>
      </c>
      <c r="M23" s="1059"/>
      <c r="N23" s="1060">
        <v>16</v>
      </c>
      <c r="O23" s="1059"/>
      <c r="P23" s="1060">
        <v>76</v>
      </c>
      <c r="Q23" s="1059"/>
      <c r="R23" s="1060">
        <v>0</v>
      </c>
      <c r="S23" s="1070"/>
      <c r="T23" s="1074"/>
    </row>
    <row r="24" spans="1:29" ht="21" customHeight="1" thickBot="1">
      <c r="A24" s="3"/>
      <c r="B24" s="1001"/>
      <c r="C24" s="1002"/>
      <c r="D24" s="1098">
        <f t="shared" ref="D24:R24" si="2">D23/$D23*100</f>
        <v>100</v>
      </c>
      <c r="E24" s="1099"/>
      <c r="F24" s="1067">
        <f t="shared" si="2"/>
        <v>1.0752688172043012</v>
      </c>
      <c r="G24" s="1068"/>
      <c r="H24" s="1067">
        <f t="shared" si="2"/>
        <v>0</v>
      </c>
      <c r="I24" s="1068"/>
      <c r="J24" s="1067">
        <f t="shared" si="2"/>
        <v>0</v>
      </c>
      <c r="K24" s="1068"/>
      <c r="L24" s="1067">
        <f t="shared" si="2"/>
        <v>0</v>
      </c>
      <c r="M24" s="1068"/>
      <c r="N24" s="1067">
        <f t="shared" si="2"/>
        <v>17.20430107526882</v>
      </c>
      <c r="O24" s="1068"/>
      <c r="P24" s="1067">
        <f t="shared" si="2"/>
        <v>81.72043010752688</v>
      </c>
      <c r="Q24" s="1068"/>
      <c r="R24" s="1067">
        <f t="shared" si="2"/>
        <v>0</v>
      </c>
      <c r="S24" s="1073"/>
      <c r="T24" s="1074"/>
    </row>
    <row r="25" spans="1:29" ht="72" customHeight="1" thickTop="1">
      <c r="A25" s="3"/>
      <c r="B25" s="97"/>
      <c r="D25" s="1119" t="s">
        <v>207</v>
      </c>
      <c r="E25" s="1119"/>
      <c r="F25" s="1120" t="s">
        <v>273</v>
      </c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96"/>
    </row>
    <row r="26" spans="1:29" ht="18" customHeight="1">
      <c r="A26" s="3"/>
      <c r="B26" s="97"/>
      <c r="C26" s="97"/>
      <c r="D26" s="185"/>
      <c r="E26" s="186"/>
      <c r="F26" s="1121"/>
      <c r="G26" s="1121"/>
      <c r="H26" s="1121"/>
      <c r="I26" s="1121"/>
      <c r="J26" s="1121"/>
      <c r="K26" s="1121"/>
      <c r="L26" s="1121"/>
      <c r="M26" s="1121"/>
      <c r="N26" s="1121"/>
      <c r="O26" s="1121"/>
      <c r="P26" s="1121"/>
      <c r="Q26" s="1121"/>
      <c r="R26" s="1121"/>
      <c r="S26" s="1121"/>
      <c r="T26" s="272"/>
    </row>
    <row r="27" spans="1:29" ht="39" customHeight="1">
      <c r="A27" s="3"/>
      <c r="B27" s="865" t="s">
        <v>266</v>
      </c>
      <c r="C27" s="865"/>
      <c r="D27" s="865"/>
      <c r="E27" s="865"/>
      <c r="F27" s="865"/>
      <c r="G27" s="865"/>
      <c r="H27" s="865"/>
      <c r="I27" s="865"/>
      <c r="J27" s="865"/>
      <c r="K27" s="865"/>
      <c r="L27" s="865"/>
      <c r="M27" s="865"/>
      <c r="N27" s="865"/>
      <c r="O27" s="865"/>
      <c r="P27" s="865"/>
      <c r="Q27" s="865"/>
      <c r="R27" s="865"/>
      <c r="S27" s="865"/>
      <c r="T27" s="197"/>
    </row>
    <row r="28" spans="1:29" ht="17.25" customHeight="1">
      <c r="A28" s="20"/>
      <c r="B28" s="149"/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0"/>
      <c r="T28" s="200"/>
    </row>
    <row r="29" spans="1:29" s="52" customFormat="1" ht="116.25" customHeight="1">
      <c r="A29" s="50"/>
      <c r="B29" s="876" t="s">
        <v>264</v>
      </c>
      <c r="C29" s="876"/>
      <c r="D29" s="876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59"/>
      <c r="AC29" s="53"/>
    </row>
    <row r="53" spans="2:2">
      <c r="B53" s="661"/>
    </row>
  </sheetData>
  <mergeCells count="182">
    <mergeCell ref="B17:C18"/>
    <mergeCell ref="D17:E17"/>
    <mergeCell ref="R15:S15"/>
    <mergeCell ref="T15:T16"/>
    <mergeCell ref="N16:O16"/>
    <mergeCell ref="P16:Q16"/>
    <mergeCell ref="R16:S16"/>
    <mergeCell ref="B15:C16"/>
    <mergeCell ref="D15:E15"/>
    <mergeCell ref="F15:G15"/>
    <mergeCell ref="F16:G16"/>
    <mergeCell ref="H16:I16"/>
    <mergeCell ref="L18:M18"/>
    <mergeCell ref="N17:O17"/>
    <mergeCell ref="J16:K16"/>
    <mergeCell ref="F17:G17"/>
    <mergeCell ref="H18:I18"/>
    <mergeCell ref="H15:I15"/>
    <mergeCell ref="J15:K15"/>
    <mergeCell ref="F20:G20"/>
    <mergeCell ref="F23:G23"/>
    <mergeCell ref="F22:G22"/>
    <mergeCell ref="F21:G21"/>
    <mergeCell ref="D16:E16"/>
    <mergeCell ref="D24:E24"/>
    <mergeCell ref="F24:G24"/>
    <mergeCell ref="D25:E25"/>
    <mergeCell ref="F25:S26"/>
    <mergeCell ref="H24:I24"/>
    <mergeCell ref="J23:K23"/>
    <mergeCell ref="H20:I20"/>
    <mergeCell ref="H21:I21"/>
    <mergeCell ref="H19:I19"/>
    <mergeCell ref="J19:K19"/>
    <mergeCell ref="J24:K24"/>
    <mergeCell ref="N21:O21"/>
    <mergeCell ref="P23:Q23"/>
    <mergeCell ref="N23:O23"/>
    <mergeCell ref="H23:I23"/>
    <mergeCell ref="D20:E20"/>
    <mergeCell ref="D21:E21"/>
    <mergeCell ref="J18:K18"/>
    <mergeCell ref="J17:K17"/>
    <mergeCell ref="P8:Q8"/>
    <mergeCell ref="R8:S8"/>
    <mergeCell ref="P11:Q11"/>
    <mergeCell ref="P12:Q12"/>
    <mergeCell ref="R9:S9"/>
    <mergeCell ref="P10:Q10"/>
    <mergeCell ref="R10:S10"/>
    <mergeCell ref="N20:O20"/>
    <mergeCell ref="L19:M19"/>
    <mergeCell ref="L17:M17"/>
    <mergeCell ref="L16:M16"/>
    <mergeCell ref="L15:M15"/>
    <mergeCell ref="H11:I11"/>
    <mergeCell ref="H12:I12"/>
    <mergeCell ref="H17:I17"/>
    <mergeCell ref="H22:I22"/>
    <mergeCell ref="J22:K22"/>
    <mergeCell ref="R3:S5"/>
    <mergeCell ref="P3:Q5"/>
    <mergeCell ref="N13:O13"/>
    <mergeCell ref="N7:O7"/>
    <mergeCell ref="N9:O9"/>
    <mergeCell ref="P20:Q20"/>
    <mergeCell ref="P7:Q7"/>
    <mergeCell ref="P19:Q19"/>
    <mergeCell ref="P17:Q17"/>
    <mergeCell ref="P9:Q9"/>
    <mergeCell ref="P14:Q14"/>
    <mergeCell ref="R14:S14"/>
    <mergeCell ref="R6:S6"/>
    <mergeCell ref="R11:S11"/>
    <mergeCell ref="P6:Q6"/>
    <mergeCell ref="R18:S18"/>
    <mergeCell ref="J13:K13"/>
    <mergeCell ref="J14:K14"/>
    <mergeCell ref="J6:K6"/>
    <mergeCell ref="J7:K7"/>
    <mergeCell ref="J11:K11"/>
    <mergeCell ref="J12:K12"/>
    <mergeCell ref="N14:O14"/>
    <mergeCell ref="N3:O5"/>
    <mergeCell ref="N6:O6"/>
    <mergeCell ref="N11:O11"/>
    <mergeCell ref="N12:O12"/>
    <mergeCell ref="N10:O10"/>
    <mergeCell ref="N8:O8"/>
    <mergeCell ref="L3:M5"/>
    <mergeCell ref="L12:M12"/>
    <mergeCell ref="L14:M14"/>
    <mergeCell ref="J3:K5"/>
    <mergeCell ref="L7:M7"/>
    <mergeCell ref="J8:K8"/>
    <mergeCell ref="L8:M8"/>
    <mergeCell ref="L6:M6"/>
    <mergeCell ref="L11:M11"/>
    <mergeCell ref="J10:K10"/>
    <mergeCell ref="L10:M10"/>
    <mergeCell ref="J9:K9"/>
    <mergeCell ref="L9:M9"/>
    <mergeCell ref="L13:M13"/>
    <mergeCell ref="H6:I6"/>
    <mergeCell ref="H7:I7"/>
    <mergeCell ref="H8:I8"/>
    <mergeCell ref="H10:I10"/>
    <mergeCell ref="H3:I5"/>
    <mergeCell ref="F9:G9"/>
    <mergeCell ref="H9:I9"/>
    <mergeCell ref="F3:G5"/>
    <mergeCell ref="F6:G6"/>
    <mergeCell ref="D19:E19"/>
    <mergeCell ref="F7:G7"/>
    <mergeCell ref="D9:E9"/>
    <mergeCell ref="F19:G19"/>
    <mergeCell ref="F8:G8"/>
    <mergeCell ref="F11:G11"/>
    <mergeCell ref="F12:G12"/>
    <mergeCell ref="F10:G10"/>
    <mergeCell ref="F14:G14"/>
    <mergeCell ref="D18:E18"/>
    <mergeCell ref="F18:G18"/>
    <mergeCell ref="B3:C6"/>
    <mergeCell ref="D7:E7"/>
    <mergeCell ref="D8:E8"/>
    <mergeCell ref="D11:E11"/>
    <mergeCell ref="D3:E5"/>
    <mergeCell ref="D6:E6"/>
    <mergeCell ref="B7:C8"/>
    <mergeCell ref="B11:C12"/>
    <mergeCell ref="B9:C10"/>
    <mergeCell ref="D10:E10"/>
    <mergeCell ref="D12:E12"/>
    <mergeCell ref="T21:T22"/>
    <mergeCell ref="T23:T24"/>
    <mergeCell ref="R20:S20"/>
    <mergeCell ref="R21:S21"/>
    <mergeCell ref="L24:M24"/>
    <mergeCell ref="L23:M23"/>
    <mergeCell ref="N24:O24"/>
    <mergeCell ref="P24:Q24"/>
    <mergeCell ref="T7:T8"/>
    <mergeCell ref="T11:T12"/>
    <mergeCell ref="T19:T20"/>
    <mergeCell ref="R7:S7"/>
    <mergeCell ref="R12:S12"/>
    <mergeCell ref="R19:S19"/>
    <mergeCell ref="T9:T10"/>
    <mergeCell ref="R17:S17"/>
    <mergeCell ref="T17:T18"/>
    <mergeCell ref="R13:S13"/>
    <mergeCell ref="N19:O19"/>
    <mergeCell ref="L20:M20"/>
    <mergeCell ref="L21:M21"/>
    <mergeCell ref="L22:M22"/>
    <mergeCell ref="N22:O22"/>
    <mergeCell ref="P13:Q13"/>
    <mergeCell ref="B19:C20"/>
    <mergeCell ref="B29:S29"/>
    <mergeCell ref="B27:S27"/>
    <mergeCell ref="B13:C14"/>
    <mergeCell ref="D13:E13"/>
    <mergeCell ref="F13:G13"/>
    <mergeCell ref="H13:I13"/>
    <mergeCell ref="D14:E14"/>
    <mergeCell ref="H14:I14"/>
    <mergeCell ref="J21:K21"/>
    <mergeCell ref="N18:O18"/>
    <mergeCell ref="P18:Q18"/>
    <mergeCell ref="N15:O15"/>
    <mergeCell ref="P15:Q15"/>
    <mergeCell ref="R22:S22"/>
    <mergeCell ref="R23:S23"/>
    <mergeCell ref="J20:K20"/>
    <mergeCell ref="R24:S24"/>
    <mergeCell ref="B21:C22"/>
    <mergeCell ref="B23:C24"/>
    <mergeCell ref="D22:E22"/>
    <mergeCell ref="D23:E23"/>
    <mergeCell ref="P21:Q21"/>
    <mergeCell ref="P22:Q22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'１'!Print_Area</vt:lpstr>
      <vt:lpstr>'２'!Print_Area</vt:lpstr>
      <vt:lpstr>'３'!Print_Area</vt:lpstr>
      <vt:lpstr>'４'!Print_Area</vt:lpstr>
      <vt:lpstr>'５'!Print_Area</vt:lpstr>
      <vt:lpstr>'６'!Print_Area</vt:lpstr>
      <vt:lpstr>'７'!Print_Area</vt:lpstr>
      <vt:lpstr>'８'!Print_Area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2021-08-20T01:28:24Z</cp:lastPrinted>
  <dcterms:created xsi:type="dcterms:W3CDTF">1997-07-01T01:33:11Z</dcterms:created>
  <dcterms:modified xsi:type="dcterms:W3CDTF">2021-08-24T04:21:12Z</dcterms:modified>
</cp:coreProperties>
</file>