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20" windowWidth="9105" windowHeight="8040" activeTab="0"/>
  </bookViews>
  <sheets>
    <sheet name="その１" sheetId="1" r:id="rId1"/>
    <sheet name="その２" sheetId="2" r:id="rId2"/>
    <sheet name="その３" sheetId="3" r:id="rId3"/>
    <sheet name="その４" sheetId="4" r:id="rId4"/>
    <sheet name="その５" sheetId="5" r:id="rId5"/>
    <sheet name="その６" sheetId="6" r:id="rId6"/>
  </sheets>
  <definedNames>
    <definedName name="_xlnm.Print_Area" localSheetId="0">'その１'!$A$1:$S$34</definedName>
    <definedName name="_xlnm.Print_Area" localSheetId="1">'その２'!$A$1:$S$34</definedName>
    <definedName name="_xlnm.Print_Area" localSheetId="2">'その３'!$A$1:$S$34</definedName>
    <definedName name="_xlnm.Print_Area" localSheetId="5">'その６'!$A$1:$S$34</definedName>
  </definedNames>
  <calcPr fullCalcOnLoad="1"/>
</workbook>
</file>

<file path=xl/sharedStrings.xml><?xml version="1.0" encoding="utf-8"?>
<sst xmlns="http://schemas.openxmlformats.org/spreadsheetml/2006/main" count="465" uniqueCount="187">
  <si>
    <t>収　　　　　　　支</t>
  </si>
  <si>
    <t>（単位：千円）</t>
  </si>
  <si>
    <t>実　 質 　収 　支 　額</t>
  </si>
  <si>
    <t>再　差　引　収　支　額</t>
  </si>
  <si>
    <t>歳　入　合　計</t>
  </si>
  <si>
    <t>歳　出　合　計</t>
  </si>
  <si>
    <t>歳　入　歳　出</t>
  </si>
  <si>
    <t>繰 越 ま た は</t>
  </si>
  <si>
    <t>療養給付費等</t>
  </si>
  <si>
    <t>療 養 給 付費</t>
  </si>
  <si>
    <t>財源補てん的</t>
  </si>
  <si>
    <t>差　　 引　　額</t>
  </si>
  <si>
    <t>支 払 繰 延 等</t>
  </si>
  <si>
    <t>療養給付費 等</t>
  </si>
  <si>
    <t>負担金 および</t>
  </si>
  <si>
    <t>療養給付費</t>
  </si>
  <si>
    <t>交付金精算額</t>
  </si>
  <si>
    <t>C-D+E+G</t>
  </si>
  <si>
    <t>I+F+H</t>
  </si>
  <si>
    <t>な　他　会　計</t>
  </si>
  <si>
    <t>な　繰　出　金</t>
  </si>
  <si>
    <t>Ｉ-K-L+M</t>
  </si>
  <si>
    <t>J-K-L+M</t>
  </si>
  <si>
    <t>Ａ－Ｂ</t>
  </si>
  <si>
    <t>国 庫 負 担 金</t>
  </si>
  <si>
    <t>事務費精算額</t>
  </si>
  <si>
    <t>交   付   金</t>
  </si>
  <si>
    <t>支     出    金</t>
  </si>
  <si>
    <t>繰　　 入　　金</t>
  </si>
  <si>
    <t>Ａ　</t>
  </si>
  <si>
    <t>Ｂ　</t>
  </si>
  <si>
    <t>Ｃ　</t>
  </si>
  <si>
    <t>Ｄ　</t>
  </si>
  <si>
    <t>Ｅ　</t>
  </si>
  <si>
    <t>Ｆ　</t>
  </si>
  <si>
    <t>Ｇ　</t>
  </si>
  <si>
    <t>Ｈ　</t>
  </si>
  <si>
    <t>Ｉ　</t>
  </si>
  <si>
    <t>Ｊ　</t>
  </si>
  <si>
    <t>Ｋ　</t>
  </si>
  <si>
    <t>Ｌ　</t>
  </si>
  <si>
    <t>Ｍ　</t>
  </si>
  <si>
    <t>大　津　市</t>
  </si>
  <si>
    <t>彦　根　市</t>
  </si>
  <si>
    <t>長　浜　市</t>
  </si>
  <si>
    <t>近江八幡市</t>
  </si>
  <si>
    <t>草　津　市</t>
  </si>
  <si>
    <t>守　山　市</t>
  </si>
  <si>
    <t>日　野　町</t>
  </si>
  <si>
    <t>竜　王　町</t>
  </si>
  <si>
    <t>豊　郷　町</t>
  </si>
  <si>
    <t>甲　良　町</t>
  </si>
  <si>
    <t>多　賀　町</t>
  </si>
  <si>
    <t>歳　　　　　　　入</t>
  </si>
  <si>
    <t>　１</t>
  </si>
  <si>
    <t>　２</t>
  </si>
  <si>
    <t>　３</t>
  </si>
  <si>
    <t>左　　　　　の　　　　　内　　　　　訳</t>
  </si>
  <si>
    <t>　４</t>
  </si>
  <si>
    <t>　５</t>
  </si>
  <si>
    <t>　(1)</t>
  </si>
  <si>
    <t>　(2)</t>
  </si>
  <si>
    <t>　(3)</t>
  </si>
  <si>
    <t>　(4)</t>
  </si>
  <si>
    <t>保 険 税 （料）</t>
  </si>
  <si>
    <t>　う　ち</t>
  </si>
  <si>
    <t>一 部 負 担 金</t>
  </si>
  <si>
    <t>国 庫 支 出 金</t>
  </si>
  <si>
    <t>財政調整交付金</t>
  </si>
  <si>
    <t>その他の補助金</t>
  </si>
  <si>
    <t>療 養 給 付 費</t>
  </si>
  <si>
    <t>都道府県支出金</t>
  </si>
  <si>
    <t>退職被保険者分</t>
  </si>
  <si>
    <t>負　　 担　　金</t>
  </si>
  <si>
    <t>交　　 付　　 金</t>
  </si>
  <si>
    <t>な　　 も　　の</t>
  </si>
  <si>
    <t>歳　　　　　　　入　（つづき）</t>
  </si>
  <si>
    <t>左　　　　の　　　　内　　　　訳</t>
  </si>
  <si>
    <t>その他のもの</t>
  </si>
  <si>
    <t>共同事業交付金</t>
  </si>
  <si>
    <t>他会計繰入金</t>
  </si>
  <si>
    <t>保険基盤 安 定</t>
  </si>
  <si>
    <t>基 金 繰 入 金</t>
  </si>
  <si>
    <t>繰　　越　　金</t>
  </si>
  <si>
    <t>その他の収入</t>
  </si>
  <si>
    <t>制度に係るもの</t>
  </si>
  <si>
    <t>歳　　　　　　　出</t>
  </si>
  <si>
    <t>左　　　　　　の　　　　　　内　　　　　　訳</t>
  </si>
  <si>
    <t>総　　務　　費</t>
  </si>
  <si>
    <t>一 般 管 理 費</t>
  </si>
  <si>
    <t>賦 課 徴 収 費</t>
  </si>
  <si>
    <t>連合会負担金</t>
  </si>
  <si>
    <t>その他の総務費</t>
  </si>
  <si>
    <t>保 険 給 付 費</t>
  </si>
  <si>
    <t>療 養 諸 費 等</t>
  </si>
  <si>
    <t>その他の給付費</t>
  </si>
  <si>
    <t>診療報酬審査</t>
  </si>
  <si>
    <t>（審査支払手数</t>
  </si>
  <si>
    <t>支払 手 数 料</t>
  </si>
  <si>
    <t>保険者等に係る</t>
  </si>
  <si>
    <t>医療費拠出金</t>
  </si>
  <si>
    <t>　　料を除く）</t>
  </si>
  <si>
    <t>　もの</t>
  </si>
  <si>
    <t>歳　　　　　　　出　（つづき）</t>
  </si>
  <si>
    <t>左　　の　　内　　訳</t>
  </si>
  <si>
    <t>左　　　の　　　内　　　訳</t>
  </si>
  <si>
    <t>共同事業拠出金</t>
  </si>
  <si>
    <t>共　同　事　業</t>
  </si>
  <si>
    <t>そ の 他 共 同</t>
  </si>
  <si>
    <t>保 健 事 業 費</t>
  </si>
  <si>
    <t>繰　　出　　金</t>
  </si>
  <si>
    <t>基 金 積 立 金</t>
  </si>
  <si>
    <t>公　　債　　費</t>
  </si>
  <si>
    <t>事務費拠出金</t>
  </si>
  <si>
    <t>事 業 拠 出 金</t>
  </si>
  <si>
    <t>（　参　　　　　考　）</t>
  </si>
  <si>
    <t>歳 出 の う ち</t>
  </si>
  <si>
    <t>被 保 険 者 数</t>
  </si>
  <si>
    <t>元 利 償 還 金</t>
  </si>
  <si>
    <t>一時借入金利子</t>
  </si>
  <si>
    <t>前 年 度 繰 上</t>
  </si>
  <si>
    <t>その他の支出</t>
  </si>
  <si>
    <t>人　　 件　　費</t>
  </si>
  <si>
    <t>加 入 世 帯 数</t>
  </si>
  <si>
    <t>退職被保険者</t>
  </si>
  <si>
    <t>　 等数</t>
  </si>
  <si>
    <t>（世帯）　</t>
  </si>
  <si>
    <t>（人）　</t>
  </si>
  <si>
    <t>介護給付費</t>
  </si>
  <si>
    <t>納　 付　 金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</si>
  <si>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</si>
  <si>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</si>
  <si>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</si>
  <si>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</si>
  <si>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</si>
  <si>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</si>
  <si>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</si>
  <si>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県　　計</t>
  </si>
  <si>
    <t>　（再掲）</t>
  </si>
  <si>
    <t>愛　荘　町</t>
  </si>
  <si>
    <t>愛　荘　町</t>
  </si>
  <si>
    <t>Ｄ  に 対 す る</t>
  </si>
  <si>
    <t xml:space="preserve"> Ｄ  に 対する</t>
  </si>
  <si>
    <t>市町名</t>
  </si>
  <si>
    <t>な都 道 府 県</t>
  </si>
  <si>
    <t>市　　計</t>
  </si>
  <si>
    <t>町　　計</t>
  </si>
  <si>
    <t>公　債　費　の　内　訳</t>
  </si>
  <si>
    <t>市町名</t>
  </si>
  <si>
    <t>充　　 用　　 金</t>
  </si>
  <si>
    <t>市町名</t>
  </si>
  <si>
    <t>市町名</t>
  </si>
  <si>
    <t>Ａのうち退職被</t>
  </si>
  <si>
    <t xml:space="preserve">                  Ａ</t>
  </si>
  <si>
    <t>市町名</t>
  </si>
  <si>
    <t>左　 の　 内　 訳</t>
  </si>
  <si>
    <t>後期高齢者</t>
  </si>
  <si>
    <t>支援金等</t>
  </si>
  <si>
    <t>　３</t>
  </si>
  <si>
    <t>前期高齢者</t>
  </si>
  <si>
    <t>納付金等</t>
  </si>
  <si>
    <t>　６</t>
  </si>
  <si>
    <t>　７</t>
  </si>
  <si>
    <t>　８</t>
  </si>
  <si>
    <t>　１１</t>
  </si>
  <si>
    <t>前 期 高 齢 者</t>
  </si>
  <si>
    <t>左の内訳</t>
  </si>
  <si>
    <t>　７</t>
  </si>
  <si>
    <t>　８</t>
  </si>
  <si>
    <t>　９</t>
  </si>
  <si>
    <t>　１０</t>
  </si>
  <si>
    <t>　１１</t>
  </si>
  <si>
    <t>（ １ ～ １１ ）</t>
  </si>
  <si>
    <t>基 金 現 在 高</t>
  </si>
  <si>
    <t>　５</t>
  </si>
  <si>
    <t>　４</t>
  </si>
  <si>
    <t>　６</t>
  </si>
  <si>
    <t>　９</t>
  </si>
  <si>
    <t>　１０</t>
  </si>
  <si>
    <t>　１２</t>
  </si>
  <si>
    <t>（ １ ～ １２）</t>
  </si>
  <si>
    <t>第４６表　　国民健康保険事業会計（事業勘定）決算</t>
  </si>
  <si>
    <t>第４６表　　国民健康保険事業会計（事業勘定）決算（つづき）</t>
  </si>
  <si>
    <t>第４６表　　国民健康保険事業会計（事業勘定）決算（つづき）</t>
  </si>
  <si>
    <t>第４６表　　国民健康保険事業会計（事業勘定）決算（つづき）</t>
  </si>
  <si>
    <t>第４　　　２　国民健康保険事業会計の決算状況</t>
  </si>
  <si>
    <t>Ｈ30．3．31現在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</si>
</sst>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_ * #,##0_ ;_ * &quot;△&quot;#,##0_ ;_ * &quot;-&quot;_ ;_ @_ "/>
  </numFmts>
  <fonts count="4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2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1">
    <xf numFmtId="0" fontId="0" fillId="0" borderId="0" xfId="0" applyAlignment="1">
      <alignment/>
    </xf>
    <xf numFmtId="38" fontId="6" fillId="0" borderId="0" xfId="48" applyFont="1" applyFill="1" applyAlignment="1">
      <alignment horizontal="right"/>
    </xf>
    <xf numFmtId="38" fontId="6" fillId="0" borderId="0" xfId="48" applyFont="1" applyFill="1" applyBorder="1" applyAlignment="1">
      <alignment/>
    </xf>
    <xf numFmtId="38" fontId="6" fillId="0" borderId="10" xfId="48" applyFont="1" applyFill="1" applyBorder="1" applyAlignment="1">
      <alignment/>
    </xf>
    <xf numFmtId="38" fontId="6" fillId="0" borderId="10" xfId="48" applyFont="1" applyFill="1" applyBorder="1" applyAlignment="1">
      <alignment horizontal="center"/>
    </xf>
    <xf numFmtId="38" fontId="6" fillId="0" borderId="0" xfId="48" applyFont="1" applyFill="1" applyAlignment="1">
      <alignment/>
    </xf>
    <xf numFmtId="38" fontId="6" fillId="0" borderId="11" xfId="48" applyFont="1" applyFill="1" applyBorder="1" applyAlignment="1">
      <alignment horizontal="right"/>
    </xf>
    <xf numFmtId="38" fontId="6" fillId="0" borderId="11" xfId="48" applyFont="1" applyFill="1" applyBorder="1" applyAlignment="1">
      <alignment/>
    </xf>
    <xf numFmtId="38" fontId="6" fillId="0" borderId="12" xfId="48" applyFont="1" applyFill="1" applyBorder="1" applyAlignment="1">
      <alignment/>
    </xf>
    <xf numFmtId="38" fontId="6" fillId="0" borderId="12" xfId="48" applyFont="1" applyFill="1" applyBorder="1" applyAlignment="1">
      <alignment horizontal="right"/>
    </xf>
    <xf numFmtId="38" fontId="6" fillId="0" borderId="13" xfId="48" applyFont="1" applyFill="1" applyBorder="1" applyAlignment="1">
      <alignment horizontal="centerContinuous"/>
    </xf>
    <xf numFmtId="38" fontId="6" fillId="0" borderId="14" xfId="48" applyFont="1" applyFill="1" applyBorder="1" applyAlignment="1">
      <alignment horizontal="centerContinuous"/>
    </xf>
    <xf numFmtId="38" fontId="6" fillId="0" borderId="0" xfId="48" applyFont="1" applyFill="1" applyAlignment="1">
      <alignment/>
    </xf>
    <xf numFmtId="38" fontId="6" fillId="0" borderId="0" xfId="48" applyFont="1" applyFill="1" applyBorder="1" applyAlignment="1">
      <alignment/>
    </xf>
    <xf numFmtId="38" fontId="6" fillId="0" borderId="10" xfId="48" applyFont="1" applyFill="1" applyBorder="1" applyAlignment="1">
      <alignment/>
    </xf>
    <xf numFmtId="38" fontId="6" fillId="0" borderId="0" xfId="48" applyFont="1" applyFill="1" applyAlignment="1" quotePrefix="1">
      <alignment/>
    </xf>
    <xf numFmtId="38" fontId="6" fillId="0" borderId="14" xfId="48" applyFont="1" applyFill="1" applyBorder="1" applyAlignment="1">
      <alignment/>
    </xf>
    <xf numFmtId="38" fontId="6" fillId="0" borderId="10" xfId="48" applyFont="1" applyFill="1" applyBorder="1" applyAlignment="1" quotePrefix="1">
      <alignment/>
    </xf>
    <xf numFmtId="38" fontId="6" fillId="0" borderId="10" xfId="48" applyFont="1" applyFill="1" applyBorder="1" applyAlignment="1" quotePrefix="1">
      <alignment horizontal="left"/>
    </xf>
    <xf numFmtId="38" fontId="6" fillId="0" borderId="10" xfId="48" applyFont="1" applyFill="1" applyBorder="1" applyAlignment="1">
      <alignment horizontal="left"/>
    </xf>
    <xf numFmtId="38" fontId="6" fillId="0" borderId="11" xfId="48" applyFont="1" applyFill="1" applyBorder="1" applyAlignment="1">
      <alignment/>
    </xf>
    <xf numFmtId="38" fontId="6" fillId="0" borderId="12" xfId="48" applyFont="1" applyFill="1" applyBorder="1" applyAlignment="1">
      <alignment/>
    </xf>
    <xf numFmtId="38" fontId="6" fillId="0" borderId="15" xfId="48" applyFont="1" applyFill="1" applyBorder="1" applyAlignment="1">
      <alignment horizontal="centerContinuous"/>
    </xf>
    <xf numFmtId="38" fontId="4" fillId="0" borderId="11" xfId="48" applyFont="1" applyFill="1" applyBorder="1" applyAlignment="1">
      <alignment/>
    </xf>
    <xf numFmtId="38" fontId="6" fillId="0" borderId="0" xfId="48" applyFont="1" applyFill="1" applyBorder="1" applyAlignment="1">
      <alignment horizontal="distributed"/>
    </xf>
    <xf numFmtId="38" fontId="4" fillId="0" borderId="11" xfId="48" applyFont="1" applyFill="1" applyBorder="1" applyAlignment="1">
      <alignment horizontal="right"/>
    </xf>
    <xf numFmtId="38" fontId="6" fillId="0" borderId="0" xfId="48" applyFont="1" applyFill="1" applyBorder="1" applyAlignment="1">
      <alignment horizontal="center"/>
    </xf>
    <xf numFmtId="38" fontId="6" fillId="0" borderId="16" xfId="48" applyFont="1" applyFill="1" applyBorder="1" applyAlignment="1">
      <alignment horizontal="center"/>
    </xf>
    <xf numFmtId="38" fontId="6" fillId="0" borderId="17" xfId="48" applyFont="1" applyFill="1" applyBorder="1" applyAlignment="1">
      <alignment horizontal="right"/>
    </xf>
    <xf numFmtId="38" fontId="4" fillId="0" borderId="0" xfId="48" applyFont="1" applyFill="1" applyAlignment="1">
      <alignment/>
    </xf>
    <xf numFmtId="38" fontId="5" fillId="0" borderId="0" xfId="48" applyFont="1" applyFill="1" applyAlignment="1">
      <alignment/>
    </xf>
    <xf numFmtId="38" fontId="4" fillId="0" borderId="11" xfId="48" applyFont="1" applyFill="1" applyBorder="1" applyAlignment="1">
      <alignment/>
    </xf>
    <xf numFmtId="38" fontId="0" fillId="0" borderId="11" xfId="48" applyFont="1" applyFill="1" applyBorder="1" applyAlignment="1">
      <alignment/>
    </xf>
    <xf numFmtId="38" fontId="0" fillId="0" borderId="11" xfId="48" applyFont="1" applyFill="1" applyBorder="1" applyAlignment="1">
      <alignment horizontal="right"/>
    </xf>
    <xf numFmtId="38" fontId="0" fillId="0" borderId="0" xfId="48" applyFont="1" applyFill="1" applyAlignment="1">
      <alignment horizontal="right"/>
    </xf>
    <xf numFmtId="3" fontId="6" fillId="0" borderId="0" xfId="48" applyNumberFormat="1" applyFont="1" applyFill="1" applyBorder="1" applyAlignment="1">
      <alignment horizontal="distributed"/>
    </xf>
    <xf numFmtId="3" fontId="6" fillId="0" borderId="0" xfId="48" applyNumberFormat="1" applyFont="1" applyFill="1" applyBorder="1" applyAlignment="1">
      <alignment horizontal="center"/>
    </xf>
    <xf numFmtId="3" fontId="6" fillId="0" borderId="11" xfId="48" applyNumberFormat="1" applyFont="1" applyFill="1" applyBorder="1" applyAlignment="1">
      <alignment/>
    </xf>
    <xf numFmtId="38" fontId="6" fillId="0" borderId="18" xfId="48" applyFont="1" applyFill="1" applyBorder="1" applyAlignment="1">
      <alignment/>
    </xf>
    <xf numFmtId="38" fontId="8" fillId="0" borderId="0" xfId="48" applyFont="1" applyFill="1" applyAlignment="1">
      <alignment/>
    </xf>
    <xf numFmtId="38" fontId="6" fillId="0" borderId="0" xfId="48" applyFont="1" applyFill="1" applyAlignment="1">
      <alignment horizontal="distributed"/>
    </xf>
    <xf numFmtId="38" fontId="6" fillId="0" borderId="12" xfId="48" applyFont="1" applyFill="1" applyBorder="1" applyAlignment="1">
      <alignment horizontal="center"/>
    </xf>
    <xf numFmtId="38" fontId="5" fillId="0" borderId="0" xfId="48" applyFont="1" applyFill="1" applyAlignment="1">
      <alignment/>
    </xf>
    <xf numFmtId="38" fontId="8" fillId="0" borderId="0" xfId="48" applyFont="1" applyFill="1" applyAlignment="1">
      <alignment/>
    </xf>
    <xf numFmtId="3" fontId="6" fillId="0" borderId="0" xfId="48" applyNumberFormat="1" applyFont="1" applyFill="1" applyAlignment="1">
      <alignment horizontal="right"/>
    </xf>
    <xf numFmtId="3" fontId="6" fillId="0" borderId="10" xfId="48" applyNumberFormat="1" applyFont="1" applyFill="1" applyBorder="1" applyAlignment="1">
      <alignment horizontal="distributed"/>
    </xf>
    <xf numFmtId="3" fontId="6" fillId="0" borderId="10" xfId="48" applyNumberFormat="1" applyFont="1" applyFill="1" applyBorder="1" applyAlignment="1">
      <alignment horizontal="center"/>
    </xf>
    <xf numFmtId="3" fontId="6" fillId="0" borderId="11" xfId="48" applyNumberFormat="1" applyFont="1" applyFill="1" applyBorder="1" applyAlignment="1">
      <alignment horizontal="right"/>
    </xf>
    <xf numFmtId="3" fontId="6" fillId="0" borderId="12" xfId="48" applyNumberFormat="1" applyFont="1" applyFill="1" applyBorder="1" applyAlignment="1">
      <alignment/>
    </xf>
    <xf numFmtId="38" fontId="0" fillId="0" borderId="0" xfId="48" applyFont="1" applyFill="1" applyAlignment="1">
      <alignment horizontal="right"/>
    </xf>
    <xf numFmtId="38" fontId="0" fillId="0" borderId="0" xfId="48" applyFont="1" applyFill="1" applyAlignment="1">
      <alignment/>
    </xf>
    <xf numFmtId="41" fontId="0" fillId="0" borderId="19" xfId="48" applyNumberFormat="1" applyFont="1" applyFill="1" applyBorder="1" applyAlignment="1">
      <alignment horizontal="right"/>
    </xf>
    <xf numFmtId="41" fontId="0" fillId="0" borderId="11" xfId="48" applyNumberFormat="1" applyFont="1" applyFill="1" applyBorder="1" applyAlignment="1">
      <alignment horizontal="right"/>
    </xf>
    <xf numFmtId="178" fontId="4" fillId="0" borderId="0" xfId="0" applyNumberFormat="1" applyFont="1" applyFill="1" applyAlignment="1">
      <alignment horizontal="right"/>
    </xf>
    <xf numFmtId="178" fontId="4" fillId="0" borderId="0" xfId="0" applyNumberFormat="1" applyFont="1" applyFill="1" applyAlignment="1">
      <alignment/>
    </xf>
    <xf numFmtId="178" fontId="4" fillId="0" borderId="0" xfId="48" applyNumberFormat="1" applyFont="1" applyFill="1" applyAlignment="1">
      <alignment horizontal="right"/>
    </xf>
    <xf numFmtId="178" fontId="4" fillId="0" borderId="0" xfId="48" applyNumberFormat="1" applyFont="1" applyFill="1" applyBorder="1" applyAlignment="1">
      <alignment horizontal="right"/>
    </xf>
    <xf numFmtId="178" fontId="4" fillId="0" borderId="20" xfId="48" applyNumberFormat="1" applyFont="1" applyFill="1" applyBorder="1" applyAlignment="1">
      <alignment horizontal="right"/>
    </xf>
    <xf numFmtId="178" fontId="4" fillId="0" borderId="10" xfId="48" applyNumberFormat="1" applyFont="1" applyFill="1" applyBorder="1" applyAlignment="1">
      <alignment horizontal="right"/>
    </xf>
    <xf numFmtId="178" fontId="4" fillId="0" borderId="11" xfId="48" applyNumberFormat="1" applyFont="1" applyFill="1" applyBorder="1" applyAlignment="1">
      <alignment horizontal="right"/>
    </xf>
    <xf numFmtId="178" fontId="4" fillId="0" borderId="12" xfId="48" applyNumberFormat="1" applyFont="1" applyFill="1" applyBorder="1" applyAlignment="1">
      <alignment horizontal="right"/>
    </xf>
    <xf numFmtId="38" fontId="6" fillId="0" borderId="16" xfId="48" applyFont="1" applyFill="1" applyBorder="1" applyAlignment="1" quotePrefix="1">
      <alignment horizontal="left"/>
    </xf>
    <xf numFmtId="38" fontId="6" fillId="0" borderId="21" xfId="48" applyFont="1" applyFill="1" applyBorder="1" applyAlignment="1" quotePrefix="1">
      <alignment/>
    </xf>
    <xf numFmtId="38" fontId="6" fillId="0" borderId="18" xfId="48" applyFont="1" applyFill="1" applyBorder="1" applyAlignment="1" quotePrefix="1">
      <alignment/>
    </xf>
    <xf numFmtId="38" fontId="6" fillId="0" borderId="21" xfId="48" applyFont="1" applyFill="1" applyBorder="1" applyAlignment="1" quotePrefix="1">
      <alignment horizontal="left"/>
    </xf>
    <xf numFmtId="38" fontId="6" fillId="0" borderId="21" xfId="48" applyFont="1" applyFill="1" applyBorder="1" applyAlignment="1">
      <alignment/>
    </xf>
    <xf numFmtId="178" fontId="4" fillId="0" borderId="10" xfId="0" applyNumberFormat="1" applyFont="1" applyFill="1" applyBorder="1" applyAlignment="1">
      <alignment/>
    </xf>
    <xf numFmtId="38" fontId="6" fillId="0" borderId="22" xfId="48" applyFont="1" applyFill="1" applyBorder="1" applyAlignment="1">
      <alignment horizontal="center"/>
    </xf>
    <xf numFmtId="41" fontId="0" fillId="0" borderId="11" xfId="48" applyNumberFormat="1" applyFont="1" applyFill="1" applyBorder="1" applyAlignment="1">
      <alignment horizontal="right"/>
    </xf>
    <xf numFmtId="38" fontId="0" fillId="0" borderId="0" xfId="48" applyFont="1" applyFill="1" applyAlignment="1">
      <alignment horizontal="center"/>
    </xf>
    <xf numFmtId="38" fontId="0" fillId="0" borderId="0" xfId="48" applyFont="1" applyFill="1" applyAlignment="1">
      <alignment/>
    </xf>
    <xf numFmtId="38" fontId="0" fillId="0" borderId="11" xfId="48" applyFont="1" applyFill="1" applyBorder="1" applyAlignment="1">
      <alignment/>
    </xf>
    <xf numFmtId="38" fontId="0" fillId="0" borderId="11" xfId="48" applyFont="1" applyFill="1" applyBorder="1" applyAlignment="1">
      <alignment horizontal="right"/>
    </xf>
    <xf numFmtId="3" fontId="0" fillId="0" borderId="0" xfId="48" applyNumberFormat="1" applyFont="1" applyFill="1" applyBorder="1" applyAlignment="1">
      <alignment horizontal="right"/>
    </xf>
    <xf numFmtId="3" fontId="0" fillId="0" borderId="0" xfId="48" applyNumberFormat="1" applyFont="1" applyFill="1" applyAlignment="1">
      <alignment horizontal="right"/>
    </xf>
    <xf numFmtId="3" fontId="0" fillId="0" borderId="11" xfId="48" applyNumberFormat="1" applyFont="1" applyFill="1" applyBorder="1" applyAlignment="1">
      <alignment horizontal="right"/>
    </xf>
    <xf numFmtId="178" fontId="0" fillId="0" borderId="0" xfId="48" applyNumberFormat="1" applyFont="1" applyFill="1" applyAlignment="1">
      <alignment/>
    </xf>
    <xf numFmtId="38" fontId="0" fillId="0" borderId="0" xfId="48" applyFont="1" applyFill="1" applyAlignment="1">
      <alignment horizontal="center"/>
    </xf>
    <xf numFmtId="178" fontId="4" fillId="0" borderId="20" xfId="0" applyNumberFormat="1" applyFont="1" applyFill="1" applyBorder="1" applyAlignment="1">
      <alignment/>
    </xf>
    <xf numFmtId="38" fontId="0" fillId="0" borderId="0" xfId="48" applyFont="1" applyFill="1" applyAlignment="1">
      <alignment/>
    </xf>
    <xf numFmtId="38" fontId="0" fillId="0" borderId="11" xfId="48" applyFont="1" applyFill="1" applyBorder="1" applyAlignment="1">
      <alignment/>
    </xf>
    <xf numFmtId="3" fontId="0" fillId="0" borderId="0" xfId="48" applyNumberFormat="1" applyFont="1" applyFill="1" applyBorder="1" applyAlignment="1">
      <alignment horizontal="right"/>
    </xf>
    <xf numFmtId="3" fontId="0" fillId="0" borderId="0" xfId="48" applyNumberFormat="1" applyFont="1" applyFill="1" applyAlignment="1">
      <alignment horizontal="right"/>
    </xf>
    <xf numFmtId="3" fontId="0" fillId="0" borderId="11" xfId="48" applyNumberFormat="1" applyFont="1" applyFill="1" applyBorder="1" applyAlignment="1">
      <alignment horizontal="right"/>
    </xf>
    <xf numFmtId="178" fontId="0" fillId="0" borderId="11" xfId="48" applyNumberFormat="1" applyFont="1" applyFill="1" applyBorder="1" applyAlignment="1">
      <alignment horizontal="right"/>
    </xf>
    <xf numFmtId="178" fontId="0" fillId="0" borderId="12" xfId="48" applyNumberFormat="1" applyFont="1" applyFill="1" applyBorder="1" applyAlignment="1">
      <alignment horizontal="right"/>
    </xf>
    <xf numFmtId="178" fontId="0" fillId="0" borderId="0" xfId="48" applyNumberFormat="1" applyFont="1" applyFill="1" applyBorder="1" applyAlignment="1">
      <alignment horizontal="right"/>
    </xf>
    <xf numFmtId="178" fontId="0" fillId="0" borderId="0" xfId="48" applyNumberFormat="1" applyFont="1" applyFill="1" applyAlignment="1">
      <alignment horizontal="right"/>
    </xf>
    <xf numFmtId="178" fontId="6" fillId="0" borderId="11" xfId="48" applyNumberFormat="1" applyFont="1" applyFill="1" applyBorder="1" applyAlignment="1">
      <alignment horizontal="right"/>
    </xf>
    <xf numFmtId="178" fontId="0" fillId="0" borderId="0" xfId="48" applyNumberFormat="1" applyFont="1" applyFill="1" applyAlignment="1">
      <alignment/>
    </xf>
    <xf numFmtId="3" fontId="6" fillId="0" borderId="21" xfId="48" applyNumberFormat="1" applyFont="1" applyFill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4"/>
  <sheetViews>
    <sheetView tabSelected="1" view="pageBreakPreview" zoomScale="70" zoomScaleNormal="80" zoomScaleSheetLayoutView="70" zoomScalePageLayoutView="0" workbookViewId="0" topLeftCell="A1">
      <pane xSplit="3" ySplit="11" topLeftCell="D12" activePane="bottomRight" state="frozen"/>
      <selection pane="topLeft" activeCell="D9" sqref="D9:O9"/>
      <selection pane="topRight" activeCell="D9" sqref="D9:O9"/>
      <selection pane="bottomLeft" activeCell="D9" sqref="D9:O9"/>
      <selection pane="bottomRight" activeCell="B1" sqref="B1"/>
    </sheetView>
  </sheetViews>
  <sheetFormatPr defaultColWidth="9.00390625" defaultRowHeight="13.5"/>
  <cols>
    <col min="1" max="1" width="1.75390625" style="34" customWidth="1"/>
    <col min="2" max="2" width="13.375" style="50" customWidth="1"/>
    <col min="3" max="3" width="1.75390625" style="50" customWidth="1"/>
    <col min="4" max="6" width="13.125" style="34" customWidth="1"/>
    <col min="7" max="8" width="13.125" style="49" customWidth="1"/>
    <col min="9" max="9" width="13.125" style="34" customWidth="1"/>
    <col min="10" max="10" width="13.125" style="49" customWidth="1"/>
    <col min="11" max="18" width="13.125" style="34" customWidth="1"/>
    <col min="19" max="19" width="9.00390625" style="34" customWidth="1"/>
    <col min="20" max="23" width="6.625" style="34" customWidth="1"/>
    <col min="24" max="28" width="9.00390625" style="34" customWidth="1"/>
    <col min="29" max="32" width="4.125" style="69" customWidth="1"/>
    <col min="33" max="16384" width="9.00390625" style="34" customWidth="1"/>
  </cols>
  <sheetData>
    <row r="1" spans="1:2" ht="14.25">
      <c r="A1" s="49"/>
      <c r="B1" s="29" t="s">
        <v>185</v>
      </c>
    </row>
    <row r="4" spans="1:18" ht="31.5" customHeight="1">
      <c r="A4" s="30"/>
      <c r="B4" s="39" t="s">
        <v>181</v>
      </c>
      <c r="C4" s="30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7.25">
      <c r="A5" s="30"/>
      <c r="B5" s="30"/>
      <c r="C5" s="30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5" thickBot="1">
      <c r="A6" s="33"/>
      <c r="B6" s="31" t="s">
        <v>0</v>
      </c>
      <c r="C6" s="32"/>
      <c r="D6" s="31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33" t="s">
        <v>1</v>
      </c>
    </row>
    <row r="7" spans="1:18" ht="13.5">
      <c r="A7" s="1"/>
      <c r="B7" s="2"/>
      <c r="C7" s="2"/>
      <c r="D7" s="38"/>
      <c r="E7" s="3"/>
      <c r="F7" s="3"/>
      <c r="G7" s="3"/>
      <c r="H7" s="3"/>
      <c r="I7" s="3"/>
      <c r="J7" s="3"/>
      <c r="K7" s="3"/>
      <c r="L7" s="10" t="s">
        <v>2</v>
      </c>
      <c r="M7" s="11"/>
      <c r="N7" s="3"/>
      <c r="O7" s="3"/>
      <c r="P7" s="3"/>
      <c r="Q7" s="10" t="s">
        <v>3</v>
      </c>
      <c r="R7" s="11"/>
    </row>
    <row r="8" spans="1:18" ht="13.5">
      <c r="A8" s="1"/>
      <c r="B8" s="2"/>
      <c r="C8" s="2"/>
      <c r="D8" s="27" t="s">
        <v>4</v>
      </c>
      <c r="E8" s="4" t="s">
        <v>5</v>
      </c>
      <c r="F8" s="4" t="s">
        <v>6</v>
      </c>
      <c r="G8" s="4" t="s">
        <v>7</v>
      </c>
      <c r="H8" s="4" t="s">
        <v>141</v>
      </c>
      <c r="I8" s="4" t="s">
        <v>8</v>
      </c>
      <c r="J8" s="4" t="s">
        <v>142</v>
      </c>
      <c r="K8" s="4" t="s">
        <v>9</v>
      </c>
      <c r="L8" s="4"/>
      <c r="M8" s="4"/>
      <c r="N8" s="4" t="s">
        <v>10</v>
      </c>
      <c r="O8" s="4" t="s">
        <v>10</v>
      </c>
      <c r="P8" s="4" t="s">
        <v>10</v>
      </c>
      <c r="Q8" s="4"/>
      <c r="R8" s="4"/>
    </row>
    <row r="9" spans="1:23" ht="13.5">
      <c r="A9" s="1"/>
      <c r="B9" s="24" t="s">
        <v>143</v>
      </c>
      <c r="C9" s="26"/>
      <c r="D9" s="27"/>
      <c r="E9" s="4"/>
      <c r="F9" s="4" t="s">
        <v>11</v>
      </c>
      <c r="G9" s="4" t="s">
        <v>12</v>
      </c>
      <c r="H9" s="4" t="s">
        <v>13</v>
      </c>
      <c r="I9" s="4" t="s">
        <v>14</v>
      </c>
      <c r="J9" s="4" t="s">
        <v>15</v>
      </c>
      <c r="K9" s="4" t="s">
        <v>16</v>
      </c>
      <c r="L9" s="4" t="s">
        <v>17</v>
      </c>
      <c r="M9" s="4" t="s">
        <v>18</v>
      </c>
      <c r="N9" s="4" t="s">
        <v>144</v>
      </c>
      <c r="O9" s="4" t="s">
        <v>19</v>
      </c>
      <c r="P9" s="4" t="s">
        <v>20</v>
      </c>
      <c r="Q9" s="4" t="s">
        <v>21</v>
      </c>
      <c r="R9" s="4" t="s">
        <v>22</v>
      </c>
      <c r="V9" s="77"/>
      <c r="W9" s="77"/>
    </row>
    <row r="10" spans="1:32" s="50" customFormat="1" ht="13.5">
      <c r="A10" s="5"/>
      <c r="B10" s="2"/>
      <c r="C10" s="2"/>
      <c r="D10" s="27"/>
      <c r="E10" s="4"/>
      <c r="F10" s="4" t="s">
        <v>23</v>
      </c>
      <c r="G10" s="4"/>
      <c r="H10" s="4" t="s">
        <v>24</v>
      </c>
      <c r="I10" s="4" t="s">
        <v>25</v>
      </c>
      <c r="J10" s="4" t="s">
        <v>26</v>
      </c>
      <c r="K10" s="4"/>
      <c r="L10" s="4"/>
      <c r="M10" s="4"/>
      <c r="N10" s="4" t="s">
        <v>27</v>
      </c>
      <c r="O10" s="4" t="s">
        <v>28</v>
      </c>
      <c r="P10" s="4"/>
      <c r="Q10" s="4"/>
      <c r="R10" s="4"/>
      <c r="AC10" s="69"/>
      <c r="AD10" s="69"/>
      <c r="AE10" s="69"/>
      <c r="AF10" s="69"/>
    </row>
    <row r="11" spans="1:18" ht="14.25" thickBot="1">
      <c r="A11" s="6"/>
      <c r="B11" s="7"/>
      <c r="C11" s="7"/>
      <c r="D11" s="28" t="s">
        <v>29</v>
      </c>
      <c r="E11" s="9" t="s">
        <v>30</v>
      </c>
      <c r="F11" s="9" t="s">
        <v>31</v>
      </c>
      <c r="G11" s="9" t="s">
        <v>32</v>
      </c>
      <c r="H11" s="9" t="s">
        <v>33</v>
      </c>
      <c r="I11" s="9" t="s">
        <v>34</v>
      </c>
      <c r="J11" s="9" t="s">
        <v>35</v>
      </c>
      <c r="K11" s="9" t="s">
        <v>36</v>
      </c>
      <c r="L11" s="9" t="s">
        <v>37</v>
      </c>
      <c r="M11" s="9" t="s">
        <v>38</v>
      </c>
      <c r="N11" s="9" t="s">
        <v>39</v>
      </c>
      <c r="O11" s="9" t="s">
        <v>40</v>
      </c>
      <c r="P11" s="9" t="s">
        <v>41</v>
      </c>
      <c r="Q11" s="9"/>
      <c r="R11" s="9"/>
    </row>
    <row r="12" spans="1:18" ht="52.5" customHeight="1">
      <c r="A12" s="1"/>
      <c r="B12" s="24" t="s">
        <v>42</v>
      </c>
      <c r="C12" s="24"/>
      <c r="D12" s="78">
        <v>37993698</v>
      </c>
      <c r="E12" s="53">
        <v>36858172</v>
      </c>
      <c r="F12" s="54">
        <f>D12-E12</f>
        <v>1135526</v>
      </c>
      <c r="G12" s="55">
        <v>0</v>
      </c>
      <c r="H12" s="53">
        <v>0</v>
      </c>
      <c r="I12" s="55">
        <v>-111821</v>
      </c>
      <c r="J12" s="53">
        <v>0</v>
      </c>
      <c r="K12" s="53">
        <v>0</v>
      </c>
      <c r="L12" s="54">
        <f>F12+G12+H12+J12</f>
        <v>1135526</v>
      </c>
      <c r="M12" s="53">
        <f>L12+I12+K12</f>
        <v>1023705</v>
      </c>
      <c r="N12" s="53">
        <v>44477</v>
      </c>
      <c r="O12" s="55">
        <v>103706</v>
      </c>
      <c r="P12" s="55">
        <v>18000</v>
      </c>
      <c r="Q12" s="56">
        <f>L12-N12-O12+P12</f>
        <v>1005343</v>
      </c>
      <c r="R12" s="56">
        <f>M12-N12-O12+P12</f>
        <v>893522</v>
      </c>
    </row>
    <row r="13" spans="2:18" ht="35.25" customHeight="1">
      <c r="B13" s="35" t="s">
        <v>43</v>
      </c>
      <c r="D13" s="57">
        <v>11900375</v>
      </c>
      <c r="E13" s="55">
        <v>11470723</v>
      </c>
      <c r="F13" s="55">
        <f aca="true" t="shared" si="0" ref="F13:F33">D13-E13</f>
        <v>429652</v>
      </c>
      <c r="G13" s="55">
        <v>0</v>
      </c>
      <c r="H13" s="55">
        <v>0</v>
      </c>
      <c r="I13" s="55">
        <v>-120972</v>
      </c>
      <c r="J13" s="55">
        <v>0</v>
      </c>
      <c r="K13" s="55">
        <v>203</v>
      </c>
      <c r="L13" s="55">
        <f aca="true" t="shared" si="1" ref="L13:L24">F13+G13+H13+J13</f>
        <v>429652</v>
      </c>
      <c r="M13" s="55">
        <f>L13+I13+K13</f>
        <v>308883</v>
      </c>
      <c r="N13" s="55">
        <v>13303</v>
      </c>
      <c r="O13" s="55">
        <v>23133</v>
      </c>
      <c r="P13" s="55">
        <v>0</v>
      </c>
      <c r="Q13" s="55">
        <f aca="true" t="shared" si="2" ref="Q13:Q33">L13-N13-O13+P13</f>
        <v>393216</v>
      </c>
      <c r="R13" s="55">
        <f aca="true" t="shared" si="3" ref="R13:R33">M13-N13-O13+P13</f>
        <v>272447</v>
      </c>
    </row>
    <row r="14" spans="2:18" ht="35.25" customHeight="1">
      <c r="B14" s="35" t="s">
        <v>44</v>
      </c>
      <c r="D14" s="57">
        <v>14084139</v>
      </c>
      <c r="E14" s="55">
        <v>13507330</v>
      </c>
      <c r="F14" s="55">
        <f t="shared" si="0"/>
        <v>576809</v>
      </c>
      <c r="G14" s="55">
        <v>0</v>
      </c>
      <c r="H14" s="55">
        <v>0</v>
      </c>
      <c r="I14" s="55">
        <v>-146163</v>
      </c>
      <c r="J14" s="55">
        <v>0</v>
      </c>
      <c r="K14" s="55">
        <v>22481</v>
      </c>
      <c r="L14" s="55">
        <f t="shared" si="1"/>
        <v>576809</v>
      </c>
      <c r="M14" s="55">
        <f aca="true" t="shared" si="4" ref="M14:M33">L14+I14+K14</f>
        <v>453127</v>
      </c>
      <c r="N14" s="55">
        <v>19899</v>
      </c>
      <c r="O14" s="55">
        <v>28615</v>
      </c>
      <c r="P14" s="55">
        <v>0</v>
      </c>
      <c r="Q14" s="55">
        <f t="shared" si="2"/>
        <v>528295</v>
      </c>
      <c r="R14" s="55">
        <f t="shared" si="3"/>
        <v>404613</v>
      </c>
    </row>
    <row r="15" spans="2:18" ht="35.25" customHeight="1">
      <c r="B15" s="35" t="s">
        <v>45</v>
      </c>
      <c r="D15" s="57">
        <v>9333217</v>
      </c>
      <c r="E15" s="55">
        <v>9078652</v>
      </c>
      <c r="F15" s="55">
        <f t="shared" si="0"/>
        <v>254565</v>
      </c>
      <c r="G15" s="55">
        <v>0</v>
      </c>
      <c r="H15" s="55">
        <v>0</v>
      </c>
      <c r="I15" s="55">
        <v>-121885</v>
      </c>
      <c r="J15" s="55">
        <v>0</v>
      </c>
      <c r="K15" s="55">
        <v>-10830</v>
      </c>
      <c r="L15" s="55">
        <f t="shared" si="1"/>
        <v>254565</v>
      </c>
      <c r="M15" s="55">
        <f t="shared" si="4"/>
        <v>121850</v>
      </c>
      <c r="N15" s="55">
        <v>13886</v>
      </c>
      <c r="O15" s="55">
        <v>34750</v>
      </c>
      <c r="P15" s="55">
        <v>100000</v>
      </c>
      <c r="Q15" s="55">
        <f t="shared" si="2"/>
        <v>305929</v>
      </c>
      <c r="R15" s="55">
        <f t="shared" si="3"/>
        <v>173214</v>
      </c>
    </row>
    <row r="16" spans="2:18" ht="35.25" customHeight="1">
      <c r="B16" s="35" t="s">
        <v>46</v>
      </c>
      <c r="D16" s="57">
        <v>14080794</v>
      </c>
      <c r="E16" s="55">
        <v>13378750</v>
      </c>
      <c r="F16" s="55">
        <f t="shared" si="0"/>
        <v>702044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f t="shared" si="1"/>
        <v>702044</v>
      </c>
      <c r="M16" s="55">
        <f t="shared" si="4"/>
        <v>702044</v>
      </c>
      <c r="N16" s="55">
        <v>14941</v>
      </c>
      <c r="O16" s="55">
        <v>299899</v>
      </c>
      <c r="P16" s="55">
        <v>0</v>
      </c>
      <c r="Q16" s="55">
        <f t="shared" si="2"/>
        <v>387204</v>
      </c>
      <c r="R16" s="55">
        <f t="shared" si="3"/>
        <v>387204</v>
      </c>
    </row>
    <row r="17" spans="2:18" ht="35.25" customHeight="1">
      <c r="B17" s="35" t="s">
        <v>47</v>
      </c>
      <c r="D17" s="57">
        <v>7759398</v>
      </c>
      <c r="E17" s="55">
        <v>7569742</v>
      </c>
      <c r="F17" s="55">
        <f t="shared" si="0"/>
        <v>189656</v>
      </c>
      <c r="G17" s="55">
        <v>0</v>
      </c>
      <c r="H17" s="55">
        <v>0</v>
      </c>
      <c r="I17" s="55">
        <v>-96445</v>
      </c>
      <c r="J17" s="55">
        <v>0</v>
      </c>
      <c r="K17" s="55">
        <v>15874</v>
      </c>
      <c r="L17" s="55">
        <f t="shared" si="1"/>
        <v>189656</v>
      </c>
      <c r="M17" s="55">
        <f t="shared" si="4"/>
        <v>109085</v>
      </c>
      <c r="N17" s="55">
        <v>307107</v>
      </c>
      <c r="O17" s="55">
        <v>16888</v>
      </c>
      <c r="P17" s="55">
        <v>0</v>
      </c>
      <c r="Q17" s="55">
        <f t="shared" si="2"/>
        <v>-134339</v>
      </c>
      <c r="R17" s="55">
        <f t="shared" si="3"/>
        <v>-214910</v>
      </c>
    </row>
    <row r="18" spans="2:18" ht="35.25" customHeight="1">
      <c r="B18" s="35" t="s">
        <v>130</v>
      </c>
      <c r="D18" s="57">
        <v>6400911</v>
      </c>
      <c r="E18" s="55">
        <v>5867480</v>
      </c>
      <c r="F18" s="55">
        <f t="shared" si="0"/>
        <v>533431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f t="shared" si="1"/>
        <v>533431</v>
      </c>
      <c r="M18" s="55">
        <f t="shared" si="4"/>
        <v>533431</v>
      </c>
      <c r="N18" s="55">
        <v>304826</v>
      </c>
      <c r="O18" s="55">
        <v>62906</v>
      </c>
      <c r="P18" s="55">
        <v>0</v>
      </c>
      <c r="Q18" s="55">
        <f t="shared" si="2"/>
        <v>165699</v>
      </c>
      <c r="R18" s="55">
        <f t="shared" si="3"/>
        <v>165699</v>
      </c>
    </row>
    <row r="19" spans="2:18" ht="35.25" customHeight="1">
      <c r="B19" s="35" t="s">
        <v>131</v>
      </c>
      <c r="D19" s="57">
        <v>10025950</v>
      </c>
      <c r="E19" s="55">
        <v>9582668</v>
      </c>
      <c r="F19" s="55">
        <f t="shared" si="0"/>
        <v>443282</v>
      </c>
      <c r="G19" s="55">
        <v>0</v>
      </c>
      <c r="H19" s="55">
        <v>0</v>
      </c>
      <c r="I19" s="55">
        <v>-102239</v>
      </c>
      <c r="J19" s="55">
        <v>0</v>
      </c>
      <c r="K19" s="55">
        <v>9105</v>
      </c>
      <c r="L19" s="55">
        <f t="shared" si="1"/>
        <v>443282</v>
      </c>
      <c r="M19" s="55">
        <f t="shared" si="4"/>
        <v>350148</v>
      </c>
      <c r="N19" s="55">
        <v>14677</v>
      </c>
      <c r="O19" s="55">
        <v>21548</v>
      </c>
      <c r="P19" s="55">
        <v>0</v>
      </c>
      <c r="Q19" s="55">
        <f t="shared" si="2"/>
        <v>407057</v>
      </c>
      <c r="R19" s="55">
        <f t="shared" si="3"/>
        <v>313923</v>
      </c>
    </row>
    <row r="20" spans="2:18" ht="35.25" customHeight="1">
      <c r="B20" s="35" t="s">
        <v>132</v>
      </c>
      <c r="D20" s="57">
        <v>5608040</v>
      </c>
      <c r="E20" s="55">
        <v>5392713</v>
      </c>
      <c r="F20" s="55">
        <f t="shared" si="0"/>
        <v>215327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f t="shared" si="1"/>
        <v>215327</v>
      </c>
      <c r="M20" s="55">
        <f t="shared" si="4"/>
        <v>215327</v>
      </c>
      <c r="N20" s="55">
        <v>6997</v>
      </c>
      <c r="O20" s="55">
        <v>19782</v>
      </c>
      <c r="P20" s="55">
        <v>0</v>
      </c>
      <c r="Q20" s="55">
        <f t="shared" si="2"/>
        <v>188548</v>
      </c>
      <c r="R20" s="55">
        <f t="shared" si="3"/>
        <v>188548</v>
      </c>
    </row>
    <row r="21" spans="2:18" ht="35.25" customHeight="1">
      <c r="B21" s="35" t="s">
        <v>133</v>
      </c>
      <c r="D21" s="57">
        <v>5909168</v>
      </c>
      <c r="E21" s="55">
        <v>5699928</v>
      </c>
      <c r="F21" s="55">
        <f t="shared" si="0"/>
        <v>209240</v>
      </c>
      <c r="G21" s="55">
        <v>0</v>
      </c>
      <c r="H21" s="55">
        <v>0</v>
      </c>
      <c r="I21" s="55">
        <v>-6581</v>
      </c>
      <c r="J21" s="55">
        <v>0</v>
      </c>
      <c r="K21" s="55">
        <v>7545</v>
      </c>
      <c r="L21" s="55">
        <f>F21+G21+H21+J21</f>
        <v>209240</v>
      </c>
      <c r="M21" s="55">
        <f t="shared" si="4"/>
        <v>210204</v>
      </c>
      <c r="N21" s="55">
        <v>0</v>
      </c>
      <c r="O21" s="55">
        <v>0</v>
      </c>
      <c r="P21" s="55">
        <v>0</v>
      </c>
      <c r="Q21" s="55">
        <f t="shared" si="2"/>
        <v>209240</v>
      </c>
      <c r="R21" s="55">
        <f t="shared" si="3"/>
        <v>210204</v>
      </c>
    </row>
    <row r="22" spans="2:18" ht="35.25" customHeight="1">
      <c r="B22" s="35" t="s">
        <v>134</v>
      </c>
      <c r="D22" s="57">
        <v>6796471</v>
      </c>
      <c r="E22" s="55">
        <v>6683505</v>
      </c>
      <c r="F22" s="55">
        <f>D22-E22</f>
        <v>112966</v>
      </c>
      <c r="G22" s="55">
        <v>0</v>
      </c>
      <c r="H22" s="55">
        <v>0</v>
      </c>
      <c r="I22" s="55">
        <v>-57238</v>
      </c>
      <c r="J22" s="55">
        <v>0</v>
      </c>
      <c r="K22" s="55">
        <v>-5546</v>
      </c>
      <c r="L22" s="55">
        <f>F22-G22+H22+J22</f>
        <v>112966</v>
      </c>
      <c r="M22" s="55">
        <f t="shared" si="4"/>
        <v>50182</v>
      </c>
      <c r="N22" s="55">
        <v>8586</v>
      </c>
      <c r="O22" s="55">
        <v>42535</v>
      </c>
      <c r="P22" s="55">
        <v>0</v>
      </c>
      <c r="Q22" s="55">
        <f t="shared" si="2"/>
        <v>61845</v>
      </c>
      <c r="R22" s="55">
        <f t="shared" si="3"/>
        <v>-939</v>
      </c>
    </row>
    <row r="23" spans="2:18" ht="35.25" customHeight="1">
      <c r="B23" s="35" t="s">
        <v>135</v>
      </c>
      <c r="D23" s="57">
        <v>12625647</v>
      </c>
      <c r="E23" s="55">
        <v>12238636</v>
      </c>
      <c r="F23" s="55">
        <f t="shared" si="0"/>
        <v>387011</v>
      </c>
      <c r="G23" s="55">
        <v>0</v>
      </c>
      <c r="H23" s="55">
        <v>0</v>
      </c>
      <c r="I23" s="55">
        <v>-115401</v>
      </c>
      <c r="J23" s="55">
        <v>0</v>
      </c>
      <c r="K23" s="55">
        <v>1142</v>
      </c>
      <c r="L23" s="55">
        <f t="shared" si="1"/>
        <v>387011</v>
      </c>
      <c r="M23" s="55">
        <f t="shared" si="4"/>
        <v>272752</v>
      </c>
      <c r="N23" s="55">
        <v>17275</v>
      </c>
      <c r="O23" s="55">
        <v>198000</v>
      </c>
      <c r="P23" s="55">
        <v>0</v>
      </c>
      <c r="Q23" s="55">
        <f t="shared" si="2"/>
        <v>171736</v>
      </c>
      <c r="R23" s="55">
        <f t="shared" si="3"/>
        <v>57477</v>
      </c>
    </row>
    <row r="24" spans="2:18" ht="35.25" customHeight="1">
      <c r="B24" s="35" t="s">
        <v>136</v>
      </c>
      <c r="D24" s="57">
        <v>4360323</v>
      </c>
      <c r="E24" s="55">
        <v>4120335</v>
      </c>
      <c r="F24" s="55">
        <f t="shared" si="0"/>
        <v>239988</v>
      </c>
      <c r="G24" s="55">
        <v>0</v>
      </c>
      <c r="H24" s="55">
        <v>0</v>
      </c>
      <c r="I24" s="55">
        <v>-69668</v>
      </c>
      <c r="J24" s="55">
        <v>0</v>
      </c>
      <c r="K24" s="55">
        <v>17030</v>
      </c>
      <c r="L24" s="55">
        <f t="shared" si="1"/>
        <v>239988</v>
      </c>
      <c r="M24" s="55">
        <f t="shared" si="4"/>
        <v>187350</v>
      </c>
      <c r="N24" s="55">
        <v>4689</v>
      </c>
      <c r="O24" s="55">
        <v>10143</v>
      </c>
      <c r="P24" s="55">
        <v>0</v>
      </c>
      <c r="Q24" s="55">
        <f t="shared" si="2"/>
        <v>225156</v>
      </c>
      <c r="R24" s="55">
        <f t="shared" si="3"/>
        <v>172518</v>
      </c>
    </row>
    <row r="25" spans="2:18" ht="52.5" customHeight="1">
      <c r="B25" s="36" t="s">
        <v>145</v>
      </c>
      <c r="D25" s="57">
        <f>SUM(D12:D24)</f>
        <v>146878131</v>
      </c>
      <c r="E25" s="55">
        <f>SUM(E12:E24)</f>
        <v>141448634</v>
      </c>
      <c r="F25" s="55">
        <f t="shared" si="0"/>
        <v>5429497</v>
      </c>
      <c r="G25" s="55">
        <f>SUM(G12:G24)</f>
        <v>0</v>
      </c>
      <c r="H25" s="55">
        <f>SUM(H12:H24)</f>
        <v>0</v>
      </c>
      <c r="I25" s="55">
        <f>SUM(I12:I24)</f>
        <v>-948413</v>
      </c>
      <c r="J25" s="55">
        <f>SUM(J12:J24)</f>
        <v>0</v>
      </c>
      <c r="K25" s="55">
        <f>SUM(K12:K24)</f>
        <v>57004</v>
      </c>
      <c r="L25" s="55">
        <f>F25-G25+H25+J25</f>
        <v>5429497</v>
      </c>
      <c r="M25" s="55">
        <f t="shared" si="4"/>
        <v>4538088</v>
      </c>
      <c r="N25" s="55">
        <f>SUM(N12:N24)</f>
        <v>770663</v>
      </c>
      <c r="O25" s="55">
        <f>SUM(O12:O24)</f>
        <v>861905</v>
      </c>
      <c r="P25" s="55">
        <f>SUM(P12:P24)</f>
        <v>118000</v>
      </c>
      <c r="Q25" s="55">
        <f t="shared" si="2"/>
        <v>3914929</v>
      </c>
      <c r="R25" s="55">
        <f t="shared" si="3"/>
        <v>3023520</v>
      </c>
    </row>
    <row r="26" spans="2:18" ht="52.5" customHeight="1">
      <c r="B26" s="35" t="s">
        <v>48</v>
      </c>
      <c r="D26" s="57">
        <v>2496026</v>
      </c>
      <c r="E26" s="55">
        <v>2359010</v>
      </c>
      <c r="F26" s="55">
        <f t="shared" si="0"/>
        <v>137016</v>
      </c>
      <c r="G26" s="55">
        <v>0</v>
      </c>
      <c r="H26" s="55">
        <v>0</v>
      </c>
      <c r="I26" s="55">
        <v>-9450</v>
      </c>
      <c r="J26" s="55">
        <v>0</v>
      </c>
      <c r="K26" s="55">
        <v>4187</v>
      </c>
      <c r="L26" s="55">
        <f aca="true" t="shared" si="5" ref="L26:L32">F26-G26+H26+J26</f>
        <v>137016</v>
      </c>
      <c r="M26" s="55">
        <f t="shared" si="4"/>
        <v>131753</v>
      </c>
      <c r="N26" s="55">
        <v>2945</v>
      </c>
      <c r="O26" s="55">
        <v>14512</v>
      </c>
      <c r="P26" s="55">
        <v>0</v>
      </c>
      <c r="Q26" s="55">
        <f t="shared" si="2"/>
        <v>119559</v>
      </c>
      <c r="R26" s="55">
        <f t="shared" si="3"/>
        <v>114296</v>
      </c>
    </row>
    <row r="27" spans="2:18" ht="35.25" customHeight="1">
      <c r="B27" s="35" t="s">
        <v>49</v>
      </c>
      <c r="D27" s="57">
        <v>1565203</v>
      </c>
      <c r="E27" s="55">
        <v>1449142</v>
      </c>
      <c r="F27" s="55">
        <f t="shared" si="0"/>
        <v>116061</v>
      </c>
      <c r="G27" s="55">
        <v>0</v>
      </c>
      <c r="H27" s="55">
        <v>0</v>
      </c>
      <c r="I27" s="55">
        <v>0</v>
      </c>
      <c r="J27" s="55">
        <v>0</v>
      </c>
      <c r="K27" s="55">
        <v>0</v>
      </c>
      <c r="L27" s="55">
        <f t="shared" si="5"/>
        <v>116061</v>
      </c>
      <c r="M27" s="55">
        <f t="shared" si="4"/>
        <v>116061</v>
      </c>
      <c r="N27" s="55">
        <v>60203</v>
      </c>
      <c r="O27" s="55">
        <v>3200</v>
      </c>
      <c r="P27" s="55">
        <v>0</v>
      </c>
      <c r="Q27" s="55">
        <f t="shared" si="2"/>
        <v>52658</v>
      </c>
      <c r="R27" s="55">
        <f t="shared" si="3"/>
        <v>52658</v>
      </c>
    </row>
    <row r="28" spans="2:18" ht="35.25" customHeight="1">
      <c r="B28" s="35" t="s">
        <v>139</v>
      </c>
      <c r="D28" s="57">
        <v>2126857</v>
      </c>
      <c r="E28" s="55">
        <v>1991334</v>
      </c>
      <c r="F28" s="55">
        <f t="shared" si="0"/>
        <v>135523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f t="shared" si="5"/>
        <v>135523</v>
      </c>
      <c r="M28" s="55">
        <f t="shared" si="4"/>
        <v>135523</v>
      </c>
      <c r="N28" s="55">
        <v>19173</v>
      </c>
      <c r="O28" s="55">
        <v>59010</v>
      </c>
      <c r="P28" s="55">
        <v>0</v>
      </c>
      <c r="Q28" s="55">
        <f t="shared" si="2"/>
        <v>57340</v>
      </c>
      <c r="R28" s="55">
        <f t="shared" si="3"/>
        <v>57340</v>
      </c>
    </row>
    <row r="29" spans="2:18" ht="35.25" customHeight="1">
      <c r="B29" s="35" t="s">
        <v>50</v>
      </c>
      <c r="D29" s="57">
        <v>1007103</v>
      </c>
      <c r="E29" s="55">
        <v>988898</v>
      </c>
      <c r="F29" s="55">
        <f t="shared" si="0"/>
        <v>18205</v>
      </c>
      <c r="G29" s="55">
        <v>0</v>
      </c>
      <c r="H29" s="55">
        <v>0</v>
      </c>
      <c r="I29" s="55">
        <v>-16472</v>
      </c>
      <c r="J29" s="55">
        <v>0</v>
      </c>
      <c r="K29" s="55">
        <v>-1012</v>
      </c>
      <c r="L29" s="55">
        <f t="shared" si="5"/>
        <v>18205</v>
      </c>
      <c r="M29" s="55">
        <f t="shared" si="4"/>
        <v>721</v>
      </c>
      <c r="N29" s="55">
        <v>1581</v>
      </c>
      <c r="O29" s="55">
        <v>0</v>
      </c>
      <c r="P29" s="55">
        <v>0</v>
      </c>
      <c r="Q29" s="55">
        <f t="shared" si="2"/>
        <v>16624</v>
      </c>
      <c r="R29" s="55">
        <f t="shared" si="3"/>
        <v>-860</v>
      </c>
    </row>
    <row r="30" spans="2:18" ht="35.25" customHeight="1">
      <c r="B30" s="35" t="s">
        <v>51</v>
      </c>
      <c r="D30" s="57">
        <v>1139224</v>
      </c>
      <c r="E30" s="55">
        <v>1085013</v>
      </c>
      <c r="F30" s="55">
        <f t="shared" si="0"/>
        <v>54211</v>
      </c>
      <c r="G30" s="55">
        <v>0</v>
      </c>
      <c r="H30" s="55">
        <v>0</v>
      </c>
      <c r="I30" s="55">
        <v>-21045</v>
      </c>
      <c r="J30" s="55">
        <v>0</v>
      </c>
      <c r="K30" s="55">
        <v>1459</v>
      </c>
      <c r="L30" s="55">
        <f t="shared" si="5"/>
        <v>54211</v>
      </c>
      <c r="M30" s="55">
        <f t="shared" si="4"/>
        <v>34625</v>
      </c>
      <c r="N30" s="55">
        <v>0</v>
      </c>
      <c r="O30" s="55">
        <v>0</v>
      </c>
      <c r="P30" s="55">
        <v>0</v>
      </c>
      <c r="Q30" s="55">
        <f t="shared" si="2"/>
        <v>54211</v>
      </c>
      <c r="R30" s="55">
        <f t="shared" si="3"/>
        <v>34625</v>
      </c>
    </row>
    <row r="31" spans="2:18" ht="35.25" customHeight="1">
      <c r="B31" s="35" t="s">
        <v>52</v>
      </c>
      <c r="D31" s="57">
        <v>972447</v>
      </c>
      <c r="E31" s="55">
        <v>939610</v>
      </c>
      <c r="F31" s="55">
        <f t="shared" si="0"/>
        <v>32837</v>
      </c>
      <c r="G31" s="55">
        <v>0</v>
      </c>
      <c r="H31" s="55">
        <v>0</v>
      </c>
      <c r="I31" s="55">
        <v>-3899</v>
      </c>
      <c r="J31" s="55">
        <v>0</v>
      </c>
      <c r="K31" s="55">
        <v>4609</v>
      </c>
      <c r="L31" s="55">
        <f t="shared" si="5"/>
        <v>32837</v>
      </c>
      <c r="M31" s="55">
        <f t="shared" si="4"/>
        <v>33547</v>
      </c>
      <c r="N31" s="55">
        <v>44283</v>
      </c>
      <c r="O31" s="55">
        <v>14369</v>
      </c>
      <c r="P31" s="55">
        <v>0</v>
      </c>
      <c r="Q31" s="55">
        <f t="shared" si="2"/>
        <v>-25815</v>
      </c>
      <c r="R31" s="55">
        <f t="shared" si="3"/>
        <v>-25105</v>
      </c>
    </row>
    <row r="32" spans="2:18" ht="52.5" customHeight="1">
      <c r="B32" s="36" t="s">
        <v>146</v>
      </c>
      <c r="D32" s="57">
        <f>SUM(D26:D31)</f>
        <v>9306860</v>
      </c>
      <c r="E32" s="55">
        <f>SUM(E26:E31)</f>
        <v>8813007</v>
      </c>
      <c r="F32" s="55">
        <f t="shared" si="0"/>
        <v>493853</v>
      </c>
      <c r="G32" s="55">
        <f>SUM(G26:G31)</f>
        <v>0</v>
      </c>
      <c r="H32" s="55">
        <f>SUM(H26:H31)</f>
        <v>0</v>
      </c>
      <c r="I32" s="55">
        <f>SUM(I26:I31)</f>
        <v>-50866</v>
      </c>
      <c r="J32" s="55">
        <f>SUM(J26:J31)</f>
        <v>0</v>
      </c>
      <c r="K32" s="55">
        <f>SUM(K26:K31)</f>
        <v>9243</v>
      </c>
      <c r="L32" s="55">
        <f t="shared" si="5"/>
        <v>493853</v>
      </c>
      <c r="M32" s="55">
        <f t="shared" si="4"/>
        <v>452230</v>
      </c>
      <c r="N32" s="55">
        <f>SUM(N26:N31)</f>
        <v>128185</v>
      </c>
      <c r="O32" s="55">
        <f>SUM(O26:O31)</f>
        <v>91091</v>
      </c>
      <c r="P32" s="55">
        <f>SUM(P26:P31)</f>
        <v>0</v>
      </c>
      <c r="Q32" s="55">
        <f t="shared" si="2"/>
        <v>274577</v>
      </c>
      <c r="R32" s="55">
        <f t="shared" si="3"/>
        <v>232954</v>
      </c>
    </row>
    <row r="33" spans="2:18" ht="52.5" customHeight="1">
      <c r="B33" s="36" t="s">
        <v>137</v>
      </c>
      <c r="D33" s="57">
        <f>D25+D32</f>
        <v>156184991</v>
      </c>
      <c r="E33" s="55">
        <f>E25+E32</f>
        <v>150261641</v>
      </c>
      <c r="F33" s="55">
        <f t="shared" si="0"/>
        <v>5923350</v>
      </c>
      <c r="G33" s="55">
        <f aca="true" t="shared" si="6" ref="G33:L33">G25+G32</f>
        <v>0</v>
      </c>
      <c r="H33" s="55">
        <f t="shared" si="6"/>
        <v>0</v>
      </c>
      <c r="I33" s="55">
        <f>I25+I32</f>
        <v>-999279</v>
      </c>
      <c r="J33" s="55">
        <f t="shared" si="6"/>
        <v>0</v>
      </c>
      <c r="K33" s="55">
        <f t="shared" si="6"/>
        <v>66247</v>
      </c>
      <c r="L33" s="55">
        <f t="shared" si="6"/>
        <v>5923350</v>
      </c>
      <c r="M33" s="55">
        <f t="shared" si="4"/>
        <v>4990318</v>
      </c>
      <c r="N33" s="55">
        <f>N25+N32</f>
        <v>898848</v>
      </c>
      <c r="O33" s="55">
        <f>O25+O32</f>
        <v>952996</v>
      </c>
      <c r="P33" s="55">
        <f>P25+P32</f>
        <v>118000</v>
      </c>
      <c r="Q33" s="55">
        <f t="shared" si="2"/>
        <v>4189506</v>
      </c>
      <c r="R33" s="55">
        <f t="shared" si="3"/>
        <v>3256474</v>
      </c>
    </row>
    <row r="34" spans="1:18" ht="25.5" customHeight="1" thickBot="1">
      <c r="A34" s="33"/>
      <c r="B34" s="37"/>
      <c r="C34" s="32"/>
      <c r="D34" s="51"/>
      <c r="E34" s="52"/>
      <c r="F34" s="52"/>
      <c r="G34" s="68"/>
      <c r="H34" s="68"/>
      <c r="I34" s="52"/>
      <c r="J34" s="68"/>
      <c r="K34" s="52"/>
      <c r="L34" s="52"/>
      <c r="M34" s="52"/>
      <c r="N34" s="52"/>
      <c r="O34" s="52"/>
      <c r="P34" s="52"/>
      <c r="Q34" s="52"/>
      <c r="R34" s="52"/>
    </row>
  </sheetData>
  <sheetProtection/>
  <mergeCells count="1">
    <mergeCell ref="V9:W9"/>
  </mergeCells>
  <printOptions/>
  <pageMargins left="0.85" right="0.7874015748031497" top="0.7480314960629921" bottom="0.6299212598425197" header="0.5118110236220472" footer="0.35433070866141736"/>
  <pageSetup horizontalDpi="600" verticalDpi="600" orientation="portrait" paperSize="9" scale="72" r:id="rId1"/>
  <ignoredErrors>
    <ignoredError sqref="L22 F25 F32:F33 M3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34"/>
  <sheetViews>
    <sheetView view="pageBreakPreview" zoomScale="70" zoomScaleNormal="80" zoomScaleSheetLayoutView="70" zoomScalePageLayoutView="0" workbookViewId="0" topLeftCell="A1">
      <pane xSplit="3" ySplit="11" topLeftCell="D12" activePane="bottomRight" state="frozen"/>
      <selection pane="topLeft" activeCell="I14" sqref="I14"/>
      <selection pane="topRight" activeCell="I14" sqref="I14"/>
      <selection pane="bottomLeft" activeCell="I14" sqref="I14"/>
      <selection pane="bottomRight" activeCell="B1" sqref="B1"/>
    </sheetView>
  </sheetViews>
  <sheetFormatPr defaultColWidth="9.00390625" defaultRowHeight="13.5"/>
  <cols>
    <col min="1" max="1" width="1.75390625" style="79" customWidth="1"/>
    <col min="2" max="2" width="13.375" style="79" customWidth="1"/>
    <col min="3" max="3" width="1.75390625" style="79" customWidth="1"/>
    <col min="4" max="15" width="15.25390625" style="79" customWidth="1"/>
    <col min="16" max="16" width="1.75390625" style="79" customWidth="1"/>
    <col min="17" max="17" width="13.375" style="79" customWidth="1"/>
    <col min="18" max="18" width="1.75390625" style="79" customWidth="1"/>
    <col min="19" max="16384" width="9.00390625" style="79" customWidth="1"/>
  </cols>
  <sheetData>
    <row r="1" ht="14.25">
      <c r="B1" s="29" t="s">
        <v>185</v>
      </c>
    </row>
    <row r="4" spans="1:18" ht="31.5" customHeight="1">
      <c r="A4" s="42"/>
      <c r="B4" s="43" t="s">
        <v>182</v>
      </c>
      <c r="C4" s="4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1:18" ht="17.25">
      <c r="A5" s="42"/>
      <c r="B5" s="42"/>
      <c r="C5" s="4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1:18" ht="15" thickBot="1">
      <c r="A6" s="80"/>
      <c r="B6" s="23" t="s">
        <v>53</v>
      </c>
      <c r="C6" s="80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80"/>
      <c r="Q6" s="80"/>
      <c r="R6" s="33" t="s">
        <v>1</v>
      </c>
    </row>
    <row r="7" spans="1:18" ht="13.5">
      <c r="A7" s="12"/>
      <c r="B7" s="13"/>
      <c r="C7" s="14"/>
      <c r="D7" s="15" t="s">
        <v>54</v>
      </c>
      <c r="E7" s="16"/>
      <c r="F7" s="15" t="s">
        <v>55</v>
      </c>
      <c r="G7" s="16"/>
      <c r="H7" s="17" t="s">
        <v>56</v>
      </c>
      <c r="I7" s="10" t="s">
        <v>57</v>
      </c>
      <c r="J7" s="10"/>
      <c r="K7" s="11"/>
      <c r="L7" s="17" t="s">
        <v>58</v>
      </c>
      <c r="M7" s="17" t="s">
        <v>59</v>
      </c>
      <c r="N7" s="17" t="s">
        <v>161</v>
      </c>
      <c r="O7" s="22" t="s">
        <v>155</v>
      </c>
      <c r="P7" s="13"/>
      <c r="Q7" s="12"/>
      <c r="R7" s="12"/>
    </row>
    <row r="8" spans="1:18" ht="13.5">
      <c r="A8" s="12"/>
      <c r="B8" s="13"/>
      <c r="C8" s="14"/>
      <c r="D8" s="4"/>
      <c r="E8" s="4"/>
      <c r="F8" s="4"/>
      <c r="G8" s="4"/>
      <c r="H8" s="4"/>
      <c r="I8" s="18" t="s">
        <v>60</v>
      </c>
      <c r="J8" s="18" t="s">
        <v>61</v>
      </c>
      <c r="K8" s="18" t="s">
        <v>62</v>
      </c>
      <c r="L8" s="4"/>
      <c r="M8" s="4"/>
      <c r="N8" s="4"/>
      <c r="O8" s="18" t="s">
        <v>60</v>
      </c>
      <c r="P8" s="13"/>
      <c r="Q8" s="12"/>
      <c r="R8" s="12"/>
    </row>
    <row r="9" spans="1:18" ht="13.5">
      <c r="A9" s="12"/>
      <c r="B9" s="24" t="s">
        <v>143</v>
      </c>
      <c r="C9" s="4"/>
      <c r="D9" s="4" t="s">
        <v>64</v>
      </c>
      <c r="E9" s="19" t="s">
        <v>65</v>
      </c>
      <c r="F9" s="4" t="s">
        <v>66</v>
      </c>
      <c r="G9" s="19" t="s">
        <v>65</v>
      </c>
      <c r="H9" s="4" t="s">
        <v>67</v>
      </c>
      <c r="I9" s="4" t="s">
        <v>8</v>
      </c>
      <c r="J9" s="4" t="s">
        <v>68</v>
      </c>
      <c r="K9" s="4" t="s">
        <v>69</v>
      </c>
      <c r="L9" s="4" t="s">
        <v>70</v>
      </c>
      <c r="M9" s="4" t="s">
        <v>165</v>
      </c>
      <c r="N9" s="4" t="s">
        <v>71</v>
      </c>
      <c r="O9" s="4" t="s">
        <v>10</v>
      </c>
      <c r="P9" s="13"/>
      <c r="Q9" s="40" t="s">
        <v>143</v>
      </c>
      <c r="R9" s="12"/>
    </row>
    <row r="10" spans="1:18" ht="13.5">
      <c r="A10" s="12"/>
      <c r="B10" s="13"/>
      <c r="C10" s="14"/>
      <c r="D10" s="4"/>
      <c r="E10" s="4" t="s">
        <v>72</v>
      </c>
      <c r="F10" s="4"/>
      <c r="G10" s="4" t="s">
        <v>72</v>
      </c>
      <c r="H10" s="4"/>
      <c r="I10" s="4" t="s">
        <v>73</v>
      </c>
      <c r="J10" s="4"/>
      <c r="K10" s="4"/>
      <c r="L10" s="4" t="s">
        <v>74</v>
      </c>
      <c r="M10" s="4" t="s">
        <v>74</v>
      </c>
      <c r="N10" s="4"/>
      <c r="O10" s="4" t="s">
        <v>75</v>
      </c>
      <c r="P10" s="13"/>
      <c r="Q10" s="12"/>
      <c r="R10" s="12"/>
    </row>
    <row r="11" spans="1:18" ht="14.25" thickBot="1">
      <c r="A11" s="20"/>
      <c r="B11" s="20"/>
      <c r="C11" s="21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20"/>
      <c r="Q11" s="20"/>
      <c r="R11" s="20"/>
    </row>
    <row r="12" spans="1:17" s="82" customFormat="1" ht="52.5" customHeight="1">
      <c r="A12" s="44"/>
      <c r="B12" s="35" t="s">
        <v>42</v>
      </c>
      <c r="C12" s="45"/>
      <c r="D12" s="53">
        <v>6759790</v>
      </c>
      <c r="E12" s="53">
        <v>109523</v>
      </c>
      <c r="F12" s="54">
        <v>0</v>
      </c>
      <c r="G12" s="53">
        <v>0</v>
      </c>
      <c r="H12" s="54">
        <v>7210357</v>
      </c>
      <c r="I12" s="54">
        <v>5204708</v>
      </c>
      <c r="J12" s="54">
        <v>1704838</v>
      </c>
      <c r="K12" s="53">
        <v>300811</v>
      </c>
      <c r="L12" s="53">
        <v>410138</v>
      </c>
      <c r="M12" s="53">
        <v>11559821</v>
      </c>
      <c r="N12" s="53">
        <v>1729581</v>
      </c>
      <c r="O12" s="66">
        <v>44477</v>
      </c>
      <c r="P12" s="81"/>
      <c r="Q12" s="35" t="s">
        <v>42</v>
      </c>
    </row>
    <row r="13" spans="1:17" s="82" customFormat="1" ht="35.25" customHeight="1">
      <c r="A13" s="44"/>
      <c r="B13" s="35" t="s">
        <v>43</v>
      </c>
      <c r="C13" s="45"/>
      <c r="D13" s="53">
        <v>2218065</v>
      </c>
      <c r="E13" s="53">
        <v>32421</v>
      </c>
      <c r="F13" s="54">
        <v>0</v>
      </c>
      <c r="G13" s="53">
        <v>0</v>
      </c>
      <c r="H13" s="54">
        <v>2360919</v>
      </c>
      <c r="I13" s="54">
        <v>1708720</v>
      </c>
      <c r="J13" s="54">
        <v>569672</v>
      </c>
      <c r="K13" s="53">
        <v>82527</v>
      </c>
      <c r="L13" s="53">
        <v>144528</v>
      </c>
      <c r="M13" s="53">
        <v>2817827</v>
      </c>
      <c r="N13" s="53">
        <v>560746</v>
      </c>
      <c r="O13" s="66">
        <v>13303</v>
      </c>
      <c r="P13" s="81"/>
      <c r="Q13" s="35" t="s">
        <v>43</v>
      </c>
    </row>
    <row r="14" spans="1:17" s="82" customFormat="1" ht="35.25" customHeight="1">
      <c r="A14" s="44"/>
      <c r="B14" s="35" t="s">
        <v>44</v>
      </c>
      <c r="C14" s="45"/>
      <c r="D14" s="53">
        <v>2501618</v>
      </c>
      <c r="E14" s="53">
        <v>68124</v>
      </c>
      <c r="F14" s="54">
        <v>0</v>
      </c>
      <c r="G14" s="53">
        <v>0</v>
      </c>
      <c r="H14" s="54">
        <v>2836312</v>
      </c>
      <c r="I14" s="54">
        <v>1967533</v>
      </c>
      <c r="J14" s="54">
        <v>755484</v>
      </c>
      <c r="K14" s="53">
        <v>113295</v>
      </c>
      <c r="L14" s="53">
        <v>153547</v>
      </c>
      <c r="M14" s="53">
        <v>3781763</v>
      </c>
      <c r="N14" s="53">
        <v>682313</v>
      </c>
      <c r="O14" s="66">
        <v>19899</v>
      </c>
      <c r="P14" s="81"/>
      <c r="Q14" s="35" t="s">
        <v>44</v>
      </c>
    </row>
    <row r="15" spans="1:17" s="82" customFormat="1" ht="35.25" customHeight="1">
      <c r="A15" s="44"/>
      <c r="B15" s="35" t="s">
        <v>45</v>
      </c>
      <c r="C15" s="45"/>
      <c r="D15" s="53">
        <v>1663480</v>
      </c>
      <c r="E15" s="53">
        <v>33381</v>
      </c>
      <c r="F15" s="54">
        <v>0</v>
      </c>
      <c r="G15" s="53">
        <v>0</v>
      </c>
      <c r="H15" s="54">
        <v>1757621</v>
      </c>
      <c r="I15" s="54">
        <v>1305844</v>
      </c>
      <c r="J15" s="54">
        <v>383555</v>
      </c>
      <c r="K15" s="53">
        <v>68222</v>
      </c>
      <c r="L15" s="53">
        <v>97130</v>
      </c>
      <c r="M15" s="53">
        <v>2691674</v>
      </c>
      <c r="N15" s="53">
        <v>450397</v>
      </c>
      <c r="O15" s="66">
        <v>13886</v>
      </c>
      <c r="P15" s="81"/>
      <c r="Q15" s="35" t="s">
        <v>45</v>
      </c>
    </row>
    <row r="16" spans="1:17" s="82" customFormat="1" ht="35.25" customHeight="1">
      <c r="A16" s="44"/>
      <c r="B16" s="35" t="s">
        <v>46</v>
      </c>
      <c r="C16" s="45"/>
      <c r="D16" s="53">
        <v>2322570</v>
      </c>
      <c r="E16" s="53">
        <v>32599</v>
      </c>
      <c r="F16" s="54">
        <v>0</v>
      </c>
      <c r="G16" s="53">
        <v>0</v>
      </c>
      <c r="H16" s="54">
        <v>2390071</v>
      </c>
      <c r="I16" s="54">
        <v>1820682</v>
      </c>
      <c r="J16" s="54">
        <v>459542</v>
      </c>
      <c r="K16" s="53">
        <v>109847</v>
      </c>
      <c r="L16" s="53">
        <v>120452</v>
      </c>
      <c r="M16" s="53">
        <v>4120381</v>
      </c>
      <c r="N16" s="53">
        <v>621670</v>
      </c>
      <c r="O16" s="66">
        <v>14941</v>
      </c>
      <c r="P16" s="81"/>
      <c r="Q16" s="35" t="s">
        <v>46</v>
      </c>
    </row>
    <row r="17" spans="1:17" s="82" customFormat="1" ht="35.25" customHeight="1">
      <c r="A17" s="44"/>
      <c r="B17" s="35" t="s">
        <v>47</v>
      </c>
      <c r="C17" s="45"/>
      <c r="D17" s="53">
        <v>1434448</v>
      </c>
      <c r="E17" s="53">
        <v>32341</v>
      </c>
      <c r="F17" s="54">
        <v>0</v>
      </c>
      <c r="G17" s="53">
        <v>0</v>
      </c>
      <c r="H17" s="54">
        <v>1493657</v>
      </c>
      <c r="I17" s="54">
        <v>1135714</v>
      </c>
      <c r="J17" s="54">
        <v>296787</v>
      </c>
      <c r="K17" s="53">
        <v>61156</v>
      </c>
      <c r="L17" s="53">
        <v>93180</v>
      </c>
      <c r="M17" s="53">
        <v>2172988</v>
      </c>
      <c r="N17" s="53">
        <v>367053</v>
      </c>
      <c r="O17" s="66">
        <v>307107</v>
      </c>
      <c r="P17" s="81"/>
      <c r="Q17" s="35" t="s">
        <v>47</v>
      </c>
    </row>
    <row r="18" spans="1:17" s="82" customFormat="1" ht="35.25" customHeight="1">
      <c r="A18" s="44"/>
      <c r="B18" s="35" t="s">
        <v>130</v>
      </c>
      <c r="C18" s="45"/>
      <c r="D18" s="53">
        <v>1290696</v>
      </c>
      <c r="E18" s="53">
        <v>16481</v>
      </c>
      <c r="F18" s="54">
        <v>0</v>
      </c>
      <c r="G18" s="53">
        <v>0</v>
      </c>
      <c r="H18" s="54">
        <v>1187127</v>
      </c>
      <c r="I18" s="54">
        <v>932219</v>
      </c>
      <c r="J18" s="54">
        <v>201411</v>
      </c>
      <c r="K18" s="53">
        <v>53497</v>
      </c>
      <c r="L18" s="53">
        <v>23601</v>
      </c>
      <c r="M18" s="53">
        <v>1450032</v>
      </c>
      <c r="N18" s="53">
        <v>304826</v>
      </c>
      <c r="O18" s="66">
        <v>304826</v>
      </c>
      <c r="P18" s="81"/>
      <c r="Q18" s="35" t="s">
        <v>130</v>
      </c>
    </row>
    <row r="19" spans="1:17" s="82" customFormat="1" ht="35.25" customHeight="1">
      <c r="A19" s="44"/>
      <c r="B19" s="35" t="s">
        <v>131</v>
      </c>
      <c r="C19" s="45"/>
      <c r="D19" s="53">
        <v>1796600</v>
      </c>
      <c r="E19" s="53">
        <v>47001</v>
      </c>
      <c r="F19" s="54">
        <v>0</v>
      </c>
      <c r="G19" s="53">
        <v>0</v>
      </c>
      <c r="H19" s="54">
        <v>1962585</v>
      </c>
      <c r="I19" s="54">
        <v>1423631</v>
      </c>
      <c r="J19" s="54">
        <v>469483</v>
      </c>
      <c r="K19" s="53">
        <v>69471</v>
      </c>
      <c r="L19" s="53">
        <v>169327</v>
      </c>
      <c r="M19" s="53">
        <v>2666490</v>
      </c>
      <c r="N19" s="53">
        <v>478649</v>
      </c>
      <c r="O19" s="66">
        <v>14677</v>
      </c>
      <c r="P19" s="81"/>
      <c r="Q19" s="35" t="s">
        <v>131</v>
      </c>
    </row>
    <row r="20" spans="1:17" s="82" customFormat="1" ht="35.25" customHeight="1">
      <c r="A20" s="44"/>
      <c r="B20" s="35" t="s">
        <v>132</v>
      </c>
      <c r="C20" s="45"/>
      <c r="D20" s="53">
        <v>1054252</v>
      </c>
      <c r="E20" s="53">
        <v>24588</v>
      </c>
      <c r="F20" s="54">
        <v>0</v>
      </c>
      <c r="G20" s="53">
        <v>0</v>
      </c>
      <c r="H20" s="54">
        <v>1047623</v>
      </c>
      <c r="I20" s="54">
        <v>786724</v>
      </c>
      <c r="J20" s="54">
        <v>211200</v>
      </c>
      <c r="K20" s="53">
        <v>49699</v>
      </c>
      <c r="L20" s="53">
        <v>122115</v>
      </c>
      <c r="M20" s="53">
        <v>1535126</v>
      </c>
      <c r="N20" s="53">
        <v>241861</v>
      </c>
      <c r="O20" s="66">
        <v>6997</v>
      </c>
      <c r="P20" s="81"/>
      <c r="Q20" s="35" t="s">
        <v>132</v>
      </c>
    </row>
    <row r="21" spans="1:17" s="82" customFormat="1" ht="35.25" customHeight="1">
      <c r="A21" s="44"/>
      <c r="B21" s="35" t="s">
        <v>133</v>
      </c>
      <c r="C21" s="45"/>
      <c r="D21" s="53">
        <v>1117983</v>
      </c>
      <c r="E21" s="53">
        <v>22962</v>
      </c>
      <c r="F21" s="54">
        <v>0</v>
      </c>
      <c r="G21" s="53">
        <v>0</v>
      </c>
      <c r="H21" s="54">
        <v>1066084</v>
      </c>
      <c r="I21" s="54">
        <v>763495</v>
      </c>
      <c r="J21" s="54">
        <v>243062</v>
      </c>
      <c r="K21" s="53">
        <v>59527</v>
      </c>
      <c r="L21" s="53">
        <v>112730</v>
      </c>
      <c r="M21" s="53">
        <v>1684715</v>
      </c>
      <c r="N21" s="53">
        <v>296579</v>
      </c>
      <c r="O21" s="66">
        <v>0</v>
      </c>
      <c r="P21" s="81"/>
      <c r="Q21" s="35" t="s">
        <v>133</v>
      </c>
    </row>
    <row r="22" spans="1:17" s="82" customFormat="1" ht="35.25" customHeight="1">
      <c r="A22" s="44"/>
      <c r="B22" s="35" t="s">
        <v>134</v>
      </c>
      <c r="C22" s="45"/>
      <c r="D22" s="53">
        <v>1236423</v>
      </c>
      <c r="E22" s="53">
        <v>26027</v>
      </c>
      <c r="F22" s="54">
        <v>0</v>
      </c>
      <c r="G22" s="53">
        <v>0</v>
      </c>
      <c r="H22" s="54">
        <v>1345660</v>
      </c>
      <c r="I22" s="54">
        <v>982746</v>
      </c>
      <c r="J22" s="54">
        <v>315215</v>
      </c>
      <c r="K22" s="53">
        <v>47699</v>
      </c>
      <c r="L22" s="53">
        <v>102869</v>
      </c>
      <c r="M22" s="53">
        <v>1779506</v>
      </c>
      <c r="N22" s="53">
        <v>341975</v>
      </c>
      <c r="O22" s="66">
        <v>8586</v>
      </c>
      <c r="P22" s="81"/>
      <c r="Q22" s="35" t="s">
        <v>134</v>
      </c>
    </row>
    <row r="23" spans="1:17" s="82" customFormat="1" ht="35.25" customHeight="1">
      <c r="A23" s="44"/>
      <c r="B23" s="35" t="s">
        <v>135</v>
      </c>
      <c r="C23" s="45"/>
      <c r="D23" s="53">
        <v>2301385</v>
      </c>
      <c r="E23" s="53">
        <v>45526</v>
      </c>
      <c r="F23" s="54">
        <v>0</v>
      </c>
      <c r="G23" s="53">
        <v>0</v>
      </c>
      <c r="H23" s="54">
        <v>2338909</v>
      </c>
      <c r="I23" s="54">
        <v>1678184</v>
      </c>
      <c r="J23" s="54">
        <v>568316</v>
      </c>
      <c r="K23" s="53">
        <v>92409</v>
      </c>
      <c r="L23" s="53">
        <v>148034</v>
      </c>
      <c r="M23" s="53">
        <v>3667912</v>
      </c>
      <c r="N23" s="53">
        <v>633426</v>
      </c>
      <c r="O23" s="66">
        <v>17275</v>
      </c>
      <c r="P23" s="81"/>
      <c r="Q23" s="35" t="s">
        <v>135</v>
      </c>
    </row>
    <row r="24" spans="1:17" s="82" customFormat="1" ht="35.25" customHeight="1">
      <c r="A24" s="44"/>
      <c r="B24" s="35" t="s">
        <v>136</v>
      </c>
      <c r="C24" s="45"/>
      <c r="D24" s="53">
        <v>760874</v>
      </c>
      <c r="E24" s="53">
        <v>19810</v>
      </c>
      <c r="F24" s="54">
        <v>0</v>
      </c>
      <c r="G24" s="53">
        <v>0</v>
      </c>
      <c r="H24" s="54">
        <v>720030</v>
      </c>
      <c r="I24" s="54">
        <v>518862</v>
      </c>
      <c r="J24" s="54">
        <v>164781</v>
      </c>
      <c r="K24" s="53">
        <v>36387</v>
      </c>
      <c r="L24" s="53">
        <v>83372</v>
      </c>
      <c r="M24" s="53">
        <v>1357996</v>
      </c>
      <c r="N24" s="53">
        <v>215378</v>
      </c>
      <c r="O24" s="66">
        <v>4689</v>
      </c>
      <c r="P24" s="81"/>
      <c r="Q24" s="35" t="s">
        <v>136</v>
      </c>
    </row>
    <row r="25" spans="1:17" s="82" customFormat="1" ht="52.5" customHeight="1">
      <c r="A25" s="44"/>
      <c r="B25" s="36" t="s">
        <v>145</v>
      </c>
      <c r="C25" s="46"/>
      <c r="D25" s="53">
        <f>SUM(D12:D24)</f>
        <v>26458184</v>
      </c>
      <c r="E25" s="53">
        <f>SUM(E12:E24)</f>
        <v>510784</v>
      </c>
      <c r="F25" s="54">
        <f aca="true" t="shared" si="0" ref="F25:O25">SUM(F12:F24)</f>
        <v>0</v>
      </c>
      <c r="G25" s="53">
        <f>SUM(G12:G24)</f>
        <v>0</v>
      </c>
      <c r="H25" s="53">
        <f t="shared" si="0"/>
        <v>27716955</v>
      </c>
      <c r="I25" s="53">
        <f t="shared" si="0"/>
        <v>20229062</v>
      </c>
      <c r="J25" s="54">
        <f t="shared" si="0"/>
        <v>6343346</v>
      </c>
      <c r="K25" s="53">
        <f t="shared" si="0"/>
        <v>1144547</v>
      </c>
      <c r="L25" s="53">
        <f t="shared" si="0"/>
        <v>1781023</v>
      </c>
      <c r="M25" s="53">
        <f>SUM(M12:M24)</f>
        <v>41286231</v>
      </c>
      <c r="N25" s="53">
        <f t="shared" si="0"/>
        <v>6924454</v>
      </c>
      <c r="O25" s="66">
        <f t="shared" si="0"/>
        <v>770663</v>
      </c>
      <c r="P25" s="81"/>
      <c r="Q25" s="36" t="s">
        <v>145</v>
      </c>
    </row>
    <row r="26" spans="1:17" s="82" customFormat="1" ht="52.5" customHeight="1">
      <c r="A26" s="44"/>
      <c r="B26" s="35" t="s">
        <v>48</v>
      </c>
      <c r="C26" s="45"/>
      <c r="D26" s="53">
        <v>443149</v>
      </c>
      <c r="E26" s="53">
        <v>12577</v>
      </c>
      <c r="F26" s="54">
        <v>0</v>
      </c>
      <c r="G26" s="53">
        <v>0</v>
      </c>
      <c r="H26" s="54">
        <v>410863</v>
      </c>
      <c r="I26" s="54">
        <v>295312</v>
      </c>
      <c r="J26" s="54">
        <v>99226</v>
      </c>
      <c r="K26" s="53">
        <v>16325</v>
      </c>
      <c r="L26" s="53">
        <v>14358</v>
      </c>
      <c r="M26" s="53">
        <v>773575</v>
      </c>
      <c r="N26" s="53">
        <v>103062</v>
      </c>
      <c r="O26" s="66">
        <v>2945</v>
      </c>
      <c r="P26" s="81"/>
      <c r="Q26" s="35" t="s">
        <v>48</v>
      </c>
    </row>
    <row r="27" spans="1:17" s="82" customFormat="1" ht="35.25" customHeight="1">
      <c r="A27" s="44"/>
      <c r="B27" s="35" t="s">
        <v>49</v>
      </c>
      <c r="C27" s="45"/>
      <c r="D27" s="53">
        <v>249014</v>
      </c>
      <c r="E27" s="53">
        <v>6546</v>
      </c>
      <c r="F27" s="54">
        <v>0</v>
      </c>
      <c r="G27" s="53">
        <v>0</v>
      </c>
      <c r="H27" s="54">
        <v>299664</v>
      </c>
      <c r="I27" s="54">
        <v>233327</v>
      </c>
      <c r="J27" s="54">
        <v>55472</v>
      </c>
      <c r="K27" s="53">
        <v>10865</v>
      </c>
      <c r="L27" s="53">
        <v>32499</v>
      </c>
      <c r="M27" s="53">
        <v>382713</v>
      </c>
      <c r="N27" s="53">
        <v>95459</v>
      </c>
      <c r="O27" s="66">
        <v>60203</v>
      </c>
      <c r="P27" s="81"/>
      <c r="Q27" s="35" t="s">
        <v>49</v>
      </c>
    </row>
    <row r="28" spans="1:17" s="82" customFormat="1" ht="35.25" customHeight="1">
      <c r="A28" s="44"/>
      <c r="B28" s="35" t="s">
        <v>139</v>
      </c>
      <c r="C28" s="45"/>
      <c r="D28" s="53">
        <v>399448</v>
      </c>
      <c r="E28" s="53">
        <v>5457</v>
      </c>
      <c r="F28" s="54">
        <v>0</v>
      </c>
      <c r="G28" s="53">
        <v>0</v>
      </c>
      <c r="H28" s="54">
        <v>371548</v>
      </c>
      <c r="I28" s="54">
        <v>270254</v>
      </c>
      <c r="J28" s="54">
        <v>82121</v>
      </c>
      <c r="K28" s="53">
        <v>19173</v>
      </c>
      <c r="L28" s="53">
        <v>32246</v>
      </c>
      <c r="M28" s="53">
        <v>565996</v>
      </c>
      <c r="N28" s="53">
        <v>109326</v>
      </c>
      <c r="O28" s="66">
        <v>19173</v>
      </c>
      <c r="P28" s="81"/>
      <c r="Q28" s="35" t="s">
        <v>139</v>
      </c>
    </row>
    <row r="29" spans="1:17" s="82" customFormat="1" ht="35.25" customHeight="1">
      <c r="A29" s="44"/>
      <c r="B29" s="35" t="s">
        <v>50</v>
      </c>
      <c r="C29" s="45"/>
      <c r="D29" s="53">
        <v>162516</v>
      </c>
      <c r="E29" s="53">
        <v>2242</v>
      </c>
      <c r="F29" s="54">
        <v>0</v>
      </c>
      <c r="G29" s="53">
        <v>0</v>
      </c>
      <c r="H29" s="54">
        <v>224293</v>
      </c>
      <c r="I29" s="54">
        <v>155745</v>
      </c>
      <c r="J29" s="54">
        <v>58341</v>
      </c>
      <c r="K29" s="53">
        <v>10207</v>
      </c>
      <c r="L29" s="53">
        <v>13379</v>
      </c>
      <c r="M29" s="53">
        <v>219264</v>
      </c>
      <c r="N29" s="53">
        <v>69991</v>
      </c>
      <c r="O29" s="66">
        <v>1581</v>
      </c>
      <c r="P29" s="81"/>
      <c r="Q29" s="35" t="s">
        <v>50</v>
      </c>
    </row>
    <row r="30" spans="1:17" s="82" customFormat="1" ht="35.25" customHeight="1">
      <c r="A30" s="44"/>
      <c r="B30" s="35" t="s">
        <v>51</v>
      </c>
      <c r="C30" s="45"/>
      <c r="D30" s="53">
        <v>169700</v>
      </c>
      <c r="E30" s="53">
        <v>6348</v>
      </c>
      <c r="F30" s="54">
        <v>0</v>
      </c>
      <c r="G30" s="53">
        <v>0</v>
      </c>
      <c r="H30" s="54">
        <v>264505</v>
      </c>
      <c r="I30" s="54">
        <v>180907</v>
      </c>
      <c r="J30" s="54">
        <v>75328</v>
      </c>
      <c r="K30" s="53">
        <v>8270</v>
      </c>
      <c r="L30" s="53">
        <v>15857</v>
      </c>
      <c r="M30" s="53">
        <v>232255</v>
      </c>
      <c r="N30" s="53">
        <v>74810</v>
      </c>
      <c r="O30" s="66">
        <v>0</v>
      </c>
      <c r="P30" s="81"/>
      <c r="Q30" s="35" t="s">
        <v>51</v>
      </c>
    </row>
    <row r="31" spans="1:17" s="82" customFormat="1" ht="35.25" customHeight="1">
      <c r="A31" s="44"/>
      <c r="B31" s="35" t="s">
        <v>52</v>
      </c>
      <c r="C31" s="45"/>
      <c r="D31" s="53">
        <v>149118</v>
      </c>
      <c r="E31" s="53">
        <v>3054</v>
      </c>
      <c r="F31" s="54">
        <v>0</v>
      </c>
      <c r="G31" s="53">
        <v>0</v>
      </c>
      <c r="H31" s="54">
        <v>163159</v>
      </c>
      <c r="I31" s="54">
        <v>111942</v>
      </c>
      <c r="J31" s="54">
        <v>43325</v>
      </c>
      <c r="K31" s="53">
        <v>7892</v>
      </c>
      <c r="L31" s="53">
        <v>7858</v>
      </c>
      <c r="M31" s="53">
        <v>329603</v>
      </c>
      <c r="N31" s="53">
        <v>52017</v>
      </c>
      <c r="O31" s="66">
        <v>44283</v>
      </c>
      <c r="P31" s="81"/>
      <c r="Q31" s="35" t="s">
        <v>52</v>
      </c>
    </row>
    <row r="32" spans="1:17" s="82" customFormat="1" ht="52.5" customHeight="1">
      <c r="A32" s="44"/>
      <c r="B32" s="36" t="s">
        <v>146</v>
      </c>
      <c r="C32" s="46"/>
      <c r="D32" s="53">
        <f aca="true" t="shared" si="1" ref="D32:O32">SUM(D26:D31)</f>
        <v>1572945</v>
      </c>
      <c r="E32" s="53">
        <f t="shared" si="1"/>
        <v>36224</v>
      </c>
      <c r="F32" s="54">
        <f t="shared" si="1"/>
        <v>0</v>
      </c>
      <c r="G32" s="53">
        <f t="shared" si="1"/>
        <v>0</v>
      </c>
      <c r="H32" s="53">
        <f t="shared" si="1"/>
        <v>1734032</v>
      </c>
      <c r="I32" s="53">
        <f t="shared" si="1"/>
        <v>1247487</v>
      </c>
      <c r="J32" s="54">
        <f t="shared" si="1"/>
        <v>413813</v>
      </c>
      <c r="K32" s="53">
        <f t="shared" si="1"/>
        <v>72732</v>
      </c>
      <c r="L32" s="53">
        <f t="shared" si="1"/>
        <v>116197</v>
      </c>
      <c r="M32" s="53">
        <f t="shared" si="1"/>
        <v>2503406</v>
      </c>
      <c r="N32" s="53">
        <f t="shared" si="1"/>
        <v>504665</v>
      </c>
      <c r="O32" s="66">
        <f t="shared" si="1"/>
        <v>128185</v>
      </c>
      <c r="P32" s="81"/>
      <c r="Q32" s="36" t="s">
        <v>146</v>
      </c>
    </row>
    <row r="33" spans="1:17" s="82" customFormat="1" ht="52.5" customHeight="1">
      <c r="A33" s="44"/>
      <c r="B33" s="36" t="s">
        <v>137</v>
      </c>
      <c r="C33" s="46"/>
      <c r="D33" s="53">
        <f aca="true" t="shared" si="2" ref="D33:O33">D25+D32</f>
        <v>28031129</v>
      </c>
      <c r="E33" s="53">
        <f t="shared" si="2"/>
        <v>547008</v>
      </c>
      <c r="F33" s="54">
        <f t="shared" si="2"/>
        <v>0</v>
      </c>
      <c r="G33" s="53">
        <f t="shared" si="2"/>
        <v>0</v>
      </c>
      <c r="H33" s="53">
        <f t="shared" si="2"/>
        <v>29450987</v>
      </c>
      <c r="I33" s="53">
        <f t="shared" si="2"/>
        <v>21476549</v>
      </c>
      <c r="J33" s="54">
        <f t="shared" si="2"/>
        <v>6757159</v>
      </c>
      <c r="K33" s="53">
        <f t="shared" si="2"/>
        <v>1217279</v>
      </c>
      <c r="L33" s="53">
        <f t="shared" si="2"/>
        <v>1897220</v>
      </c>
      <c r="M33" s="53">
        <f t="shared" si="2"/>
        <v>43789637</v>
      </c>
      <c r="N33" s="53">
        <f t="shared" si="2"/>
        <v>7429119</v>
      </c>
      <c r="O33" s="66">
        <f t="shared" si="2"/>
        <v>898848</v>
      </c>
      <c r="P33" s="81"/>
      <c r="Q33" s="36" t="s">
        <v>137</v>
      </c>
    </row>
    <row r="34" spans="1:18" s="82" customFormat="1" ht="25.5" customHeight="1" thickBot="1">
      <c r="A34" s="47"/>
      <c r="B34" s="37"/>
      <c r="C34" s="48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47"/>
      <c r="R34" s="83"/>
    </row>
  </sheetData>
  <sheetProtection/>
  <printOptions/>
  <pageMargins left="0.984251968503937" right="0.7874015748031497" top="0.7480314960629921" bottom="0.6299212598425197" header="0.5118110236220472" footer="0.35433070866141736"/>
  <pageSetup horizontalDpi="600" verticalDpi="600" orientation="portrait" paperSize="9" scale="72" r:id="rId1"/>
  <colBreaks count="1" manualBreakCount="1">
    <brk id="9" max="40" man="1"/>
  </colBreaks>
  <ignoredErrors>
    <ignoredError sqref="D7 F7 H7 L7:N7 I8:K8 O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R34"/>
  <sheetViews>
    <sheetView view="pageBreakPreview" zoomScale="70" zoomScaleNormal="80" zoomScaleSheetLayoutView="70" zoomScalePageLayoutView="0" workbookViewId="0" topLeftCell="A1">
      <pane xSplit="3" ySplit="11" topLeftCell="D12" activePane="bottomRight" state="frozen"/>
      <selection pane="topLeft" activeCell="I14" sqref="I14"/>
      <selection pane="topRight" activeCell="I14" sqref="I14"/>
      <selection pane="bottomLeft" activeCell="I14" sqref="I14"/>
      <selection pane="bottomRight" activeCell="B1" sqref="B1"/>
    </sheetView>
  </sheetViews>
  <sheetFormatPr defaultColWidth="9.00390625" defaultRowHeight="13.5"/>
  <cols>
    <col min="1" max="1" width="1.75390625" style="79" customWidth="1"/>
    <col min="2" max="2" width="13.375" style="79" customWidth="1"/>
    <col min="3" max="3" width="1.75390625" style="79" customWidth="1"/>
    <col min="4" max="15" width="15.25390625" style="79" customWidth="1"/>
    <col min="16" max="16" width="1.75390625" style="79" customWidth="1"/>
    <col min="17" max="17" width="13.375" style="79" customWidth="1"/>
    <col min="18" max="18" width="1.75390625" style="79" customWidth="1"/>
    <col min="19" max="16384" width="9.00390625" style="79" customWidth="1"/>
  </cols>
  <sheetData>
    <row r="1" ht="14.25">
      <c r="B1" s="29" t="s">
        <v>185</v>
      </c>
    </row>
    <row r="4" spans="1:18" ht="31.5" customHeight="1">
      <c r="A4" s="42"/>
      <c r="B4" s="43" t="s">
        <v>183</v>
      </c>
      <c r="C4" s="4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1:18" ht="17.25">
      <c r="A5" s="42"/>
      <c r="B5" s="42"/>
      <c r="C5" s="4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1:18" ht="15" thickBot="1">
      <c r="A6" s="80"/>
      <c r="B6" s="23" t="s">
        <v>76</v>
      </c>
      <c r="C6" s="80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80"/>
      <c r="Q6" s="80"/>
      <c r="R6" s="33" t="s">
        <v>1</v>
      </c>
    </row>
    <row r="7" spans="1:18" ht="13.5">
      <c r="A7" s="12"/>
      <c r="B7" s="13"/>
      <c r="C7" s="14"/>
      <c r="D7" s="67" t="s">
        <v>166</v>
      </c>
      <c r="E7" s="17" t="s">
        <v>167</v>
      </c>
      <c r="F7" s="17" t="s">
        <v>168</v>
      </c>
      <c r="G7" s="10" t="s">
        <v>77</v>
      </c>
      <c r="H7" s="10"/>
      <c r="I7" s="11"/>
      <c r="J7" s="17" t="s">
        <v>169</v>
      </c>
      <c r="K7" s="17" t="s">
        <v>170</v>
      </c>
      <c r="L7" s="17" t="s">
        <v>171</v>
      </c>
      <c r="M7" s="3"/>
      <c r="N7" s="2"/>
      <c r="O7" s="3"/>
      <c r="P7" s="13"/>
      <c r="Q7" s="12"/>
      <c r="R7" s="12"/>
    </row>
    <row r="8" spans="1:18" ht="13.5">
      <c r="A8" s="12"/>
      <c r="B8" s="13"/>
      <c r="C8" s="14"/>
      <c r="D8" s="19" t="s">
        <v>61</v>
      </c>
      <c r="E8" s="4"/>
      <c r="F8" s="4"/>
      <c r="G8" s="18" t="s">
        <v>60</v>
      </c>
      <c r="H8" s="18" t="s">
        <v>61</v>
      </c>
      <c r="I8" s="18" t="s">
        <v>62</v>
      </c>
      <c r="J8" s="4"/>
      <c r="K8" s="4"/>
      <c r="L8" s="4"/>
      <c r="M8" s="4" t="s">
        <v>4</v>
      </c>
      <c r="N8" s="26"/>
      <c r="O8" s="4"/>
      <c r="P8" s="13"/>
      <c r="Q8" s="12"/>
      <c r="R8" s="12"/>
    </row>
    <row r="9" spans="1:18" ht="13.5">
      <c r="A9" s="12"/>
      <c r="B9" s="24" t="s">
        <v>154</v>
      </c>
      <c r="C9" s="4"/>
      <c r="D9" s="4" t="s">
        <v>78</v>
      </c>
      <c r="E9" s="4" t="s">
        <v>79</v>
      </c>
      <c r="F9" s="4" t="s">
        <v>80</v>
      </c>
      <c r="G9" s="4" t="s">
        <v>10</v>
      </c>
      <c r="H9" s="4" t="s">
        <v>81</v>
      </c>
      <c r="I9" s="4" t="s">
        <v>78</v>
      </c>
      <c r="J9" s="4" t="s">
        <v>82</v>
      </c>
      <c r="K9" s="4" t="s">
        <v>83</v>
      </c>
      <c r="L9" s="4" t="s">
        <v>84</v>
      </c>
      <c r="M9" s="4"/>
      <c r="N9" s="26"/>
      <c r="O9" s="4"/>
      <c r="P9" s="13"/>
      <c r="Q9" s="40" t="s">
        <v>154</v>
      </c>
      <c r="R9" s="40"/>
    </row>
    <row r="10" spans="1:18" ht="13.5">
      <c r="A10" s="12"/>
      <c r="B10" s="13"/>
      <c r="C10" s="14"/>
      <c r="D10" s="4"/>
      <c r="E10" s="4"/>
      <c r="F10" s="4"/>
      <c r="G10" s="4" t="s">
        <v>75</v>
      </c>
      <c r="H10" s="4" t="s">
        <v>85</v>
      </c>
      <c r="I10" s="4"/>
      <c r="J10" s="4"/>
      <c r="K10" s="4"/>
      <c r="L10" s="4"/>
      <c r="M10" s="4" t="s">
        <v>172</v>
      </c>
      <c r="N10" s="26"/>
      <c r="O10" s="4"/>
      <c r="P10" s="2"/>
      <c r="Q10" s="12"/>
      <c r="R10" s="12"/>
    </row>
    <row r="11" spans="1:18" ht="14.25" thickBot="1">
      <c r="A11" s="20"/>
      <c r="B11" s="20"/>
      <c r="C11" s="21"/>
      <c r="D11" s="9"/>
      <c r="E11" s="9"/>
      <c r="F11" s="9"/>
      <c r="G11" s="9"/>
      <c r="H11" s="9"/>
      <c r="I11" s="9"/>
      <c r="J11" s="9"/>
      <c r="K11" s="9"/>
      <c r="L11" s="9"/>
      <c r="M11" s="9"/>
      <c r="N11" s="6"/>
      <c r="O11" s="9"/>
      <c r="P11" s="6"/>
      <c r="Q11" s="20"/>
      <c r="R11" s="20"/>
    </row>
    <row r="12" spans="1:17" s="82" customFormat="1" ht="52.5" customHeight="1">
      <c r="A12" s="44"/>
      <c r="B12" s="35" t="s">
        <v>42</v>
      </c>
      <c r="C12" s="45"/>
      <c r="D12" s="53">
        <v>1685104</v>
      </c>
      <c r="E12" s="53">
        <v>7548550</v>
      </c>
      <c r="F12" s="53">
        <v>2463867</v>
      </c>
      <c r="G12" s="54">
        <v>103706</v>
      </c>
      <c r="H12" s="53">
        <v>1712470</v>
      </c>
      <c r="I12" s="54">
        <v>647691</v>
      </c>
      <c r="J12" s="54">
        <v>0</v>
      </c>
      <c r="K12" s="54">
        <v>256671</v>
      </c>
      <c r="L12" s="53">
        <v>54923</v>
      </c>
      <c r="M12" s="53">
        <v>37993698</v>
      </c>
      <c r="N12" s="53"/>
      <c r="O12" s="58"/>
      <c r="P12" s="81"/>
      <c r="Q12" s="35" t="s">
        <v>42</v>
      </c>
    </row>
    <row r="13" spans="1:17" s="82" customFormat="1" ht="35.25" customHeight="1">
      <c r="A13" s="44"/>
      <c r="B13" s="35" t="s">
        <v>43</v>
      </c>
      <c r="C13" s="45"/>
      <c r="D13" s="53">
        <v>547443</v>
      </c>
      <c r="E13" s="53">
        <v>2433426</v>
      </c>
      <c r="F13" s="53">
        <v>905287</v>
      </c>
      <c r="G13" s="54">
        <v>23133</v>
      </c>
      <c r="H13" s="53">
        <v>564171</v>
      </c>
      <c r="I13" s="54">
        <v>317983</v>
      </c>
      <c r="J13" s="54">
        <v>0</v>
      </c>
      <c r="K13" s="54">
        <v>429175</v>
      </c>
      <c r="L13" s="53">
        <v>30402</v>
      </c>
      <c r="M13" s="53">
        <v>11900375</v>
      </c>
      <c r="N13" s="53"/>
      <c r="O13" s="58"/>
      <c r="P13" s="81"/>
      <c r="Q13" s="35" t="s">
        <v>43</v>
      </c>
    </row>
    <row r="14" spans="1:17" s="82" customFormat="1" ht="35.25" customHeight="1">
      <c r="A14" s="44"/>
      <c r="B14" s="35" t="s">
        <v>44</v>
      </c>
      <c r="C14" s="45"/>
      <c r="D14" s="53">
        <v>662414</v>
      </c>
      <c r="E14" s="53">
        <v>2867732</v>
      </c>
      <c r="F14" s="53">
        <v>887205</v>
      </c>
      <c r="G14" s="54">
        <v>28615</v>
      </c>
      <c r="H14" s="53">
        <v>369639</v>
      </c>
      <c r="I14" s="54">
        <v>488951</v>
      </c>
      <c r="J14" s="54">
        <v>0</v>
      </c>
      <c r="K14" s="54">
        <v>342034</v>
      </c>
      <c r="L14" s="53">
        <v>31615</v>
      </c>
      <c r="M14" s="53">
        <v>14084139</v>
      </c>
      <c r="N14" s="53"/>
      <c r="O14" s="58"/>
      <c r="P14" s="81"/>
      <c r="Q14" s="35" t="s">
        <v>44</v>
      </c>
    </row>
    <row r="15" spans="1:17" s="82" customFormat="1" ht="35.25" customHeight="1">
      <c r="A15" s="44"/>
      <c r="B15" s="35" t="s">
        <v>45</v>
      </c>
      <c r="C15" s="45"/>
      <c r="D15" s="53">
        <v>436511</v>
      </c>
      <c r="E15" s="53">
        <v>1919700</v>
      </c>
      <c r="F15" s="53">
        <v>607411</v>
      </c>
      <c r="G15" s="54">
        <v>34750</v>
      </c>
      <c r="H15" s="53">
        <v>259489</v>
      </c>
      <c r="I15" s="54">
        <v>313172</v>
      </c>
      <c r="J15" s="54">
        <v>0</v>
      </c>
      <c r="K15" s="54">
        <v>123478</v>
      </c>
      <c r="L15" s="53">
        <v>22326</v>
      </c>
      <c r="M15" s="53">
        <v>9333217</v>
      </c>
      <c r="N15" s="53"/>
      <c r="O15" s="58"/>
      <c r="P15" s="81"/>
      <c r="Q15" s="35" t="s">
        <v>45</v>
      </c>
    </row>
    <row r="16" spans="1:17" s="82" customFormat="1" ht="35.25" customHeight="1">
      <c r="A16" s="44"/>
      <c r="B16" s="35" t="s">
        <v>46</v>
      </c>
      <c r="C16" s="45"/>
      <c r="D16" s="53">
        <v>606729</v>
      </c>
      <c r="E16" s="53">
        <v>2487899</v>
      </c>
      <c r="F16" s="53">
        <v>942236</v>
      </c>
      <c r="G16" s="54">
        <v>299899</v>
      </c>
      <c r="H16" s="53">
        <v>549744</v>
      </c>
      <c r="I16" s="54">
        <v>92593</v>
      </c>
      <c r="J16" s="54">
        <v>419443</v>
      </c>
      <c r="K16" s="54">
        <v>624978</v>
      </c>
      <c r="L16" s="53">
        <v>31094</v>
      </c>
      <c r="M16" s="53">
        <v>14080794</v>
      </c>
      <c r="N16" s="53"/>
      <c r="O16" s="58"/>
      <c r="P16" s="81"/>
      <c r="Q16" s="35" t="s">
        <v>46</v>
      </c>
    </row>
    <row r="17" spans="1:17" s="82" customFormat="1" ht="35.25" customHeight="1">
      <c r="A17" s="44"/>
      <c r="B17" s="35" t="s">
        <v>47</v>
      </c>
      <c r="C17" s="45"/>
      <c r="D17" s="53">
        <v>59946</v>
      </c>
      <c r="E17" s="53">
        <v>1618659</v>
      </c>
      <c r="F17" s="53">
        <v>480020</v>
      </c>
      <c r="G17" s="54">
        <v>16888</v>
      </c>
      <c r="H17" s="53">
        <v>191034</v>
      </c>
      <c r="I17" s="54">
        <v>272098</v>
      </c>
      <c r="J17" s="54">
        <v>0</v>
      </c>
      <c r="K17" s="54">
        <v>73275</v>
      </c>
      <c r="L17" s="53">
        <v>26118</v>
      </c>
      <c r="M17" s="53">
        <v>7759398</v>
      </c>
      <c r="N17" s="53"/>
      <c r="O17" s="58"/>
      <c r="P17" s="81"/>
      <c r="Q17" s="35" t="s">
        <v>47</v>
      </c>
    </row>
    <row r="18" spans="1:17" s="82" customFormat="1" ht="35.25" customHeight="1">
      <c r="A18" s="44"/>
      <c r="B18" s="35" t="s">
        <v>130</v>
      </c>
      <c r="C18" s="45"/>
      <c r="D18" s="53">
        <v>0</v>
      </c>
      <c r="E18" s="53">
        <v>1287884</v>
      </c>
      <c r="F18" s="53">
        <v>427973</v>
      </c>
      <c r="G18" s="54">
        <v>62906</v>
      </c>
      <c r="H18" s="53">
        <v>292326</v>
      </c>
      <c r="I18" s="54">
        <v>72741</v>
      </c>
      <c r="J18" s="54">
        <v>0</v>
      </c>
      <c r="K18" s="54">
        <v>411788</v>
      </c>
      <c r="L18" s="53">
        <v>16984</v>
      </c>
      <c r="M18" s="53">
        <v>6400911</v>
      </c>
      <c r="N18" s="53"/>
      <c r="O18" s="58"/>
      <c r="P18" s="81"/>
      <c r="Q18" s="35" t="s">
        <v>130</v>
      </c>
    </row>
    <row r="19" spans="1:17" s="82" customFormat="1" ht="35.25" customHeight="1">
      <c r="A19" s="44"/>
      <c r="B19" s="35" t="s">
        <v>131</v>
      </c>
      <c r="C19" s="45"/>
      <c r="D19" s="53">
        <v>463972</v>
      </c>
      <c r="E19" s="53">
        <v>2076868</v>
      </c>
      <c r="F19" s="53">
        <v>547071</v>
      </c>
      <c r="G19" s="54">
        <v>21548</v>
      </c>
      <c r="H19" s="53">
        <v>369843</v>
      </c>
      <c r="I19" s="54">
        <v>155680</v>
      </c>
      <c r="J19" s="54">
        <v>0</v>
      </c>
      <c r="K19" s="54">
        <v>297943</v>
      </c>
      <c r="L19" s="53">
        <v>30417</v>
      </c>
      <c r="M19" s="53">
        <v>10025950</v>
      </c>
      <c r="N19" s="53"/>
      <c r="O19" s="58"/>
      <c r="P19" s="81"/>
      <c r="Q19" s="35" t="s">
        <v>131</v>
      </c>
    </row>
    <row r="20" spans="1:17" s="82" customFormat="1" ht="35.25" customHeight="1">
      <c r="A20" s="44"/>
      <c r="B20" s="35" t="s">
        <v>132</v>
      </c>
      <c r="C20" s="45"/>
      <c r="D20" s="53">
        <v>234864</v>
      </c>
      <c r="E20" s="53">
        <v>140277</v>
      </c>
      <c r="F20" s="53">
        <v>322595</v>
      </c>
      <c r="G20" s="54">
        <v>19782</v>
      </c>
      <c r="H20" s="53">
        <v>225354</v>
      </c>
      <c r="I20" s="54">
        <v>77459</v>
      </c>
      <c r="J20" s="54">
        <v>50000</v>
      </c>
      <c r="K20" s="54">
        <v>128070</v>
      </c>
      <c r="L20" s="53">
        <v>966121</v>
      </c>
      <c r="M20" s="53">
        <v>5608040</v>
      </c>
      <c r="N20" s="53"/>
      <c r="O20" s="58"/>
      <c r="P20" s="81"/>
      <c r="Q20" s="35" t="s">
        <v>132</v>
      </c>
    </row>
    <row r="21" spans="1:17" s="82" customFormat="1" ht="35.25" customHeight="1">
      <c r="A21" s="44"/>
      <c r="B21" s="35" t="s">
        <v>133</v>
      </c>
      <c r="C21" s="45"/>
      <c r="D21" s="53">
        <v>296579</v>
      </c>
      <c r="E21" s="53">
        <v>1113725</v>
      </c>
      <c r="F21" s="53">
        <v>388059</v>
      </c>
      <c r="G21" s="54">
        <v>0</v>
      </c>
      <c r="H21" s="53">
        <v>246982</v>
      </c>
      <c r="I21" s="54">
        <v>141077</v>
      </c>
      <c r="J21" s="54">
        <v>0</v>
      </c>
      <c r="K21" s="54">
        <v>109525</v>
      </c>
      <c r="L21" s="53">
        <v>19768</v>
      </c>
      <c r="M21" s="53">
        <v>5909168</v>
      </c>
      <c r="N21" s="53"/>
      <c r="O21" s="58"/>
      <c r="P21" s="81"/>
      <c r="Q21" s="35" t="s">
        <v>133</v>
      </c>
    </row>
    <row r="22" spans="1:17" s="82" customFormat="1" ht="35.25" customHeight="1">
      <c r="A22" s="44"/>
      <c r="B22" s="35" t="s">
        <v>134</v>
      </c>
      <c r="C22" s="45"/>
      <c r="D22" s="53">
        <v>333389</v>
      </c>
      <c r="E22" s="53">
        <v>1434232</v>
      </c>
      <c r="F22" s="53">
        <v>507022</v>
      </c>
      <c r="G22" s="54">
        <v>42535</v>
      </c>
      <c r="H22" s="53">
        <v>323206</v>
      </c>
      <c r="I22" s="54">
        <v>141281</v>
      </c>
      <c r="J22" s="54">
        <v>0</v>
      </c>
      <c r="K22" s="54">
        <v>37097</v>
      </c>
      <c r="L22" s="53">
        <v>11687</v>
      </c>
      <c r="M22" s="53">
        <v>6796471</v>
      </c>
      <c r="N22" s="53"/>
      <c r="O22" s="58"/>
      <c r="P22" s="81"/>
      <c r="Q22" s="35" t="s">
        <v>134</v>
      </c>
    </row>
    <row r="23" spans="1:17" s="82" customFormat="1" ht="35.25" customHeight="1">
      <c r="A23" s="44"/>
      <c r="B23" s="35" t="s">
        <v>135</v>
      </c>
      <c r="C23" s="45"/>
      <c r="D23" s="53">
        <v>616151</v>
      </c>
      <c r="E23" s="53">
        <v>2410819</v>
      </c>
      <c r="F23" s="53">
        <v>989487</v>
      </c>
      <c r="G23" s="54">
        <v>198000</v>
      </c>
      <c r="H23" s="53">
        <v>536189</v>
      </c>
      <c r="I23" s="54">
        <v>255298</v>
      </c>
      <c r="J23" s="54">
        <v>0</v>
      </c>
      <c r="K23" s="54">
        <v>105803</v>
      </c>
      <c r="L23" s="53">
        <v>29872</v>
      </c>
      <c r="M23" s="53">
        <v>12625647</v>
      </c>
      <c r="N23" s="53"/>
      <c r="O23" s="58"/>
      <c r="P23" s="81"/>
      <c r="Q23" s="35" t="s">
        <v>135</v>
      </c>
    </row>
    <row r="24" spans="1:17" s="82" customFormat="1" ht="35.25" customHeight="1">
      <c r="A24" s="44"/>
      <c r="B24" s="35" t="s">
        <v>136</v>
      </c>
      <c r="C24" s="45"/>
      <c r="D24" s="53">
        <v>210689</v>
      </c>
      <c r="E24" s="53">
        <v>766949</v>
      </c>
      <c r="F24" s="53">
        <v>275848</v>
      </c>
      <c r="G24" s="54">
        <v>10143</v>
      </c>
      <c r="H24" s="53">
        <v>180928</v>
      </c>
      <c r="I24" s="54">
        <v>84777</v>
      </c>
      <c r="J24" s="54">
        <v>0</v>
      </c>
      <c r="K24" s="54">
        <v>168840</v>
      </c>
      <c r="L24" s="53">
        <v>11036</v>
      </c>
      <c r="M24" s="53">
        <v>4360323</v>
      </c>
      <c r="N24" s="53"/>
      <c r="O24" s="58"/>
      <c r="P24" s="81"/>
      <c r="Q24" s="35" t="s">
        <v>136</v>
      </c>
    </row>
    <row r="25" spans="1:17" s="82" customFormat="1" ht="52.5" customHeight="1">
      <c r="A25" s="44"/>
      <c r="B25" s="36" t="s">
        <v>145</v>
      </c>
      <c r="C25" s="46"/>
      <c r="D25" s="53">
        <f>SUM(D12:D24)</f>
        <v>6153791</v>
      </c>
      <c r="E25" s="53">
        <f aca="true" t="shared" si="0" ref="E25:M25">SUM(E12:E24)</f>
        <v>28106720</v>
      </c>
      <c r="F25" s="53">
        <f t="shared" si="0"/>
        <v>9744081</v>
      </c>
      <c r="G25" s="54">
        <f t="shared" si="0"/>
        <v>861905</v>
      </c>
      <c r="H25" s="53">
        <f t="shared" si="0"/>
        <v>5821375</v>
      </c>
      <c r="I25" s="53">
        <f t="shared" si="0"/>
        <v>3060801</v>
      </c>
      <c r="J25" s="53">
        <f t="shared" si="0"/>
        <v>469443</v>
      </c>
      <c r="K25" s="54">
        <f t="shared" si="0"/>
        <v>3108677</v>
      </c>
      <c r="L25" s="53">
        <f t="shared" si="0"/>
        <v>1282363</v>
      </c>
      <c r="M25" s="53">
        <f t="shared" si="0"/>
        <v>146878131</v>
      </c>
      <c r="N25" s="53"/>
      <c r="O25" s="58"/>
      <c r="P25" s="81"/>
      <c r="Q25" s="36" t="s">
        <v>145</v>
      </c>
    </row>
    <row r="26" spans="1:17" s="82" customFormat="1" ht="52.5" customHeight="1">
      <c r="A26" s="44"/>
      <c r="B26" s="35" t="s">
        <v>48</v>
      </c>
      <c r="C26" s="45"/>
      <c r="D26" s="53">
        <v>100117</v>
      </c>
      <c r="E26" s="53">
        <v>471875</v>
      </c>
      <c r="F26" s="53">
        <v>156804</v>
      </c>
      <c r="G26" s="54">
        <v>14512</v>
      </c>
      <c r="H26" s="53">
        <v>94703</v>
      </c>
      <c r="I26" s="54">
        <v>47589</v>
      </c>
      <c r="J26" s="54">
        <v>0</v>
      </c>
      <c r="K26" s="54">
        <v>114544</v>
      </c>
      <c r="L26" s="53">
        <v>7796</v>
      </c>
      <c r="M26" s="53">
        <v>2496026</v>
      </c>
      <c r="N26" s="53"/>
      <c r="O26" s="58"/>
      <c r="P26" s="81"/>
      <c r="Q26" s="35" t="s">
        <v>48</v>
      </c>
    </row>
    <row r="27" spans="1:17" s="82" customFormat="1" ht="35.25" customHeight="1">
      <c r="A27" s="44"/>
      <c r="B27" s="35" t="s">
        <v>49</v>
      </c>
      <c r="C27" s="45"/>
      <c r="D27" s="53">
        <v>35256</v>
      </c>
      <c r="E27" s="53">
        <v>353357</v>
      </c>
      <c r="F27" s="53">
        <v>71868</v>
      </c>
      <c r="G27" s="54">
        <v>3200</v>
      </c>
      <c r="H27" s="53">
        <v>46241</v>
      </c>
      <c r="I27" s="54">
        <v>22427</v>
      </c>
      <c r="J27" s="54">
        <v>0</v>
      </c>
      <c r="K27" s="54">
        <v>72710</v>
      </c>
      <c r="L27" s="53">
        <v>7919</v>
      </c>
      <c r="M27" s="53">
        <v>1565203</v>
      </c>
      <c r="N27" s="53"/>
      <c r="O27" s="58"/>
      <c r="P27" s="81"/>
      <c r="Q27" s="35" t="s">
        <v>49</v>
      </c>
    </row>
    <row r="28" spans="1:17" s="82" customFormat="1" ht="35.25" customHeight="1">
      <c r="A28" s="44"/>
      <c r="B28" s="35" t="s">
        <v>139</v>
      </c>
      <c r="C28" s="45"/>
      <c r="D28" s="53">
        <v>90153</v>
      </c>
      <c r="E28" s="53">
        <v>416408</v>
      </c>
      <c r="F28" s="53">
        <v>154749</v>
      </c>
      <c r="G28" s="54">
        <v>59010</v>
      </c>
      <c r="H28" s="53">
        <v>91539</v>
      </c>
      <c r="I28" s="54">
        <v>4200</v>
      </c>
      <c r="J28" s="54">
        <v>0</v>
      </c>
      <c r="K28" s="54">
        <v>75345</v>
      </c>
      <c r="L28" s="53">
        <v>1791</v>
      </c>
      <c r="M28" s="53">
        <v>2126857</v>
      </c>
      <c r="N28" s="53"/>
      <c r="O28" s="58"/>
      <c r="P28" s="81"/>
      <c r="Q28" s="35" t="s">
        <v>140</v>
      </c>
    </row>
    <row r="29" spans="1:17" s="82" customFormat="1" ht="35.25" customHeight="1">
      <c r="A29" s="44"/>
      <c r="B29" s="35" t="s">
        <v>50</v>
      </c>
      <c r="C29" s="45"/>
      <c r="D29" s="53">
        <v>68410</v>
      </c>
      <c r="E29" s="53">
        <v>201167</v>
      </c>
      <c r="F29" s="53">
        <v>84517</v>
      </c>
      <c r="G29" s="54">
        <v>0</v>
      </c>
      <c r="H29" s="53">
        <v>45095</v>
      </c>
      <c r="I29" s="54">
        <v>39422</v>
      </c>
      <c r="J29" s="54">
        <v>0</v>
      </c>
      <c r="K29" s="54">
        <v>29687</v>
      </c>
      <c r="L29" s="53">
        <v>2289</v>
      </c>
      <c r="M29" s="53">
        <v>1007103</v>
      </c>
      <c r="N29" s="53"/>
      <c r="O29" s="58"/>
      <c r="P29" s="81"/>
      <c r="Q29" s="35" t="s">
        <v>50</v>
      </c>
    </row>
    <row r="30" spans="1:17" s="82" customFormat="1" ht="35.25" customHeight="1">
      <c r="A30" s="44"/>
      <c r="B30" s="35" t="s">
        <v>51</v>
      </c>
      <c r="C30" s="45"/>
      <c r="D30" s="53">
        <v>74810</v>
      </c>
      <c r="E30" s="53">
        <v>246877</v>
      </c>
      <c r="F30" s="53">
        <v>98544</v>
      </c>
      <c r="G30" s="54">
        <v>0</v>
      </c>
      <c r="H30" s="53">
        <v>46936</v>
      </c>
      <c r="I30" s="54">
        <v>51608</v>
      </c>
      <c r="J30" s="54">
        <v>0</v>
      </c>
      <c r="K30" s="54">
        <v>34521</v>
      </c>
      <c r="L30" s="53">
        <v>2155</v>
      </c>
      <c r="M30" s="53">
        <v>1139224</v>
      </c>
      <c r="N30" s="53"/>
      <c r="O30" s="58"/>
      <c r="P30" s="81"/>
      <c r="Q30" s="35" t="s">
        <v>51</v>
      </c>
    </row>
    <row r="31" spans="1:17" s="82" customFormat="1" ht="35.25" customHeight="1">
      <c r="A31" s="44"/>
      <c r="B31" s="35" t="s">
        <v>52</v>
      </c>
      <c r="C31" s="45"/>
      <c r="D31" s="53">
        <v>7734</v>
      </c>
      <c r="E31" s="53">
        <v>181244</v>
      </c>
      <c r="F31" s="53">
        <v>64626</v>
      </c>
      <c r="G31" s="54">
        <v>14369</v>
      </c>
      <c r="H31" s="53">
        <v>35996</v>
      </c>
      <c r="I31" s="54">
        <v>14261</v>
      </c>
      <c r="J31" s="54">
        <v>0</v>
      </c>
      <c r="K31" s="54">
        <v>24761</v>
      </c>
      <c r="L31" s="53">
        <v>61</v>
      </c>
      <c r="M31" s="53">
        <v>972447</v>
      </c>
      <c r="N31" s="53"/>
      <c r="O31" s="58"/>
      <c r="P31" s="81"/>
      <c r="Q31" s="35" t="s">
        <v>52</v>
      </c>
    </row>
    <row r="32" spans="1:17" s="82" customFormat="1" ht="52.5" customHeight="1">
      <c r="A32" s="44"/>
      <c r="B32" s="36" t="s">
        <v>146</v>
      </c>
      <c r="C32" s="46"/>
      <c r="D32" s="53">
        <f aca="true" t="shared" si="1" ref="D32:M32">SUM(D26:D31)</f>
        <v>376480</v>
      </c>
      <c r="E32" s="53">
        <f t="shared" si="1"/>
        <v>1870928</v>
      </c>
      <c r="F32" s="53">
        <f t="shared" si="1"/>
        <v>631108</v>
      </c>
      <c r="G32" s="54">
        <f t="shared" si="1"/>
        <v>91091</v>
      </c>
      <c r="H32" s="53">
        <f t="shared" si="1"/>
        <v>360510</v>
      </c>
      <c r="I32" s="53">
        <f t="shared" si="1"/>
        <v>179507</v>
      </c>
      <c r="J32" s="53">
        <f t="shared" si="1"/>
        <v>0</v>
      </c>
      <c r="K32" s="54">
        <f t="shared" si="1"/>
        <v>351568</v>
      </c>
      <c r="L32" s="53">
        <f t="shared" si="1"/>
        <v>22011</v>
      </c>
      <c r="M32" s="53">
        <f t="shared" si="1"/>
        <v>9306860</v>
      </c>
      <c r="N32" s="53"/>
      <c r="O32" s="58"/>
      <c r="P32" s="81"/>
      <c r="Q32" s="36" t="s">
        <v>146</v>
      </c>
    </row>
    <row r="33" spans="1:17" s="82" customFormat="1" ht="52.5" customHeight="1">
      <c r="A33" s="44"/>
      <c r="B33" s="36" t="s">
        <v>137</v>
      </c>
      <c r="C33" s="46"/>
      <c r="D33" s="53">
        <f aca="true" t="shared" si="2" ref="D33:M33">D25+D32</f>
        <v>6530271</v>
      </c>
      <c r="E33" s="53">
        <f t="shared" si="2"/>
        <v>29977648</v>
      </c>
      <c r="F33" s="53">
        <f t="shared" si="2"/>
        <v>10375189</v>
      </c>
      <c r="G33" s="54">
        <f t="shared" si="2"/>
        <v>952996</v>
      </c>
      <c r="H33" s="53">
        <f t="shared" si="2"/>
        <v>6181885</v>
      </c>
      <c r="I33" s="53">
        <f t="shared" si="2"/>
        <v>3240308</v>
      </c>
      <c r="J33" s="53">
        <f t="shared" si="2"/>
        <v>469443</v>
      </c>
      <c r="K33" s="54">
        <f t="shared" si="2"/>
        <v>3460245</v>
      </c>
      <c r="L33" s="53">
        <f t="shared" si="2"/>
        <v>1304374</v>
      </c>
      <c r="M33" s="53">
        <f t="shared" si="2"/>
        <v>156184991</v>
      </c>
      <c r="N33" s="53"/>
      <c r="O33" s="58"/>
      <c r="P33" s="81"/>
      <c r="Q33" s="36" t="s">
        <v>137</v>
      </c>
    </row>
    <row r="34" spans="1:18" s="82" customFormat="1" ht="25.5" customHeight="1" thickBot="1">
      <c r="A34" s="47"/>
      <c r="B34" s="37"/>
      <c r="C34" s="48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5"/>
      <c r="P34" s="83"/>
      <c r="Q34" s="47"/>
      <c r="R34" s="83"/>
    </row>
  </sheetData>
  <sheetProtection/>
  <printOptions/>
  <pageMargins left="0.984251968503937" right="0.7874015748031497" top="0.7480314960629921" bottom="0.6299212598425197" header="0.5118110236220472" footer="0.35433070866141736"/>
  <pageSetup horizontalDpi="600" verticalDpi="600" orientation="portrait" paperSize="9" scale="72" r:id="rId1"/>
  <ignoredErrors>
    <ignoredError sqref="E7:F7 J7:L7 D8 G8:I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S35"/>
  <sheetViews>
    <sheetView view="pageBreakPreview" zoomScale="70" zoomScaleNormal="80" zoomScaleSheetLayoutView="70" zoomScalePageLayoutView="0" workbookViewId="0" topLeftCell="A1">
      <pane xSplit="3" ySplit="11" topLeftCell="D12" activePane="bottomRight" state="frozen"/>
      <selection pane="topLeft" activeCell="I14" sqref="I14"/>
      <selection pane="topRight" activeCell="I14" sqref="I14"/>
      <selection pane="bottomLeft" activeCell="I14" sqref="I14"/>
      <selection pane="bottomRight" activeCell="B1" sqref="B1"/>
    </sheetView>
  </sheetViews>
  <sheetFormatPr defaultColWidth="9.00390625" defaultRowHeight="13.5"/>
  <cols>
    <col min="1" max="1" width="1.75390625" style="79" customWidth="1"/>
    <col min="2" max="2" width="13.375" style="79" customWidth="1"/>
    <col min="3" max="3" width="1.75390625" style="79" customWidth="1"/>
    <col min="4" max="15" width="15.25390625" style="79" customWidth="1"/>
    <col min="16" max="16" width="1.75390625" style="79" customWidth="1"/>
    <col min="17" max="17" width="13.375" style="79" customWidth="1"/>
    <col min="18" max="18" width="1.75390625" style="79" customWidth="1"/>
    <col min="19" max="16384" width="9.00390625" style="79" customWidth="1"/>
  </cols>
  <sheetData>
    <row r="1" ht="14.25">
      <c r="B1" s="29" t="s">
        <v>185</v>
      </c>
    </row>
    <row r="4" spans="1:18" ht="31.5" customHeight="1">
      <c r="A4" s="42"/>
      <c r="B4" s="43" t="s">
        <v>182</v>
      </c>
      <c r="C4" s="4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1:18" ht="17.25">
      <c r="A5" s="42"/>
      <c r="B5" s="42"/>
      <c r="C5" s="4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1:18" ht="15" thickBot="1">
      <c r="A6" s="80"/>
      <c r="B6" s="23" t="s">
        <v>86</v>
      </c>
      <c r="C6" s="80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80"/>
      <c r="Q6" s="80"/>
      <c r="R6" s="33" t="s">
        <v>1</v>
      </c>
    </row>
    <row r="7" spans="1:18" ht="13.5">
      <c r="A7" s="12"/>
      <c r="B7" s="13"/>
      <c r="C7" s="14"/>
      <c r="D7" s="17" t="s">
        <v>54</v>
      </c>
      <c r="E7" s="10" t="s">
        <v>87</v>
      </c>
      <c r="F7" s="10"/>
      <c r="G7" s="10"/>
      <c r="H7" s="11"/>
      <c r="I7" s="17" t="s">
        <v>55</v>
      </c>
      <c r="J7" s="10" t="s">
        <v>87</v>
      </c>
      <c r="K7" s="10"/>
      <c r="L7" s="10"/>
      <c r="M7" s="11"/>
      <c r="N7" s="63" t="s">
        <v>158</v>
      </c>
      <c r="O7" s="63"/>
      <c r="P7" s="13"/>
      <c r="Q7" s="12"/>
      <c r="R7" s="12"/>
    </row>
    <row r="8" spans="1:18" ht="13.5">
      <c r="A8" s="12"/>
      <c r="B8" s="13"/>
      <c r="C8" s="14"/>
      <c r="D8" s="4"/>
      <c r="E8" s="18" t="s">
        <v>60</v>
      </c>
      <c r="F8" s="18" t="s">
        <v>61</v>
      </c>
      <c r="G8" s="18" t="s">
        <v>62</v>
      </c>
      <c r="H8" s="18" t="s">
        <v>63</v>
      </c>
      <c r="I8" s="4"/>
      <c r="J8" s="18" t="s">
        <v>60</v>
      </c>
      <c r="K8" s="18" t="s">
        <v>61</v>
      </c>
      <c r="L8" s="18" t="s">
        <v>62</v>
      </c>
      <c r="M8" s="19" t="s">
        <v>138</v>
      </c>
      <c r="N8" s="27"/>
      <c r="O8" s="61"/>
      <c r="P8" s="13"/>
      <c r="Q8" s="12"/>
      <c r="R8" s="12"/>
    </row>
    <row r="9" spans="1:18" ht="13.5">
      <c r="A9" s="12"/>
      <c r="B9" s="24" t="s">
        <v>151</v>
      </c>
      <c r="C9" s="4"/>
      <c r="D9" s="4" t="s">
        <v>88</v>
      </c>
      <c r="E9" s="4" t="s">
        <v>89</v>
      </c>
      <c r="F9" s="4" t="s">
        <v>90</v>
      </c>
      <c r="G9" s="4" t="s">
        <v>91</v>
      </c>
      <c r="H9" s="4" t="s">
        <v>92</v>
      </c>
      <c r="I9" s="4" t="s">
        <v>93</v>
      </c>
      <c r="J9" s="4" t="s">
        <v>94</v>
      </c>
      <c r="K9" s="4" t="s">
        <v>95</v>
      </c>
      <c r="L9" s="4" t="s">
        <v>96</v>
      </c>
      <c r="M9" s="4" t="s">
        <v>152</v>
      </c>
      <c r="N9" s="27" t="s">
        <v>156</v>
      </c>
      <c r="O9" s="27"/>
      <c r="P9" s="13"/>
      <c r="Q9" s="40" t="s">
        <v>151</v>
      </c>
      <c r="R9" s="12"/>
    </row>
    <row r="10" spans="1:18" ht="13.5">
      <c r="A10" s="12"/>
      <c r="B10" s="13"/>
      <c r="C10" s="14"/>
      <c r="D10" s="4"/>
      <c r="E10" s="4"/>
      <c r="F10" s="4"/>
      <c r="G10" s="4"/>
      <c r="H10" s="4"/>
      <c r="I10" s="4"/>
      <c r="J10" s="4" t="s">
        <v>97</v>
      </c>
      <c r="K10" s="4"/>
      <c r="L10" s="4" t="s">
        <v>98</v>
      </c>
      <c r="M10" s="4" t="s">
        <v>99</v>
      </c>
      <c r="N10" s="27" t="s">
        <v>157</v>
      </c>
      <c r="O10" s="27"/>
      <c r="P10" s="2"/>
      <c r="Q10" s="12"/>
      <c r="R10" s="12"/>
    </row>
    <row r="11" spans="1:18" ht="14.25" thickBot="1">
      <c r="A11" s="20"/>
      <c r="B11" s="20"/>
      <c r="C11" s="21"/>
      <c r="D11" s="9"/>
      <c r="E11" s="9"/>
      <c r="F11" s="9"/>
      <c r="G11" s="9"/>
      <c r="H11" s="9"/>
      <c r="I11" s="41" t="s">
        <v>153</v>
      </c>
      <c r="J11" s="8" t="s">
        <v>101</v>
      </c>
      <c r="K11" s="9"/>
      <c r="L11" s="9"/>
      <c r="M11" s="8" t="s">
        <v>102</v>
      </c>
      <c r="N11" s="28"/>
      <c r="O11" s="28"/>
      <c r="P11" s="6"/>
      <c r="Q11" s="20"/>
      <c r="R11" s="20"/>
    </row>
    <row r="12" spans="1:19" s="82" customFormat="1" ht="52.5" customHeight="1">
      <c r="A12" s="44"/>
      <c r="B12" s="35" t="s">
        <v>42</v>
      </c>
      <c r="C12" s="45"/>
      <c r="D12" s="53">
        <v>433972</v>
      </c>
      <c r="E12" s="53">
        <v>109369</v>
      </c>
      <c r="F12" s="54">
        <v>79019</v>
      </c>
      <c r="G12" s="53">
        <v>12281</v>
      </c>
      <c r="H12" s="54">
        <v>233303</v>
      </c>
      <c r="I12" s="54">
        <v>22818478</v>
      </c>
      <c r="J12" s="54">
        <v>22329583</v>
      </c>
      <c r="K12" s="53">
        <v>431080</v>
      </c>
      <c r="L12" s="53">
        <v>57815</v>
      </c>
      <c r="M12" s="53">
        <v>361096</v>
      </c>
      <c r="N12" s="54">
        <v>4074830</v>
      </c>
      <c r="O12" s="58"/>
      <c r="P12" s="86"/>
      <c r="Q12" s="35" t="s">
        <v>42</v>
      </c>
      <c r="R12" s="87"/>
      <c r="S12" s="87"/>
    </row>
    <row r="13" spans="1:19" s="82" customFormat="1" ht="35.25" customHeight="1">
      <c r="A13" s="44"/>
      <c r="B13" s="35" t="s">
        <v>43</v>
      </c>
      <c r="C13" s="45"/>
      <c r="D13" s="53">
        <v>236396</v>
      </c>
      <c r="E13" s="53">
        <v>126868</v>
      </c>
      <c r="F13" s="54">
        <v>104363</v>
      </c>
      <c r="G13" s="53">
        <v>4706</v>
      </c>
      <c r="H13" s="54">
        <v>459</v>
      </c>
      <c r="I13" s="54">
        <v>6628291</v>
      </c>
      <c r="J13" s="54">
        <v>6564184</v>
      </c>
      <c r="K13" s="53">
        <v>46755</v>
      </c>
      <c r="L13" s="53">
        <v>17352</v>
      </c>
      <c r="M13" s="53">
        <v>107325</v>
      </c>
      <c r="N13" s="54">
        <v>1311772</v>
      </c>
      <c r="O13" s="58"/>
      <c r="P13" s="86"/>
      <c r="Q13" s="35" t="s">
        <v>43</v>
      </c>
      <c r="R13" s="87"/>
      <c r="S13" s="87"/>
    </row>
    <row r="14" spans="1:19" s="82" customFormat="1" ht="35.25" customHeight="1">
      <c r="A14" s="44"/>
      <c r="B14" s="35" t="s">
        <v>44</v>
      </c>
      <c r="C14" s="45"/>
      <c r="D14" s="53">
        <v>144869</v>
      </c>
      <c r="E14" s="53">
        <v>86891</v>
      </c>
      <c r="F14" s="54">
        <v>53068</v>
      </c>
      <c r="G14" s="53">
        <v>4777</v>
      </c>
      <c r="H14" s="54">
        <v>133</v>
      </c>
      <c r="I14" s="54">
        <v>8184557</v>
      </c>
      <c r="J14" s="54">
        <v>8121032</v>
      </c>
      <c r="K14" s="53">
        <v>44483</v>
      </c>
      <c r="L14" s="53">
        <v>19042</v>
      </c>
      <c r="M14" s="53">
        <v>180037</v>
      </c>
      <c r="N14" s="54">
        <v>1506172</v>
      </c>
      <c r="O14" s="58"/>
      <c r="P14" s="86"/>
      <c r="Q14" s="35" t="s">
        <v>44</v>
      </c>
      <c r="R14" s="87"/>
      <c r="S14" s="87"/>
    </row>
    <row r="15" spans="1:19" s="82" customFormat="1" ht="35.25" customHeight="1">
      <c r="A15" s="44"/>
      <c r="B15" s="35" t="s">
        <v>45</v>
      </c>
      <c r="C15" s="45"/>
      <c r="D15" s="53">
        <v>161756</v>
      </c>
      <c r="E15" s="53">
        <v>122281</v>
      </c>
      <c r="F15" s="54">
        <v>36063</v>
      </c>
      <c r="G15" s="53">
        <v>3272</v>
      </c>
      <c r="H15" s="54">
        <v>140</v>
      </c>
      <c r="I15" s="54">
        <v>5575013</v>
      </c>
      <c r="J15" s="54">
        <v>5516471</v>
      </c>
      <c r="K15" s="53">
        <v>32484</v>
      </c>
      <c r="L15" s="53">
        <v>26058</v>
      </c>
      <c r="M15" s="53">
        <v>84292</v>
      </c>
      <c r="N15" s="54">
        <v>960258</v>
      </c>
      <c r="O15" s="58"/>
      <c r="P15" s="86"/>
      <c r="Q15" s="35" t="s">
        <v>45</v>
      </c>
      <c r="R15" s="87"/>
      <c r="S15" s="87"/>
    </row>
    <row r="16" spans="1:19" s="82" customFormat="1" ht="35.25" customHeight="1">
      <c r="A16" s="44"/>
      <c r="B16" s="35" t="s">
        <v>46</v>
      </c>
      <c r="C16" s="45"/>
      <c r="D16" s="53">
        <v>148105</v>
      </c>
      <c r="E16" s="53">
        <v>120282</v>
      </c>
      <c r="F16" s="54">
        <v>21722</v>
      </c>
      <c r="G16" s="53">
        <v>5696</v>
      </c>
      <c r="H16" s="54">
        <v>405</v>
      </c>
      <c r="I16" s="54">
        <v>8055602</v>
      </c>
      <c r="J16" s="54">
        <v>7987887</v>
      </c>
      <c r="K16" s="53">
        <v>49389</v>
      </c>
      <c r="L16" s="53">
        <v>18326</v>
      </c>
      <c r="M16" s="53">
        <v>77043</v>
      </c>
      <c r="N16" s="54">
        <v>1393332</v>
      </c>
      <c r="O16" s="58"/>
      <c r="P16" s="86"/>
      <c r="Q16" s="35" t="s">
        <v>46</v>
      </c>
      <c r="R16" s="87"/>
      <c r="S16" s="87"/>
    </row>
    <row r="17" spans="1:19" s="82" customFormat="1" ht="35.25" customHeight="1">
      <c r="A17" s="44"/>
      <c r="B17" s="35" t="s">
        <v>47</v>
      </c>
      <c r="C17" s="45"/>
      <c r="D17" s="53">
        <v>108445</v>
      </c>
      <c r="E17" s="53">
        <v>94797</v>
      </c>
      <c r="F17" s="54">
        <v>10380</v>
      </c>
      <c r="G17" s="53">
        <v>3084</v>
      </c>
      <c r="H17" s="54">
        <v>184</v>
      </c>
      <c r="I17" s="54">
        <v>4635485</v>
      </c>
      <c r="J17" s="54">
        <v>4045701</v>
      </c>
      <c r="K17" s="53">
        <v>577726</v>
      </c>
      <c r="L17" s="53">
        <v>12058</v>
      </c>
      <c r="M17" s="53">
        <v>99849</v>
      </c>
      <c r="N17" s="54">
        <v>872778</v>
      </c>
      <c r="O17" s="58"/>
      <c r="P17" s="86"/>
      <c r="Q17" s="35" t="s">
        <v>47</v>
      </c>
      <c r="R17" s="87"/>
      <c r="S17" s="87"/>
    </row>
    <row r="18" spans="1:19" s="82" customFormat="1" ht="35.25" customHeight="1">
      <c r="A18" s="44"/>
      <c r="B18" s="35" t="s">
        <v>130</v>
      </c>
      <c r="C18" s="45"/>
      <c r="D18" s="53">
        <v>81949</v>
      </c>
      <c r="E18" s="53">
        <v>70299</v>
      </c>
      <c r="F18" s="54">
        <v>6831</v>
      </c>
      <c r="G18" s="53">
        <v>4710</v>
      </c>
      <c r="H18" s="54">
        <v>109</v>
      </c>
      <c r="I18" s="54">
        <v>3537228</v>
      </c>
      <c r="J18" s="54">
        <v>3048436</v>
      </c>
      <c r="K18" s="53">
        <v>480388</v>
      </c>
      <c r="L18" s="53">
        <v>8404</v>
      </c>
      <c r="M18" s="53">
        <v>26912</v>
      </c>
      <c r="N18" s="54">
        <v>667570</v>
      </c>
      <c r="O18" s="58"/>
      <c r="P18" s="86"/>
      <c r="Q18" s="35" t="s">
        <v>130</v>
      </c>
      <c r="R18" s="87"/>
      <c r="S18" s="87"/>
    </row>
    <row r="19" spans="1:19" s="82" customFormat="1" ht="35.25" customHeight="1">
      <c r="A19" s="44"/>
      <c r="B19" s="35" t="s">
        <v>131</v>
      </c>
      <c r="C19" s="45"/>
      <c r="D19" s="53">
        <v>87682</v>
      </c>
      <c r="E19" s="53">
        <v>68598</v>
      </c>
      <c r="F19" s="54">
        <v>15217</v>
      </c>
      <c r="G19" s="53">
        <v>3632</v>
      </c>
      <c r="H19" s="54">
        <v>235</v>
      </c>
      <c r="I19" s="54">
        <v>5886645</v>
      </c>
      <c r="J19" s="54">
        <v>5844373</v>
      </c>
      <c r="K19" s="53">
        <v>28272</v>
      </c>
      <c r="L19" s="53">
        <v>14000</v>
      </c>
      <c r="M19" s="53">
        <v>165166</v>
      </c>
      <c r="N19" s="54">
        <v>1067473</v>
      </c>
      <c r="O19" s="58"/>
      <c r="P19" s="86"/>
      <c r="Q19" s="35" t="s">
        <v>131</v>
      </c>
      <c r="R19" s="87"/>
      <c r="S19" s="87"/>
    </row>
    <row r="20" spans="1:19" s="82" customFormat="1" ht="35.25" customHeight="1">
      <c r="A20" s="44"/>
      <c r="B20" s="35" t="s">
        <v>132</v>
      </c>
      <c r="C20" s="45"/>
      <c r="D20" s="53">
        <v>73037</v>
      </c>
      <c r="E20" s="53">
        <v>56537</v>
      </c>
      <c r="F20" s="54">
        <v>14353</v>
      </c>
      <c r="G20" s="53">
        <v>2076</v>
      </c>
      <c r="H20" s="54">
        <v>71</v>
      </c>
      <c r="I20" s="54">
        <v>3340196</v>
      </c>
      <c r="J20" s="54">
        <v>3314368</v>
      </c>
      <c r="K20" s="53">
        <v>17860</v>
      </c>
      <c r="L20" s="53">
        <v>7968</v>
      </c>
      <c r="M20" s="53">
        <v>86815</v>
      </c>
      <c r="N20" s="54">
        <v>579390</v>
      </c>
      <c r="O20" s="58"/>
      <c r="P20" s="86"/>
      <c r="Q20" s="35" t="s">
        <v>132</v>
      </c>
      <c r="R20" s="87"/>
      <c r="S20" s="87"/>
    </row>
    <row r="21" spans="1:19" s="82" customFormat="1" ht="35.25" customHeight="1">
      <c r="A21" s="44"/>
      <c r="B21" s="35" t="s">
        <v>133</v>
      </c>
      <c r="C21" s="45"/>
      <c r="D21" s="53">
        <v>91900</v>
      </c>
      <c r="E21" s="53">
        <v>69286</v>
      </c>
      <c r="F21" s="54">
        <v>16141</v>
      </c>
      <c r="G21" s="53">
        <v>2317</v>
      </c>
      <c r="H21" s="54">
        <v>4156</v>
      </c>
      <c r="I21" s="54">
        <v>3408729</v>
      </c>
      <c r="J21" s="54">
        <v>3379568</v>
      </c>
      <c r="K21" s="53">
        <v>20982</v>
      </c>
      <c r="L21" s="53">
        <v>8179</v>
      </c>
      <c r="M21" s="53">
        <v>96665</v>
      </c>
      <c r="N21" s="54">
        <v>659176</v>
      </c>
      <c r="O21" s="58"/>
      <c r="P21" s="86"/>
      <c r="Q21" s="35" t="s">
        <v>133</v>
      </c>
      <c r="R21" s="87"/>
      <c r="S21" s="87"/>
    </row>
    <row r="22" spans="1:19" s="82" customFormat="1" ht="35.25" customHeight="1">
      <c r="A22" s="44"/>
      <c r="B22" s="35" t="s">
        <v>134</v>
      </c>
      <c r="C22" s="45"/>
      <c r="D22" s="53">
        <v>70858</v>
      </c>
      <c r="E22" s="53">
        <v>64795</v>
      </c>
      <c r="F22" s="54">
        <v>3526</v>
      </c>
      <c r="G22" s="53">
        <v>2349</v>
      </c>
      <c r="H22" s="54">
        <v>188</v>
      </c>
      <c r="I22" s="54">
        <v>4044743</v>
      </c>
      <c r="J22" s="54">
        <v>4014055</v>
      </c>
      <c r="K22" s="53">
        <v>21440</v>
      </c>
      <c r="L22" s="53">
        <v>9248</v>
      </c>
      <c r="M22" s="53">
        <v>72613</v>
      </c>
      <c r="N22" s="54">
        <v>724858</v>
      </c>
      <c r="O22" s="58"/>
      <c r="P22" s="86"/>
      <c r="Q22" s="35" t="s">
        <v>134</v>
      </c>
      <c r="R22" s="87"/>
      <c r="S22" s="87"/>
    </row>
    <row r="23" spans="1:19" s="82" customFormat="1" ht="35.25" customHeight="1">
      <c r="A23" s="44"/>
      <c r="B23" s="35" t="s">
        <v>135</v>
      </c>
      <c r="C23" s="45"/>
      <c r="D23" s="53">
        <v>214305</v>
      </c>
      <c r="E23" s="53">
        <v>185725</v>
      </c>
      <c r="F23" s="54">
        <v>23965</v>
      </c>
      <c r="G23" s="53">
        <v>4427</v>
      </c>
      <c r="H23" s="54">
        <v>188</v>
      </c>
      <c r="I23" s="54">
        <v>7418413</v>
      </c>
      <c r="J23" s="54">
        <v>6444363</v>
      </c>
      <c r="K23" s="53">
        <v>956202</v>
      </c>
      <c r="L23" s="53">
        <v>17848</v>
      </c>
      <c r="M23" s="53">
        <v>135356</v>
      </c>
      <c r="N23" s="54">
        <v>1354305</v>
      </c>
      <c r="O23" s="58"/>
      <c r="P23" s="86"/>
      <c r="Q23" s="35" t="s">
        <v>135</v>
      </c>
      <c r="R23" s="87"/>
      <c r="S23" s="87"/>
    </row>
    <row r="24" spans="1:19" s="82" customFormat="1" ht="35.25" customHeight="1">
      <c r="A24" s="44"/>
      <c r="B24" s="35" t="s">
        <v>136</v>
      </c>
      <c r="C24" s="45"/>
      <c r="D24" s="53">
        <v>67264</v>
      </c>
      <c r="E24" s="53">
        <v>54659</v>
      </c>
      <c r="F24" s="54">
        <v>3816</v>
      </c>
      <c r="G24" s="53">
        <v>8619</v>
      </c>
      <c r="H24" s="54">
        <v>170</v>
      </c>
      <c r="I24" s="54">
        <v>2382576</v>
      </c>
      <c r="J24" s="54">
        <v>2365920</v>
      </c>
      <c r="K24" s="53">
        <v>10922</v>
      </c>
      <c r="L24" s="53">
        <v>5734</v>
      </c>
      <c r="M24" s="53">
        <v>51420</v>
      </c>
      <c r="N24" s="54">
        <v>455243</v>
      </c>
      <c r="O24" s="58"/>
      <c r="P24" s="86"/>
      <c r="Q24" s="35" t="s">
        <v>136</v>
      </c>
      <c r="R24" s="87"/>
      <c r="S24" s="87"/>
    </row>
    <row r="25" spans="1:19" s="82" customFormat="1" ht="52.5" customHeight="1">
      <c r="A25" s="44"/>
      <c r="B25" s="36" t="s">
        <v>145</v>
      </c>
      <c r="C25" s="46"/>
      <c r="D25" s="53">
        <f aca="true" t="shared" si="0" ref="D25:N25">SUM(D12:D24)</f>
        <v>1920538</v>
      </c>
      <c r="E25" s="53">
        <f t="shared" si="0"/>
        <v>1230387</v>
      </c>
      <c r="F25" s="54">
        <f t="shared" si="0"/>
        <v>388464</v>
      </c>
      <c r="G25" s="53">
        <f t="shared" si="0"/>
        <v>61946</v>
      </c>
      <c r="H25" s="53">
        <f t="shared" si="0"/>
        <v>239741</v>
      </c>
      <c r="I25" s="53">
        <f t="shared" si="0"/>
        <v>85915956</v>
      </c>
      <c r="J25" s="54">
        <f t="shared" si="0"/>
        <v>82975941</v>
      </c>
      <c r="K25" s="53">
        <f t="shared" si="0"/>
        <v>2717983</v>
      </c>
      <c r="L25" s="53">
        <f t="shared" si="0"/>
        <v>222032</v>
      </c>
      <c r="M25" s="53">
        <f t="shared" si="0"/>
        <v>1544589</v>
      </c>
      <c r="N25" s="54">
        <f t="shared" si="0"/>
        <v>15627157</v>
      </c>
      <c r="O25" s="58"/>
      <c r="P25" s="86"/>
      <c r="Q25" s="36" t="s">
        <v>145</v>
      </c>
      <c r="R25" s="87"/>
      <c r="S25" s="87"/>
    </row>
    <row r="26" spans="1:19" s="82" customFormat="1" ht="52.5" customHeight="1">
      <c r="A26" s="44"/>
      <c r="B26" s="35" t="s">
        <v>48</v>
      </c>
      <c r="C26" s="45"/>
      <c r="D26" s="53">
        <v>49384</v>
      </c>
      <c r="E26" s="53">
        <v>39468</v>
      </c>
      <c r="F26" s="54">
        <v>8608</v>
      </c>
      <c r="G26" s="53">
        <v>1190</v>
      </c>
      <c r="H26" s="54">
        <v>118</v>
      </c>
      <c r="I26" s="54">
        <v>1425231</v>
      </c>
      <c r="J26" s="54">
        <v>1414836</v>
      </c>
      <c r="K26" s="53">
        <v>6726</v>
      </c>
      <c r="L26" s="53">
        <v>3669</v>
      </c>
      <c r="M26" s="53">
        <v>0</v>
      </c>
      <c r="N26" s="54">
        <v>267511</v>
      </c>
      <c r="O26" s="58"/>
      <c r="P26" s="86"/>
      <c r="Q26" s="35" t="s">
        <v>48</v>
      </c>
      <c r="R26" s="87"/>
      <c r="S26" s="87"/>
    </row>
    <row r="27" spans="1:19" s="82" customFormat="1" ht="35.25" customHeight="1">
      <c r="A27" s="44"/>
      <c r="B27" s="35" t="s">
        <v>49</v>
      </c>
      <c r="C27" s="45"/>
      <c r="D27" s="53">
        <v>15271</v>
      </c>
      <c r="E27" s="53">
        <v>10962</v>
      </c>
      <c r="F27" s="54">
        <v>3130</v>
      </c>
      <c r="G27" s="53">
        <v>837</v>
      </c>
      <c r="H27" s="54">
        <v>342</v>
      </c>
      <c r="I27" s="54">
        <v>972682</v>
      </c>
      <c r="J27" s="54">
        <v>967546</v>
      </c>
      <c r="K27" s="53">
        <v>3121</v>
      </c>
      <c r="L27" s="53">
        <v>2015</v>
      </c>
      <c r="M27" s="53">
        <v>26226</v>
      </c>
      <c r="N27" s="54">
        <v>140918</v>
      </c>
      <c r="O27" s="58"/>
      <c r="P27" s="86"/>
      <c r="Q27" s="35" t="s">
        <v>49</v>
      </c>
      <c r="R27" s="87"/>
      <c r="S27" s="87"/>
    </row>
    <row r="28" spans="1:19" s="82" customFormat="1" ht="35.25" customHeight="1">
      <c r="A28" s="44"/>
      <c r="B28" s="35" t="s">
        <v>139</v>
      </c>
      <c r="C28" s="45"/>
      <c r="D28" s="53">
        <v>40242</v>
      </c>
      <c r="E28" s="53">
        <v>35872</v>
      </c>
      <c r="F28" s="54">
        <v>3058</v>
      </c>
      <c r="G28" s="53">
        <v>1091</v>
      </c>
      <c r="H28" s="54">
        <v>221</v>
      </c>
      <c r="I28" s="54">
        <v>1166253</v>
      </c>
      <c r="J28" s="54">
        <v>1155819</v>
      </c>
      <c r="K28" s="53">
        <v>7503</v>
      </c>
      <c r="L28" s="53">
        <v>2931</v>
      </c>
      <c r="M28" s="53">
        <v>9544</v>
      </c>
      <c r="N28" s="54">
        <v>227373</v>
      </c>
      <c r="O28" s="58"/>
      <c r="P28" s="86"/>
      <c r="Q28" s="35" t="s">
        <v>140</v>
      </c>
      <c r="R28" s="87"/>
      <c r="S28" s="87"/>
    </row>
    <row r="29" spans="1:19" s="82" customFormat="1" ht="35.25" customHeight="1">
      <c r="A29" s="44"/>
      <c r="B29" s="35" t="s">
        <v>50</v>
      </c>
      <c r="C29" s="45"/>
      <c r="D29" s="53">
        <v>19342</v>
      </c>
      <c r="E29" s="53">
        <v>13108</v>
      </c>
      <c r="F29" s="54">
        <v>5454</v>
      </c>
      <c r="G29" s="53">
        <v>687</v>
      </c>
      <c r="H29" s="54">
        <v>93</v>
      </c>
      <c r="I29" s="54">
        <v>557503</v>
      </c>
      <c r="J29" s="54">
        <v>553178</v>
      </c>
      <c r="K29" s="53">
        <v>2921</v>
      </c>
      <c r="L29" s="53">
        <v>1404</v>
      </c>
      <c r="M29" s="53">
        <v>9900</v>
      </c>
      <c r="N29" s="54">
        <v>110575</v>
      </c>
      <c r="O29" s="58"/>
      <c r="P29" s="86"/>
      <c r="Q29" s="35" t="s">
        <v>50</v>
      </c>
      <c r="R29" s="87"/>
      <c r="S29" s="87"/>
    </row>
    <row r="30" spans="1:19" s="82" customFormat="1" ht="35.25" customHeight="1">
      <c r="A30" s="44"/>
      <c r="B30" s="35" t="s">
        <v>51</v>
      </c>
      <c r="C30" s="45"/>
      <c r="D30" s="53">
        <v>30735</v>
      </c>
      <c r="E30" s="53">
        <v>26199</v>
      </c>
      <c r="F30" s="54">
        <v>3772</v>
      </c>
      <c r="G30" s="53">
        <v>689</v>
      </c>
      <c r="H30" s="54">
        <v>75</v>
      </c>
      <c r="I30" s="54">
        <v>635846</v>
      </c>
      <c r="J30" s="54">
        <v>632756</v>
      </c>
      <c r="K30" s="53">
        <v>1490</v>
      </c>
      <c r="L30" s="53">
        <v>1600</v>
      </c>
      <c r="M30" s="53">
        <v>15058</v>
      </c>
      <c r="N30" s="54">
        <v>108378</v>
      </c>
      <c r="O30" s="58"/>
      <c r="P30" s="86"/>
      <c r="Q30" s="35" t="s">
        <v>51</v>
      </c>
      <c r="R30" s="87"/>
      <c r="S30" s="87"/>
    </row>
    <row r="31" spans="1:19" s="82" customFormat="1" ht="35.25" customHeight="1">
      <c r="A31" s="44"/>
      <c r="B31" s="35" t="s">
        <v>52</v>
      </c>
      <c r="C31" s="45"/>
      <c r="D31" s="53">
        <v>20589</v>
      </c>
      <c r="E31" s="53">
        <v>17848</v>
      </c>
      <c r="F31" s="54">
        <v>372</v>
      </c>
      <c r="G31" s="53">
        <v>2171</v>
      </c>
      <c r="H31" s="54">
        <v>198</v>
      </c>
      <c r="I31" s="54">
        <v>574989</v>
      </c>
      <c r="J31" s="54">
        <v>569813</v>
      </c>
      <c r="K31" s="53">
        <v>3840</v>
      </c>
      <c r="L31" s="53">
        <v>1336</v>
      </c>
      <c r="M31" s="53">
        <v>11237</v>
      </c>
      <c r="N31" s="54">
        <v>105281</v>
      </c>
      <c r="O31" s="58"/>
      <c r="P31" s="86"/>
      <c r="Q31" s="35" t="s">
        <v>52</v>
      </c>
      <c r="R31" s="87"/>
      <c r="S31" s="87"/>
    </row>
    <row r="32" spans="1:19" s="82" customFormat="1" ht="52.5" customHeight="1">
      <c r="A32" s="44"/>
      <c r="B32" s="36" t="s">
        <v>146</v>
      </c>
      <c r="C32" s="46"/>
      <c r="D32" s="53">
        <f aca="true" t="shared" si="1" ref="D32:N32">SUM(D26:D31)</f>
        <v>175563</v>
      </c>
      <c r="E32" s="53">
        <f t="shared" si="1"/>
        <v>143457</v>
      </c>
      <c r="F32" s="54">
        <f t="shared" si="1"/>
        <v>24394</v>
      </c>
      <c r="G32" s="53">
        <f t="shared" si="1"/>
        <v>6665</v>
      </c>
      <c r="H32" s="53">
        <f t="shared" si="1"/>
        <v>1047</v>
      </c>
      <c r="I32" s="53">
        <f t="shared" si="1"/>
        <v>5332504</v>
      </c>
      <c r="J32" s="54">
        <f t="shared" si="1"/>
        <v>5293948</v>
      </c>
      <c r="K32" s="53">
        <f t="shared" si="1"/>
        <v>25601</v>
      </c>
      <c r="L32" s="53">
        <f t="shared" si="1"/>
        <v>12955</v>
      </c>
      <c r="M32" s="53">
        <f t="shared" si="1"/>
        <v>71965</v>
      </c>
      <c r="N32" s="54">
        <f t="shared" si="1"/>
        <v>960036</v>
      </c>
      <c r="O32" s="58"/>
      <c r="P32" s="86"/>
      <c r="Q32" s="36" t="s">
        <v>146</v>
      </c>
      <c r="R32" s="87"/>
      <c r="S32" s="87"/>
    </row>
    <row r="33" spans="1:19" s="82" customFormat="1" ht="52.5" customHeight="1">
      <c r="A33" s="44"/>
      <c r="B33" s="36" t="s">
        <v>137</v>
      </c>
      <c r="C33" s="46"/>
      <c r="D33" s="53">
        <f aca="true" t="shared" si="2" ref="D33:N33">D25+D32</f>
        <v>2096101</v>
      </c>
      <c r="E33" s="53">
        <f t="shared" si="2"/>
        <v>1373844</v>
      </c>
      <c r="F33" s="54">
        <f t="shared" si="2"/>
        <v>412858</v>
      </c>
      <c r="G33" s="53">
        <f t="shared" si="2"/>
        <v>68611</v>
      </c>
      <c r="H33" s="53">
        <f t="shared" si="2"/>
        <v>240788</v>
      </c>
      <c r="I33" s="53">
        <f t="shared" si="2"/>
        <v>91248460</v>
      </c>
      <c r="J33" s="54">
        <f t="shared" si="2"/>
        <v>88269889</v>
      </c>
      <c r="K33" s="53">
        <f t="shared" si="2"/>
        <v>2743584</v>
      </c>
      <c r="L33" s="53">
        <f t="shared" si="2"/>
        <v>234987</v>
      </c>
      <c r="M33" s="53">
        <f t="shared" si="2"/>
        <v>1616554</v>
      </c>
      <c r="N33" s="54">
        <f t="shared" si="2"/>
        <v>16587193</v>
      </c>
      <c r="O33" s="58"/>
      <c r="P33" s="86"/>
      <c r="Q33" s="36" t="s">
        <v>137</v>
      </c>
      <c r="R33" s="87"/>
      <c r="S33" s="87"/>
    </row>
    <row r="34" spans="1:19" s="82" customFormat="1" ht="25.5" customHeight="1" thickBot="1">
      <c r="A34" s="47"/>
      <c r="B34" s="37"/>
      <c r="C34" s="48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60"/>
      <c r="P34" s="84"/>
      <c r="Q34" s="88"/>
      <c r="R34" s="84"/>
      <c r="S34" s="87"/>
    </row>
    <row r="35" spans="4:19" ht="13.5"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</row>
  </sheetData>
  <sheetProtection/>
  <printOptions/>
  <pageMargins left="0.984251968503937" right="0.7874015748031497" top="0.7480314960629921" bottom="0.6299212598425197" header="0.5118110236220472" footer="0.35433070866141736"/>
  <pageSetup horizontalDpi="600" verticalDpi="600" orientation="portrait" paperSize="9" scale="72" r:id="rId1"/>
  <colBreaks count="1" manualBreakCount="1">
    <brk id="9" max="65535" man="1"/>
  </colBreaks>
  <ignoredErrors>
    <ignoredError sqref="D7 I7 N7 E8:H8 J8:L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R40"/>
  <sheetViews>
    <sheetView view="pageBreakPreview" zoomScale="70" zoomScaleNormal="80" zoomScaleSheetLayoutView="70" zoomScalePageLayoutView="0" workbookViewId="0" topLeftCell="A1">
      <pane xSplit="3" ySplit="11" topLeftCell="D12" activePane="bottomRight" state="frozen"/>
      <selection pane="topLeft" activeCell="I14" sqref="I14"/>
      <selection pane="topRight" activeCell="I14" sqref="I14"/>
      <selection pane="bottomLeft" activeCell="I14" sqref="I14"/>
      <selection pane="bottomRight" activeCell="B1" sqref="B1"/>
    </sheetView>
  </sheetViews>
  <sheetFormatPr defaultColWidth="9.00390625" defaultRowHeight="13.5"/>
  <cols>
    <col min="1" max="1" width="1.75390625" style="79" customWidth="1"/>
    <col min="2" max="2" width="13.375" style="79" customWidth="1"/>
    <col min="3" max="3" width="1.75390625" style="79" customWidth="1"/>
    <col min="4" max="15" width="15.25390625" style="79" customWidth="1"/>
    <col min="16" max="16" width="1.75390625" style="79" customWidth="1"/>
    <col min="17" max="17" width="13.375" style="79" customWidth="1"/>
    <col min="18" max="18" width="1.75390625" style="79" customWidth="1"/>
    <col min="19" max="16384" width="9.00390625" style="79" customWidth="1"/>
  </cols>
  <sheetData>
    <row r="1" ht="14.25">
      <c r="B1" s="29" t="s">
        <v>185</v>
      </c>
    </row>
    <row r="4" spans="1:18" ht="31.5" customHeight="1">
      <c r="A4" s="42"/>
      <c r="B4" s="43" t="s">
        <v>184</v>
      </c>
      <c r="C4" s="4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1:18" ht="17.25">
      <c r="A5" s="42"/>
      <c r="B5" s="42"/>
      <c r="C5" s="4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1:18" ht="15" thickBot="1">
      <c r="A6" s="80"/>
      <c r="B6" s="23" t="s">
        <v>103</v>
      </c>
      <c r="C6" s="80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80"/>
      <c r="Q6" s="80"/>
      <c r="R6" s="33" t="s">
        <v>1</v>
      </c>
    </row>
    <row r="7" spans="1:18" ht="13.5">
      <c r="A7" s="12"/>
      <c r="B7" s="13"/>
      <c r="C7" s="65"/>
      <c r="D7" s="64" t="s">
        <v>175</v>
      </c>
      <c r="E7" s="62" t="s">
        <v>174</v>
      </c>
      <c r="F7" s="17" t="s">
        <v>176</v>
      </c>
      <c r="G7" s="10" t="s">
        <v>105</v>
      </c>
      <c r="H7" s="10"/>
      <c r="I7" s="11"/>
      <c r="J7" s="17" t="s">
        <v>162</v>
      </c>
      <c r="K7" s="17" t="s">
        <v>163</v>
      </c>
      <c r="L7" s="10" t="s">
        <v>104</v>
      </c>
      <c r="M7" s="11"/>
      <c r="N7" s="17" t="s">
        <v>177</v>
      </c>
      <c r="O7" s="17" t="s">
        <v>178</v>
      </c>
      <c r="P7" s="13"/>
      <c r="Q7" s="12"/>
      <c r="R7" s="12"/>
    </row>
    <row r="8" spans="1:18" ht="13.5">
      <c r="A8" s="12"/>
      <c r="B8" s="13"/>
      <c r="C8" s="14"/>
      <c r="D8" s="18"/>
      <c r="E8" s="4"/>
      <c r="F8" s="4"/>
      <c r="G8" s="18" t="s">
        <v>60</v>
      </c>
      <c r="H8" s="18" t="s">
        <v>61</v>
      </c>
      <c r="I8" s="18" t="s">
        <v>62</v>
      </c>
      <c r="J8" s="4"/>
      <c r="K8" s="4"/>
      <c r="L8" s="18" t="s">
        <v>60</v>
      </c>
      <c r="M8" s="18" t="s">
        <v>61</v>
      </c>
      <c r="N8" s="4"/>
      <c r="O8" s="4"/>
      <c r="P8" s="13"/>
      <c r="Q8" s="12"/>
      <c r="R8" s="12"/>
    </row>
    <row r="9" spans="1:18" ht="13.5">
      <c r="A9" s="12"/>
      <c r="B9" s="24" t="s">
        <v>143</v>
      </c>
      <c r="C9" s="4"/>
      <c r="D9" s="4" t="s">
        <v>159</v>
      </c>
      <c r="E9" s="4" t="s">
        <v>128</v>
      </c>
      <c r="F9" s="4" t="s">
        <v>106</v>
      </c>
      <c r="G9" s="4" t="s">
        <v>107</v>
      </c>
      <c r="H9" s="4" t="s">
        <v>107</v>
      </c>
      <c r="I9" s="4" t="s">
        <v>108</v>
      </c>
      <c r="J9" s="4" t="s">
        <v>109</v>
      </c>
      <c r="K9" s="4" t="s">
        <v>110</v>
      </c>
      <c r="L9" s="4" t="s">
        <v>10</v>
      </c>
      <c r="M9" s="4" t="s">
        <v>78</v>
      </c>
      <c r="N9" s="4" t="s">
        <v>111</v>
      </c>
      <c r="O9" s="4" t="s">
        <v>112</v>
      </c>
      <c r="P9" s="13"/>
      <c r="Q9" s="40" t="s">
        <v>150</v>
      </c>
      <c r="R9" s="12"/>
    </row>
    <row r="10" spans="1:18" ht="13.5">
      <c r="A10" s="12"/>
      <c r="B10" s="13"/>
      <c r="C10" s="14"/>
      <c r="D10" s="4" t="s">
        <v>160</v>
      </c>
      <c r="E10" s="4" t="s">
        <v>129</v>
      </c>
      <c r="F10" s="4"/>
      <c r="G10" s="4" t="s">
        <v>100</v>
      </c>
      <c r="H10" s="4" t="s">
        <v>113</v>
      </c>
      <c r="I10" s="4" t="s">
        <v>114</v>
      </c>
      <c r="J10" s="4"/>
      <c r="K10" s="4"/>
      <c r="L10" s="4" t="s">
        <v>75</v>
      </c>
      <c r="M10" s="4"/>
      <c r="N10" s="4"/>
      <c r="O10" s="4"/>
      <c r="P10" s="2"/>
      <c r="Q10" s="12"/>
      <c r="R10" s="12"/>
    </row>
    <row r="11" spans="1:18" ht="14.25" thickBot="1">
      <c r="A11" s="20"/>
      <c r="B11" s="20"/>
      <c r="C11" s="21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6"/>
      <c r="Q11" s="20"/>
      <c r="R11" s="20"/>
    </row>
    <row r="12" spans="1:17" s="82" customFormat="1" ht="52.5" customHeight="1">
      <c r="A12" s="44"/>
      <c r="B12" s="35" t="s">
        <v>42</v>
      </c>
      <c r="C12" s="90"/>
      <c r="D12" s="53">
        <v>14641</v>
      </c>
      <c r="E12" s="53">
        <v>1439397</v>
      </c>
      <c r="F12" s="54">
        <v>7610786</v>
      </c>
      <c r="G12" s="53">
        <v>7610670</v>
      </c>
      <c r="H12" s="54">
        <v>110</v>
      </c>
      <c r="I12" s="54">
        <v>6</v>
      </c>
      <c r="J12" s="54">
        <v>299296</v>
      </c>
      <c r="K12" s="53">
        <v>18000</v>
      </c>
      <c r="L12" s="53">
        <v>18000</v>
      </c>
      <c r="M12" s="53">
        <v>0</v>
      </c>
      <c r="N12" s="54">
        <v>0</v>
      </c>
      <c r="O12" s="58">
        <v>889</v>
      </c>
      <c r="P12" s="81"/>
      <c r="Q12" s="35" t="s">
        <v>42</v>
      </c>
    </row>
    <row r="13" spans="1:17" s="82" customFormat="1" ht="35.25" customHeight="1">
      <c r="A13" s="44"/>
      <c r="B13" s="35" t="s">
        <v>43</v>
      </c>
      <c r="C13" s="45"/>
      <c r="D13" s="53">
        <v>4718</v>
      </c>
      <c r="E13" s="53">
        <v>461091</v>
      </c>
      <c r="F13" s="54">
        <v>2448922</v>
      </c>
      <c r="G13" s="53">
        <v>267451</v>
      </c>
      <c r="H13" s="54">
        <v>0</v>
      </c>
      <c r="I13" s="54">
        <v>2181471</v>
      </c>
      <c r="J13" s="54">
        <v>103273</v>
      </c>
      <c r="K13" s="53">
        <v>3651</v>
      </c>
      <c r="L13" s="53">
        <v>0</v>
      </c>
      <c r="M13" s="53">
        <v>3651</v>
      </c>
      <c r="N13" s="54">
        <v>220460</v>
      </c>
      <c r="O13" s="58">
        <v>0</v>
      </c>
      <c r="P13" s="81"/>
      <c r="Q13" s="35" t="s">
        <v>43</v>
      </c>
    </row>
    <row r="14" spans="1:17" s="82" customFormat="1" ht="35.25" customHeight="1">
      <c r="A14" s="44"/>
      <c r="B14" s="35" t="s">
        <v>44</v>
      </c>
      <c r="C14" s="45"/>
      <c r="D14" s="53">
        <v>5468</v>
      </c>
      <c r="E14" s="53">
        <v>536514</v>
      </c>
      <c r="F14" s="54">
        <v>2887703</v>
      </c>
      <c r="G14" s="53">
        <v>2887660</v>
      </c>
      <c r="H14" s="54">
        <v>41</v>
      </c>
      <c r="I14" s="54">
        <v>2</v>
      </c>
      <c r="J14" s="54">
        <v>73394</v>
      </c>
      <c r="K14" s="53">
        <v>51016</v>
      </c>
      <c r="L14" s="53">
        <v>0</v>
      </c>
      <c r="M14" s="53">
        <v>51016</v>
      </c>
      <c r="N14" s="54">
        <v>50264</v>
      </c>
      <c r="O14" s="58">
        <v>0</v>
      </c>
      <c r="P14" s="81"/>
      <c r="Q14" s="35" t="s">
        <v>44</v>
      </c>
    </row>
    <row r="15" spans="1:17" s="82" customFormat="1" ht="35.25" customHeight="1">
      <c r="A15" s="44"/>
      <c r="B15" s="35" t="s">
        <v>45</v>
      </c>
      <c r="C15" s="45"/>
      <c r="D15" s="53">
        <v>3488</v>
      </c>
      <c r="E15" s="53">
        <v>335897</v>
      </c>
      <c r="F15" s="54">
        <v>1788276</v>
      </c>
      <c r="G15" s="53">
        <v>1788249</v>
      </c>
      <c r="H15" s="54">
        <v>26</v>
      </c>
      <c r="I15" s="54">
        <v>1</v>
      </c>
      <c r="J15" s="54">
        <v>80422</v>
      </c>
      <c r="K15" s="53">
        <v>100000</v>
      </c>
      <c r="L15" s="53">
        <v>100000</v>
      </c>
      <c r="M15" s="53">
        <v>0</v>
      </c>
      <c r="N15" s="54">
        <v>559</v>
      </c>
      <c r="O15" s="58">
        <v>0</v>
      </c>
      <c r="P15" s="81"/>
      <c r="Q15" s="35" t="s">
        <v>45</v>
      </c>
    </row>
    <row r="16" spans="1:17" s="82" customFormat="1" ht="35.25" customHeight="1">
      <c r="A16" s="44"/>
      <c r="B16" s="35" t="s">
        <v>46</v>
      </c>
      <c r="C16" s="45"/>
      <c r="D16" s="53">
        <v>4995</v>
      </c>
      <c r="E16" s="53">
        <v>473399</v>
      </c>
      <c r="F16" s="54">
        <v>2572893</v>
      </c>
      <c r="G16" s="53">
        <v>2572853</v>
      </c>
      <c r="H16" s="54">
        <v>38</v>
      </c>
      <c r="I16" s="54">
        <v>2</v>
      </c>
      <c r="J16" s="54">
        <v>92508</v>
      </c>
      <c r="K16" s="53">
        <v>26461</v>
      </c>
      <c r="L16" s="53">
        <v>0</v>
      </c>
      <c r="M16" s="53">
        <v>26461</v>
      </c>
      <c r="N16" s="54">
        <v>539076</v>
      </c>
      <c r="O16" s="58">
        <v>0</v>
      </c>
      <c r="P16" s="81"/>
      <c r="Q16" s="35" t="s">
        <v>46</v>
      </c>
    </row>
    <row r="17" spans="1:17" s="82" customFormat="1" ht="35.25" customHeight="1">
      <c r="A17" s="44"/>
      <c r="B17" s="35" t="s">
        <v>47</v>
      </c>
      <c r="C17" s="45"/>
      <c r="D17" s="53">
        <v>3105</v>
      </c>
      <c r="E17" s="53">
        <v>302280</v>
      </c>
      <c r="F17" s="54">
        <v>1524706</v>
      </c>
      <c r="G17" s="53">
        <v>1524682</v>
      </c>
      <c r="H17" s="54">
        <v>24</v>
      </c>
      <c r="I17" s="54">
        <v>0</v>
      </c>
      <c r="J17" s="54">
        <v>69412</v>
      </c>
      <c r="K17" s="53">
        <v>0</v>
      </c>
      <c r="L17" s="53">
        <v>0</v>
      </c>
      <c r="M17" s="53">
        <v>0</v>
      </c>
      <c r="N17" s="54">
        <v>1073</v>
      </c>
      <c r="O17" s="58">
        <v>0</v>
      </c>
      <c r="P17" s="81"/>
      <c r="Q17" s="35" t="s">
        <v>47</v>
      </c>
    </row>
    <row r="18" spans="1:17" s="82" customFormat="1" ht="35.25" customHeight="1">
      <c r="A18" s="44"/>
      <c r="B18" s="35" t="s">
        <v>130</v>
      </c>
      <c r="C18" s="45"/>
      <c r="D18" s="53">
        <v>2412</v>
      </c>
      <c r="E18" s="53">
        <v>229764</v>
      </c>
      <c r="F18" s="54">
        <v>1272234</v>
      </c>
      <c r="G18" s="53">
        <v>1272214</v>
      </c>
      <c r="H18" s="54">
        <v>19</v>
      </c>
      <c r="I18" s="54">
        <v>1</v>
      </c>
      <c r="J18" s="54">
        <v>48609</v>
      </c>
      <c r="K18" s="53">
        <v>0</v>
      </c>
      <c r="L18" s="53">
        <v>0</v>
      </c>
      <c r="M18" s="53">
        <v>0</v>
      </c>
      <c r="N18" s="54">
        <v>0</v>
      </c>
      <c r="O18" s="58">
        <v>0</v>
      </c>
      <c r="P18" s="81"/>
      <c r="Q18" s="35" t="s">
        <v>130</v>
      </c>
    </row>
    <row r="19" spans="1:17" s="82" customFormat="1" ht="35.25" customHeight="1">
      <c r="A19" s="44"/>
      <c r="B19" s="35" t="s">
        <v>131</v>
      </c>
      <c r="C19" s="45"/>
      <c r="D19" s="53">
        <v>3866</v>
      </c>
      <c r="E19" s="53">
        <v>386316</v>
      </c>
      <c r="F19" s="54">
        <v>2007507</v>
      </c>
      <c r="G19" s="53">
        <v>2007476</v>
      </c>
      <c r="H19" s="54">
        <v>29</v>
      </c>
      <c r="I19" s="54">
        <v>2</v>
      </c>
      <c r="J19" s="54">
        <v>77172</v>
      </c>
      <c r="K19" s="53">
        <v>37503</v>
      </c>
      <c r="L19" s="53">
        <v>0</v>
      </c>
      <c r="M19" s="53">
        <v>37503</v>
      </c>
      <c r="N19" s="54">
        <v>372</v>
      </c>
      <c r="O19" s="58">
        <v>0</v>
      </c>
      <c r="P19" s="81"/>
      <c r="Q19" s="35" t="s">
        <v>131</v>
      </c>
    </row>
    <row r="20" spans="1:17" s="82" customFormat="1" ht="35.25" customHeight="1">
      <c r="A20" s="44"/>
      <c r="B20" s="35" t="s">
        <v>132</v>
      </c>
      <c r="C20" s="45"/>
      <c r="D20" s="53">
        <v>2078</v>
      </c>
      <c r="E20" s="53">
        <v>190420</v>
      </c>
      <c r="F20" s="54">
        <v>1057185</v>
      </c>
      <c r="G20" s="53">
        <v>121772</v>
      </c>
      <c r="H20" s="54">
        <v>0</v>
      </c>
      <c r="I20" s="54">
        <v>935413</v>
      </c>
      <c r="J20" s="54">
        <v>56773</v>
      </c>
      <c r="K20" s="53">
        <v>3214</v>
      </c>
      <c r="L20" s="53">
        <v>0</v>
      </c>
      <c r="M20" s="53">
        <v>3214</v>
      </c>
      <c r="N20" s="54">
        <v>64102</v>
      </c>
      <c r="O20" s="58">
        <v>0</v>
      </c>
      <c r="P20" s="81"/>
      <c r="Q20" s="35" t="s">
        <v>132</v>
      </c>
    </row>
    <row r="21" spans="1:17" s="82" customFormat="1" ht="35.25" customHeight="1">
      <c r="A21" s="44"/>
      <c r="B21" s="35" t="s">
        <v>133</v>
      </c>
      <c r="C21" s="45"/>
      <c r="D21" s="53">
        <v>2351</v>
      </c>
      <c r="E21" s="53">
        <v>217286</v>
      </c>
      <c r="F21" s="54">
        <v>1160743</v>
      </c>
      <c r="G21" s="53">
        <v>142358</v>
      </c>
      <c r="H21" s="54">
        <v>1018384</v>
      </c>
      <c r="I21" s="54">
        <v>1</v>
      </c>
      <c r="J21" s="54">
        <v>52326</v>
      </c>
      <c r="K21" s="53">
        <v>0</v>
      </c>
      <c r="L21" s="53">
        <v>0</v>
      </c>
      <c r="M21" s="53">
        <v>0</v>
      </c>
      <c r="N21" s="54">
        <v>98068</v>
      </c>
      <c r="O21" s="58">
        <v>0</v>
      </c>
      <c r="P21" s="81"/>
      <c r="Q21" s="35" t="s">
        <v>133</v>
      </c>
    </row>
    <row r="22" spans="1:17" s="82" customFormat="1" ht="35.25" customHeight="1">
      <c r="A22" s="44"/>
      <c r="B22" s="35" t="s">
        <v>134</v>
      </c>
      <c r="C22" s="45"/>
      <c r="D22" s="53">
        <v>2640</v>
      </c>
      <c r="E22" s="53">
        <v>270202</v>
      </c>
      <c r="F22" s="54">
        <v>1399696</v>
      </c>
      <c r="G22" s="53">
        <v>135235</v>
      </c>
      <c r="H22" s="54">
        <v>0</v>
      </c>
      <c r="I22" s="54">
        <v>1264461</v>
      </c>
      <c r="J22" s="54">
        <v>42013</v>
      </c>
      <c r="K22" s="53">
        <v>0</v>
      </c>
      <c r="L22" s="53">
        <v>0</v>
      </c>
      <c r="M22" s="53">
        <v>0</v>
      </c>
      <c r="N22" s="54">
        <v>4</v>
      </c>
      <c r="O22" s="58">
        <v>0</v>
      </c>
      <c r="P22" s="81"/>
      <c r="Q22" s="35" t="s">
        <v>134</v>
      </c>
    </row>
    <row r="23" spans="1:17" s="82" customFormat="1" ht="35.25" customHeight="1">
      <c r="A23" s="44"/>
      <c r="B23" s="35" t="s">
        <v>135</v>
      </c>
      <c r="C23" s="45"/>
      <c r="D23" s="53">
        <v>4911</v>
      </c>
      <c r="E23" s="53">
        <v>483524</v>
      </c>
      <c r="F23" s="54">
        <v>2495306</v>
      </c>
      <c r="G23" s="53">
        <v>2495268</v>
      </c>
      <c r="H23" s="54">
        <v>36</v>
      </c>
      <c r="I23" s="54">
        <v>2</v>
      </c>
      <c r="J23" s="54">
        <v>138207</v>
      </c>
      <c r="K23" s="53">
        <v>4461</v>
      </c>
      <c r="L23" s="53">
        <v>0</v>
      </c>
      <c r="M23" s="53">
        <v>4461</v>
      </c>
      <c r="N23" s="54">
        <v>55</v>
      </c>
      <c r="O23" s="58">
        <v>0</v>
      </c>
      <c r="P23" s="81"/>
      <c r="Q23" s="35" t="s">
        <v>135</v>
      </c>
    </row>
    <row r="24" spans="1:17" s="82" customFormat="1" ht="35.25" customHeight="1">
      <c r="A24" s="44"/>
      <c r="B24" s="35" t="s">
        <v>136</v>
      </c>
      <c r="C24" s="45"/>
      <c r="D24" s="53">
        <v>1653</v>
      </c>
      <c r="E24" s="53">
        <v>160811</v>
      </c>
      <c r="F24" s="54">
        <v>843138</v>
      </c>
      <c r="G24" s="53">
        <v>843125</v>
      </c>
      <c r="H24" s="54">
        <v>12</v>
      </c>
      <c r="I24" s="54">
        <v>1</v>
      </c>
      <c r="J24" s="54">
        <v>41541</v>
      </c>
      <c r="K24" s="53">
        <v>0</v>
      </c>
      <c r="L24" s="53">
        <v>0</v>
      </c>
      <c r="M24" s="53">
        <v>0</v>
      </c>
      <c r="N24" s="54">
        <v>163491</v>
      </c>
      <c r="O24" s="58">
        <v>0</v>
      </c>
      <c r="P24" s="81"/>
      <c r="Q24" s="35" t="s">
        <v>136</v>
      </c>
    </row>
    <row r="25" spans="1:17" s="82" customFormat="1" ht="52.5" customHeight="1">
      <c r="A25" s="44"/>
      <c r="B25" s="36" t="s">
        <v>145</v>
      </c>
      <c r="C25" s="46"/>
      <c r="D25" s="53">
        <f aca="true" t="shared" si="0" ref="D25:O25">SUM(D12:D24)</f>
        <v>56326</v>
      </c>
      <c r="E25" s="53">
        <f t="shared" si="0"/>
        <v>5486901</v>
      </c>
      <c r="F25" s="54">
        <f t="shared" si="0"/>
        <v>29069095</v>
      </c>
      <c r="G25" s="53">
        <f t="shared" si="0"/>
        <v>23669013</v>
      </c>
      <c r="H25" s="53">
        <f t="shared" si="0"/>
        <v>1018719</v>
      </c>
      <c r="I25" s="53">
        <f t="shared" si="0"/>
        <v>4381363</v>
      </c>
      <c r="J25" s="54">
        <f t="shared" si="0"/>
        <v>1174946</v>
      </c>
      <c r="K25" s="53">
        <f t="shared" si="0"/>
        <v>244306</v>
      </c>
      <c r="L25" s="53">
        <f t="shared" si="0"/>
        <v>118000</v>
      </c>
      <c r="M25" s="53">
        <f t="shared" si="0"/>
        <v>126306</v>
      </c>
      <c r="N25" s="54">
        <f t="shared" si="0"/>
        <v>1137524</v>
      </c>
      <c r="O25" s="58">
        <f t="shared" si="0"/>
        <v>889</v>
      </c>
      <c r="P25" s="81"/>
      <c r="Q25" s="36" t="s">
        <v>145</v>
      </c>
    </row>
    <row r="26" spans="1:17" s="82" customFormat="1" ht="52.5" customHeight="1">
      <c r="A26" s="44"/>
      <c r="B26" s="35" t="s">
        <v>48</v>
      </c>
      <c r="C26" s="45"/>
      <c r="D26" s="53">
        <v>967</v>
      </c>
      <c r="E26" s="53">
        <v>95159</v>
      </c>
      <c r="F26" s="54">
        <v>464953</v>
      </c>
      <c r="G26" s="53">
        <v>44797</v>
      </c>
      <c r="H26" s="54">
        <v>0</v>
      </c>
      <c r="I26" s="54">
        <v>420156</v>
      </c>
      <c r="J26" s="54">
        <v>22530</v>
      </c>
      <c r="K26" s="53">
        <v>0</v>
      </c>
      <c r="L26" s="53">
        <v>0</v>
      </c>
      <c r="M26" s="53">
        <v>0</v>
      </c>
      <c r="N26" s="54">
        <v>18</v>
      </c>
      <c r="O26" s="58">
        <v>0</v>
      </c>
      <c r="P26" s="81"/>
      <c r="Q26" s="35" t="s">
        <v>48</v>
      </c>
    </row>
    <row r="27" spans="1:17" s="82" customFormat="1" ht="35.25" customHeight="1">
      <c r="A27" s="44"/>
      <c r="B27" s="35" t="s">
        <v>49</v>
      </c>
      <c r="C27" s="45"/>
      <c r="D27" s="53">
        <v>498</v>
      </c>
      <c r="E27" s="53">
        <v>45789</v>
      </c>
      <c r="F27" s="54">
        <v>243336</v>
      </c>
      <c r="G27" s="53">
        <v>28318</v>
      </c>
      <c r="H27" s="54">
        <v>4</v>
      </c>
      <c r="I27" s="54">
        <v>215014</v>
      </c>
      <c r="J27" s="54">
        <v>14850</v>
      </c>
      <c r="K27" s="53">
        <v>2353</v>
      </c>
      <c r="L27" s="53">
        <v>0</v>
      </c>
      <c r="M27" s="53">
        <v>2353</v>
      </c>
      <c r="N27" s="54">
        <v>105</v>
      </c>
      <c r="O27" s="58">
        <v>0</v>
      </c>
      <c r="P27" s="81"/>
      <c r="Q27" s="35" t="s">
        <v>49</v>
      </c>
    </row>
    <row r="28" spans="1:17" s="82" customFormat="1" ht="35.25" customHeight="1">
      <c r="A28" s="44"/>
      <c r="B28" s="35" t="s">
        <v>139</v>
      </c>
      <c r="C28" s="45"/>
      <c r="D28" s="53">
        <v>835</v>
      </c>
      <c r="E28" s="53">
        <v>83701</v>
      </c>
      <c r="F28" s="54">
        <v>442447</v>
      </c>
      <c r="G28" s="53">
        <v>388893</v>
      </c>
      <c r="H28" s="54">
        <v>6</v>
      </c>
      <c r="I28" s="54">
        <v>53548</v>
      </c>
      <c r="J28" s="54">
        <v>18418</v>
      </c>
      <c r="K28" s="53">
        <v>0</v>
      </c>
      <c r="L28" s="53">
        <v>0</v>
      </c>
      <c r="M28" s="53">
        <v>0</v>
      </c>
      <c r="N28" s="54">
        <v>38</v>
      </c>
      <c r="O28" s="58">
        <v>0</v>
      </c>
      <c r="P28" s="81"/>
      <c r="Q28" s="35" t="s">
        <v>139</v>
      </c>
    </row>
    <row r="29" spans="1:17" s="82" customFormat="1" ht="35.25" customHeight="1">
      <c r="A29" s="44"/>
      <c r="B29" s="35" t="s">
        <v>50</v>
      </c>
      <c r="C29" s="45"/>
      <c r="D29" s="53">
        <v>399</v>
      </c>
      <c r="E29" s="53">
        <v>41046</v>
      </c>
      <c r="F29" s="54">
        <v>227024</v>
      </c>
      <c r="G29" s="53">
        <v>227021</v>
      </c>
      <c r="H29" s="54">
        <v>0</v>
      </c>
      <c r="I29" s="54">
        <v>3</v>
      </c>
      <c r="J29" s="54">
        <v>11913</v>
      </c>
      <c r="K29" s="53">
        <v>0</v>
      </c>
      <c r="L29" s="53">
        <v>0</v>
      </c>
      <c r="M29" s="53">
        <v>0</v>
      </c>
      <c r="N29" s="54">
        <v>14884</v>
      </c>
      <c r="O29" s="58">
        <v>0</v>
      </c>
      <c r="P29" s="81"/>
      <c r="Q29" s="35" t="s">
        <v>50</v>
      </c>
    </row>
    <row r="30" spans="1:17" s="82" customFormat="1" ht="35.25" customHeight="1">
      <c r="A30" s="44"/>
      <c r="B30" s="35" t="s">
        <v>51</v>
      </c>
      <c r="C30" s="45"/>
      <c r="D30" s="53">
        <v>404</v>
      </c>
      <c r="E30" s="53">
        <v>43636</v>
      </c>
      <c r="F30" s="54">
        <v>230656</v>
      </c>
      <c r="G30" s="53">
        <v>26860</v>
      </c>
      <c r="H30" s="54">
        <v>203793</v>
      </c>
      <c r="I30" s="54">
        <v>3</v>
      </c>
      <c r="J30" s="54">
        <v>19295</v>
      </c>
      <c r="K30" s="53">
        <v>8291</v>
      </c>
      <c r="L30" s="53">
        <v>0</v>
      </c>
      <c r="M30" s="53">
        <v>8291</v>
      </c>
      <c r="N30" s="54">
        <v>1</v>
      </c>
      <c r="O30" s="58">
        <v>160</v>
      </c>
      <c r="P30" s="81"/>
      <c r="Q30" s="35" t="s">
        <v>51</v>
      </c>
    </row>
    <row r="31" spans="1:17" s="82" customFormat="1" ht="35.25" customHeight="1">
      <c r="A31" s="44"/>
      <c r="B31" s="35" t="s">
        <v>52</v>
      </c>
      <c r="C31" s="45"/>
      <c r="D31" s="53">
        <v>369</v>
      </c>
      <c r="E31" s="53">
        <v>36579</v>
      </c>
      <c r="F31" s="54">
        <v>183117</v>
      </c>
      <c r="G31" s="53">
        <v>183115</v>
      </c>
      <c r="H31" s="54">
        <v>1</v>
      </c>
      <c r="I31" s="54">
        <v>1</v>
      </c>
      <c r="J31" s="54">
        <v>14127</v>
      </c>
      <c r="K31" s="53">
        <v>0</v>
      </c>
      <c r="L31" s="53">
        <v>0</v>
      </c>
      <c r="M31" s="53">
        <v>0</v>
      </c>
      <c r="N31" s="54">
        <v>1</v>
      </c>
      <c r="O31" s="58">
        <v>0</v>
      </c>
      <c r="P31" s="81"/>
      <c r="Q31" s="35" t="s">
        <v>52</v>
      </c>
    </row>
    <row r="32" spans="1:17" s="82" customFormat="1" ht="52.5" customHeight="1">
      <c r="A32" s="44"/>
      <c r="B32" s="36" t="s">
        <v>146</v>
      </c>
      <c r="C32" s="46"/>
      <c r="D32" s="53">
        <f aca="true" t="shared" si="1" ref="D32:O32">SUM(D26:D31)</f>
        <v>3472</v>
      </c>
      <c r="E32" s="53">
        <f t="shared" si="1"/>
        <v>345910</v>
      </c>
      <c r="F32" s="54">
        <f t="shared" si="1"/>
        <v>1791533</v>
      </c>
      <c r="G32" s="53">
        <f t="shared" si="1"/>
        <v>899004</v>
      </c>
      <c r="H32" s="53">
        <f t="shared" si="1"/>
        <v>203804</v>
      </c>
      <c r="I32" s="53">
        <f t="shared" si="1"/>
        <v>688725</v>
      </c>
      <c r="J32" s="54">
        <f t="shared" si="1"/>
        <v>101133</v>
      </c>
      <c r="K32" s="53">
        <f t="shared" si="1"/>
        <v>10644</v>
      </c>
      <c r="L32" s="53">
        <f t="shared" si="1"/>
        <v>0</v>
      </c>
      <c r="M32" s="53">
        <f t="shared" si="1"/>
        <v>10644</v>
      </c>
      <c r="N32" s="54">
        <f t="shared" si="1"/>
        <v>15047</v>
      </c>
      <c r="O32" s="58">
        <f t="shared" si="1"/>
        <v>160</v>
      </c>
      <c r="P32" s="81"/>
      <c r="Q32" s="36" t="s">
        <v>146</v>
      </c>
    </row>
    <row r="33" spans="1:17" s="82" customFormat="1" ht="52.5" customHeight="1">
      <c r="A33" s="44"/>
      <c r="B33" s="36" t="s">
        <v>137</v>
      </c>
      <c r="C33" s="46"/>
      <c r="D33" s="53">
        <f aca="true" t="shared" si="2" ref="D33:O33">D25+D32</f>
        <v>59798</v>
      </c>
      <c r="E33" s="53">
        <f t="shared" si="2"/>
        <v>5832811</v>
      </c>
      <c r="F33" s="54">
        <f t="shared" si="2"/>
        <v>30860628</v>
      </c>
      <c r="G33" s="53">
        <f t="shared" si="2"/>
        <v>24568017</v>
      </c>
      <c r="H33" s="53">
        <f t="shared" si="2"/>
        <v>1222523</v>
      </c>
      <c r="I33" s="53">
        <f t="shared" si="2"/>
        <v>5070088</v>
      </c>
      <c r="J33" s="54">
        <f t="shared" si="2"/>
        <v>1276079</v>
      </c>
      <c r="K33" s="53">
        <f t="shared" si="2"/>
        <v>254950</v>
      </c>
      <c r="L33" s="53">
        <f t="shared" si="2"/>
        <v>118000</v>
      </c>
      <c r="M33" s="53">
        <f t="shared" si="2"/>
        <v>136950</v>
      </c>
      <c r="N33" s="54">
        <f t="shared" si="2"/>
        <v>1152571</v>
      </c>
      <c r="O33" s="58">
        <f t="shared" si="2"/>
        <v>1049</v>
      </c>
      <c r="P33" s="81"/>
      <c r="Q33" s="36" t="s">
        <v>137</v>
      </c>
    </row>
    <row r="34" spans="1:18" s="82" customFormat="1" ht="25.5" customHeight="1" thickBot="1">
      <c r="A34" s="47"/>
      <c r="B34" s="37"/>
      <c r="C34" s="48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60"/>
      <c r="P34" s="83"/>
      <c r="Q34" s="47"/>
      <c r="R34" s="83"/>
    </row>
    <row r="35" spans="4:15" ht="13.5"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</row>
    <row r="36" spans="4:15" ht="13.5"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</row>
    <row r="37" spans="4:15" ht="13.5"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</row>
    <row r="38" spans="4:15" ht="13.5"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</row>
    <row r="39" spans="4:15" ht="13.5"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</row>
    <row r="40" spans="4:15" ht="13.5"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</row>
  </sheetData>
  <sheetProtection/>
  <printOptions/>
  <pageMargins left="0.984251968503937" right="0.7874015748031497" top="0.7480314960629921" bottom="0.6299212598425197" header="0.5118110236220472" footer="0.35433070866141736"/>
  <pageSetup horizontalDpi="600" verticalDpi="600" orientation="portrait" paperSize="9" scale="72" r:id="rId1"/>
  <colBreaks count="1" manualBreakCount="1">
    <brk id="9" max="65535" man="1"/>
  </colBreaks>
  <ignoredErrors>
    <ignoredError sqref="D7:F7 J7:K7 N7:O7 G8:I8 L8:M8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R37"/>
  <sheetViews>
    <sheetView view="pageBreakPreview" zoomScale="70" zoomScaleNormal="80" zoomScaleSheetLayoutView="70" zoomScalePageLayoutView="0" workbookViewId="0" topLeftCell="A1">
      <pane xSplit="3" ySplit="11" topLeftCell="D12" activePane="bottomRight" state="frozen"/>
      <selection pane="topLeft" activeCell="I14" sqref="I14"/>
      <selection pane="topRight" activeCell="I14" sqref="I14"/>
      <selection pane="bottomLeft" activeCell="I14" sqref="I14"/>
      <selection pane="bottomRight" activeCell="B1" sqref="B1"/>
    </sheetView>
  </sheetViews>
  <sheetFormatPr defaultColWidth="9.00390625" defaultRowHeight="13.5"/>
  <cols>
    <col min="1" max="1" width="1.75390625" style="70" customWidth="1"/>
    <col min="2" max="2" width="13.375" style="70" customWidth="1"/>
    <col min="3" max="3" width="1.75390625" style="70" customWidth="1"/>
    <col min="4" max="15" width="15.25390625" style="70" customWidth="1"/>
    <col min="16" max="16" width="1.75390625" style="70" customWidth="1"/>
    <col min="17" max="17" width="13.375" style="70" customWidth="1"/>
    <col min="18" max="18" width="1.75390625" style="70" customWidth="1"/>
    <col min="19" max="16384" width="9.00390625" style="70" customWidth="1"/>
  </cols>
  <sheetData>
    <row r="1" ht="14.25">
      <c r="B1" s="29" t="s">
        <v>185</v>
      </c>
    </row>
    <row r="4" spans="1:18" ht="31.5" customHeight="1">
      <c r="A4" s="42"/>
      <c r="B4" s="43" t="s">
        <v>184</v>
      </c>
      <c r="C4" s="4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1:18" ht="17.25">
      <c r="A5" s="42"/>
      <c r="B5" s="42"/>
      <c r="C5" s="4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1:18" ht="15" thickBot="1">
      <c r="A6" s="71"/>
      <c r="B6" s="23" t="s">
        <v>103</v>
      </c>
      <c r="C6" s="71"/>
      <c r="D6" s="23"/>
      <c r="E6" s="23"/>
      <c r="F6" s="23"/>
      <c r="G6" s="23"/>
      <c r="H6" s="23"/>
      <c r="I6" s="23"/>
      <c r="J6" s="23" t="s">
        <v>115</v>
      </c>
      <c r="K6" s="23"/>
      <c r="L6" s="23"/>
      <c r="M6" s="23"/>
      <c r="N6" s="23"/>
      <c r="O6" s="23"/>
      <c r="P6" s="71"/>
      <c r="Q6" s="71"/>
      <c r="R6" s="72" t="s">
        <v>1</v>
      </c>
    </row>
    <row r="7" spans="1:18" ht="13.5">
      <c r="A7" s="12"/>
      <c r="B7" s="13"/>
      <c r="C7" s="14"/>
      <c r="D7" s="10" t="s">
        <v>147</v>
      </c>
      <c r="E7" s="11"/>
      <c r="F7" s="17" t="s">
        <v>164</v>
      </c>
      <c r="G7" s="17" t="s">
        <v>179</v>
      </c>
      <c r="H7" s="3"/>
      <c r="I7" s="3"/>
      <c r="J7" s="3"/>
      <c r="K7" s="3"/>
      <c r="L7" s="2"/>
      <c r="M7" s="16"/>
      <c r="N7" s="38"/>
      <c r="O7" s="3"/>
      <c r="P7" s="13"/>
      <c r="Q7" s="12"/>
      <c r="R7" s="12"/>
    </row>
    <row r="8" spans="1:18" ht="13.5">
      <c r="A8" s="12"/>
      <c r="B8" s="13"/>
      <c r="C8" s="14"/>
      <c r="D8" s="18" t="s">
        <v>60</v>
      </c>
      <c r="E8" s="18" t="s">
        <v>61</v>
      </c>
      <c r="F8" s="4"/>
      <c r="G8" s="4"/>
      <c r="H8" s="4" t="s">
        <v>5</v>
      </c>
      <c r="I8" s="4"/>
      <c r="J8" s="4" t="s">
        <v>116</v>
      </c>
      <c r="K8" s="4" t="s">
        <v>186</v>
      </c>
      <c r="L8" s="4" t="s">
        <v>117</v>
      </c>
      <c r="M8" s="19" t="s">
        <v>65</v>
      </c>
      <c r="N8" s="27" t="s">
        <v>186</v>
      </c>
      <c r="O8" s="4"/>
      <c r="P8" s="13"/>
      <c r="Q8" s="12"/>
      <c r="R8" s="12"/>
    </row>
    <row r="9" spans="1:18" ht="13.5">
      <c r="A9" s="12"/>
      <c r="B9" s="24" t="s">
        <v>148</v>
      </c>
      <c r="C9" s="4"/>
      <c r="D9" s="4" t="s">
        <v>118</v>
      </c>
      <c r="E9" s="4" t="s">
        <v>119</v>
      </c>
      <c r="F9" s="4" t="s">
        <v>120</v>
      </c>
      <c r="G9" s="4" t="s">
        <v>121</v>
      </c>
      <c r="H9" s="4"/>
      <c r="I9" s="4"/>
      <c r="J9" s="4" t="s">
        <v>122</v>
      </c>
      <c r="K9" s="4" t="s">
        <v>123</v>
      </c>
      <c r="L9" s="4"/>
      <c r="M9" s="4" t="s">
        <v>124</v>
      </c>
      <c r="N9" s="27" t="s">
        <v>173</v>
      </c>
      <c r="O9" s="4"/>
      <c r="P9" s="13"/>
      <c r="Q9" s="40" t="s">
        <v>148</v>
      </c>
      <c r="R9" s="12"/>
    </row>
    <row r="10" spans="1:18" ht="13.5">
      <c r="A10" s="12"/>
      <c r="B10" s="13"/>
      <c r="C10" s="14"/>
      <c r="D10" s="4"/>
      <c r="E10" s="4"/>
      <c r="F10" s="4" t="s">
        <v>149</v>
      </c>
      <c r="G10" s="4"/>
      <c r="H10" s="4" t="s">
        <v>180</v>
      </c>
      <c r="I10" s="4"/>
      <c r="J10" s="4"/>
      <c r="K10" s="4"/>
      <c r="L10" s="4"/>
      <c r="M10" s="3" t="s">
        <v>125</v>
      </c>
      <c r="N10" s="27"/>
      <c r="O10" s="4"/>
      <c r="P10" s="2"/>
      <c r="Q10" s="12"/>
      <c r="R10" s="12"/>
    </row>
    <row r="11" spans="1:18" ht="14.25" thickBot="1">
      <c r="A11" s="20"/>
      <c r="B11" s="20"/>
      <c r="C11" s="21"/>
      <c r="D11" s="9"/>
      <c r="E11" s="9"/>
      <c r="F11" s="9"/>
      <c r="G11" s="9"/>
      <c r="H11" s="9"/>
      <c r="I11" s="9"/>
      <c r="J11" s="9"/>
      <c r="K11" s="9" t="s">
        <v>126</v>
      </c>
      <c r="L11" s="9" t="s">
        <v>127</v>
      </c>
      <c r="M11" s="9" t="s">
        <v>127</v>
      </c>
      <c r="N11" s="28"/>
      <c r="O11" s="9"/>
      <c r="P11" s="6"/>
      <c r="Q11" s="20"/>
      <c r="R11" s="20"/>
    </row>
    <row r="12" spans="1:17" s="74" customFormat="1" ht="52.5" customHeight="1">
      <c r="A12" s="44"/>
      <c r="B12" s="35" t="s">
        <v>42</v>
      </c>
      <c r="C12" s="45"/>
      <c r="D12" s="53">
        <v>889</v>
      </c>
      <c r="E12" s="53">
        <v>0</v>
      </c>
      <c r="F12" s="54">
        <v>0</v>
      </c>
      <c r="G12" s="53">
        <v>147883</v>
      </c>
      <c r="H12" s="54">
        <v>36858172</v>
      </c>
      <c r="I12" s="54"/>
      <c r="J12" s="54">
        <v>236682</v>
      </c>
      <c r="K12" s="53">
        <v>44233</v>
      </c>
      <c r="L12" s="53">
        <v>71019</v>
      </c>
      <c r="M12" s="53">
        <v>543</v>
      </c>
      <c r="N12" s="54">
        <v>0</v>
      </c>
      <c r="O12" s="58"/>
      <c r="P12" s="73"/>
      <c r="Q12" s="35" t="s">
        <v>42</v>
      </c>
    </row>
    <row r="13" spans="1:17" s="74" customFormat="1" ht="35.25" customHeight="1">
      <c r="A13" s="44"/>
      <c r="B13" s="35" t="s">
        <v>43</v>
      </c>
      <c r="C13" s="45"/>
      <c r="D13" s="53">
        <v>0</v>
      </c>
      <c r="E13" s="53">
        <v>0</v>
      </c>
      <c r="F13" s="54">
        <v>0</v>
      </c>
      <c r="G13" s="53">
        <v>52149</v>
      </c>
      <c r="H13" s="54">
        <v>11470723</v>
      </c>
      <c r="I13" s="54"/>
      <c r="J13" s="54">
        <v>158176</v>
      </c>
      <c r="K13" s="53">
        <v>13969</v>
      </c>
      <c r="L13" s="53">
        <v>22693</v>
      </c>
      <c r="M13" s="53">
        <v>158</v>
      </c>
      <c r="N13" s="54">
        <v>741001</v>
      </c>
      <c r="O13" s="58"/>
      <c r="P13" s="73"/>
      <c r="Q13" s="35" t="s">
        <v>43</v>
      </c>
    </row>
    <row r="14" spans="1:17" s="74" customFormat="1" ht="35.25" customHeight="1">
      <c r="A14" s="44"/>
      <c r="B14" s="35" t="s">
        <v>44</v>
      </c>
      <c r="C14" s="45"/>
      <c r="D14" s="53">
        <v>0</v>
      </c>
      <c r="E14" s="53">
        <v>0</v>
      </c>
      <c r="F14" s="54">
        <v>0</v>
      </c>
      <c r="G14" s="53">
        <v>67373</v>
      </c>
      <c r="H14" s="54">
        <v>13507330</v>
      </c>
      <c r="I14" s="54"/>
      <c r="J14" s="54">
        <v>68020</v>
      </c>
      <c r="K14" s="53">
        <v>15336</v>
      </c>
      <c r="L14" s="53">
        <v>25287</v>
      </c>
      <c r="M14" s="53">
        <v>378</v>
      </c>
      <c r="N14" s="54">
        <v>454181</v>
      </c>
      <c r="O14" s="58"/>
      <c r="P14" s="73"/>
      <c r="Q14" s="35" t="s">
        <v>44</v>
      </c>
    </row>
    <row r="15" spans="1:17" s="74" customFormat="1" ht="35.25" customHeight="1">
      <c r="A15" s="44"/>
      <c r="B15" s="35" t="s">
        <v>45</v>
      </c>
      <c r="C15" s="45"/>
      <c r="D15" s="53">
        <v>0</v>
      </c>
      <c r="E15" s="53">
        <v>0</v>
      </c>
      <c r="F15" s="54">
        <v>0</v>
      </c>
      <c r="G15" s="53">
        <v>72983</v>
      </c>
      <c r="H15" s="54">
        <v>9078652</v>
      </c>
      <c r="I15" s="54"/>
      <c r="J15" s="54">
        <v>79835</v>
      </c>
      <c r="K15" s="53">
        <v>10299</v>
      </c>
      <c r="L15" s="53">
        <v>16796</v>
      </c>
      <c r="M15" s="53">
        <v>208</v>
      </c>
      <c r="N15" s="54">
        <v>542006</v>
      </c>
      <c r="O15" s="58"/>
      <c r="P15" s="73"/>
      <c r="Q15" s="35" t="s">
        <v>45</v>
      </c>
    </row>
    <row r="16" spans="1:17" s="74" customFormat="1" ht="35.25" customHeight="1">
      <c r="A16" s="44"/>
      <c r="B16" s="35" t="s">
        <v>46</v>
      </c>
      <c r="C16" s="45"/>
      <c r="D16" s="53">
        <v>0</v>
      </c>
      <c r="E16" s="53">
        <v>0</v>
      </c>
      <c r="F16" s="54">
        <v>0</v>
      </c>
      <c r="G16" s="53">
        <v>72379</v>
      </c>
      <c r="H16" s="54">
        <v>13378750</v>
      </c>
      <c r="I16" s="54"/>
      <c r="J16" s="54">
        <v>75588</v>
      </c>
      <c r="K16" s="53">
        <v>15362</v>
      </c>
      <c r="L16" s="53">
        <v>24454</v>
      </c>
      <c r="M16" s="53">
        <v>123</v>
      </c>
      <c r="N16" s="54">
        <v>662304</v>
      </c>
      <c r="O16" s="58"/>
      <c r="P16" s="73"/>
      <c r="Q16" s="35" t="s">
        <v>46</v>
      </c>
    </row>
    <row r="17" spans="1:17" s="74" customFormat="1" ht="35.25" customHeight="1">
      <c r="A17" s="44"/>
      <c r="B17" s="35" t="s">
        <v>47</v>
      </c>
      <c r="C17" s="45"/>
      <c r="D17" s="53">
        <v>0</v>
      </c>
      <c r="E17" s="53">
        <v>0</v>
      </c>
      <c r="F17" s="54">
        <v>0</v>
      </c>
      <c r="G17" s="53">
        <v>52458</v>
      </c>
      <c r="H17" s="54">
        <v>7569742</v>
      </c>
      <c r="I17" s="54"/>
      <c r="J17" s="54">
        <v>50016</v>
      </c>
      <c r="K17" s="53">
        <v>8988</v>
      </c>
      <c r="L17" s="53">
        <v>15126</v>
      </c>
      <c r="M17" s="53">
        <v>167</v>
      </c>
      <c r="N17" s="54">
        <v>547342</v>
      </c>
      <c r="O17" s="58"/>
      <c r="P17" s="73"/>
      <c r="Q17" s="35" t="s">
        <v>47</v>
      </c>
    </row>
    <row r="18" spans="1:17" s="74" customFormat="1" ht="35.25" customHeight="1">
      <c r="A18" s="44"/>
      <c r="B18" s="35" t="s">
        <v>130</v>
      </c>
      <c r="C18" s="45"/>
      <c r="D18" s="53">
        <v>0</v>
      </c>
      <c r="E18" s="53">
        <v>0</v>
      </c>
      <c r="F18" s="54">
        <v>0</v>
      </c>
      <c r="G18" s="53">
        <v>27714</v>
      </c>
      <c r="H18" s="54">
        <v>5867480</v>
      </c>
      <c r="I18" s="54"/>
      <c r="J18" s="54">
        <v>43799</v>
      </c>
      <c r="K18" s="53">
        <v>6981</v>
      </c>
      <c r="L18" s="53">
        <v>11590</v>
      </c>
      <c r="M18" s="53">
        <v>54</v>
      </c>
      <c r="N18" s="54">
        <v>0</v>
      </c>
      <c r="O18" s="58"/>
      <c r="P18" s="73"/>
      <c r="Q18" s="35" t="s">
        <v>130</v>
      </c>
    </row>
    <row r="19" spans="1:17" s="74" customFormat="1" ht="35.25" customHeight="1">
      <c r="A19" s="44"/>
      <c r="B19" s="35" t="s">
        <v>131</v>
      </c>
      <c r="C19" s="45"/>
      <c r="D19" s="53">
        <v>0</v>
      </c>
      <c r="E19" s="53">
        <v>0</v>
      </c>
      <c r="F19" s="54">
        <v>0</v>
      </c>
      <c r="G19" s="53">
        <v>28132</v>
      </c>
      <c r="H19" s="54">
        <v>9582668</v>
      </c>
      <c r="I19" s="54"/>
      <c r="J19" s="54">
        <v>34503</v>
      </c>
      <c r="K19" s="53">
        <v>11275</v>
      </c>
      <c r="L19" s="53">
        <v>18638</v>
      </c>
      <c r="M19" s="53">
        <v>276</v>
      </c>
      <c r="N19" s="54">
        <v>374210</v>
      </c>
      <c r="O19" s="58"/>
      <c r="P19" s="73"/>
      <c r="Q19" s="35" t="s">
        <v>131</v>
      </c>
    </row>
    <row r="20" spans="1:17" s="74" customFormat="1" ht="35.25" customHeight="1">
      <c r="A20" s="44"/>
      <c r="B20" s="35" t="s">
        <v>132</v>
      </c>
      <c r="C20" s="45"/>
      <c r="D20" s="53">
        <v>0</v>
      </c>
      <c r="E20" s="53">
        <v>0</v>
      </c>
      <c r="F20" s="54">
        <v>0</v>
      </c>
      <c r="G20" s="53">
        <v>26318</v>
      </c>
      <c r="H20" s="54">
        <v>5392713</v>
      </c>
      <c r="I20" s="54"/>
      <c r="J20" s="54">
        <v>69889</v>
      </c>
      <c r="K20" s="53">
        <v>6041</v>
      </c>
      <c r="L20" s="53">
        <v>10069</v>
      </c>
      <c r="M20" s="53">
        <v>126</v>
      </c>
      <c r="N20" s="54">
        <v>292527</v>
      </c>
      <c r="O20" s="58"/>
      <c r="P20" s="73"/>
      <c r="Q20" s="35" t="s">
        <v>132</v>
      </c>
    </row>
    <row r="21" spans="1:17" s="74" customFormat="1" ht="35.25" customHeight="1">
      <c r="A21" s="44"/>
      <c r="B21" s="35" t="s">
        <v>133</v>
      </c>
      <c r="C21" s="45"/>
      <c r="D21" s="53">
        <v>0</v>
      </c>
      <c r="E21" s="53">
        <v>0</v>
      </c>
      <c r="F21" s="54">
        <v>0</v>
      </c>
      <c r="G21" s="53">
        <v>9349</v>
      </c>
      <c r="H21" s="54">
        <v>5699928</v>
      </c>
      <c r="I21" s="54"/>
      <c r="J21" s="54">
        <v>49006</v>
      </c>
      <c r="K21" s="53">
        <v>6890</v>
      </c>
      <c r="L21" s="53">
        <v>11330</v>
      </c>
      <c r="M21" s="53">
        <v>110</v>
      </c>
      <c r="N21" s="54">
        <v>399523</v>
      </c>
      <c r="O21" s="58"/>
      <c r="P21" s="73"/>
      <c r="Q21" s="35" t="s">
        <v>133</v>
      </c>
    </row>
    <row r="22" spans="1:17" s="74" customFormat="1" ht="35.25" customHeight="1">
      <c r="A22" s="44"/>
      <c r="B22" s="35" t="s">
        <v>134</v>
      </c>
      <c r="C22" s="45"/>
      <c r="D22" s="53">
        <v>0</v>
      </c>
      <c r="E22" s="53">
        <v>0</v>
      </c>
      <c r="F22" s="54">
        <v>0</v>
      </c>
      <c r="G22" s="53">
        <v>128491</v>
      </c>
      <c r="H22" s="54">
        <v>6683505</v>
      </c>
      <c r="I22" s="54"/>
      <c r="J22" s="54">
        <v>49164</v>
      </c>
      <c r="K22" s="53">
        <v>7489</v>
      </c>
      <c r="L22" s="53">
        <v>12526</v>
      </c>
      <c r="M22" s="53">
        <v>160</v>
      </c>
      <c r="N22" s="54">
        <v>0</v>
      </c>
      <c r="O22" s="58"/>
      <c r="P22" s="73"/>
      <c r="Q22" s="35" t="s">
        <v>134</v>
      </c>
    </row>
    <row r="23" spans="1:17" s="74" customFormat="1" ht="35.25" customHeight="1">
      <c r="A23" s="44"/>
      <c r="B23" s="35" t="s">
        <v>135</v>
      </c>
      <c r="C23" s="45"/>
      <c r="D23" s="53">
        <v>0</v>
      </c>
      <c r="E23" s="53">
        <v>0</v>
      </c>
      <c r="F23" s="54">
        <v>0</v>
      </c>
      <c r="G23" s="53">
        <v>125149</v>
      </c>
      <c r="H23" s="54">
        <v>12238636</v>
      </c>
      <c r="I23" s="54"/>
      <c r="J23" s="54">
        <v>172010</v>
      </c>
      <c r="K23" s="53">
        <v>14331</v>
      </c>
      <c r="L23" s="53">
        <v>24563</v>
      </c>
      <c r="M23" s="53">
        <v>671</v>
      </c>
      <c r="N23" s="54">
        <v>91002</v>
      </c>
      <c r="O23" s="58"/>
      <c r="P23" s="73"/>
      <c r="Q23" s="35" t="s">
        <v>135</v>
      </c>
    </row>
    <row r="24" spans="1:17" s="74" customFormat="1" ht="35.25" customHeight="1">
      <c r="A24" s="44"/>
      <c r="B24" s="35" t="s">
        <v>136</v>
      </c>
      <c r="C24" s="45"/>
      <c r="D24" s="53">
        <v>0</v>
      </c>
      <c r="E24" s="53">
        <v>0</v>
      </c>
      <c r="F24" s="54">
        <v>0</v>
      </c>
      <c r="G24" s="53">
        <v>4618</v>
      </c>
      <c r="H24" s="54">
        <v>4120335</v>
      </c>
      <c r="I24" s="54"/>
      <c r="J24" s="54">
        <v>42487</v>
      </c>
      <c r="K24" s="53">
        <v>4668</v>
      </c>
      <c r="L24" s="53">
        <v>7624</v>
      </c>
      <c r="M24" s="53">
        <v>128</v>
      </c>
      <c r="N24" s="54">
        <v>121942</v>
      </c>
      <c r="O24" s="58"/>
      <c r="P24" s="73"/>
      <c r="Q24" s="35" t="s">
        <v>136</v>
      </c>
    </row>
    <row r="25" spans="1:17" s="74" customFormat="1" ht="52.5" customHeight="1">
      <c r="A25" s="44"/>
      <c r="B25" s="36" t="s">
        <v>145</v>
      </c>
      <c r="C25" s="46"/>
      <c r="D25" s="53">
        <f>SUM(D12:D24)</f>
        <v>889</v>
      </c>
      <c r="E25" s="53">
        <f>SUM(E12:E24)</f>
        <v>0</v>
      </c>
      <c r="F25" s="54">
        <f>SUM(F12:F24)</f>
        <v>0</v>
      </c>
      <c r="G25" s="53">
        <f>SUM(G12:G24)</f>
        <v>814996</v>
      </c>
      <c r="H25" s="53">
        <f>SUM(H12:H24)</f>
        <v>141448634</v>
      </c>
      <c r="I25" s="53"/>
      <c r="J25" s="54">
        <f>SUM(J12:J24)</f>
        <v>1129175</v>
      </c>
      <c r="K25" s="53">
        <f>SUM(K12:K24)</f>
        <v>165862</v>
      </c>
      <c r="L25" s="53">
        <f>SUM(L12:L24)</f>
        <v>271715</v>
      </c>
      <c r="M25" s="53">
        <f>SUM(M12:M24)</f>
        <v>3102</v>
      </c>
      <c r="N25" s="54">
        <f>SUM(N12:N24)</f>
        <v>4226038</v>
      </c>
      <c r="O25" s="58"/>
      <c r="P25" s="73"/>
      <c r="Q25" s="36" t="s">
        <v>145</v>
      </c>
    </row>
    <row r="26" spans="1:17" s="74" customFormat="1" ht="52.5" customHeight="1">
      <c r="A26" s="44"/>
      <c r="B26" s="35" t="s">
        <v>48</v>
      </c>
      <c r="C26" s="45"/>
      <c r="D26" s="53">
        <v>0</v>
      </c>
      <c r="E26" s="53">
        <v>0</v>
      </c>
      <c r="F26" s="54">
        <v>0</v>
      </c>
      <c r="G26" s="53">
        <v>33257</v>
      </c>
      <c r="H26" s="54">
        <v>2359010</v>
      </c>
      <c r="I26" s="54"/>
      <c r="J26" s="54">
        <v>25015</v>
      </c>
      <c r="K26" s="53">
        <v>2784</v>
      </c>
      <c r="L26" s="53">
        <v>4668</v>
      </c>
      <c r="M26" s="53">
        <v>78</v>
      </c>
      <c r="N26" s="54">
        <v>50322</v>
      </c>
      <c r="O26" s="58"/>
      <c r="P26" s="73"/>
      <c r="Q26" s="35" t="s">
        <v>48</v>
      </c>
    </row>
    <row r="27" spans="1:17" s="74" customFormat="1" ht="35.25" customHeight="1">
      <c r="A27" s="44"/>
      <c r="B27" s="35" t="s">
        <v>49</v>
      </c>
      <c r="C27" s="45"/>
      <c r="D27" s="53">
        <v>0</v>
      </c>
      <c r="E27" s="53">
        <v>0</v>
      </c>
      <c r="F27" s="54">
        <v>0</v>
      </c>
      <c r="G27" s="53">
        <v>13340</v>
      </c>
      <c r="H27" s="54">
        <v>1449142</v>
      </c>
      <c r="I27" s="54"/>
      <c r="J27" s="54">
        <v>5681</v>
      </c>
      <c r="K27" s="53">
        <v>1416</v>
      </c>
      <c r="L27" s="53">
        <v>2493</v>
      </c>
      <c r="M27" s="53">
        <v>62</v>
      </c>
      <c r="N27" s="54">
        <v>91055</v>
      </c>
      <c r="O27" s="58"/>
      <c r="P27" s="73"/>
      <c r="Q27" s="35" t="s">
        <v>49</v>
      </c>
    </row>
    <row r="28" spans="1:17" s="74" customFormat="1" ht="35.25" customHeight="1">
      <c r="A28" s="44"/>
      <c r="B28" s="35" t="s">
        <v>139</v>
      </c>
      <c r="C28" s="45"/>
      <c r="D28" s="53">
        <v>0</v>
      </c>
      <c r="E28" s="53">
        <v>0</v>
      </c>
      <c r="F28" s="54">
        <v>0</v>
      </c>
      <c r="G28" s="53">
        <v>12027</v>
      </c>
      <c r="H28" s="54">
        <v>1991334</v>
      </c>
      <c r="I28" s="54"/>
      <c r="J28" s="54">
        <v>27155</v>
      </c>
      <c r="K28" s="53">
        <v>2402</v>
      </c>
      <c r="L28" s="53">
        <v>4136</v>
      </c>
      <c r="M28" s="53">
        <v>34</v>
      </c>
      <c r="N28" s="54">
        <v>38457</v>
      </c>
      <c r="O28" s="58"/>
      <c r="P28" s="73"/>
      <c r="Q28" s="35" t="s">
        <v>139</v>
      </c>
    </row>
    <row r="29" spans="1:17" s="74" customFormat="1" ht="35.25" customHeight="1">
      <c r="A29" s="44"/>
      <c r="B29" s="35" t="s">
        <v>50</v>
      </c>
      <c r="C29" s="45"/>
      <c r="D29" s="53">
        <v>0</v>
      </c>
      <c r="E29" s="53">
        <v>0</v>
      </c>
      <c r="F29" s="54">
        <v>0</v>
      </c>
      <c r="G29" s="53">
        <v>6212</v>
      </c>
      <c r="H29" s="54">
        <v>988898</v>
      </c>
      <c r="I29" s="54"/>
      <c r="J29" s="54">
        <v>7745</v>
      </c>
      <c r="K29" s="53">
        <v>1145</v>
      </c>
      <c r="L29" s="53">
        <v>2190</v>
      </c>
      <c r="M29" s="53">
        <v>159</v>
      </c>
      <c r="N29" s="54">
        <v>52587</v>
      </c>
      <c r="O29" s="58"/>
      <c r="P29" s="73"/>
      <c r="Q29" s="35" t="s">
        <v>50</v>
      </c>
    </row>
    <row r="30" spans="1:17" s="74" customFormat="1" ht="35.25" customHeight="1">
      <c r="A30" s="44"/>
      <c r="B30" s="35" t="s">
        <v>51</v>
      </c>
      <c r="C30" s="45"/>
      <c r="D30" s="53">
        <v>0</v>
      </c>
      <c r="E30" s="53">
        <v>160</v>
      </c>
      <c r="F30" s="54">
        <v>0</v>
      </c>
      <c r="G30" s="53">
        <v>7611</v>
      </c>
      <c r="H30" s="54">
        <v>1085013</v>
      </c>
      <c r="I30" s="54"/>
      <c r="J30" s="54">
        <v>19048</v>
      </c>
      <c r="K30" s="53">
        <v>1049</v>
      </c>
      <c r="L30" s="53">
        <v>1873</v>
      </c>
      <c r="M30" s="53">
        <v>33</v>
      </c>
      <c r="N30" s="54">
        <v>142</v>
      </c>
      <c r="O30" s="58"/>
      <c r="P30" s="73"/>
      <c r="Q30" s="35" t="s">
        <v>51</v>
      </c>
    </row>
    <row r="31" spans="1:17" s="74" customFormat="1" ht="35.25" customHeight="1">
      <c r="A31" s="44"/>
      <c r="B31" s="35" t="s">
        <v>52</v>
      </c>
      <c r="C31" s="45"/>
      <c r="D31" s="53">
        <v>0</v>
      </c>
      <c r="E31" s="53">
        <v>0</v>
      </c>
      <c r="F31" s="54">
        <v>0</v>
      </c>
      <c r="G31" s="53">
        <v>4558</v>
      </c>
      <c r="H31" s="54">
        <v>939610</v>
      </c>
      <c r="I31" s="54"/>
      <c r="J31" s="54">
        <v>12301</v>
      </c>
      <c r="K31" s="53">
        <v>1036</v>
      </c>
      <c r="L31" s="53">
        <v>1707</v>
      </c>
      <c r="M31" s="53">
        <v>20</v>
      </c>
      <c r="N31" s="54">
        <v>2</v>
      </c>
      <c r="O31" s="58"/>
      <c r="P31" s="73"/>
      <c r="Q31" s="35" t="s">
        <v>52</v>
      </c>
    </row>
    <row r="32" spans="1:17" s="74" customFormat="1" ht="52.5" customHeight="1">
      <c r="A32" s="44"/>
      <c r="B32" s="36" t="s">
        <v>146</v>
      </c>
      <c r="C32" s="46"/>
      <c r="D32" s="53">
        <f>SUM(D26:D31)</f>
        <v>0</v>
      </c>
      <c r="E32" s="53">
        <f>SUM(E26:E31)</f>
        <v>160</v>
      </c>
      <c r="F32" s="54">
        <f>SUM(F26:F31)</f>
        <v>0</v>
      </c>
      <c r="G32" s="53">
        <f>SUM(G26:G31)</f>
        <v>77005</v>
      </c>
      <c r="H32" s="53">
        <f>SUM(H26:H31)</f>
        <v>8813007</v>
      </c>
      <c r="I32" s="53"/>
      <c r="J32" s="54">
        <f>SUM(J26:J31)</f>
        <v>96945</v>
      </c>
      <c r="K32" s="53">
        <f>SUM(K26:K31)</f>
        <v>9832</v>
      </c>
      <c r="L32" s="53">
        <f>SUM(L26:L31)</f>
        <v>17067</v>
      </c>
      <c r="M32" s="53">
        <f>SUM(M26:M31)</f>
        <v>386</v>
      </c>
      <c r="N32" s="54">
        <f>SUM(N26:N31)</f>
        <v>232565</v>
      </c>
      <c r="O32" s="58"/>
      <c r="P32" s="73"/>
      <c r="Q32" s="36" t="s">
        <v>146</v>
      </c>
    </row>
    <row r="33" spans="1:17" s="74" customFormat="1" ht="52.5" customHeight="1">
      <c r="A33" s="44"/>
      <c r="B33" s="36" t="s">
        <v>137</v>
      </c>
      <c r="C33" s="46"/>
      <c r="D33" s="53">
        <f>D25+D32</f>
        <v>889</v>
      </c>
      <c r="E33" s="53">
        <f>E25+E32</f>
        <v>160</v>
      </c>
      <c r="F33" s="54">
        <f>F25+F32</f>
        <v>0</v>
      </c>
      <c r="G33" s="53">
        <f>G25+G32</f>
        <v>892001</v>
      </c>
      <c r="H33" s="53">
        <f>H25+H32</f>
        <v>150261641</v>
      </c>
      <c r="I33" s="53"/>
      <c r="J33" s="54">
        <f>J25+J32</f>
        <v>1226120</v>
      </c>
      <c r="K33" s="53">
        <f>K25+K32</f>
        <v>175694</v>
      </c>
      <c r="L33" s="53">
        <f>L25+L32</f>
        <v>288782</v>
      </c>
      <c r="M33" s="53">
        <f>M25+M32</f>
        <v>3488</v>
      </c>
      <c r="N33" s="53">
        <f>N25+N32</f>
        <v>4458603</v>
      </c>
      <c r="O33" s="58"/>
      <c r="P33" s="73"/>
      <c r="Q33" s="36" t="s">
        <v>137</v>
      </c>
    </row>
    <row r="34" spans="1:18" s="74" customFormat="1" ht="25.5" customHeight="1" thickBot="1">
      <c r="A34" s="47"/>
      <c r="B34" s="37"/>
      <c r="C34" s="48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60"/>
      <c r="P34" s="75"/>
      <c r="Q34" s="47"/>
      <c r="R34" s="75"/>
    </row>
    <row r="35" spans="4:15" ht="13.5"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</row>
    <row r="36" spans="4:15" ht="13.5"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</row>
    <row r="37" spans="4:15" ht="13.5"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</row>
  </sheetData>
  <sheetProtection/>
  <printOptions/>
  <pageMargins left="0.984251968503937" right="0.7874015748031497" top="0.7480314960629921" bottom="0.6299212598425197" header="0.5118110236220472" footer="0.35433070866141736"/>
  <pageSetup horizontalDpi="600" verticalDpi="600" orientation="portrait" paperSize="9" scale="72" r:id="rId1"/>
  <colBreaks count="1" manualBreakCount="1">
    <brk id="9" max="65535" man="1"/>
  </colBreaks>
  <ignoredErrors>
    <ignoredError sqref="F7:G7 D8:E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祐司</dc:creator>
  <cp:keywords/>
  <dc:description/>
  <cp:lastModifiedBy>w</cp:lastModifiedBy>
  <cp:lastPrinted>2019-03-04T09:46:12Z</cp:lastPrinted>
  <dcterms:created xsi:type="dcterms:W3CDTF">1996-12-27T11:06:01Z</dcterms:created>
  <dcterms:modified xsi:type="dcterms:W3CDTF">2019-03-11T06:32:31Z</dcterms:modified>
  <cp:category/>
  <cp:version/>
  <cp:contentType/>
  <cp:contentStatus/>
</cp:coreProperties>
</file>