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8385" windowHeight="8835" activeTab="0"/>
  </bookViews>
  <sheets>
    <sheet name="その１" sheetId="1" r:id="rId1"/>
  </sheets>
  <definedNames>
    <definedName name="_xlnm.Print_Area" localSheetId="0">'その１'!$A$1:$U$45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L44" authorId="0">
      <text>
        <r>
          <rPr>
            <b/>
            <sz val="12"/>
            <rFont val="ＭＳ Ｐゴシック"/>
            <family val="3"/>
          </rPr>
          <t>端数調整　+.0.1</t>
        </r>
      </text>
    </comment>
  </commentList>
</comments>
</file>

<file path=xl/sharedStrings.xml><?xml version="1.0" encoding="utf-8"?>
<sst xmlns="http://schemas.openxmlformats.org/spreadsheetml/2006/main" count="84" uniqueCount="47">
  <si>
    <t>第１８表　　収　 入　 の　 状　 況</t>
  </si>
  <si>
    <t>総　　　　　　　　括</t>
  </si>
  <si>
    <t>（単位：千円）</t>
  </si>
  <si>
    <t>決　　算　　額</t>
  </si>
  <si>
    <t>経　　常　　 的</t>
  </si>
  <si>
    <t>区　　　　　　　　　分</t>
  </si>
  <si>
    <t>臨時的なもの</t>
  </si>
  <si>
    <t>経常的なもの</t>
  </si>
  <si>
    <t>構　　成　　比</t>
  </si>
  <si>
    <t>特　定　財　源</t>
  </si>
  <si>
    <t>構　　成　　 比</t>
  </si>
  <si>
    <t>（％）</t>
  </si>
  <si>
    <t>地方税</t>
  </si>
  <si>
    <t>地方譲与税</t>
  </si>
  <si>
    <t>利子割交付金</t>
  </si>
  <si>
    <t>ゴルフ場利用税交付金</t>
  </si>
  <si>
    <t>特別地方消費税交付金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</si>
  <si>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</si>
  <si>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</si>
  <si>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</si>
  <si>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</si>
  <si>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</si>
  <si>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</si>
  <si>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国  有  提  供  施  設  等所在市町村助成交付金</t>
  </si>
  <si>
    <t>都道府県支出金</t>
  </si>
  <si>
    <t>財産収入</t>
  </si>
  <si>
    <t>寄附金</t>
  </si>
  <si>
    <t>繰入金</t>
  </si>
  <si>
    <t>繰越金</t>
  </si>
  <si>
    <t>諸収入</t>
  </si>
  <si>
    <t>(1)   収  益  事  業  収  入</t>
  </si>
  <si>
    <t>(2)   各種貸付金元利収入</t>
  </si>
  <si>
    <t>(3)   そ         の         他</t>
  </si>
  <si>
    <t>地方債</t>
  </si>
  <si>
    <t>うち県貸付金</t>
  </si>
  <si>
    <t>歳　　　　入　　　　合　　　　計</t>
  </si>
  <si>
    <t xml:space="preserve"> 歳 　入 　構 　成 　比　  （％）</t>
  </si>
  <si>
    <t>地方消費税交付金</t>
  </si>
  <si>
    <t>第２　　　４　収 入 の 状 況</t>
  </si>
  <si>
    <t>うち臨時財政対策債</t>
  </si>
  <si>
    <t>配当割交付金</t>
  </si>
  <si>
    <t>株式等譲渡所得割交付金</t>
  </si>
  <si>
    <t>うち減収補てん債特例分</t>
  </si>
  <si>
    <t>一　般　財　源　等</t>
  </si>
  <si>
    <t>一 般 財 源 等</t>
  </si>
  <si>
    <t>地方特例交付金</t>
  </si>
  <si>
    <t>軽油引取税・自動車取得税交付金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</si>
</sst>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.0_ ;_ * \-#,##0.0_ ;_ * &quot;-&quot;_ ;_ @_ "/>
    <numFmt numFmtId="179" formatCode="_ * #,##0.00_ ;_ * \-#,##0.00_ ;_ * &quot;-&quot;_ ;_ @_ "/>
    <numFmt numFmtId="180" formatCode="0.0_ "/>
    <numFmt numFmtId="181" formatCode="_ * #,##0.000_ ;_ * \-#,##0.000_ ;_ * &quot;-&quot;_ ;_ @_ "/>
    <numFmt numFmtId="182" formatCode="0.0_);[Red]\(0.0\)"/>
    <numFmt numFmtId="183" formatCode="_ * #,##0.0_ ;_ * \-#,##0.0_ ;_ * &quot;-&quot;?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 quotePrefix="1">
      <alignment horizontal="center" vertical="center"/>
    </xf>
    <xf numFmtId="38" fontId="6" fillId="0" borderId="0" xfId="48" applyFont="1" applyFill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4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Border="1" applyAlignment="1">
      <alignment horizontal="distributed" vertical="center" wrapText="1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Alignment="1">
      <alignment horizontal="center" vertical="center"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Border="1" applyAlignment="1">
      <alignment vertical="center"/>
    </xf>
    <xf numFmtId="38" fontId="5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6" fillId="0" borderId="0" xfId="48" applyFont="1" applyFill="1" applyAlignment="1">
      <alignment horizontal="centerContinuous"/>
    </xf>
    <xf numFmtId="38" fontId="6" fillId="0" borderId="0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/>
    </xf>
    <xf numFmtId="38" fontId="6" fillId="0" borderId="0" xfId="48" applyFont="1" applyFill="1" applyAlignment="1">
      <alignment horizontal="centerContinuous" vertical="center"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horizontal="center"/>
    </xf>
    <xf numFmtId="38" fontId="6" fillId="0" borderId="13" xfId="48" applyFont="1" applyFill="1" applyBorder="1" applyAlignment="1">
      <alignment horizontal="center"/>
    </xf>
    <xf numFmtId="38" fontId="6" fillId="0" borderId="14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right"/>
    </xf>
    <xf numFmtId="38" fontId="4" fillId="0" borderId="0" xfId="48" applyFont="1" applyFill="1" applyAlignment="1">
      <alignment horizontal="left"/>
    </xf>
    <xf numFmtId="38" fontId="8" fillId="0" borderId="0" xfId="48" applyFont="1" applyFill="1" applyAlignment="1">
      <alignment/>
    </xf>
    <xf numFmtId="38" fontId="0" fillId="0" borderId="11" xfId="48" applyFont="1" applyFill="1" applyBorder="1" applyAlignment="1">
      <alignment horizontal="right"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41" fontId="4" fillId="0" borderId="0" xfId="48" applyNumberFormat="1" applyFont="1" applyFill="1" applyAlignment="1">
      <alignment horizontal="right" vertical="center"/>
    </xf>
    <xf numFmtId="178" fontId="4" fillId="0" borderId="0" xfId="48" applyNumberFormat="1" applyFont="1" applyFill="1" applyAlignment="1">
      <alignment horizontal="right" vertical="center"/>
    </xf>
    <xf numFmtId="176" fontId="4" fillId="0" borderId="0" xfId="48" applyNumberFormat="1" applyFont="1" applyFill="1" applyAlignment="1">
      <alignment horizontal="right" vertical="center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180" fontId="4" fillId="0" borderId="0" xfId="48" applyNumberFormat="1" applyFont="1" applyFill="1" applyAlignment="1">
      <alignment horizontal="right" vertical="center"/>
    </xf>
    <xf numFmtId="38" fontId="6" fillId="0" borderId="1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horizontal="distributed" vertical="center" wrapText="1" shrinkToFit="1"/>
    </xf>
    <xf numFmtId="38" fontId="0" fillId="0" borderId="0" xfId="48" applyFont="1" applyFill="1" applyAlignment="1">
      <alignment horizontal="right"/>
    </xf>
    <xf numFmtId="177" fontId="0" fillId="0" borderId="0" xfId="48" applyNumberFormat="1" applyFont="1" applyFill="1" applyAlignment="1">
      <alignment horizontal="right"/>
    </xf>
    <xf numFmtId="40" fontId="0" fillId="0" borderId="0" xfId="48" applyNumberFormat="1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0" fillId="0" borderId="0" xfId="48" applyFont="1" applyFill="1" applyAlignment="1">
      <alignment horizontal="center"/>
    </xf>
    <xf numFmtId="41" fontId="0" fillId="0" borderId="0" xfId="48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2" xfId="48" applyFont="1" applyFill="1" applyBorder="1" applyAlignment="1">
      <alignment horizontal="right"/>
    </xf>
    <xf numFmtId="41" fontId="4" fillId="0" borderId="0" xfId="48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="70" zoomScaleNormal="75" zoomScaleSheetLayoutView="7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1.37890625" style="41" customWidth="1"/>
    <col min="2" max="2" width="2.75390625" style="41" customWidth="1"/>
    <col min="3" max="3" width="1.00390625" style="41" customWidth="1"/>
    <col min="4" max="4" width="22.875" style="44" customWidth="1"/>
    <col min="5" max="5" width="1.75390625" style="44" customWidth="1"/>
    <col min="6" max="15" width="15.25390625" style="41" customWidth="1"/>
    <col min="16" max="16" width="1.25" style="41" customWidth="1"/>
    <col min="17" max="17" width="2.75390625" style="41" customWidth="1"/>
    <col min="18" max="18" width="1.00390625" style="41" customWidth="1"/>
    <col min="19" max="19" width="22.875" style="41" customWidth="1"/>
    <col min="20" max="20" width="1.75390625" style="41" customWidth="1"/>
    <col min="21" max="16384" width="9.00390625" style="41" customWidth="1"/>
  </cols>
  <sheetData>
    <row r="1" ht="14.25">
      <c r="B1" s="28" t="s">
        <v>38</v>
      </c>
    </row>
    <row r="2" ht="13.5"/>
    <row r="3" ht="13.5"/>
    <row r="4" spans="1:20" ht="24">
      <c r="A4" s="15"/>
      <c r="B4" s="29" t="s">
        <v>0</v>
      </c>
      <c r="C4" s="15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7.25">
      <c r="A5" s="15"/>
      <c r="B5" s="15"/>
      <c r="C5" s="15"/>
      <c r="D5" s="15"/>
      <c r="E5" s="15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thickBot="1">
      <c r="A6" s="30"/>
      <c r="B6" s="30"/>
      <c r="C6" s="30"/>
      <c r="D6" s="31" t="s">
        <v>1</v>
      </c>
      <c r="E6" s="45"/>
      <c r="F6" s="31"/>
      <c r="G6" s="32"/>
      <c r="H6" s="32"/>
      <c r="I6" s="32"/>
      <c r="J6" s="32"/>
      <c r="K6" s="32"/>
      <c r="L6" s="32"/>
      <c r="M6" s="32"/>
      <c r="N6" s="32"/>
      <c r="O6" s="32"/>
      <c r="P6" s="30"/>
      <c r="Q6" s="30"/>
      <c r="R6" s="30"/>
      <c r="S6" s="30"/>
      <c r="T6" s="30" t="s">
        <v>2</v>
      </c>
    </row>
    <row r="7" spans="1:20" ht="13.5">
      <c r="A7" s="1"/>
      <c r="B7" s="1"/>
      <c r="C7" s="1"/>
      <c r="D7" s="18"/>
      <c r="E7" s="6"/>
      <c r="F7" s="6"/>
      <c r="G7" s="23"/>
      <c r="H7" s="23"/>
      <c r="I7" s="6"/>
      <c r="J7" s="36"/>
      <c r="K7" s="23"/>
      <c r="L7" s="6"/>
      <c r="M7" s="6"/>
      <c r="N7" s="6"/>
      <c r="O7" s="6"/>
      <c r="P7" s="1"/>
      <c r="Q7" s="1"/>
      <c r="R7" s="1"/>
      <c r="S7" s="18"/>
      <c r="T7" s="18"/>
    </row>
    <row r="8" spans="1:20" ht="13.5">
      <c r="A8" s="1"/>
      <c r="B8" s="1"/>
      <c r="C8" s="1"/>
      <c r="D8" s="18"/>
      <c r="E8" s="6"/>
      <c r="F8" s="7"/>
      <c r="G8" s="24"/>
      <c r="H8" s="25"/>
      <c r="I8" s="26"/>
      <c r="J8" s="37"/>
      <c r="K8" s="25"/>
      <c r="L8" s="26"/>
      <c r="M8" s="7" t="s">
        <v>3</v>
      </c>
      <c r="N8" s="7" t="s">
        <v>4</v>
      </c>
      <c r="O8" s="7"/>
      <c r="P8" s="1"/>
      <c r="Q8" s="1"/>
      <c r="R8" s="1"/>
      <c r="S8" s="18"/>
      <c r="T8" s="18"/>
    </row>
    <row r="9" spans="1:20" ht="13.5">
      <c r="A9" s="1"/>
      <c r="B9" s="19" t="s">
        <v>5</v>
      </c>
      <c r="C9" s="19"/>
      <c r="D9" s="20"/>
      <c r="E9" s="7"/>
      <c r="F9" s="7" t="s">
        <v>3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 t="s">
        <v>44</v>
      </c>
      <c r="O9" s="7"/>
      <c r="P9" s="1"/>
      <c r="Q9" s="19" t="s">
        <v>5</v>
      </c>
      <c r="R9" s="19"/>
      <c r="S9" s="20"/>
      <c r="T9" s="11"/>
    </row>
    <row r="10" spans="1:24" s="44" customFormat="1" ht="13.5">
      <c r="A10" s="23"/>
      <c r="B10" s="23"/>
      <c r="C10" s="23"/>
      <c r="D10" s="18"/>
      <c r="E10" s="6"/>
      <c r="F10" s="7"/>
      <c r="G10" s="7"/>
      <c r="H10" s="7" t="s">
        <v>9</v>
      </c>
      <c r="I10" s="39" t="s">
        <v>43</v>
      </c>
      <c r="J10" s="7"/>
      <c r="K10" s="7" t="s">
        <v>9</v>
      </c>
      <c r="L10" s="39" t="s">
        <v>43</v>
      </c>
      <c r="M10" s="7"/>
      <c r="N10" s="7" t="s">
        <v>10</v>
      </c>
      <c r="O10" s="7"/>
      <c r="P10" s="23"/>
      <c r="Q10" s="23"/>
      <c r="R10" s="23"/>
      <c r="S10" s="18"/>
      <c r="T10" s="18"/>
      <c r="W10" s="46"/>
      <c r="X10" s="46"/>
    </row>
    <row r="11" spans="1:20" ht="14.25" thickBot="1">
      <c r="A11" s="16"/>
      <c r="B11" s="16"/>
      <c r="C11" s="16"/>
      <c r="D11" s="17"/>
      <c r="E11" s="21"/>
      <c r="F11" s="27"/>
      <c r="G11" s="27"/>
      <c r="H11" s="27"/>
      <c r="I11" s="27"/>
      <c r="J11" s="27"/>
      <c r="K11" s="27"/>
      <c r="L11" s="27"/>
      <c r="M11" s="27" t="s">
        <v>11</v>
      </c>
      <c r="N11" s="27" t="s">
        <v>11</v>
      </c>
      <c r="O11" s="27"/>
      <c r="P11" s="16"/>
      <c r="Q11" s="16"/>
      <c r="R11" s="16"/>
      <c r="S11" s="17"/>
      <c r="T11" s="17"/>
    </row>
    <row r="12" spans="1:20" ht="19.5" customHeight="1">
      <c r="A12" s="13"/>
      <c r="B12" s="13"/>
      <c r="C12" s="13"/>
      <c r="D12" s="18"/>
      <c r="E12" s="6"/>
      <c r="F12" s="47"/>
      <c r="G12" s="47"/>
      <c r="H12" s="47"/>
      <c r="I12" s="47"/>
      <c r="J12" s="47"/>
      <c r="K12" s="47"/>
      <c r="L12" s="47"/>
      <c r="M12" s="48"/>
      <c r="N12" s="48"/>
      <c r="O12" s="49"/>
      <c r="P12" s="13"/>
      <c r="Q12" s="13"/>
      <c r="R12" s="13"/>
      <c r="S12" s="18"/>
      <c r="T12" s="18"/>
    </row>
    <row r="13" spans="1:28" ht="27.75" customHeight="1">
      <c r="A13" s="1"/>
      <c r="B13" s="2">
        <v>1</v>
      </c>
      <c r="C13" s="3"/>
      <c r="D13" s="4" t="s">
        <v>12</v>
      </c>
      <c r="E13" s="5"/>
      <c r="F13" s="33">
        <v>219418892</v>
      </c>
      <c r="G13" s="33">
        <f>SUM(H13:I13)</f>
        <v>9791247</v>
      </c>
      <c r="H13" s="33">
        <v>0</v>
      </c>
      <c r="I13" s="33">
        <v>9791247</v>
      </c>
      <c r="J13" s="33">
        <f>SUM(K13:L13)</f>
        <v>209627645</v>
      </c>
      <c r="K13" s="33">
        <v>0</v>
      </c>
      <c r="L13" s="33">
        <v>209627645</v>
      </c>
      <c r="M13" s="35">
        <f>ROUND(F13/$F$43*100,1)</f>
        <v>37.1</v>
      </c>
      <c r="N13" s="34">
        <f>ROUND(L13/$L$43*100,1)</f>
        <v>65.6</v>
      </c>
      <c r="O13" s="8"/>
      <c r="P13" s="1"/>
      <c r="Q13" s="2">
        <v>1</v>
      </c>
      <c r="R13" s="3"/>
      <c r="S13" s="4" t="s">
        <v>12</v>
      </c>
      <c r="T13" s="9"/>
      <c r="Y13" s="42"/>
      <c r="Z13" s="42"/>
      <c r="AA13" s="43"/>
      <c r="AB13" s="43"/>
    </row>
    <row r="14" spans="1:28" ht="27.75" customHeight="1">
      <c r="A14" s="1"/>
      <c r="B14" s="2">
        <v>2</v>
      </c>
      <c r="C14" s="3"/>
      <c r="D14" s="4" t="s">
        <v>13</v>
      </c>
      <c r="E14" s="5"/>
      <c r="F14" s="33">
        <v>4050804</v>
      </c>
      <c r="G14" s="33">
        <f aca="true" t="shared" si="0" ref="G14:G35">SUM(H14:I14)</f>
        <v>0</v>
      </c>
      <c r="H14" s="33">
        <v>0</v>
      </c>
      <c r="I14" s="33">
        <v>0</v>
      </c>
      <c r="J14" s="33">
        <f aca="true" t="shared" si="1" ref="J14:J35">SUM(K14:L14)</f>
        <v>4050804</v>
      </c>
      <c r="K14" s="33">
        <v>0</v>
      </c>
      <c r="L14" s="33">
        <v>4050804</v>
      </c>
      <c r="M14" s="35">
        <f aca="true" t="shared" si="2" ref="M14:M35">ROUND(F14/$F$43*100,1)</f>
        <v>0.7</v>
      </c>
      <c r="N14" s="34">
        <f aca="true" t="shared" si="3" ref="N14:N34">ROUND(L14/$L$43*100,1)</f>
        <v>1.3</v>
      </c>
      <c r="O14" s="8"/>
      <c r="P14" s="1"/>
      <c r="Q14" s="2">
        <v>2</v>
      </c>
      <c r="R14" s="3"/>
      <c r="S14" s="4" t="s">
        <v>13</v>
      </c>
      <c r="T14" s="9"/>
      <c r="Y14" s="42"/>
      <c r="Z14" s="42"/>
      <c r="AA14" s="43"/>
      <c r="AB14" s="43"/>
    </row>
    <row r="15" spans="1:28" ht="27.75" customHeight="1">
      <c r="A15" s="1"/>
      <c r="B15" s="2">
        <v>3</v>
      </c>
      <c r="C15" s="3"/>
      <c r="D15" s="4" t="s">
        <v>14</v>
      </c>
      <c r="E15" s="5"/>
      <c r="F15" s="33">
        <v>379514</v>
      </c>
      <c r="G15" s="33">
        <f t="shared" si="0"/>
        <v>0</v>
      </c>
      <c r="H15" s="33">
        <v>0</v>
      </c>
      <c r="I15" s="33">
        <v>0</v>
      </c>
      <c r="J15" s="33">
        <f t="shared" si="1"/>
        <v>379514</v>
      </c>
      <c r="K15" s="33">
        <v>0</v>
      </c>
      <c r="L15" s="33">
        <v>379514</v>
      </c>
      <c r="M15" s="35">
        <f t="shared" si="2"/>
        <v>0.1</v>
      </c>
      <c r="N15" s="34">
        <f t="shared" si="3"/>
        <v>0.1</v>
      </c>
      <c r="O15" s="8"/>
      <c r="P15" s="1"/>
      <c r="Q15" s="2">
        <v>3</v>
      </c>
      <c r="R15" s="3"/>
      <c r="S15" s="4" t="s">
        <v>14</v>
      </c>
      <c r="T15" s="9"/>
      <c r="Y15" s="42"/>
      <c r="Z15" s="42"/>
      <c r="AA15" s="43"/>
      <c r="AB15" s="43"/>
    </row>
    <row r="16" spans="1:28" ht="27.75" customHeight="1">
      <c r="A16" s="1"/>
      <c r="B16" s="2">
        <v>4</v>
      </c>
      <c r="C16" s="3"/>
      <c r="D16" s="4" t="s">
        <v>40</v>
      </c>
      <c r="E16" s="5"/>
      <c r="F16" s="33">
        <v>921837</v>
      </c>
      <c r="G16" s="33">
        <f t="shared" si="0"/>
        <v>0</v>
      </c>
      <c r="H16" s="33">
        <v>0</v>
      </c>
      <c r="I16" s="33">
        <v>0</v>
      </c>
      <c r="J16" s="33">
        <f t="shared" si="1"/>
        <v>921837</v>
      </c>
      <c r="K16" s="33">
        <v>0</v>
      </c>
      <c r="L16" s="33">
        <v>921837</v>
      </c>
      <c r="M16" s="35">
        <f t="shared" si="2"/>
        <v>0.2</v>
      </c>
      <c r="N16" s="34">
        <f t="shared" si="3"/>
        <v>0.3</v>
      </c>
      <c r="O16" s="8"/>
      <c r="P16" s="1"/>
      <c r="Q16" s="2">
        <v>4</v>
      </c>
      <c r="R16" s="3"/>
      <c r="S16" s="4" t="s">
        <v>40</v>
      </c>
      <c r="T16" s="9"/>
      <c r="Y16" s="42"/>
      <c r="Z16" s="42"/>
      <c r="AA16" s="43"/>
      <c r="AB16" s="43"/>
    </row>
    <row r="17" spans="1:28" ht="27.75" customHeight="1">
      <c r="A17" s="1"/>
      <c r="B17" s="2">
        <v>5</v>
      </c>
      <c r="C17" s="3"/>
      <c r="D17" s="4" t="s">
        <v>41</v>
      </c>
      <c r="E17" s="5"/>
      <c r="F17" s="33">
        <v>1117943</v>
      </c>
      <c r="G17" s="33">
        <f t="shared" si="0"/>
        <v>0</v>
      </c>
      <c r="H17" s="33">
        <v>0</v>
      </c>
      <c r="I17" s="33">
        <v>0</v>
      </c>
      <c r="J17" s="33">
        <f t="shared" si="1"/>
        <v>1117943</v>
      </c>
      <c r="K17" s="33">
        <v>0</v>
      </c>
      <c r="L17" s="33">
        <v>1117943</v>
      </c>
      <c r="M17" s="35">
        <f t="shared" si="2"/>
        <v>0.2</v>
      </c>
      <c r="N17" s="38">
        <f t="shared" si="3"/>
        <v>0.3</v>
      </c>
      <c r="O17" s="8"/>
      <c r="P17" s="1"/>
      <c r="Q17" s="2">
        <v>5</v>
      </c>
      <c r="R17" s="3"/>
      <c r="S17" s="4" t="s">
        <v>41</v>
      </c>
      <c r="T17" s="9"/>
      <c r="Y17" s="42"/>
      <c r="Z17" s="42"/>
      <c r="AA17" s="43"/>
      <c r="AB17" s="43"/>
    </row>
    <row r="18" spans="1:28" ht="27.75" customHeight="1">
      <c r="A18" s="1"/>
      <c r="B18" s="2">
        <v>6</v>
      </c>
      <c r="C18" s="3"/>
      <c r="D18" s="4" t="s">
        <v>37</v>
      </c>
      <c r="E18" s="5"/>
      <c r="F18" s="33">
        <v>22972044</v>
      </c>
      <c r="G18" s="33">
        <f t="shared" si="0"/>
        <v>0</v>
      </c>
      <c r="H18" s="33">
        <v>0</v>
      </c>
      <c r="I18" s="33">
        <v>0</v>
      </c>
      <c r="J18" s="33">
        <f t="shared" si="1"/>
        <v>22972044</v>
      </c>
      <c r="K18" s="33">
        <v>0</v>
      </c>
      <c r="L18" s="33">
        <v>22972044</v>
      </c>
      <c r="M18" s="35">
        <f t="shared" si="2"/>
        <v>3.9</v>
      </c>
      <c r="N18" s="34">
        <f t="shared" si="3"/>
        <v>7.2</v>
      </c>
      <c r="O18" s="8"/>
      <c r="P18" s="1"/>
      <c r="Q18" s="2">
        <v>6</v>
      </c>
      <c r="R18" s="3"/>
      <c r="S18" s="4" t="s">
        <v>37</v>
      </c>
      <c r="T18" s="9"/>
      <c r="Y18" s="42"/>
      <c r="Z18" s="42"/>
      <c r="AA18" s="43"/>
      <c r="AB18" s="43"/>
    </row>
    <row r="19" spans="1:28" ht="27.75" customHeight="1">
      <c r="A19" s="1"/>
      <c r="B19" s="2">
        <v>7</v>
      </c>
      <c r="C19" s="3"/>
      <c r="D19" s="4" t="s">
        <v>15</v>
      </c>
      <c r="E19" s="5"/>
      <c r="F19" s="33">
        <v>711385</v>
      </c>
      <c r="G19" s="33">
        <f t="shared" si="0"/>
        <v>0</v>
      </c>
      <c r="H19" s="33">
        <v>0</v>
      </c>
      <c r="I19" s="33">
        <v>0</v>
      </c>
      <c r="J19" s="33">
        <f t="shared" si="1"/>
        <v>711385</v>
      </c>
      <c r="K19" s="33">
        <v>0</v>
      </c>
      <c r="L19" s="33">
        <v>711385</v>
      </c>
      <c r="M19" s="35">
        <f t="shared" si="2"/>
        <v>0.1</v>
      </c>
      <c r="N19" s="34">
        <f t="shared" si="3"/>
        <v>0.2</v>
      </c>
      <c r="O19" s="8"/>
      <c r="P19" s="1"/>
      <c r="Q19" s="2">
        <v>7</v>
      </c>
      <c r="R19" s="3"/>
      <c r="S19" s="4" t="s">
        <v>15</v>
      </c>
      <c r="T19" s="9"/>
      <c r="Y19" s="42"/>
      <c r="Z19" s="42"/>
      <c r="AA19" s="43"/>
      <c r="AB19" s="43"/>
    </row>
    <row r="20" spans="1:28" ht="27.75" customHeight="1">
      <c r="A20" s="1"/>
      <c r="B20" s="2">
        <v>8</v>
      </c>
      <c r="C20" s="3"/>
      <c r="D20" s="4" t="s">
        <v>16</v>
      </c>
      <c r="E20" s="5"/>
      <c r="F20" s="33">
        <v>140</v>
      </c>
      <c r="G20" s="33">
        <f t="shared" si="0"/>
        <v>0</v>
      </c>
      <c r="H20" s="33">
        <v>0</v>
      </c>
      <c r="I20" s="33">
        <v>0</v>
      </c>
      <c r="J20" s="33">
        <f t="shared" si="1"/>
        <v>140</v>
      </c>
      <c r="K20" s="33">
        <v>0</v>
      </c>
      <c r="L20" s="33">
        <v>140</v>
      </c>
      <c r="M20" s="33">
        <f t="shared" si="2"/>
        <v>0</v>
      </c>
      <c r="N20" s="33">
        <f t="shared" si="3"/>
        <v>0</v>
      </c>
      <c r="O20" s="8"/>
      <c r="P20" s="1"/>
      <c r="Q20" s="2">
        <v>8</v>
      </c>
      <c r="R20" s="3"/>
      <c r="S20" s="4" t="s">
        <v>16</v>
      </c>
      <c r="T20" s="9"/>
      <c r="Y20" s="42"/>
      <c r="Z20" s="42"/>
      <c r="AA20" s="43"/>
      <c r="AB20" s="43"/>
    </row>
    <row r="21" spans="1:28" ht="27.75" customHeight="1">
      <c r="A21" s="1"/>
      <c r="B21" s="2">
        <v>9</v>
      </c>
      <c r="C21" s="3"/>
      <c r="D21" s="40" t="s">
        <v>46</v>
      </c>
      <c r="E21" s="5"/>
      <c r="F21" s="33">
        <v>1500186</v>
      </c>
      <c r="G21" s="33">
        <f t="shared" si="0"/>
        <v>0</v>
      </c>
      <c r="H21" s="33">
        <v>0</v>
      </c>
      <c r="I21" s="33">
        <v>0</v>
      </c>
      <c r="J21" s="33">
        <f t="shared" si="1"/>
        <v>1500186</v>
      </c>
      <c r="K21" s="33">
        <v>0</v>
      </c>
      <c r="L21" s="33">
        <v>1500186</v>
      </c>
      <c r="M21" s="35">
        <f t="shared" si="2"/>
        <v>0.3</v>
      </c>
      <c r="N21" s="34">
        <f t="shared" si="3"/>
        <v>0.5</v>
      </c>
      <c r="O21" s="8"/>
      <c r="P21" s="1"/>
      <c r="Q21" s="2">
        <v>9</v>
      </c>
      <c r="R21" s="3"/>
      <c r="S21" s="40" t="s">
        <v>46</v>
      </c>
      <c r="T21" s="9"/>
      <c r="Y21" s="42"/>
      <c r="Z21" s="42"/>
      <c r="AA21" s="43"/>
      <c r="AB21" s="43"/>
    </row>
    <row r="22" spans="1:28" ht="27.75" customHeight="1">
      <c r="A22" s="1"/>
      <c r="B22" s="2">
        <v>10</v>
      </c>
      <c r="C22" s="3"/>
      <c r="D22" s="4" t="s">
        <v>45</v>
      </c>
      <c r="E22" s="5"/>
      <c r="F22" s="33">
        <v>1138115</v>
      </c>
      <c r="G22" s="33">
        <f t="shared" si="0"/>
        <v>0</v>
      </c>
      <c r="H22" s="33">
        <v>0</v>
      </c>
      <c r="I22" s="33">
        <v>0</v>
      </c>
      <c r="J22" s="33">
        <f t="shared" si="1"/>
        <v>1138115</v>
      </c>
      <c r="K22" s="33">
        <v>0</v>
      </c>
      <c r="L22" s="33">
        <v>1138115</v>
      </c>
      <c r="M22" s="35">
        <f t="shared" si="2"/>
        <v>0.2</v>
      </c>
      <c r="N22" s="34">
        <f t="shared" si="3"/>
        <v>0.4</v>
      </c>
      <c r="O22" s="8"/>
      <c r="P22" s="1"/>
      <c r="Q22" s="2">
        <v>10</v>
      </c>
      <c r="R22" s="3"/>
      <c r="S22" s="4" t="s">
        <v>45</v>
      </c>
      <c r="T22" s="9"/>
      <c r="Y22" s="42"/>
      <c r="Z22" s="42"/>
      <c r="AA22" s="43"/>
      <c r="AB22" s="43"/>
    </row>
    <row r="23" spans="1:28" ht="27.75" customHeight="1">
      <c r="A23" s="1"/>
      <c r="B23" s="2">
        <v>11</v>
      </c>
      <c r="C23" s="3"/>
      <c r="D23" s="4" t="s">
        <v>17</v>
      </c>
      <c r="E23" s="5"/>
      <c r="F23" s="33">
        <v>87582267</v>
      </c>
      <c r="G23" s="33">
        <f t="shared" si="0"/>
        <v>12570601</v>
      </c>
      <c r="H23" s="33">
        <v>0</v>
      </c>
      <c r="I23" s="33">
        <v>12570601</v>
      </c>
      <c r="J23" s="33">
        <f t="shared" si="1"/>
        <v>75011666</v>
      </c>
      <c r="K23" s="33">
        <v>0</v>
      </c>
      <c r="L23" s="33">
        <v>75011666</v>
      </c>
      <c r="M23" s="35">
        <f t="shared" si="2"/>
        <v>14.8</v>
      </c>
      <c r="N23" s="34">
        <f t="shared" si="3"/>
        <v>23.5</v>
      </c>
      <c r="O23" s="8"/>
      <c r="P23" s="1"/>
      <c r="Q23" s="2">
        <v>11</v>
      </c>
      <c r="R23" s="3"/>
      <c r="S23" s="4" t="s">
        <v>17</v>
      </c>
      <c r="T23" s="9"/>
      <c r="Y23" s="42"/>
      <c r="Z23" s="42"/>
      <c r="AA23" s="43"/>
      <c r="AB23" s="43"/>
    </row>
    <row r="24" spans="1:28" ht="27.75" customHeight="1">
      <c r="A24" s="1"/>
      <c r="B24" s="2">
        <v>12</v>
      </c>
      <c r="C24" s="3"/>
      <c r="D24" s="10" t="s">
        <v>18</v>
      </c>
      <c r="E24" s="7"/>
      <c r="F24" s="33">
        <v>185961</v>
      </c>
      <c r="G24" s="33">
        <f t="shared" si="0"/>
        <v>0</v>
      </c>
      <c r="H24" s="33">
        <v>0</v>
      </c>
      <c r="I24" s="33">
        <v>0</v>
      </c>
      <c r="J24" s="33">
        <f t="shared" si="1"/>
        <v>185961</v>
      </c>
      <c r="K24" s="33">
        <v>0</v>
      </c>
      <c r="L24" s="33">
        <v>185961</v>
      </c>
      <c r="M24" s="35">
        <f t="shared" si="2"/>
        <v>0</v>
      </c>
      <c r="N24" s="34">
        <f t="shared" si="3"/>
        <v>0.1</v>
      </c>
      <c r="O24" s="8"/>
      <c r="P24" s="1"/>
      <c r="Q24" s="2">
        <v>12</v>
      </c>
      <c r="R24" s="3"/>
      <c r="S24" s="10" t="s">
        <v>18</v>
      </c>
      <c r="T24" s="11"/>
      <c r="Y24" s="42"/>
      <c r="Z24" s="42"/>
      <c r="AA24" s="43"/>
      <c r="AB24" s="43"/>
    </row>
    <row r="25" spans="1:28" ht="27.75" customHeight="1">
      <c r="A25" s="1"/>
      <c r="B25" s="2">
        <v>13</v>
      </c>
      <c r="C25" s="3"/>
      <c r="D25" s="4" t="s">
        <v>19</v>
      </c>
      <c r="E25" s="5"/>
      <c r="F25" s="33">
        <v>7570959</v>
      </c>
      <c r="G25" s="33">
        <f t="shared" si="0"/>
        <v>246058</v>
      </c>
      <c r="H25" s="33">
        <v>235695</v>
      </c>
      <c r="I25" s="33">
        <v>10363</v>
      </c>
      <c r="J25" s="33">
        <f t="shared" si="1"/>
        <v>7324901</v>
      </c>
      <c r="K25" s="33">
        <v>7320729</v>
      </c>
      <c r="L25" s="33">
        <v>4172</v>
      </c>
      <c r="M25" s="35">
        <f t="shared" si="2"/>
        <v>1.3</v>
      </c>
      <c r="N25" s="38">
        <f t="shared" si="3"/>
        <v>0</v>
      </c>
      <c r="O25" s="8"/>
      <c r="P25" s="1"/>
      <c r="Q25" s="2">
        <v>13</v>
      </c>
      <c r="R25" s="3"/>
      <c r="S25" s="4" t="s">
        <v>19</v>
      </c>
      <c r="T25" s="9"/>
      <c r="Y25" s="42"/>
      <c r="Z25" s="42"/>
      <c r="AA25" s="43"/>
      <c r="AB25" s="43"/>
    </row>
    <row r="26" spans="1:28" ht="27.75" customHeight="1">
      <c r="A26" s="1"/>
      <c r="B26" s="2">
        <v>14</v>
      </c>
      <c r="C26" s="3"/>
      <c r="D26" s="4" t="s">
        <v>20</v>
      </c>
      <c r="E26" s="5"/>
      <c r="F26" s="33">
        <v>9703786</v>
      </c>
      <c r="G26" s="33">
        <f t="shared" si="0"/>
        <v>360622</v>
      </c>
      <c r="H26" s="33">
        <v>29201</v>
      </c>
      <c r="I26" s="33">
        <v>331421</v>
      </c>
      <c r="J26" s="33">
        <f t="shared" si="1"/>
        <v>9343164</v>
      </c>
      <c r="K26" s="33">
        <v>8467183</v>
      </c>
      <c r="L26" s="33">
        <v>875981</v>
      </c>
      <c r="M26" s="35">
        <f t="shared" si="2"/>
        <v>1.6</v>
      </c>
      <c r="N26" s="34">
        <f t="shared" si="3"/>
        <v>0.3</v>
      </c>
      <c r="O26" s="8"/>
      <c r="P26" s="1"/>
      <c r="Q26" s="2">
        <v>14</v>
      </c>
      <c r="R26" s="3"/>
      <c r="S26" s="4" t="s">
        <v>20</v>
      </c>
      <c r="T26" s="9"/>
      <c r="Y26" s="42"/>
      <c r="Z26" s="42"/>
      <c r="AA26" s="43"/>
      <c r="AB26" s="43"/>
    </row>
    <row r="27" spans="1:28" ht="27.75" customHeight="1">
      <c r="A27" s="1"/>
      <c r="B27" s="12">
        <v>15</v>
      </c>
      <c r="C27" s="3"/>
      <c r="D27" s="4" t="s">
        <v>21</v>
      </c>
      <c r="E27" s="5"/>
      <c r="F27" s="33">
        <v>3277056</v>
      </c>
      <c r="G27" s="33">
        <f t="shared" si="0"/>
        <v>27183</v>
      </c>
      <c r="H27" s="33">
        <v>1180</v>
      </c>
      <c r="I27" s="33">
        <v>26003</v>
      </c>
      <c r="J27" s="33">
        <f t="shared" si="1"/>
        <v>3249873</v>
      </c>
      <c r="K27" s="33">
        <v>3248341</v>
      </c>
      <c r="L27" s="33">
        <v>1532</v>
      </c>
      <c r="M27" s="35">
        <f t="shared" si="2"/>
        <v>0.6</v>
      </c>
      <c r="N27" s="38">
        <f aca="true" t="shared" si="4" ref="N27:N44">ROUND(L27/$L$43*100,1)</f>
        <v>0</v>
      </c>
      <c r="O27" s="8"/>
      <c r="P27" s="1"/>
      <c r="Q27" s="12">
        <v>15</v>
      </c>
      <c r="R27" s="3"/>
      <c r="S27" s="4" t="s">
        <v>21</v>
      </c>
      <c r="T27" s="9"/>
      <c r="Y27" s="42"/>
      <c r="Z27" s="42"/>
      <c r="AA27" s="43"/>
      <c r="AB27" s="43"/>
    </row>
    <row r="28" spans="1:28" ht="27.75" customHeight="1">
      <c r="A28" s="1"/>
      <c r="B28" s="12">
        <v>16</v>
      </c>
      <c r="C28" s="3"/>
      <c r="D28" s="4" t="s">
        <v>22</v>
      </c>
      <c r="E28" s="5"/>
      <c r="F28" s="33">
        <v>79467124</v>
      </c>
      <c r="G28" s="33">
        <f t="shared" si="0"/>
        <v>21957163</v>
      </c>
      <c r="H28" s="33">
        <v>20777551</v>
      </c>
      <c r="I28" s="33">
        <v>1179612</v>
      </c>
      <c r="J28" s="33">
        <f t="shared" si="1"/>
        <v>57509961</v>
      </c>
      <c r="K28" s="33">
        <v>57509961</v>
      </c>
      <c r="L28" s="33">
        <v>0</v>
      </c>
      <c r="M28" s="35">
        <f t="shared" si="2"/>
        <v>13.5</v>
      </c>
      <c r="N28" s="33">
        <f t="shared" si="3"/>
        <v>0</v>
      </c>
      <c r="O28" s="8"/>
      <c r="P28" s="1"/>
      <c r="Q28" s="12">
        <v>16</v>
      </c>
      <c r="R28" s="3"/>
      <c r="S28" s="4" t="s">
        <v>22</v>
      </c>
      <c r="T28" s="9"/>
      <c r="Y28" s="42"/>
      <c r="Z28" s="42"/>
      <c r="AA28" s="43"/>
      <c r="AB28" s="43"/>
    </row>
    <row r="29" spans="1:28" ht="27.75" customHeight="1">
      <c r="A29" s="1"/>
      <c r="B29" s="12">
        <v>17</v>
      </c>
      <c r="C29" s="3"/>
      <c r="D29" s="4" t="s">
        <v>23</v>
      </c>
      <c r="E29" s="5"/>
      <c r="F29" s="33">
        <v>419890</v>
      </c>
      <c r="G29" s="33">
        <f t="shared" si="0"/>
        <v>0</v>
      </c>
      <c r="H29" s="33">
        <v>0</v>
      </c>
      <c r="I29" s="33">
        <v>0</v>
      </c>
      <c r="J29" s="33">
        <f t="shared" si="1"/>
        <v>419890</v>
      </c>
      <c r="K29" s="33">
        <v>0</v>
      </c>
      <c r="L29" s="33">
        <v>419890</v>
      </c>
      <c r="M29" s="35">
        <f t="shared" si="2"/>
        <v>0.1</v>
      </c>
      <c r="N29" s="38">
        <f t="shared" si="4"/>
        <v>0.1</v>
      </c>
      <c r="O29" s="8"/>
      <c r="P29" s="1"/>
      <c r="Q29" s="12">
        <v>17</v>
      </c>
      <c r="R29" s="3"/>
      <c r="S29" s="4" t="s">
        <v>23</v>
      </c>
      <c r="T29" s="9"/>
      <c r="Y29" s="42"/>
      <c r="Z29" s="42"/>
      <c r="AA29" s="43"/>
      <c r="AB29" s="43"/>
    </row>
    <row r="30" spans="1:28" ht="27.75" customHeight="1">
      <c r="A30" s="1"/>
      <c r="B30" s="12">
        <v>18</v>
      </c>
      <c r="C30" s="3"/>
      <c r="D30" s="4" t="s">
        <v>24</v>
      </c>
      <c r="E30" s="5"/>
      <c r="F30" s="33">
        <v>38019441</v>
      </c>
      <c r="G30" s="33">
        <f t="shared" si="0"/>
        <v>7804508</v>
      </c>
      <c r="H30" s="33">
        <v>7593867</v>
      </c>
      <c r="I30" s="33">
        <v>210641</v>
      </c>
      <c r="J30" s="33">
        <f t="shared" si="1"/>
        <v>30214933</v>
      </c>
      <c r="K30" s="33">
        <v>30214933</v>
      </c>
      <c r="L30" s="33">
        <v>0</v>
      </c>
      <c r="M30" s="35">
        <f t="shared" si="2"/>
        <v>6.4</v>
      </c>
      <c r="N30" s="33">
        <f t="shared" si="3"/>
        <v>0</v>
      </c>
      <c r="O30" s="8"/>
      <c r="P30" s="1"/>
      <c r="Q30" s="12">
        <v>18</v>
      </c>
      <c r="R30" s="3"/>
      <c r="S30" s="4" t="s">
        <v>24</v>
      </c>
      <c r="T30" s="9"/>
      <c r="Y30" s="42"/>
      <c r="Z30" s="42"/>
      <c r="AA30" s="43"/>
      <c r="AB30" s="43"/>
    </row>
    <row r="31" spans="1:28" ht="27.75" customHeight="1">
      <c r="A31" s="1"/>
      <c r="B31" s="12">
        <v>19</v>
      </c>
      <c r="C31" s="3"/>
      <c r="D31" s="4" t="s">
        <v>25</v>
      </c>
      <c r="E31" s="5"/>
      <c r="F31" s="33">
        <v>5269383</v>
      </c>
      <c r="G31" s="33">
        <f t="shared" si="0"/>
        <v>4842801</v>
      </c>
      <c r="H31" s="33">
        <v>2097712</v>
      </c>
      <c r="I31" s="33">
        <v>2745089</v>
      </c>
      <c r="J31" s="33">
        <f t="shared" si="1"/>
        <v>426582</v>
      </c>
      <c r="K31" s="33">
        <v>43591</v>
      </c>
      <c r="L31" s="33">
        <v>382991</v>
      </c>
      <c r="M31" s="35">
        <f t="shared" si="2"/>
        <v>0.9</v>
      </c>
      <c r="N31" s="38">
        <f t="shared" si="4"/>
        <v>0.1</v>
      </c>
      <c r="O31" s="8"/>
      <c r="P31" s="1"/>
      <c r="Q31" s="12">
        <v>19</v>
      </c>
      <c r="R31" s="3"/>
      <c r="S31" s="4" t="s">
        <v>25</v>
      </c>
      <c r="T31" s="9"/>
      <c r="Y31" s="42"/>
      <c r="Z31" s="42"/>
      <c r="AA31" s="43"/>
      <c r="AB31" s="43"/>
    </row>
    <row r="32" spans="1:28" ht="27.75" customHeight="1">
      <c r="A32" s="1"/>
      <c r="B32" s="12">
        <v>20</v>
      </c>
      <c r="C32" s="3"/>
      <c r="D32" s="4" t="s">
        <v>26</v>
      </c>
      <c r="E32" s="5"/>
      <c r="F32" s="33">
        <v>3723714</v>
      </c>
      <c r="G32" s="33">
        <f t="shared" si="0"/>
        <v>3723714</v>
      </c>
      <c r="H32" s="33">
        <v>3616524</v>
      </c>
      <c r="I32" s="33">
        <v>107190</v>
      </c>
      <c r="J32" s="33">
        <f t="shared" si="1"/>
        <v>0</v>
      </c>
      <c r="K32" s="33">
        <v>0</v>
      </c>
      <c r="L32" s="33">
        <v>0</v>
      </c>
      <c r="M32" s="35">
        <f t="shared" si="2"/>
        <v>0.6</v>
      </c>
      <c r="N32" s="33">
        <f t="shared" si="3"/>
        <v>0</v>
      </c>
      <c r="O32" s="8"/>
      <c r="P32" s="1"/>
      <c r="Q32" s="12">
        <v>20</v>
      </c>
      <c r="R32" s="3"/>
      <c r="S32" s="4" t="s">
        <v>26</v>
      </c>
      <c r="T32" s="9"/>
      <c r="Y32" s="42"/>
      <c r="Z32" s="42"/>
      <c r="AA32" s="43"/>
      <c r="AB32" s="43"/>
    </row>
    <row r="33" spans="1:28" ht="27.75" customHeight="1">
      <c r="A33" s="1"/>
      <c r="B33" s="12">
        <v>21</v>
      </c>
      <c r="C33" s="3"/>
      <c r="D33" s="4" t="s">
        <v>27</v>
      </c>
      <c r="E33" s="5"/>
      <c r="F33" s="33">
        <v>15880545</v>
      </c>
      <c r="G33" s="33">
        <f t="shared" si="0"/>
        <v>15880545</v>
      </c>
      <c r="H33" s="33">
        <v>7522896</v>
      </c>
      <c r="I33" s="33">
        <v>8357649</v>
      </c>
      <c r="J33" s="33">
        <f t="shared" si="1"/>
        <v>0</v>
      </c>
      <c r="K33" s="33">
        <v>0</v>
      </c>
      <c r="L33" s="33">
        <v>0</v>
      </c>
      <c r="M33" s="35">
        <f t="shared" si="2"/>
        <v>2.7</v>
      </c>
      <c r="N33" s="33">
        <f t="shared" si="3"/>
        <v>0</v>
      </c>
      <c r="O33" s="8"/>
      <c r="P33" s="1"/>
      <c r="Q33" s="12">
        <v>21</v>
      </c>
      <c r="R33" s="3"/>
      <c r="S33" s="4" t="s">
        <v>27</v>
      </c>
      <c r="T33" s="9"/>
      <c r="Y33" s="42"/>
      <c r="Z33" s="42"/>
      <c r="AA33" s="43"/>
      <c r="AB33" s="43"/>
    </row>
    <row r="34" spans="1:28" ht="27.75" customHeight="1">
      <c r="A34" s="1"/>
      <c r="B34" s="12">
        <v>22</v>
      </c>
      <c r="C34" s="3"/>
      <c r="D34" s="4" t="s">
        <v>28</v>
      </c>
      <c r="E34" s="5"/>
      <c r="F34" s="33">
        <v>15789976</v>
      </c>
      <c r="G34" s="33">
        <f t="shared" si="0"/>
        <v>15789976</v>
      </c>
      <c r="H34" s="33">
        <v>4483654</v>
      </c>
      <c r="I34" s="33">
        <v>11306322</v>
      </c>
      <c r="J34" s="33">
        <f t="shared" si="1"/>
        <v>0</v>
      </c>
      <c r="K34" s="33">
        <v>0</v>
      </c>
      <c r="L34" s="33">
        <v>0</v>
      </c>
      <c r="M34" s="35">
        <f t="shared" si="2"/>
        <v>2.7</v>
      </c>
      <c r="N34" s="33">
        <f t="shared" si="3"/>
        <v>0</v>
      </c>
      <c r="O34" s="8"/>
      <c r="P34" s="1"/>
      <c r="Q34" s="12">
        <v>22</v>
      </c>
      <c r="R34" s="3"/>
      <c r="S34" s="4" t="s">
        <v>28</v>
      </c>
      <c r="T34" s="9"/>
      <c r="Y34" s="42"/>
      <c r="Z34" s="42"/>
      <c r="AA34" s="43"/>
      <c r="AB34" s="43"/>
    </row>
    <row r="35" spans="1:28" ht="27.75" customHeight="1">
      <c r="A35" s="1"/>
      <c r="B35" s="12">
        <v>23</v>
      </c>
      <c r="C35" s="3"/>
      <c r="D35" s="4" t="s">
        <v>29</v>
      </c>
      <c r="E35" s="5"/>
      <c r="F35" s="33">
        <v>10660019</v>
      </c>
      <c r="G35" s="33">
        <f t="shared" si="0"/>
        <v>4169902</v>
      </c>
      <c r="H35" s="33">
        <v>1995168</v>
      </c>
      <c r="I35" s="33">
        <v>2174734</v>
      </c>
      <c r="J35" s="33">
        <f t="shared" si="1"/>
        <v>6490117</v>
      </c>
      <c r="K35" s="33">
        <v>6328843</v>
      </c>
      <c r="L35" s="33">
        <v>161274</v>
      </c>
      <c r="M35" s="35">
        <f t="shared" si="2"/>
        <v>1.8</v>
      </c>
      <c r="N35" s="38">
        <f>ROUND(L35/$L$43*100,1)</f>
        <v>0.1</v>
      </c>
      <c r="O35" s="8"/>
      <c r="P35" s="1"/>
      <c r="Q35" s="12">
        <v>23</v>
      </c>
      <c r="R35" s="3"/>
      <c r="S35" s="4" t="s">
        <v>29</v>
      </c>
      <c r="T35" s="9"/>
      <c r="Y35" s="42"/>
      <c r="Z35" s="42"/>
      <c r="AA35" s="43"/>
      <c r="AB35" s="43"/>
    </row>
    <row r="36" spans="1:28" ht="27.75" customHeight="1">
      <c r="A36" s="1"/>
      <c r="B36" s="3"/>
      <c r="C36" s="3"/>
      <c r="D36" s="14" t="s">
        <v>30</v>
      </c>
      <c r="E36" s="5"/>
      <c r="F36" s="33">
        <v>0</v>
      </c>
      <c r="G36" s="33">
        <f aca="true" t="shared" si="5" ref="G36:G42">SUM(H36:I36)</f>
        <v>0</v>
      </c>
      <c r="H36" s="51">
        <v>0</v>
      </c>
      <c r="I36" s="51">
        <v>0</v>
      </c>
      <c r="J36" s="33">
        <f aca="true" t="shared" si="6" ref="J36:J42">SUM(K36:L36)</f>
        <v>0</v>
      </c>
      <c r="K36" s="51">
        <v>0</v>
      </c>
      <c r="L36" s="51">
        <v>0</v>
      </c>
      <c r="M36" s="33">
        <f aca="true" t="shared" si="7" ref="M36:N42">ROUND(F36/$F$43*100,1)</f>
        <v>0</v>
      </c>
      <c r="N36" s="33">
        <f t="shared" si="7"/>
        <v>0</v>
      </c>
      <c r="O36" s="8"/>
      <c r="P36" s="1"/>
      <c r="Q36" s="3"/>
      <c r="R36" s="3"/>
      <c r="S36" s="14" t="s">
        <v>30</v>
      </c>
      <c r="T36" s="9"/>
      <c r="Y36" s="42"/>
      <c r="Z36" s="42"/>
      <c r="AA36" s="43"/>
      <c r="AB36" s="43"/>
    </row>
    <row r="37" spans="1:28" ht="27.75" customHeight="1">
      <c r="A37" s="1"/>
      <c r="B37" s="3"/>
      <c r="C37" s="3"/>
      <c r="D37" s="14" t="s">
        <v>31</v>
      </c>
      <c r="E37" s="5"/>
      <c r="F37" s="33">
        <v>460444</v>
      </c>
      <c r="G37" s="33">
        <f t="shared" si="5"/>
        <v>366686</v>
      </c>
      <c r="H37" s="51">
        <v>140083</v>
      </c>
      <c r="I37" s="51">
        <v>226603</v>
      </c>
      <c r="J37" s="33">
        <f t="shared" si="6"/>
        <v>93758</v>
      </c>
      <c r="K37" s="51">
        <v>89198</v>
      </c>
      <c r="L37" s="51">
        <v>4560</v>
      </c>
      <c r="M37" s="35">
        <f t="shared" si="7"/>
        <v>0.1</v>
      </c>
      <c r="N37" s="38">
        <f t="shared" si="4"/>
        <v>0</v>
      </c>
      <c r="O37" s="8"/>
      <c r="P37" s="1"/>
      <c r="Q37" s="3"/>
      <c r="R37" s="3"/>
      <c r="S37" s="14" t="s">
        <v>31</v>
      </c>
      <c r="T37" s="9"/>
      <c r="Y37" s="42"/>
      <c r="Z37" s="42"/>
      <c r="AA37" s="43"/>
      <c r="AB37" s="43"/>
    </row>
    <row r="38" spans="1:28" ht="27.75" customHeight="1">
      <c r="A38" s="1"/>
      <c r="B38" s="3"/>
      <c r="C38" s="3"/>
      <c r="D38" s="14" t="s">
        <v>32</v>
      </c>
      <c r="E38" s="5"/>
      <c r="F38" s="33">
        <v>10199575</v>
      </c>
      <c r="G38" s="33">
        <f t="shared" si="5"/>
        <v>3803216</v>
      </c>
      <c r="H38" s="51">
        <v>1855085</v>
      </c>
      <c r="I38" s="51">
        <v>1948131</v>
      </c>
      <c r="J38" s="33">
        <f t="shared" si="6"/>
        <v>6396359</v>
      </c>
      <c r="K38" s="51">
        <v>6239645</v>
      </c>
      <c r="L38" s="51">
        <v>156714</v>
      </c>
      <c r="M38" s="35">
        <f t="shared" si="7"/>
        <v>1.7</v>
      </c>
      <c r="N38" s="38">
        <f t="shared" si="4"/>
        <v>0</v>
      </c>
      <c r="O38" s="8"/>
      <c r="P38" s="1"/>
      <c r="Q38" s="3"/>
      <c r="R38" s="3"/>
      <c r="S38" s="14" t="s">
        <v>32</v>
      </c>
      <c r="T38" s="9"/>
      <c r="Y38" s="42"/>
      <c r="Z38" s="42"/>
      <c r="AA38" s="43"/>
      <c r="AB38" s="43"/>
    </row>
    <row r="39" spans="1:28" ht="27.75" customHeight="1">
      <c r="A39" s="1"/>
      <c r="B39" s="12">
        <v>24</v>
      </c>
      <c r="C39" s="3"/>
      <c r="D39" s="4" t="s">
        <v>33</v>
      </c>
      <c r="E39" s="5"/>
      <c r="F39" s="33">
        <v>60935076</v>
      </c>
      <c r="G39" s="33">
        <f t="shared" si="5"/>
        <v>60935076</v>
      </c>
      <c r="H39" s="33">
        <v>40173191</v>
      </c>
      <c r="I39" s="33">
        <v>20761885</v>
      </c>
      <c r="J39" s="33">
        <f t="shared" si="6"/>
        <v>0</v>
      </c>
      <c r="K39" s="33">
        <v>0</v>
      </c>
      <c r="L39" s="33">
        <v>0</v>
      </c>
      <c r="M39" s="35">
        <f t="shared" si="7"/>
        <v>10.3</v>
      </c>
      <c r="N39" s="33">
        <f t="shared" si="4"/>
        <v>0</v>
      </c>
      <c r="O39" s="8"/>
      <c r="P39" s="1"/>
      <c r="Q39" s="12">
        <v>24</v>
      </c>
      <c r="R39" s="3"/>
      <c r="S39" s="4" t="s">
        <v>33</v>
      </c>
      <c r="T39" s="9"/>
      <c r="Y39" s="42"/>
      <c r="Z39" s="42"/>
      <c r="AA39" s="43"/>
      <c r="AB39" s="43"/>
    </row>
    <row r="40" spans="1:28" ht="27.75" customHeight="1">
      <c r="A40" s="1"/>
      <c r="B40" s="3"/>
      <c r="C40" s="3"/>
      <c r="D40" s="4" t="s">
        <v>34</v>
      </c>
      <c r="E40" s="5"/>
      <c r="F40" s="33">
        <v>33400</v>
      </c>
      <c r="G40" s="33">
        <f t="shared" si="5"/>
        <v>33400</v>
      </c>
      <c r="H40" s="51">
        <v>33400</v>
      </c>
      <c r="I40" s="51">
        <v>0</v>
      </c>
      <c r="J40" s="33">
        <f t="shared" si="6"/>
        <v>0</v>
      </c>
      <c r="K40" s="51">
        <v>0</v>
      </c>
      <c r="L40" s="51">
        <v>0</v>
      </c>
      <c r="M40" s="35">
        <f t="shared" si="7"/>
        <v>0</v>
      </c>
      <c r="N40" s="33">
        <f t="shared" si="4"/>
        <v>0</v>
      </c>
      <c r="O40" s="8"/>
      <c r="P40" s="1"/>
      <c r="Q40" s="3"/>
      <c r="R40" s="3"/>
      <c r="S40" s="4" t="s">
        <v>34</v>
      </c>
      <c r="T40" s="9"/>
      <c r="Y40" s="42"/>
      <c r="Z40" s="42"/>
      <c r="AA40" s="43"/>
      <c r="AB40" s="43"/>
    </row>
    <row r="41" spans="1:28" ht="27.75" customHeight="1">
      <c r="A41" s="1"/>
      <c r="B41" s="3"/>
      <c r="C41" s="3"/>
      <c r="D41" s="4" t="s">
        <v>42</v>
      </c>
      <c r="E41" s="5"/>
      <c r="F41" s="33">
        <v>0</v>
      </c>
      <c r="G41" s="33">
        <f t="shared" si="5"/>
        <v>0</v>
      </c>
      <c r="H41" s="51">
        <v>0</v>
      </c>
      <c r="I41" s="51">
        <v>0</v>
      </c>
      <c r="J41" s="33">
        <f t="shared" si="6"/>
        <v>0</v>
      </c>
      <c r="K41" s="51">
        <v>0</v>
      </c>
      <c r="L41" s="51">
        <v>0</v>
      </c>
      <c r="M41" s="35">
        <f t="shared" si="7"/>
        <v>0</v>
      </c>
      <c r="N41" s="33">
        <f t="shared" si="4"/>
        <v>0</v>
      </c>
      <c r="O41" s="8"/>
      <c r="P41" s="1"/>
      <c r="Q41" s="3"/>
      <c r="R41" s="3"/>
      <c r="S41" s="4" t="s">
        <v>42</v>
      </c>
      <c r="T41" s="9"/>
      <c r="Y41" s="42"/>
      <c r="Z41" s="42"/>
      <c r="AA41" s="43"/>
      <c r="AB41" s="43"/>
    </row>
    <row r="42" spans="1:28" ht="27.75" customHeight="1">
      <c r="A42" s="1"/>
      <c r="B42" s="3"/>
      <c r="C42" s="3"/>
      <c r="D42" s="4" t="s">
        <v>39</v>
      </c>
      <c r="E42" s="5"/>
      <c r="F42" s="33">
        <v>20761785</v>
      </c>
      <c r="G42" s="33">
        <f t="shared" si="5"/>
        <v>20761785</v>
      </c>
      <c r="H42" s="51">
        <v>0</v>
      </c>
      <c r="I42" s="51">
        <v>20761785</v>
      </c>
      <c r="J42" s="33">
        <f t="shared" si="6"/>
        <v>0</v>
      </c>
      <c r="K42" s="51">
        <v>0</v>
      </c>
      <c r="L42" s="51">
        <v>0</v>
      </c>
      <c r="M42" s="35">
        <f t="shared" si="7"/>
        <v>3.5</v>
      </c>
      <c r="N42" s="33">
        <f t="shared" si="4"/>
        <v>0</v>
      </c>
      <c r="O42" s="8"/>
      <c r="P42" s="1"/>
      <c r="Q42" s="3"/>
      <c r="R42" s="3"/>
      <c r="S42" s="4" t="s">
        <v>39</v>
      </c>
      <c r="T42" s="9"/>
      <c r="Y42" s="42"/>
      <c r="Z42" s="42"/>
      <c r="AA42" s="43"/>
      <c r="AB42" s="43"/>
    </row>
    <row r="43" spans="1:28" ht="27.75" customHeight="1">
      <c r="A43" s="1"/>
      <c r="B43" s="22" t="s">
        <v>35</v>
      </c>
      <c r="C43" s="19"/>
      <c r="D43" s="20"/>
      <c r="E43" s="5"/>
      <c r="F43" s="33">
        <v>590696057</v>
      </c>
      <c r="G43" s="33">
        <f>SUM(G13:G42)-SUMIF($B$13:$B$42,"",G13:G42)</f>
        <v>158099396</v>
      </c>
      <c r="H43" s="33">
        <v>88526639</v>
      </c>
      <c r="I43" s="33">
        <v>69572757</v>
      </c>
      <c r="J43" s="33">
        <f>SUM(J13:J42)-SUMIF($B$13:$B$42,"",J13:J42)</f>
        <v>432596661</v>
      </c>
      <c r="K43" s="33">
        <v>113133581</v>
      </c>
      <c r="L43" s="33">
        <v>319463080</v>
      </c>
      <c r="M43" s="35">
        <f>ROUND(F43/$F$43*100,1)</f>
        <v>100</v>
      </c>
      <c r="N43" s="34">
        <f>ROUND(L43/$L$43*100,1)</f>
        <v>100</v>
      </c>
      <c r="O43" s="8"/>
      <c r="P43" s="1"/>
      <c r="Q43" s="22" t="s">
        <v>35</v>
      </c>
      <c r="R43" s="19"/>
      <c r="S43" s="20"/>
      <c r="T43" s="9"/>
      <c r="Y43" s="42"/>
      <c r="Z43" s="42"/>
      <c r="AA43" s="43"/>
      <c r="AB43" s="43"/>
    </row>
    <row r="44" spans="1:26" ht="27.75" customHeight="1">
      <c r="A44" s="1"/>
      <c r="B44" s="22" t="s">
        <v>36</v>
      </c>
      <c r="C44" s="19"/>
      <c r="D44" s="20"/>
      <c r="E44" s="5"/>
      <c r="F44" s="34">
        <f>G44+J44</f>
        <v>100</v>
      </c>
      <c r="G44" s="34">
        <f>ROUND(G43/$F$43*100,1)</f>
        <v>26.8</v>
      </c>
      <c r="H44" s="34">
        <f>ROUND(H43/$F$43*100,1)</f>
        <v>15</v>
      </c>
      <c r="I44" s="34">
        <f>ROUND(I43/$F$43*100,1)</f>
        <v>11.8</v>
      </c>
      <c r="J44" s="34">
        <f>ROUND(J43/$F$43*100,1)</f>
        <v>73.2</v>
      </c>
      <c r="K44" s="34">
        <f>ROUND(K43/$F$43*100,1)</f>
        <v>19.2</v>
      </c>
      <c r="L44" s="34">
        <f>ROUND(L43/$F$43*100,1)+0.1</f>
        <v>54.2</v>
      </c>
      <c r="M44" s="34">
        <f>ROUND(M43/$F$43*100,2)</f>
        <v>0</v>
      </c>
      <c r="N44" s="34">
        <f t="shared" si="4"/>
        <v>0</v>
      </c>
      <c r="O44" s="8"/>
      <c r="P44" s="1"/>
      <c r="Q44" s="22" t="s">
        <v>36</v>
      </c>
      <c r="R44" s="19"/>
      <c r="S44" s="20"/>
      <c r="T44" s="9"/>
      <c r="Y44" s="42"/>
      <c r="Z44" s="42"/>
    </row>
    <row r="45" spans="1:28" ht="17.25" customHeight="1" thickBot="1">
      <c r="A45" s="16"/>
      <c r="B45" s="16"/>
      <c r="C45" s="16"/>
      <c r="D45" s="17"/>
      <c r="E45" s="21"/>
      <c r="F45" s="30"/>
      <c r="G45" s="30"/>
      <c r="H45" s="30"/>
      <c r="I45" s="30"/>
      <c r="J45" s="30"/>
      <c r="K45" s="30"/>
      <c r="L45" s="30"/>
      <c r="M45" s="30"/>
      <c r="N45" s="30"/>
      <c r="O45" s="50"/>
      <c r="P45" s="16"/>
      <c r="Q45" s="16"/>
      <c r="R45" s="16"/>
      <c r="S45" s="17"/>
      <c r="T45" s="17"/>
      <c r="Y45" s="42"/>
      <c r="Z45" s="42"/>
      <c r="AA45" s="42"/>
      <c r="AB45" s="42"/>
    </row>
    <row r="46" ht="13.5"/>
    <row r="47" ht="13.5"/>
    <row r="49" spans="7:14" ht="13.5">
      <c r="G49" s="42"/>
      <c r="H49" s="42"/>
      <c r="I49" s="42"/>
      <c r="J49" s="42"/>
      <c r="K49" s="42"/>
      <c r="L49" s="42"/>
      <c r="M49" s="42"/>
      <c r="N49" s="42"/>
    </row>
  </sheetData>
  <sheetProtection selectLockedCells="1"/>
  <printOptions horizontalCentered="1" verticalCentered="1"/>
  <pageMargins left="0.984251968503937" right="0.7874015748031497" top="0.3937007874015748" bottom="0.3937007874015748" header="0.5118110236220472" footer="0.35433070866141736"/>
  <pageSetup horizontalDpi="600" verticalDpi="600" orientation="portrait" paperSize="9" scale="72" r:id="rId3"/>
  <colBreaks count="1" manualBreakCount="1">
    <brk id="10" max="65535" man="1"/>
  </colBreaks>
  <ignoredErrors>
    <ignoredError sqref="N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2019-02-25T10:11:23Z</cp:lastPrinted>
  <dcterms:created xsi:type="dcterms:W3CDTF">1996-12-27T11:06:01Z</dcterms:created>
  <dcterms:modified xsi:type="dcterms:W3CDTF">2019-03-06T06:40:13Z</dcterms:modified>
  <cp:category/>
  <cp:version/>
  <cp:contentType/>
  <cp:contentStatus/>
</cp:coreProperties>
</file>