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325" tabRatio="720" activeTab="0"/>
  </bookViews>
  <sheets>
    <sheet name="p5主要指標" sheetId="1" r:id="rId1"/>
    <sheet name="p6指数の推移" sheetId="2" r:id="rId2"/>
    <sheet name="ｐ７" sheetId="3" r:id="rId3"/>
    <sheet name="ｐ８" sheetId="4" r:id="rId4"/>
    <sheet name="ｐ９" sheetId="5" r:id="rId5"/>
    <sheet name="p10" sheetId="6" r:id="rId6"/>
    <sheet name="ｐ11" sheetId="7" r:id="rId7"/>
    <sheet name="ｐ12" sheetId="8" r:id="rId8"/>
    <sheet name="p13" sheetId="9" r:id="rId9"/>
    <sheet name="p14" sheetId="10" r:id="rId10"/>
    <sheet name="ｐ15" sheetId="11" r:id="rId11"/>
    <sheet name="ｐ16" sheetId="12" r:id="rId12"/>
    <sheet name="p17" sheetId="13" r:id="rId13"/>
    <sheet name="p18" sheetId="14" r:id="rId14"/>
    <sheet name="p19" sheetId="15" r:id="rId15"/>
    <sheet name="p20" sheetId="16" r:id="rId16"/>
    <sheet name="p21" sheetId="17" r:id="rId17"/>
    <sheet name="９図" sheetId="18" state="hidden" r:id="rId18"/>
    <sheet name="10図" sheetId="19" state="hidden" r:id="rId19"/>
  </sheets>
  <definedNames>
    <definedName name="_xlnm.Print_Area" localSheetId="5">'p10'!$A$1:$H$49</definedName>
    <definedName name="_xlnm.Print_Area" localSheetId="6">'ｐ11'!$A$1:$G$50</definedName>
    <definedName name="_xlnm.Print_Area" localSheetId="7">'ｐ12'!$A$1:$G$45</definedName>
    <definedName name="_xlnm.Print_Area" localSheetId="8">'p13'!$A$1:$G$42</definedName>
    <definedName name="_xlnm.Print_Area" localSheetId="9">'p14'!$A$1:$F$46</definedName>
    <definedName name="_xlnm.Print_Area" localSheetId="10">'ｐ15'!$A$1:$J$49</definedName>
    <definedName name="_xlnm.Print_Area" localSheetId="11">'ｐ16'!$A$1:$J$48</definedName>
    <definedName name="_xlnm.Print_Area" localSheetId="12">'p17'!$A$1:$J$48</definedName>
    <definedName name="_xlnm.Print_Area" localSheetId="13">'p18'!$A$1:$H$52</definedName>
    <definedName name="_xlnm.Print_Area" localSheetId="14">'p19'!$A$1:$I$62</definedName>
    <definedName name="_xlnm.Print_Area" localSheetId="15">'p20'!$A$1:$J$51</definedName>
    <definedName name="_xlnm.Print_Area" localSheetId="16">'p21'!$A$1:$O$62</definedName>
    <definedName name="_xlnm.Print_Area" localSheetId="0">'p5主要指標'!$A$1:$L$37</definedName>
    <definedName name="_xlnm.Print_Area" localSheetId="1">'p6指数の推移'!$A$1:$H$53</definedName>
    <definedName name="_xlnm.Print_Area" localSheetId="2">'ｐ７'!$A$1:$I$49</definedName>
    <definedName name="_xlnm.Print_Area" localSheetId="3">'ｐ８'!$A$1:$I$49</definedName>
  </definedNames>
  <calcPr fullCalcOnLoad="1"/>
</workbook>
</file>

<file path=xl/sharedStrings.xml><?xml version="1.0" encoding="utf-8"?>
<sst xmlns="http://schemas.openxmlformats.org/spreadsheetml/2006/main" count="1168" uniqueCount="442">
  <si>
    <t>１９</t>
  </si>
  <si>
    <t>対　前　年</t>
  </si>
  <si>
    <t>対　前　年</t>
  </si>
  <si>
    <t>増　減　率</t>
  </si>
  <si>
    <t>％</t>
  </si>
  <si>
    <t>－</t>
  </si>
  <si>
    <t>総額
順位</t>
  </si>
  <si>
    <t>きま給
順位</t>
  </si>
  <si>
    <t>不動産業</t>
  </si>
  <si>
    <t>平成１９年実数</t>
  </si>
  <si>
    <t>平成18年</t>
  </si>
  <si>
    <t>平成17年</t>
  </si>
  <si>
    <t>平成16年</t>
  </si>
  <si>
    <t>（第２表－１、－２）</t>
  </si>
  <si>
    <t>第２図　実質賃金指数（調査産業計）の対前年同月増減率の推移</t>
  </si>
  <si>
    <t>平成19年</t>
  </si>
  <si>
    <t>平成18年</t>
  </si>
  <si>
    <t>労働者数</t>
  </si>
  <si>
    <t>産業ごとの規模別シェア</t>
  </si>
  <si>
    <t>構成比</t>
  </si>
  <si>
    <t>（第１表、第１図）</t>
  </si>
  <si>
    <t>（第２図）</t>
  </si>
  <si>
    <t>対　前　年</t>
  </si>
  <si>
    <t>増　減　率</t>
  </si>
  <si>
    <t>きまって支給　する給与</t>
  </si>
  <si>
    <t xml:space="preserve">  賃   金   指   数　　</t>
  </si>
  <si>
    <t>労働時間指数</t>
  </si>
  <si>
    <t>労働異動率</t>
  </si>
  <si>
    <t>消費者</t>
  </si>
  <si>
    <t>名　　目</t>
  </si>
  <si>
    <t>実　　質</t>
  </si>
  <si>
    <t>常用</t>
  </si>
  <si>
    <t>物価</t>
  </si>
  <si>
    <t>区　　分</t>
  </si>
  <si>
    <t>きまって</t>
  </si>
  <si>
    <t>所定内</t>
  </si>
  <si>
    <t>所定外</t>
  </si>
  <si>
    <t>雇用</t>
  </si>
  <si>
    <t>入</t>
  </si>
  <si>
    <t>離</t>
  </si>
  <si>
    <t>指数</t>
  </si>
  <si>
    <t>支給する</t>
  </si>
  <si>
    <t>職</t>
  </si>
  <si>
    <t>[帰属家</t>
  </si>
  <si>
    <t>給与</t>
  </si>
  <si>
    <t>率</t>
  </si>
  <si>
    <t>賃除く]</t>
  </si>
  <si>
    <t>　　　　２月</t>
  </si>
  <si>
    <t>　　　　３月</t>
  </si>
  <si>
    <t>　　　　４月</t>
  </si>
  <si>
    <t>　　　　５月</t>
  </si>
  <si>
    <t>　　　　６月</t>
  </si>
  <si>
    <t>　　　　７月</t>
  </si>
  <si>
    <t>　　　　８月</t>
  </si>
  <si>
    <t>　　　　９月</t>
  </si>
  <si>
    <t>　　　　10月</t>
  </si>
  <si>
    <t>　　　　11月</t>
  </si>
  <si>
    <t>　　　　12月</t>
  </si>
  <si>
    <t>平成13年平均</t>
  </si>
  <si>
    <t>第２章　調査結果の概要（事業所規模３０人以上）</t>
  </si>
  <si>
    <t>給与</t>
  </si>
  <si>
    <t>労働</t>
  </si>
  <si>
    <t>時間</t>
  </si>
  <si>
    <t>名目賃金指数</t>
  </si>
  <si>
    <t>消費者物価指数</t>
  </si>
  <si>
    <t>名目賃金指数（現金給与総額）</t>
  </si>
  <si>
    <t>実質賃金指数（現金給与総額）</t>
  </si>
  <si>
    <t>総実労働時間指数</t>
  </si>
  <si>
    <t>常用雇用指数</t>
  </si>
  <si>
    <t>賃金・労働時間・雇用指数（調査産業計）の推移</t>
  </si>
  <si>
    <t xml:space="preserve">                                                                    </t>
  </si>
  <si>
    <t>滋賀県</t>
  </si>
  <si>
    <t>現金給与総額</t>
  </si>
  <si>
    <t>きまって支給する給与</t>
  </si>
  <si>
    <t>特別に支払われた給与</t>
  </si>
  <si>
    <t>全国</t>
  </si>
  <si>
    <t>名目</t>
  </si>
  <si>
    <t>実質</t>
  </si>
  <si>
    <t>対前年増減率</t>
  </si>
  <si>
    <t>指　　数</t>
  </si>
  <si>
    <t>実　数</t>
  </si>
  <si>
    <t>きまって支給</t>
  </si>
  <si>
    <t>特別</t>
  </si>
  <si>
    <t>対全国</t>
  </si>
  <si>
    <t>第１表　賃金の動き（調査産業計の月額平均）</t>
  </si>
  <si>
    <t>調査産業計</t>
  </si>
  <si>
    <t>製造業</t>
  </si>
  <si>
    <t>１</t>
  </si>
  <si>
    <t>２</t>
  </si>
  <si>
    <t>３</t>
  </si>
  <si>
    <t>４</t>
  </si>
  <si>
    <t>５</t>
  </si>
  <si>
    <t>６</t>
  </si>
  <si>
    <t>７</t>
  </si>
  <si>
    <t>８</t>
  </si>
  <si>
    <t>９</t>
  </si>
  <si>
    <t>10</t>
  </si>
  <si>
    <t>11</t>
  </si>
  <si>
    <t>12</t>
  </si>
  <si>
    <t>消費者物価指数</t>
  </si>
  <si>
    <t>第２図　実質賃金指数（調査産業計）の対前年同月増減率の推移</t>
  </si>
  <si>
    <t>現金給与総額指数</t>
  </si>
  <si>
    <t>きまって支給する給与指数</t>
  </si>
  <si>
    <t>第３図　きまって支給する給与の産業間格差の推移</t>
  </si>
  <si>
    <t>建設業</t>
  </si>
  <si>
    <t>電気・ガス・熱供給・水道業</t>
  </si>
  <si>
    <t>金融・保険業</t>
  </si>
  <si>
    <t>サービス業</t>
  </si>
  <si>
    <t>総実労働時間</t>
  </si>
  <si>
    <t>所定内労働時間</t>
  </si>
  <si>
    <t>所定外労働時間</t>
  </si>
  <si>
    <t>入職率</t>
  </si>
  <si>
    <t>離職率</t>
  </si>
  <si>
    <t>名　目</t>
  </si>
  <si>
    <t>実　質</t>
  </si>
  <si>
    <t>きまって支給する給与</t>
  </si>
  <si>
    <t>特別に支払われた給与</t>
  </si>
  <si>
    <t>実　数</t>
  </si>
  <si>
    <t>円</t>
  </si>
  <si>
    <t>％</t>
  </si>
  <si>
    <t>卸売・小売業</t>
  </si>
  <si>
    <t>サービス業</t>
  </si>
  <si>
    <t>Ｘ</t>
  </si>
  <si>
    <t>時間あたり給与</t>
  </si>
  <si>
    <t>円</t>
  </si>
  <si>
    <t>％</t>
  </si>
  <si>
    <t>実　額</t>
  </si>
  <si>
    <t>格　差</t>
  </si>
  <si>
    <t>－</t>
  </si>
  <si>
    <t>格差</t>
  </si>
  <si>
    <t>労働時間</t>
  </si>
  <si>
    <t>滋賀県</t>
  </si>
  <si>
    <t>全国</t>
  </si>
  <si>
    <t>時給</t>
  </si>
  <si>
    <t>鉱業</t>
  </si>
  <si>
    <t>不動産業</t>
  </si>
  <si>
    <t>男</t>
  </si>
  <si>
    <t>滋賀県</t>
  </si>
  <si>
    <t>京都府</t>
  </si>
  <si>
    <t>大阪府</t>
  </si>
  <si>
    <t>兵庫県</t>
  </si>
  <si>
    <t>奈良県</t>
  </si>
  <si>
    <t>和歌山県</t>
  </si>
  <si>
    <t>東京都</t>
  </si>
  <si>
    <t>全国</t>
  </si>
  <si>
    <t>女/男×100</t>
  </si>
  <si>
    <t>30～99人</t>
  </si>
  <si>
    <t>100人以上</t>
  </si>
  <si>
    <t>月</t>
  </si>
  <si>
    <t>平均支給率</t>
  </si>
  <si>
    <t>支給労働者数割合</t>
  </si>
  <si>
    <t>支給事業所数割合</t>
  </si>
  <si>
    <t>支給労働者１人平均支給額</t>
  </si>
  <si>
    <t>年末（11～１月）賞与</t>
  </si>
  <si>
    <t>総実労働時間</t>
  </si>
  <si>
    <t>所定内労働時間</t>
  </si>
  <si>
    <t>所定外労働時間</t>
  </si>
  <si>
    <t>常用労働者数</t>
  </si>
  <si>
    <t>構成比</t>
  </si>
  <si>
    <t>平均推計</t>
  </si>
  <si>
    <t>産　業</t>
  </si>
  <si>
    <t>※規模間格差は、100人以上の事業所を100としています。</t>
  </si>
  <si>
    <t>産　業</t>
  </si>
  <si>
    <t>都道府県名</t>
  </si>
  <si>
    <t>人</t>
  </si>
  <si>
    <t>30人以上</t>
  </si>
  <si>
    <t>計</t>
  </si>
  <si>
    <t>人</t>
  </si>
  <si>
    <t>1～4人</t>
  </si>
  <si>
    <t>5～29人</t>
  </si>
  <si>
    <t>平均</t>
  </si>
  <si>
    <t>１月</t>
  </si>
  <si>
    <t>２月</t>
  </si>
  <si>
    <t>３月</t>
  </si>
  <si>
    <t>４月</t>
  </si>
  <si>
    <t>５月</t>
  </si>
  <si>
    <t>６月</t>
  </si>
  <si>
    <t>７月</t>
  </si>
  <si>
    <t>８月</t>
  </si>
  <si>
    <t>９月</t>
  </si>
  <si>
    <t>11月</t>
  </si>
  <si>
    <t>12月</t>
  </si>
  <si>
    <t>合計</t>
  </si>
  <si>
    <t>10月</t>
  </si>
  <si>
    <t>10</t>
  </si>
  <si>
    <t>11</t>
  </si>
  <si>
    <t>12</t>
  </si>
  <si>
    <t>１．賃金の水準</t>
  </si>
  <si>
    <t>２．実質賃金指数の推移</t>
  </si>
  <si>
    <t>３．産業別賃金</t>
  </si>
  <si>
    <t>４．産業別の賃金の比較</t>
  </si>
  <si>
    <t>(注）時間当たり給与とは、きまって支給する給与を総労働時間で除したものである。</t>
  </si>
  <si>
    <t>５．男女別賃金</t>
  </si>
  <si>
    <t>６．近畿各府県との賃金格差</t>
  </si>
  <si>
    <t>７．事業所規模別賃金</t>
  </si>
  <si>
    <t>１．出勤日数</t>
  </si>
  <si>
    <t>２．労働時間の水準</t>
  </si>
  <si>
    <t>３．産業別労働時間の動き</t>
  </si>
  <si>
    <t>１．雇用の水準</t>
  </si>
  <si>
    <t>（注）上段：入職率、下段：離職率</t>
  </si>
  <si>
    <t>８．賞与</t>
  </si>
  <si>
    <t>第１節　賃金の動き</t>
  </si>
  <si>
    <t>現金給与総額</t>
  </si>
  <si>
    <t>第２節　労働時間の動き</t>
  </si>
  <si>
    <t>第３節　雇用の動き</t>
  </si>
  <si>
    <t>鉱業</t>
  </si>
  <si>
    <t>不動産業</t>
  </si>
  <si>
    <t>対前年増減率算出用指数</t>
  </si>
  <si>
    <t>日</t>
  </si>
  <si>
    <t>電気・ガス・熱供給・水道業</t>
  </si>
  <si>
    <t>13</t>
  </si>
  <si>
    <t>夏季（６～８月）賞与</t>
  </si>
  <si>
    <t>（単位：％）</t>
  </si>
  <si>
    <t>円</t>
  </si>
  <si>
    <t>14</t>
  </si>
  <si>
    <t>第１図　名目賃金指数（きまって支給する給与）の推移（月平均）</t>
  </si>
  <si>
    <t>月別雇用の対前年同月増減率の推移</t>
  </si>
  <si>
    <t>－</t>
  </si>
  <si>
    <t>-</t>
  </si>
  <si>
    <t>過去の出勤日数（実数）</t>
  </si>
  <si>
    <t>第３表　きまって支給する給与の産業間格差（月平均）</t>
  </si>
  <si>
    <t>第４表　きまって支給する給与の産業間格差（製造業＝１００）</t>
  </si>
  <si>
    <t>第７表　事業所規模別賃金（月平均）</t>
  </si>
  <si>
    <t>第８表　産業別臨時給与（賞与）の支給状況</t>
  </si>
  <si>
    <t>第11表　産業別常用雇用の動き</t>
  </si>
  <si>
    <t>第12表　産業・規模・性別推計常用労働者数</t>
  </si>
  <si>
    <t>第13表　産業別・月別労働異動率</t>
  </si>
  <si>
    <t>（第７表）</t>
  </si>
  <si>
    <t>（第８表）</t>
  </si>
  <si>
    <t>２．常用労働者の構成比</t>
  </si>
  <si>
    <t>３．事業所規模別常用労働者数</t>
  </si>
  <si>
    <t>４．労働異動の状況</t>
  </si>
  <si>
    <t>産　　　　　　　　業</t>
  </si>
  <si>
    <t>滋　　賀　　県</t>
  </si>
  <si>
    <t>全　　　　　国</t>
  </si>
  <si>
    <t>産　　　　　業</t>
  </si>
  <si>
    <t>産　　　　　　業</t>
  </si>
  <si>
    <t>産　      業</t>
  </si>
  <si>
    <t>産　　　　　業</t>
  </si>
  <si>
    <t>女</t>
  </si>
  <si>
    <t>平成16年平均</t>
  </si>
  <si>
    <t>平成16年</t>
  </si>
  <si>
    <t>15</t>
  </si>
  <si>
    <t>所定外労働時間</t>
  </si>
  <si>
    <t>所定内労働時間</t>
  </si>
  <si>
    <t>情報通信業</t>
  </si>
  <si>
    <t>卸売・小売業</t>
  </si>
  <si>
    <t>飲食店，宿泊業</t>
  </si>
  <si>
    <t>教育，学習支援業</t>
  </si>
  <si>
    <t>（注１）事業所規模１～４人の数値は、毎月勤労統計調査特別調査による。</t>
  </si>
  <si>
    <t>（第12表）</t>
  </si>
  <si>
    <t>規模間格差率</t>
  </si>
  <si>
    <t>平成17年平均</t>
  </si>
  <si>
    <t>17年</t>
  </si>
  <si>
    <t>（事業所規模３０人以上）</t>
  </si>
  <si>
    <t>きまって支給する給与</t>
  </si>
  <si>
    <t>情報通信業</t>
  </si>
  <si>
    <t>運輸業</t>
  </si>
  <si>
    <t>複合サービス事業</t>
  </si>
  <si>
    <t>第２表－１　産業別賃金の動き（月平均）</t>
  </si>
  <si>
    <t>対　前　年　差</t>
  </si>
  <si>
    <t>第２表－２　産業別賃金の動き（月平均）</t>
  </si>
  <si>
    <t>（　実　数　）</t>
  </si>
  <si>
    <t>飲食店，宿泊業</t>
  </si>
  <si>
    <t>医療，福祉</t>
  </si>
  <si>
    <t>教育，学習支援業</t>
  </si>
  <si>
    <t>対前年比</t>
  </si>
  <si>
    <t>平成17年</t>
  </si>
  <si>
    <t>情報通信業</t>
  </si>
  <si>
    <t>16</t>
  </si>
  <si>
    <t>17</t>
  </si>
  <si>
    <t>日</t>
  </si>
  <si>
    <t xml:space="preserve">          第９表　産業別出勤日数の推移（月平均）</t>
  </si>
  <si>
    <t>調査産業計</t>
  </si>
  <si>
    <t>建設業</t>
  </si>
  <si>
    <t>製造業</t>
  </si>
  <si>
    <t>電気・ガス</t>
  </si>
  <si>
    <t>運輸業</t>
  </si>
  <si>
    <t>卸売・小売業</t>
  </si>
  <si>
    <t>金融・保険業</t>
  </si>
  <si>
    <t>飲食店，宿泊業</t>
  </si>
  <si>
    <t>医療，福祉</t>
  </si>
  <si>
    <t>教育，学習支援業</t>
  </si>
  <si>
    <t>複合サービス事業</t>
  </si>
  <si>
    <t>サービス業</t>
  </si>
  <si>
    <t>建設業</t>
  </si>
  <si>
    <t>電気・ガス・熱供給・水道業</t>
  </si>
  <si>
    <t>１３</t>
  </si>
  <si>
    <t>１４</t>
  </si>
  <si>
    <t>１５</t>
  </si>
  <si>
    <t>１６</t>
  </si>
  <si>
    <t>１７</t>
  </si>
  <si>
    <t>卸売・小売業</t>
  </si>
  <si>
    <t>建設業</t>
  </si>
  <si>
    <t>製造業</t>
  </si>
  <si>
    <t>運輸業</t>
  </si>
  <si>
    <t>金融・保険業</t>
  </si>
  <si>
    <t>（第４表）</t>
  </si>
  <si>
    <t>（年平均再集計結果）</t>
  </si>
  <si>
    <t>第３図　男女別賃金とその格差（月平均・現金給与総額）</t>
  </si>
  <si>
    <t>（第５表、第３図）</t>
  </si>
  <si>
    <t>（第６表、第４図）</t>
  </si>
  <si>
    <t>第４図　近畿各府県別賃金（調査産業計の月平均）</t>
  </si>
  <si>
    <t>（第10表、第６図）</t>
  </si>
  <si>
    <t>第６図　産業別総実労働時間数（月平均）</t>
  </si>
  <si>
    <t>（第11表、第７図）</t>
  </si>
  <si>
    <t>第７図　常用雇用指数の推移</t>
  </si>
  <si>
    <t>第８図　常用労働者の構成比</t>
  </si>
  <si>
    <t>（第11表、第８図）</t>
  </si>
  <si>
    <t>（第13表、第９図、第10図）</t>
  </si>
  <si>
    <t>第９図　月別雇用の対前年同月増減率の推移</t>
  </si>
  <si>
    <t>第10図　月別労働異動率の推移</t>
  </si>
  <si>
    <t>第９図</t>
  </si>
  <si>
    <t>第10図　月別労働異動率の推移</t>
  </si>
  <si>
    <t>指数：平成17年＝100</t>
  </si>
  <si>
    <t>18年</t>
  </si>
  <si>
    <t>１８年</t>
  </si>
  <si>
    <t>平成18年</t>
  </si>
  <si>
    <t>平成18年</t>
  </si>
  <si>
    <t>18</t>
  </si>
  <si>
    <t>第3図グラフ用データ</t>
  </si>
  <si>
    <t>第4図　グラフ用データ</t>
  </si>
  <si>
    <t>第8図グラフ用データ</t>
  </si>
  <si>
    <t>順位</t>
  </si>
  <si>
    <t>１８</t>
  </si>
  <si>
    <t>H17平均＝100</t>
  </si>
  <si>
    <t>（平成17年平均＝100）</t>
  </si>
  <si>
    <t>平成19年平均</t>
  </si>
  <si>
    <t>　　　1.調査対象事業所の抽出替えのため、平成19年1月に新・旧両調査のギャップ修正を行った。</t>
  </si>
  <si>
    <t>　　　3.指数は平成17年平均＝100である。</t>
  </si>
  <si>
    <t>19年</t>
  </si>
  <si>
    <t>１９年</t>
  </si>
  <si>
    <t>16年</t>
  </si>
  <si>
    <t>15年</t>
  </si>
  <si>
    <t>％</t>
  </si>
  <si>
    <t>－</t>
  </si>
  <si>
    <t>H19実額</t>
  </si>
  <si>
    <t>19</t>
  </si>
  <si>
    <t>平成19年</t>
  </si>
  <si>
    <t>（第３表）</t>
  </si>
  <si>
    <t>電気・ガス・熱供給・水道業</t>
  </si>
  <si>
    <t>金融・保険業</t>
  </si>
  <si>
    <t>飲食店，宿泊業</t>
  </si>
  <si>
    <t>教育，学習支援業</t>
  </si>
  <si>
    <t>H18格差</t>
  </si>
  <si>
    <t>H19格差</t>
  </si>
  <si>
    <t>格差の差</t>
  </si>
  <si>
    <t>拡大or縮小</t>
  </si>
  <si>
    <t>製造業100との差(絶対値)</t>
  </si>
  <si>
    <t>拡大数</t>
  </si>
  <si>
    <t>縮小数</t>
  </si>
  <si>
    <t>格差順位</t>
  </si>
  <si>
    <t>総額</t>
  </si>
  <si>
    <t>きま給</t>
  </si>
  <si>
    <t>平成19年格差（滋賀県＝100）</t>
  </si>
  <si>
    <t>％</t>
  </si>
  <si>
    <t>総実労働時間</t>
  </si>
  <si>
    <t>実数</t>
  </si>
  <si>
    <t>対前年</t>
  </si>
  <si>
    <t>所定内時間</t>
  </si>
  <si>
    <t>所定外時間</t>
  </si>
  <si>
    <t>建設業</t>
  </si>
  <si>
    <t>電気・ガス・熱供給・水道業</t>
  </si>
  <si>
    <t>金融・保険業</t>
  </si>
  <si>
    <t>　</t>
  </si>
  <si>
    <t>x</t>
  </si>
  <si>
    <t>（平成19年７月末現在）</t>
  </si>
  <si>
    <t>19年</t>
  </si>
  <si>
    <t>ｘ</t>
  </si>
  <si>
    <t>　</t>
  </si>
  <si>
    <t>　</t>
  </si>
  <si>
    <t>　</t>
  </si>
  <si>
    <t>　</t>
  </si>
  <si>
    <t xml:space="preserve">  </t>
  </si>
  <si>
    <t xml:space="preserve"> </t>
  </si>
  <si>
    <t>　</t>
  </si>
  <si>
    <t xml:space="preserve"> </t>
  </si>
  <si>
    <t>平成１７年＝１００</t>
  </si>
  <si>
    <t>名　目</t>
  </si>
  <si>
    <t>実　質</t>
  </si>
  <si>
    <t>17年</t>
  </si>
  <si>
    <t>16年</t>
  </si>
  <si>
    <t>調査産業計</t>
  </si>
  <si>
    <t>10</t>
  </si>
  <si>
    <t>11</t>
  </si>
  <si>
    <t>12</t>
  </si>
  <si>
    <t>H18実額</t>
  </si>
  <si>
    <t>Ｈ１７</t>
  </si>
  <si>
    <t>Ｈ１６</t>
  </si>
  <si>
    <t>-</t>
  </si>
  <si>
    <t>Ｘ</t>
  </si>
  <si>
    <t>-</t>
  </si>
  <si>
    <t>飲食店，宿泊業</t>
  </si>
  <si>
    <t>医療，福祉</t>
  </si>
  <si>
    <t>教育，学習支援業</t>
  </si>
  <si>
    <t>複合サービス事業</t>
  </si>
  <si>
    <t>第7図　常用雇用指数の推移</t>
  </si>
  <si>
    <t>第8図　常用労働者の構成比</t>
  </si>
  <si>
    <t>主　要　指　標</t>
  </si>
  <si>
    <t>現金</t>
  </si>
  <si>
    <t>総実</t>
  </si>
  <si>
    <t>総額</t>
  </si>
  <si>
    <t>平成14年平均</t>
  </si>
  <si>
    <t>平成15年平均</t>
  </si>
  <si>
    <t>平成18年平均</t>
  </si>
  <si>
    <t>平成19年１月</t>
  </si>
  <si>
    <t>　　　2.本表の数値は調査産業計の数値である。</t>
  </si>
  <si>
    <t>　　　4.消費者物価指数（持ち家の帰属家賃を除く総合）は、総務省統計局公表の大津市分である。</t>
  </si>
  <si>
    <t>現金給与総額</t>
  </si>
  <si>
    <t>建設業</t>
  </si>
  <si>
    <t>電気・ガス・熱供給・水道業</t>
  </si>
  <si>
    <t>金融・保険業</t>
  </si>
  <si>
    <t>Ｘ</t>
  </si>
  <si>
    <t>飲食店，宿泊業</t>
  </si>
  <si>
    <t>医療，福祉</t>
  </si>
  <si>
    <t>教育，学習支援業</t>
  </si>
  <si>
    <t>対　前　年</t>
  </si>
  <si>
    <t>－</t>
  </si>
  <si>
    <t>建設業</t>
  </si>
  <si>
    <t>電気・ガス・熱供給・水道業</t>
  </si>
  <si>
    <t>金融・保険業</t>
  </si>
  <si>
    <t>第５表　男女別賃金とその格差（月平均）</t>
  </si>
  <si>
    <t>卸売・小売業</t>
  </si>
  <si>
    <t>教育，学習支援業</t>
  </si>
  <si>
    <t>第６表　近畿各府県別賃金（調査産業計の月平均）</t>
  </si>
  <si>
    <t>電気・ガス・熱供給・水道業</t>
  </si>
  <si>
    <t>飲食店，宿泊業</t>
  </si>
  <si>
    <t>医療，福祉</t>
  </si>
  <si>
    <t>（第９表）</t>
  </si>
  <si>
    <t>建設業</t>
  </si>
  <si>
    <t>電気・ガス・熱供給・水道業</t>
  </si>
  <si>
    <t>情報通信業</t>
  </si>
  <si>
    <t>卸売・小売業</t>
  </si>
  <si>
    <t>金融・保険業</t>
  </si>
  <si>
    <t>Ｘ</t>
  </si>
  <si>
    <t>（第10表、第５図）</t>
  </si>
  <si>
    <t>第10表　産業別労働時間の動き（月平均）</t>
  </si>
  <si>
    <t>対　前　年</t>
  </si>
  <si>
    <t>増　減　率</t>
  </si>
  <si>
    <t>第５図　労働時間の対前年増減率の推移（調査産業計）</t>
  </si>
  <si>
    <t>-</t>
  </si>
  <si>
    <t>x</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</si>
</sst>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0.0"/>
    <numFmt numFmtId="178" formatCode="0.0_);[Red]\(0.0\)"/>
    <numFmt numFmtId="179" formatCode="0.00_);[Red]\(0.00\)"/>
    <numFmt numFmtId="180" formatCode="0.000"/>
    <numFmt numFmtId="181" formatCode="0.000_);[Red]\(0.000\)"/>
    <numFmt numFmtId="182" formatCode="0.0000_);[Red]\(0.0000\)"/>
    <numFmt numFmtId="183" formatCode="0_);[Red]\(0\)"/>
    <numFmt numFmtId="184" formatCode="0.0000"/>
    <numFmt numFmtId="185" formatCode="#,##0_ ;[Red]\-#,##0\ "/>
    <numFmt numFmtId="186" formatCode="#,##0;&quot;△ &quot;#,##0"/>
    <numFmt numFmtId="187" formatCode="#,##0_);[Red]\(#,##0\)"/>
    <numFmt numFmtId="188" formatCode="0.00;&quot;△ &quot;0.00"/>
    <numFmt numFmtId="189" formatCode="0;&quot;△ &quot;0"/>
    <numFmt numFmtId="190" formatCode="0.000;&quot;△ &quot;0.000"/>
    <numFmt numFmtId="191" formatCode="0.0000;&quot;△ &quot;0.0000"/>
    <numFmt numFmtId="192" formatCode="0.00000;&quot;△ &quot;0.00000"/>
    <numFmt numFmtId="193" formatCode="0.000000;&quot;△ &quot;0.000000"/>
    <numFmt numFmtId="194" formatCode="0.0000000;&quot;△ &quot;0.0000000"/>
    <numFmt numFmtId="195" formatCode="0.00000000;&quot;△ &quot;0.00000000"/>
    <numFmt numFmtId="196" formatCode="0_ "/>
    <numFmt numFmtId="197" formatCode="0.0%"/>
    <numFmt numFmtId="198" formatCode="#,##0.0;&quot;△ &quot;#,##0.0"/>
    <numFmt numFmtId="199" formatCode="0.0000000000"/>
    <numFmt numFmtId="200" formatCode="0.000000000"/>
    <numFmt numFmtId="201" formatCode="0.00000000"/>
    <numFmt numFmtId="202" formatCode="0.0000000"/>
    <numFmt numFmtId="203" formatCode="0.000000"/>
    <numFmt numFmtId="204" formatCode="0.00000"/>
    <numFmt numFmtId="205" formatCode="#,##0.0;[Red]\-#,##0.0"/>
    <numFmt numFmtId="206" formatCode="#,##0.0_ ;[Red]\-#,##0.0\ "/>
    <numFmt numFmtId="207" formatCode="0.0_ "/>
    <numFmt numFmtId="208" formatCode="#,##0.0"/>
    <numFmt numFmtId="209" formatCode="#,##0.00_ ;[Red]\-#,##0.00\ "/>
    <numFmt numFmtId="210" formatCode="0.00_ "/>
    <numFmt numFmtId="211" formatCode="#,##0.00;&quot;△ &quot;#,##0.00"/>
    <numFmt numFmtId="212" formatCode="&quot;\&quot;#,##0_);[Red]\(&quot;\&quot;#,##0\)"/>
    <numFmt numFmtId="213" formatCode="#,##0.0_ "/>
    <numFmt numFmtId="214" formatCode="#,##0.00_ "/>
    <numFmt numFmtId="215" formatCode="#,##0.000_ "/>
    <numFmt numFmtId="216" formatCode="#,##0.000;&quot;△ &quot;#,##0.000"/>
    <numFmt numFmtId="217" formatCode="#,##0.0000;&quot;△ &quot;#,##0.0000"/>
    <numFmt numFmtId="218" formatCode="#,##0.00000;&quot;△ &quot;#,##0.00000"/>
    <numFmt numFmtId="219" formatCode="#,##0.000000;&quot;△ &quot;#,##0.000000"/>
    <numFmt numFmtId="220" formatCode="#,##0.0000000;&quot;△ &quot;#,##0.0000000"/>
    <numFmt numFmtId="221" formatCode="0.000_ "/>
    <numFmt numFmtId="222" formatCode="0.00000_);[Red]\(0.00000\)"/>
  </numFmts>
  <fonts count="53">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明朝"/>
      <family val="1"/>
    </font>
    <font>
      <sz val="8"/>
      <name val="ＭＳ 明朝"/>
      <family val="1"/>
    </font>
    <font>
      <sz val="6"/>
      <name val="ＭＳ Ｐゴシック"/>
      <family val="3"/>
    </font>
    <font>
      <sz val="10"/>
      <name val="ＭＳ 明朝"/>
      <family val="1"/>
    </font>
    <font>
      <sz val="11"/>
      <name val="ＭＳ ゴシック"/>
      <family val="3"/>
    </font>
    <font>
      <b/>
      <sz val="14"/>
      <name val="ＭＳ ゴシック"/>
      <family val="3"/>
    </font>
    <font>
      <sz val="11"/>
      <name val="ＭＳ 明朝"/>
      <family val="1"/>
    </font>
    <font>
      <sz val="12"/>
      <name val="ＭＳ Ｐゴシック"/>
      <family val="3"/>
    </font>
    <font>
      <sz val="12"/>
      <name val="ＭＳ ゴシック"/>
      <family val="3"/>
    </font>
    <font>
      <sz val="9"/>
      <name val="ＭＳ ゴシック"/>
      <family val="3"/>
    </font>
    <font>
      <sz val="6"/>
      <name val="ＭＳ ゴシック"/>
      <family val="3"/>
    </font>
    <font>
      <sz val="10"/>
      <name val="ＭＳ ゴシック"/>
      <family val="3"/>
    </font>
    <font>
      <sz val="9"/>
      <name val="ＭＳ Ｐゴシック"/>
      <family val="3"/>
    </font>
    <font>
      <sz val="10.75"/>
      <name val="ＭＳ Ｐゴシック"/>
      <family val="3"/>
    </font>
    <font>
      <sz val="11.5"/>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sz val="6"/>
      <name val="ＭＳ 明朝"/>
      <family val="1"/>
    </font>
    <font>
      <b/>
      <sz val="12"/>
      <name val="ＭＳ ゴシック"/>
      <family val="3"/>
    </font>
    <font>
      <b/>
      <sz val="10"/>
      <name val="ＭＳ ゴシック"/>
      <family val="3"/>
    </font>
    <font>
      <sz val="10.5"/>
      <name val="ＭＳ 明朝"/>
      <family val="1"/>
    </font>
    <font>
      <sz val="12"/>
      <name val="ＭＳ 明朝"/>
      <family val="1"/>
    </font>
    <font>
      <sz val="9.75"/>
      <name val="ＭＳ ゴシック"/>
      <family val="3"/>
    </font>
    <font>
      <sz val="8"/>
      <name val="ＭＳ Ｐゴシック"/>
      <family val="3"/>
    </font>
    <font>
      <sz val="6.75"/>
      <name val="ＭＳ 明朝"/>
      <family val="1"/>
    </font>
    <font>
      <sz val="9.75"/>
      <name val="ＭＳ 明朝"/>
      <family val="1"/>
    </font>
    <font>
      <b/>
      <sz val="14"/>
      <color indexed="8"/>
      <name val="ＭＳ ゴシック"/>
      <family val="3"/>
    </font>
    <font>
      <sz val="8.5"/>
      <name val="ＭＳ Ｐ明朝"/>
      <family val="1"/>
    </font>
    <font>
      <sz val="11"/>
      <color indexed="9"/>
      <name val="ＭＳ Ｐゴシック"/>
      <family val="3"/>
    </font>
    <font>
      <sz val="12"/>
      <color indexed="9"/>
      <name val="ＭＳ Ｐゴシック"/>
      <family val="3"/>
    </font>
    <font>
      <sz val="12"/>
      <color indexed="9"/>
      <name val="ＭＳ 明朝"/>
      <family val="1"/>
    </font>
    <font>
      <sz val="11"/>
      <color indexed="9"/>
      <name val="ＭＳ 明朝"/>
      <family val="1"/>
    </font>
    <font>
      <sz val="9.5"/>
      <name val="ＭＳ Ｐゴシック"/>
      <family val="3"/>
    </font>
    <font>
      <sz val="11.5"/>
      <name val="ＭＳ 明朝"/>
      <family val="1"/>
    </font>
    <font>
      <sz val="8.5"/>
      <name val="ＭＳ 明朝"/>
      <family val="1"/>
    </font>
    <font>
      <sz val="5.75"/>
      <name val="ＭＳ Ｐゴシック"/>
      <family val="3"/>
    </font>
    <font>
      <sz val="10"/>
      <name val="ＭＳ Ｐゴシック"/>
      <family val="3"/>
    </font>
    <font>
      <sz val="9"/>
      <color indexed="10"/>
      <name val="ＭＳ 明朝"/>
      <family val="1"/>
    </font>
    <font>
      <sz val="9"/>
      <color indexed="9"/>
      <name val="ＭＳ 明朝"/>
      <family val="1"/>
    </font>
    <font>
      <sz val="10"/>
      <color indexed="9"/>
      <name val="ＭＳ 明朝"/>
      <family val="1"/>
    </font>
    <font>
      <sz val="11"/>
      <color indexed="9"/>
      <name val="ＭＳ ゴシック"/>
      <family val="3"/>
    </font>
    <font>
      <strike/>
      <sz val="9"/>
      <color indexed="9"/>
      <name val="ＭＳ ゴシック"/>
      <family val="3"/>
    </font>
    <font>
      <sz val="9"/>
      <color indexed="9"/>
      <name val="ＭＳ ゴシック"/>
      <family val="3"/>
    </font>
    <font>
      <sz val="8"/>
      <color indexed="9"/>
      <name val="ＭＳ ゴシック"/>
      <family val="3"/>
    </font>
    <font>
      <sz val="8"/>
      <color indexed="9"/>
      <name val="ＭＳ 明朝"/>
      <family val="1"/>
    </font>
    <font>
      <sz val="10"/>
      <color indexed="9"/>
      <name val="ＭＳ ゴシック"/>
      <family val="3"/>
    </font>
    <font>
      <sz val="6"/>
      <color indexed="9"/>
      <name val="ＭＳ ゴシック"/>
      <family val="3"/>
    </font>
    <font>
      <sz val="9"/>
      <color indexed="9"/>
      <name val="ＭＳ Ｐゴシック"/>
      <family val="3"/>
    </font>
  </fonts>
  <fills count="2">
    <fill>
      <patternFill/>
    </fill>
    <fill>
      <patternFill patternType="gray125"/>
    </fill>
  </fills>
  <borders count="33">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color indexed="63"/>
      </bottom>
    </border>
    <border>
      <left style="thin"/>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diagonalDown="1">
      <left style="thin"/>
      <right style="thin"/>
      <top style="thin"/>
      <bottom style="thin"/>
      <diagonal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Protection="0">
      <alignment/>
    </xf>
    <xf numFmtId="0" fontId="8" fillId="0" borderId="0">
      <alignment/>
      <protection/>
    </xf>
    <xf numFmtId="0" fontId="21" fillId="0" borderId="0" applyNumberFormat="0" applyFill="0" applyBorder="0" applyAlignment="0" applyProtection="0"/>
  </cellStyleXfs>
  <cellXfs count="563">
    <xf numFmtId="0" fontId="0" fillId="0" borderId="0" xfId="0" applyAlignment="1">
      <alignment/>
    </xf>
    <xf numFmtId="0" fontId="4" fillId="0" borderId="0" xfId="0" applyFont="1" applyAlignment="1">
      <alignment/>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5" xfId="0" applyFont="1" applyBorder="1" applyAlignment="1">
      <alignment horizontal="distributed" vertical="center"/>
    </xf>
    <xf numFmtId="0" fontId="4" fillId="0" borderId="6" xfId="0" applyFont="1" applyBorder="1" applyAlignment="1">
      <alignment/>
    </xf>
    <xf numFmtId="0" fontId="4" fillId="0" borderId="7" xfId="0" applyFont="1" applyBorder="1" applyAlignment="1">
      <alignment horizontal="centerContinuous" vertical="center"/>
    </xf>
    <xf numFmtId="0" fontId="4" fillId="0" borderId="8" xfId="0" applyFont="1" applyBorder="1" applyAlignment="1">
      <alignment horizontal="centerContinuous" vertical="center"/>
    </xf>
    <xf numFmtId="0" fontId="4" fillId="0" borderId="9" xfId="0" applyFont="1" applyBorder="1" applyAlignment="1">
      <alignment horizontal="centerContinuous" vertical="center"/>
    </xf>
    <xf numFmtId="0" fontId="4" fillId="0" borderId="10" xfId="0" applyFont="1" applyBorder="1" applyAlignment="1">
      <alignment vertical="center"/>
    </xf>
    <xf numFmtId="0" fontId="4" fillId="0" borderId="11" xfId="0" applyFont="1" applyBorder="1" applyAlignment="1">
      <alignment horizontal="distributed" vertical="center"/>
    </xf>
    <xf numFmtId="0" fontId="4" fillId="0" borderId="11" xfId="0" applyFont="1" applyBorder="1" applyAlignment="1">
      <alignment horizontal="center" vertical="center"/>
    </xf>
    <xf numFmtId="0" fontId="4" fillId="0" borderId="12" xfId="0" applyFont="1" applyBorder="1" applyAlignment="1">
      <alignment horizontal="distributed" vertical="center"/>
    </xf>
    <xf numFmtId="0" fontId="4" fillId="0" borderId="11" xfId="0" applyFont="1" applyBorder="1" applyAlignment="1">
      <alignment horizontal="centerContinuous" vertical="center"/>
    </xf>
    <xf numFmtId="178" fontId="7" fillId="0" borderId="4" xfId="0" applyNumberFormat="1" applyFont="1" applyBorder="1" applyAlignment="1">
      <alignment/>
    </xf>
    <xf numFmtId="178" fontId="7" fillId="0" borderId="13" xfId="0" applyNumberFormat="1" applyFont="1" applyBorder="1" applyAlignment="1">
      <alignment/>
    </xf>
    <xf numFmtId="179" fontId="7" fillId="0" borderId="14" xfId="21" applyNumberFormat="1" applyFont="1" applyFill="1" applyBorder="1" applyAlignment="1">
      <alignment/>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7" fillId="0" borderId="0" xfId="0" applyFont="1" applyAlignment="1">
      <alignment/>
    </xf>
    <xf numFmtId="0" fontId="10" fillId="0" borderId="0" xfId="0" applyFont="1" applyAlignment="1">
      <alignment horizontal="left"/>
    </xf>
    <xf numFmtId="178" fontId="10" fillId="0" borderId="0" xfId="21" applyNumberFormat="1" applyFont="1" applyFill="1" applyBorder="1" applyAlignment="1">
      <alignment horizontal="left"/>
    </xf>
    <xf numFmtId="0" fontId="10" fillId="0" borderId="0" xfId="0" applyFont="1" applyBorder="1" applyAlignment="1">
      <alignment horizontal="left"/>
    </xf>
    <xf numFmtId="0" fontId="8" fillId="0" borderId="0" xfId="22">
      <alignment/>
      <protection/>
    </xf>
    <xf numFmtId="49" fontId="8" fillId="0" borderId="0" xfId="22" applyNumberFormat="1" applyAlignment="1">
      <alignment horizontal="center"/>
      <protection/>
    </xf>
    <xf numFmtId="176" fontId="8" fillId="0" borderId="0" xfId="22" applyNumberFormat="1">
      <alignment/>
      <protection/>
    </xf>
    <xf numFmtId="2" fontId="8" fillId="0" borderId="0" xfId="22" applyNumberFormat="1">
      <alignment/>
      <protection/>
    </xf>
    <xf numFmtId="0" fontId="10" fillId="0" borderId="0" xfId="0" applyFont="1" applyFill="1" applyAlignment="1">
      <alignment horizontal="left"/>
    </xf>
    <xf numFmtId="0" fontId="4" fillId="0" borderId="5"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xf>
    <xf numFmtId="0" fontId="4" fillId="0" borderId="0" xfId="0" applyFont="1" applyBorder="1" applyAlignment="1">
      <alignment horizontal="distributed" vertical="center"/>
    </xf>
    <xf numFmtId="0" fontId="8" fillId="0" borderId="0" xfId="22" applyFont="1">
      <alignment/>
      <protection/>
    </xf>
    <xf numFmtId="49" fontId="8" fillId="0" borderId="0" xfId="22" applyNumberFormat="1" applyBorder="1" applyAlignment="1">
      <alignment horizontal="center"/>
      <protection/>
    </xf>
    <xf numFmtId="49" fontId="19" fillId="0" borderId="0" xfId="22" applyNumberFormat="1" applyFont="1" applyBorder="1" applyAlignment="1">
      <alignment horizontal="center"/>
      <protection/>
    </xf>
    <xf numFmtId="0" fontId="4" fillId="0" borderId="0" xfId="0" applyFont="1" applyBorder="1" applyAlignment="1">
      <alignment horizontal="center"/>
    </xf>
    <xf numFmtId="0" fontId="4" fillId="0" borderId="0" xfId="0" applyFont="1" applyBorder="1" applyAlignment="1">
      <alignment horizontal="center" vertical="center"/>
    </xf>
    <xf numFmtId="49" fontId="4" fillId="0" borderId="0" xfId="0" applyNumberFormat="1" applyFont="1" applyBorder="1" applyAlignment="1">
      <alignment horizontal="right" vertical="center"/>
    </xf>
    <xf numFmtId="198" fontId="4" fillId="0" borderId="0" xfId="0" applyNumberFormat="1" applyFont="1" applyBorder="1" applyAlignment="1">
      <alignment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xf numFmtId="49" fontId="7" fillId="0" borderId="0" xfId="0" applyNumberFormat="1" applyFont="1" applyBorder="1" applyAlignment="1">
      <alignment horizontal="right" vertical="center"/>
    </xf>
    <xf numFmtId="49" fontId="7" fillId="0" borderId="14" xfId="0" applyNumberFormat="1" applyFont="1" applyBorder="1" applyAlignment="1">
      <alignment horizontal="right" vertical="center"/>
    </xf>
    <xf numFmtId="186" fontId="7" fillId="0" borderId="0" xfId="0" applyNumberFormat="1" applyFont="1" applyBorder="1" applyAlignment="1">
      <alignment vertical="center"/>
    </xf>
    <xf numFmtId="186" fontId="7" fillId="0" borderId="19" xfId="0" applyNumberFormat="1" applyFont="1" applyBorder="1" applyAlignment="1">
      <alignment horizontal="right" vertical="center"/>
    </xf>
    <xf numFmtId="0" fontId="7" fillId="0" borderId="0" xfId="22" applyFont="1" applyBorder="1">
      <alignment/>
      <protection/>
    </xf>
    <xf numFmtId="176" fontId="7" fillId="0" borderId="0" xfId="22" applyNumberFormat="1" applyFont="1" applyBorder="1">
      <alignment/>
      <protection/>
    </xf>
    <xf numFmtId="49" fontId="5" fillId="0" borderId="19" xfId="22" applyNumberFormat="1" applyFont="1" applyBorder="1" applyAlignment="1">
      <alignment horizontal="right" vertical="center"/>
      <protection/>
    </xf>
    <xf numFmtId="49" fontId="5" fillId="0" borderId="4" xfId="22" applyNumberFormat="1" applyFont="1" applyBorder="1" applyAlignment="1">
      <alignment horizontal="right" vertical="center"/>
      <protection/>
    </xf>
    <xf numFmtId="0" fontId="7" fillId="0" borderId="17" xfId="0" applyFont="1" applyBorder="1" applyAlignment="1">
      <alignment horizontal="center" vertical="center"/>
    </xf>
    <xf numFmtId="0" fontId="7" fillId="0" borderId="17" xfId="0" applyFont="1" applyBorder="1" applyAlignment="1">
      <alignment horizontal="center" vertical="center" wrapText="1"/>
    </xf>
    <xf numFmtId="0" fontId="7" fillId="0" borderId="0" xfId="0" applyFont="1" applyAlignment="1">
      <alignment horizontal="right"/>
    </xf>
    <xf numFmtId="0" fontId="10" fillId="0" borderId="0" xfId="0" applyFont="1" applyAlignment="1">
      <alignment/>
    </xf>
    <xf numFmtId="0" fontId="7" fillId="0" borderId="20" xfId="0" applyFont="1" applyBorder="1" applyAlignment="1">
      <alignment horizontal="distributed" vertical="center"/>
    </xf>
    <xf numFmtId="176" fontId="7" fillId="0" borderId="0" xfId="0" applyNumberFormat="1" applyFont="1" applyAlignment="1">
      <alignment/>
    </xf>
    <xf numFmtId="211" fontId="7" fillId="0" borderId="0" xfId="0" applyNumberFormat="1" applyFont="1" applyAlignment="1">
      <alignment/>
    </xf>
    <xf numFmtId="49" fontId="8" fillId="0" borderId="0" xfId="22" applyNumberFormat="1" applyFont="1" applyAlignment="1">
      <alignment horizontal="center"/>
      <protection/>
    </xf>
    <xf numFmtId="0" fontId="7" fillId="0" borderId="5" xfId="22" applyFont="1" applyBorder="1" applyAlignment="1">
      <alignment horizontal="distributed"/>
      <protection/>
    </xf>
    <xf numFmtId="0" fontId="7" fillId="0" borderId="0" xfId="22" applyFont="1" applyBorder="1" applyAlignment="1">
      <alignment horizontal="distributed"/>
      <protection/>
    </xf>
    <xf numFmtId="0" fontId="7" fillId="0" borderId="21" xfId="0" applyFont="1" applyBorder="1" applyAlignment="1">
      <alignment horizontal="center" vertical="center"/>
    </xf>
    <xf numFmtId="0" fontId="15" fillId="0" borderId="0" xfId="0" applyFont="1" applyAlignment="1">
      <alignment/>
    </xf>
    <xf numFmtId="0" fontId="8" fillId="0" borderId="0" xfId="0" applyFont="1" applyAlignment="1">
      <alignment/>
    </xf>
    <xf numFmtId="0" fontId="9" fillId="0" borderId="0" xfId="0" applyFont="1" applyAlignment="1">
      <alignment/>
    </xf>
    <xf numFmtId="0" fontId="7" fillId="0" borderId="0" xfId="22" applyFont="1">
      <alignment/>
      <protection/>
    </xf>
    <xf numFmtId="49" fontId="7" fillId="0" borderId="0" xfId="22" applyNumberFormat="1" applyFont="1" applyAlignment="1">
      <alignment horizontal="center"/>
      <protection/>
    </xf>
    <xf numFmtId="0" fontId="24" fillId="0" borderId="0" xfId="0" applyFont="1" applyAlignment="1">
      <alignment/>
    </xf>
    <xf numFmtId="0" fontId="7" fillId="0" borderId="0" xfId="22" applyFont="1" applyBorder="1" applyAlignment="1">
      <alignment horizontal="center" vertical="center"/>
      <protection/>
    </xf>
    <xf numFmtId="49" fontId="7" fillId="0" borderId="0" xfId="22" applyNumberFormat="1" applyFont="1" applyBorder="1" applyAlignment="1">
      <alignment horizontal="center" vertical="center" wrapText="1"/>
      <protection/>
    </xf>
    <xf numFmtId="49" fontId="5" fillId="0" borderId="0" xfId="22" applyNumberFormat="1" applyFont="1" applyBorder="1" applyAlignment="1">
      <alignment horizontal="right" vertical="center"/>
      <protection/>
    </xf>
    <xf numFmtId="185" fontId="7" fillId="0" borderId="0" xfId="19" applyNumberFormat="1" applyFont="1" applyBorder="1" applyAlignment="1">
      <alignment horizontal="right"/>
    </xf>
    <xf numFmtId="0" fontId="5" fillId="0" borderId="0" xfId="0" applyFont="1" applyAlignment="1">
      <alignment/>
    </xf>
    <xf numFmtId="0" fontId="7" fillId="0" borderId="0" xfId="0" applyFont="1" applyAlignment="1">
      <alignment vertical="center"/>
    </xf>
    <xf numFmtId="0" fontId="28" fillId="0" borderId="0" xfId="0" applyFont="1" applyAlignment="1">
      <alignment/>
    </xf>
    <xf numFmtId="0" fontId="5" fillId="0" borderId="3" xfId="22" applyFont="1" applyBorder="1" applyAlignment="1">
      <alignment horizontal="center"/>
      <protection/>
    </xf>
    <xf numFmtId="0" fontId="7" fillId="0" borderId="4" xfId="0" applyFont="1" applyBorder="1" applyAlignment="1">
      <alignment horizontal="distributed" vertical="center"/>
    </xf>
    <xf numFmtId="0" fontId="7" fillId="0" borderId="4" xfId="22" applyFont="1" applyBorder="1" applyAlignment="1">
      <alignment horizontal="distributed"/>
      <protection/>
    </xf>
    <xf numFmtId="0" fontId="4" fillId="0" borderId="4" xfId="22" applyFont="1" applyBorder="1" applyAlignment="1">
      <alignment horizontal="distributed" wrapText="1"/>
      <protection/>
    </xf>
    <xf numFmtId="178" fontId="7" fillId="0" borderId="4" xfId="21" applyNumberFormat="1" applyFont="1" applyFill="1" applyBorder="1" applyAlignment="1">
      <alignment horizontal="distributed" vertical="center"/>
    </xf>
    <xf numFmtId="0" fontId="7" fillId="0" borderId="5" xfId="0" applyFont="1" applyFill="1" applyBorder="1" applyAlignment="1">
      <alignment horizontal="distributed" vertical="center"/>
    </xf>
    <xf numFmtId="0" fontId="7" fillId="0" borderId="22" xfId="0" applyFont="1" applyFill="1" applyBorder="1" applyAlignment="1">
      <alignment horizontal="right" vertical="center"/>
    </xf>
    <xf numFmtId="177" fontId="7" fillId="0" borderId="22" xfId="21" applyNumberFormat="1" applyFont="1" applyFill="1" applyBorder="1" applyAlignment="1">
      <alignment horizontal="right" vertical="center"/>
    </xf>
    <xf numFmtId="177" fontId="7" fillId="0" borderId="5" xfId="21" applyNumberFormat="1" applyFont="1" applyFill="1" applyBorder="1" applyAlignment="1">
      <alignment horizontal="right" vertical="center"/>
    </xf>
    <xf numFmtId="0" fontId="7" fillId="0" borderId="3" xfId="0" applyFont="1" applyBorder="1" applyAlignment="1">
      <alignment horizontal="distributed" vertical="center"/>
    </xf>
    <xf numFmtId="0" fontId="7" fillId="0" borderId="23" xfId="0" applyFont="1" applyBorder="1" applyAlignment="1">
      <alignment horizontal="centerContinuous" vertical="center"/>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24" xfId="0" applyFont="1" applyBorder="1" applyAlignment="1">
      <alignment horizontal="distributed" vertical="center"/>
    </xf>
    <xf numFmtId="0" fontId="7" fillId="0" borderId="5" xfId="0" applyFont="1" applyBorder="1" applyAlignment="1">
      <alignment horizontal="distributed" vertical="center"/>
    </xf>
    <xf numFmtId="0" fontId="4" fillId="0" borderId="4" xfId="22" applyFont="1" applyBorder="1" applyAlignment="1">
      <alignment horizontal="distributed" vertical="center" wrapText="1"/>
      <protection/>
    </xf>
    <xf numFmtId="0" fontId="7" fillId="0" borderId="0" xfId="0" applyFont="1" applyBorder="1" applyAlignment="1">
      <alignment horizontal="distributed" vertical="center"/>
    </xf>
    <xf numFmtId="177" fontId="7" fillId="0" borderId="0" xfId="0" applyNumberFormat="1" applyFont="1" applyBorder="1" applyAlignment="1">
      <alignment horizontal="right" vertical="center"/>
    </xf>
    <xf numFmtId="177" fontId="7" fillId="0" borderId="0" xfId="0" applyNumberFormat="1" applyFont="1" applyBorder="1" applyAlignment="1">
      <alignment vertical="center"/>
    </xf>
    <xf numFmtId="198" fontId="7" fillId="0" borderId="0" xfId="0" applyNumberFormat="1" applyFont="1" applyBorder="1" applyAlignment="1">
      <alignment vertical="center"/>
    </xf>
    <xf numFmtId="0" fontId="7" fillId="0" borderId="17" xfId="0" applyFont="1" applyBorder="1" applyAlignment="1">
      <alignment horizontal="distributed" vertical="center"/>
    </xf>
    <xf numFmtId="0" fontId="7" fillId="0" borderId="1"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4" xfId="0" applyFont="1" applyBorder="1" applyAlignment="1">
      <alignment horizontal="distributed" vertical="center"/>
    </xf>
    <xf numFmtId="0" fontId="7" fillId="0" borderId="18" xfId="0" applyFont="1" applyBorder="1" applyAlignment="1">
      <alignment horizontal="distributed" vertical="center"/>
    </xf>
    <xf numFmtId="49" fontId="7" fillId="0" borderId="3" xfId="0" applyNumberFormat="1" applyFont="1" applyBorder="1" applyAlignment="1">
      <alignment horizontal="right" vertical="center"/>
    </xf>
    <xf numFmtId="186" fontId="7" fillId="0" borderId="14" xfId="0" applyNumberFormat="1" applyFont="1" applyBorder="1" applyAlignment="1">
      <alignment horizontal="right" vertical="center"/>
    </xf>
    <xf numFmtId="49" fontId="7" fillId="0" borderId="2" xfId="22" applyNumberFormat="1" applyFont="1" applyBorder="1" applyAlignment="1">
      <alignment horizontal="center" vertical="center"/>
      <protection/>
    </xf>
    <xf numFmtId="49" fontId="7" fillId="0" borderId="17" xfId="22" applyNumberFormat="1" applyFont="1" applyBorder="1" applyAlignment="1">
      <alignment horizontal="center" vertical="center"/>
      <protection/>
    </xf>
    <xf numFmtId="49" fontId="4" fillId="0" borderId="17" xfId="22" applyNumberFormat="1" applyFont="1" applyBorder="1" applyAlignment="1">
      <alignment horizontal="center" vertical="center" wrapText="1"/>
      <protection/>
    </xf>
    <xf numFmtId="49" fontId="7" fillId="0" borderId="19" xfId="22" applyNumberFormat="1" applyFont="1" applyBorder="1" applyAlignment="1">
      <alignment horizontal="right"/>
      <protection/>
    </xf>
    <xf numFmtId="0" fontId="7" fillId="0" borderId="14" xfId="22" applyFont="1" applyBorder="1" applyAlignment="1">
      <alignment horizontal="distributed"/>
      <protection/>
    </xf>
    <xf numFmtId="0" fontId="7" fillId="0" borderId="18" xfId="22" applyFont="1" applyBorder="1" applyAlignment="1">
      <alignment horizontal="distributed"/>
      <protection/>
    </xf>
    <xf numFmtId="0" fontId="10" fillId="0" borderId="0" xfId="22" applyFont="1">
      <alignment/>
      <protection/>
    </xf>
    <xf numFmtId="0" fontId="10" fillId="0" borderId="0" xfId="22" applyFont="1" applyBorder="1">
      <alignment/>
      <protection/>
    </xf>
    <xf numFmtId="49" fontId="7" fillId="0" borderId="20" xfId="22" applyNumberFormat="1" applyFont="1" applyBorder="1" applyAlignment="1">
      <alignment horizontal="center" vertical="center"/>
      <protection/>
    </xf>
    <xf numFmtId="49" fontId="7" fillId="0" borderId="3" xfId="22" applyNumberFormat="1" applyFont="1" applyBorder="1" applyAlignment="1">
      <alignment horizontal="center" vertical="center"/>
      <protection/>
    </xf>
    <xf numFmtId="0" fontId="7" fillId="0" borderId="20" xfId="22" applyFont="1" applyBorder="1" applyAlignment="1">
      <alignment horizontal="distributed"/>
      <protection/>
    </xf>
    <xf numFmtId="49" fontId="7" fillId="0" borderId="3" xfId="22" applyNumberFormat="1" applyFont="1" applyBorder="1" applyAlignment="1">
      <alignment horizontal="right"/>
      <protection/>
    </xf>
    <xf numFmtId="0" fontId="4" fillId="0" borderId="14" xfId="22" applyFont="1" applyBorder="1" applyAlignment="1">
      <alignment horizontal="distributed"/>
      <protection/>
    </xf>
    <xf numFmtId="0" fontId="7" fillId="0" borderId="5" xfId="0" applyFont="1" applyBorder="1" applyAlignment="1">
      <alignment horizontal="center" vertical="center"/>
    </xf>
    <xf numFmtId="0" fontId="5" fillId="0" borderId="14" xfId="22" applyFont="1" applyBorder="1" applyAlignment="1">
      <alignment horizontal="center" vertical="center"/>
      <protection/>
    </xf>
    <xf numFmtId="0" fontId="7" fillId="0" borderId="14" xfId="22" applyFont="1" applyBorder="1" applyAlignment="1">
      <alignment horizontal="distributed" vertical="center"/>
      <protection/>
    </xf>
    <xf numFmtId="0" fontId="4" fillId="0" borderId="14" xfId="22" applyFont="1" applyBorder="1" applyAlignment="1">
      <alignment horizontal="distributed" vertical="center" wrapText="1"/>
      <protection/>
    </xf>
    <xf numFmtId="0" fontId="7" fillId="0" borderId="5" xfId="22" applyFont="1" applyBorder="1" applyAlignment="1">
      <alignment horizontal="distributed" vertical="center"/>
      <protection/>
    </xf>
    <xf numFmtId="0" fontId="7" fillId="0" borderId="2" xfId="0" applyFont="1" applyBorder="1" applyAlignment="1">
      <alignment horizontal="center" vertical="center" wrapText="1"/>
    </xf>
    <xf numFmtId="0" fontId="5" fillId="0" borderId="4" xfId="0" applyFont="1" applyBorder="1" applyAlignment="1">
      <alignment/>
    </xf>
    <xf numFmtId="0" fontId="5" fillId="0" borderId="19" xfId="0" applyFont="1" applyBorder="1" applyAlignment="1">
      <alignment/>
    </xf>
    <xf numFmtId="38" fontId="7" fillId="0" borderId="19" xfId="17" applyFont="1" applyBorder="1" applyAlignment="1">
      <alignment vertical="center"/>
    </xf>
    <xf numFmtId="0" fontId="7" fillId="0" borderId="4" xfId="22" applyFont="1" applyBorder="1" applyAlignment="1">
      <alignment horizontal="distributed" vertical="center"/>
      <protection/>
    </xf>
    <xf numFmtId="0" fontId="7" fillId="0" borderId="4" xfId="22" applyFont="1" applyBorder="1" applyAlignment="1">
      <alignment horizontal="distributed" vertical="center" wrapText="1"/>
      <protection/>
    </xf>
    <xf numFmtId="38" fontId="7" fillId="0" borderId="22" xfId="17" applyFont="1" applyBorder="1" applyAlignment="1">
      <alignment vertical="center"/>
    </xf>
    <xf numFmtId="0" fontId="4" fillId="0" borderId="17" xfId="0" applyFont="1" applyBorder="1" applyAlignment="1">
      <alignment horizontal="center" vertical="center" wrapText="1"/>
    </xf>
    <xf numFmtId="0" fontId="7" fillId="0" borderId="0" xfId="0" applyFont="1" applyAlignment="1">
      <alignment vertical="top"/>
    </xf>
    <xf numFmtId="0" fontId="5" fillId="0" borderId="3" xfId="22" applyFont="1" applyBorder="1" applyAlignment="1">
      <alignment horizontal="center" vertical="center"/>
      <protection/>
    </xf>
    <xf numFmtId="0" fontId="7" fillId="0" borderId="4" xfId="0" applyFont="1" applyBorder="1" applyAlignment="1">
      <alignment horizontal="distributed"/>
    </xf>
    <xf numFmtId="0" fontId="4" fillId="0" borderId="4" xfId="0" applyFont="1" applyBorder="1" applyAlignment="1">
      <alignment horizontal="distributed"/>
    </xf>
    <xf numFmtId="186" fontId="7" fillId="0" borderId="0" xfId="0" applyNumberFormat="1" applyFont="1" applyAlignment="1">
      <alignment/>
    </xf>
    <xf numFmtId="0" fontId="7" fillId="0" borderId="3" xfId="0" applyFont="1" applyBorder="1" applyAlignment="1">
      <alignment horizontal="distributed" vertical="center"/>
    </xf>
    <xf numFmtId="0" fontId="7" fillId="0" borderId="4" xfId="0" applyFont="1" applyBorder="1" applyAlignment="1">
      <alignment horizontal="distributed" vertical="center"/>
    </xf>
    <xf numFmtId="0" fontId="7" fillId="0" borderId="5" xfId="0" applyFont="1" applyBorder="1" applyAlignment="1">
      <alignment horizontal="distributed" vertical="center"/>
    </xf>
    <xf numFmtId="0" fontId="7" fillId="0" borderId="0" xfId="0" applyFont="1" applyAlignment="1">
      <alignment horizontal="center"/>
    </xf>
    <xf numFmtId="0" fontId="16" fillId="0" borderId="0" xfId="0" applyFont="1" applyAlignment="1">
      <alignment/>
    </xf>
    <xf numFmtId="38" fontId="7" fillId="0" borderId="19" xfId="17" applyFont="1" applyBorder="1" applyAlignment="1">
      <alignment horizontal="right" vertical="center"/>
    </xf>
    <xf numFmtId="0" fontId="7" fillId="0" borderId="0" xfId="0" applyFont="1" applyBorder="1" applyAlignment="1">
      <alignment horizontal="right" vertical="center"/>
    </xf>
    <xf numFmtId="0" fontId="16" fillId="0" borderId="0" xfId="0" applyFont="1" applyBorder="1" applyAlignment="1">
      <alignment/>
    </xf>
    <xf numFmtId="0" fontId="7" fillId="0" borderId="4" xfId="0" applyFont="1" applyBorder="1" applyAlignment="1">
      <alignment horizontal="center" vertical="center"/>
    </xf>
    <xf numFmtId="49" fontId="7" fillId="0" borderId="24" xfId="0" applyNumberFormat="1" applyFont="1" applyBorder="1" applyAlignment="1">
      <alignment horizontal="right" vertical="center"/>
    </xf>
    <xf numFmtId="49" fontId="5" fillId="0" borderId="3" xfId="0" applyNumberFormat="1" applyFont="1" applyBorder="1" applyAlignment="1">
      <alignment horizontal="right" vertical="center"/>
    </xf>
    <xf numFmtId="49" fontId="5" fillId="0" borderId="24" xfId="0" applyNumberFormat="1" applyFont="1" applyBorder="1" applyAlignment="1">
      <alignment horizontal="right" vertical="center"/>
    </xf>
    <xf numFmtId="178" fontId="7" fillId="0" borderId="17" xfId="0" applyNumberFormat="1" applyFont="1" applyFill="1" applyBorder="1" applyAlignment="1">
      <alignment horizontal="center" vertical="center"/>
    </xf>
    <xf numFmtId="177" fontId="7" fillId="0" borderId="4" xfId="21" applyNumberFormat="1" applyFont="1" applyFill="1" applyBorder="1" applyAlignment="1">
      <alignment vertical="center"/>
    </xf>
    <xf numFmtId="177" fontId="7" fillId="0" borderId="19" xfId="21" applyNumberFormat="1" applyFont="1" applyFill="1" applyBorder="1" applyAlignment="1">
      <alignment vertical="center"/>
    </xf>
    <xf numFmtId="177" fontId="7" fillId="0" borderId="3" xfId="21" applyNumberFormat="1" applyFont="1" applyFill="1" applyBorder="1" applyAlignment="1">
      <alignment vertical="center"/>
    </xf>
    <xf numFmtId="177" fontId="7" fillId="0" borderId="25" xfId="21" applyNumberFormat="1" applyFont="1" applyFill="1" applyBorder="1" applyAlignment="1">
      <alignment vertical="center"/>
    </xf>
    <xf numFmtId="0" fontId="7" fillId="0" borderId="21" xfId="0" applyFont="1" applyFill="1" applyBorder="1" applyAlignment="1">
      <alignment horizontal="right" vertical="center"/>
    </xf>
    <xf numFmtId="177" fontId="7" fillId="0" borderId="18" xfId="21" applyNumberFormat="1" applyFont="1" applyFill="1" applyBorder="1" applyAlignment="1">
      <alignment horizontal="right" vertical="center"/>
    </xf>
    <xf numFmtId="0" fontId="7" fillId="0" borderId="20" xfId="0" applyFont="1" applyBorder="1" applyAlignment="1">
      <alignment horizontal="distributed"/>
    </xf>
    <xf numFmtId="0" fontId="5" fillId="0" borderId="20" xfId="0" applyFont="1" applyBorder="1" applyAlignment="1">
      <alignment horizontal="distributed" vertical="center"/>
    </xf>
    <xf numFmtId="49" fontId="5" fillId="0" borderId="20" xfId="0" applyNumberFormat="1" applyFont="1" applyBorder="1" applyAlignment="1">
      <alignment horizontal="right" vertical="center"/>
    </xf>
    <xf numFmtId="0" fontId="31" fillId="0" borderId="0" xfId="0" applyFont="1" applyFill="1" applyAlignment="1">
      <alignment/>
    </xf>
    <xf numFmtId="38" fontId="7" fillId="0" borderId="19" xfId="17" applyFont="1" applyFill="1" applyBorder="1" applyAlignment="1">
      <alignment vertical="center"/>
    </xf>
    <xf numFmtId="38" fontId="7" fillId="0" borderId="19" xfId="17" applyFont="1" applyFill="1" applyBorder="1" applyAlignment="1">
      <alignment horizontal="right" vertical="center"/>
    </xf>
    <xf numFmtId="38" fontId="7" fillId="0" borderId="22" xfId="17" applyFont="1" applyFill="1" applyBorder="1" applyAlignment="1">
      <alignment vertical="center"/>
    </xf>
    <xf numFmtId="178" fontId="7" fillId="0" borderId="25" xfId="21"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0" borderId="25" xfId="0" applyFont="1" applyFill="1" applyBorder="1" applyAlignment="1">
      <alignment horizontal="center" vertical="center"/>
    </xf>
    <xf numFmtId="178" fontId="4" fillId="0" borderId="25" xfId="21" applyNumberFormat="1" applyFont="1" applyFill="1" applyBorder="1" applyAlignment="1">
      <alignment horizontal="right" vertical="center" wrapText="1"/>
    </xf>
    <xf numFmtId="178" fontId="4" fillId="0" borderId="25" xfId="0" applyNumberFormat="1" applyFont="1" applyFill="1" applyBorder="1" applyAlignment="1">
      <alignment horizontal="right" vertical="center"/>
    </xf>
    <xf numFmtId="0" fontId="26" fillId="0" borderId="0" xfId="0" applyFont="1" applyBorder="1" applyAlignment="1">
      <alignment horizontal="right" vertical="center"/>
    </xf>
    <xf numFmtId="178" fontId="26" fillId="0" borderId="0" xfId="21" applyNumberFormat="1" applyFont="1" applyFill="1" applyBorder="1" applyAlignment="1">
      <alignment/>
    </xf>
    <xf numFmtId="178" fontId="26" fillId="0" borderId="0" xfId="0" applyNumberFormat="1" applyFont="1" applyBorder="1" applyAlignment="1">
      <alignment/>
    </xf>
    <xf numFmtId="0" fontId="4" fillId="0" borderId="3" xfId="0" applyFont="1" applyBorder="1" applyAlignment="1">
      <alignment horizontal="center"/>
    </xf>
    <xf numFmtId="0" fontId="4" fillId="0" borderId="24"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0" fontId="4" fillId="0" borderId="21" xfId="0" applyFont="1" applyBorder="1" applyAlignment="1">
      <alignment horizontal="center"/>
    </xf>
    <xf numFmtId="0" fontId="15" fillId="0" borderId="0" xfId="22" applyFont="1">
      <alignment/>
      <protection/>
    </xf>
    <xf numFmtId="178" fontId="26" fillId="0" borderId="0" xfId="0" applyNumberFormat="1" applyFont="1" applyFill="1" applyBorder="1" applyAlignment="1">
      <alignment/>
    </xf>
    <xf numFmtId="0" fontId="13" fillId="0" borderId="0" xfId="22" applyFont="1">
      <alignment/>
      <protection/>
    </xf>
    <xf numFmtId="49" fontId="13" fillId="0" borderId="0" xfId="22" applyNumberFormat="1" applyFont="1" applyAlignment="1">
      <alignment horizontal="center"/>
      <protection/>
    </xf>
    <xf numFmtId="49" fontId="13" fillId="0" borderId="0" xfId="22" applyNumberFormat="1" applyFont="1" applyBorder="1" applyAlignment="1">
      <alignment horizontal="center"/>
      <protection/>
    </xf>
    <xf numFmtId="0" fontId="13" fillId="0" borderId="0" xfId="22" applyFont="1" applyBorder="1">
      <alignment/>
      <protection/>
    </xf>
    <xf numFmtId="177" fontId="7" fillId="0" borderId="0" xfId="0" applyNumberFormat="1" applyFont="1" applyAlignment="1">
      <alignment/>
    </xf>
    <xf numFmtId="0" fontId="5" fillId="0" borderId="19" xfId="22" applyFont="1" applyBorder="1" applyAlignment="1">
      <alignment horizontal="center" vertical="center"/>
      <protection/>
    </xf>
    <xf numFmtId="179" fontId="7" fillId="0" borderId="4" xfId="21" applyNumberFormat="1" applyFont="1" applyFill="1" applyBorder="1" applyAlignment="1">
      <alignment/>
    </xf>
    <xf numFmtId="0" fontId="5" fillId="0" borderId="20" xfId="22" applyFont="1" applyBorder="1" applyAlignment="1">
      <alignment horizontal="center"/>
      <protection/>
    </xf>
    <xf numFmtId="0" fontId="5" fillId="0" borderId="25" xfId="22" applyFont="1" applyBorder="1" applyAlignment="1">
      <alignment horizontal="center"/>
      <protection/>
    </xf>
    <xf numFmtId="0" fontId="7" fillId="0" borderId="5" xfId="0" applyFont="1" applyFill="1" applyBorder="1" applyAlignment="1">
      <alignment horizontal="right" vertical="center"/>
    </xf>
    <xf numFmtId="0" fontId="5" fillId="0" borderId="0" xfId="22" applyFont="1">
      <alignment/>
      <protection/>
    </xf>
    <xf numFmtId="49" fontId="5" fillId="0" borderId="25" xfId="22" applyNumberFormat="1" applyFont="1" applyBorder="1" applyAlignment="1">
      <alignment horizontal="right" vertical="center"/>
      <protection/>
    </xf>
    <xf numFmtId="49" fontId="5" fillId="0" borderId="3" xfId="22" applyNumberFormat="1" applyFont="1" applyBorder="1" applyAlignment="1">
      <alignment horizontal="right" vertical="center"/>
      <protection/>
    </xf>
    <xf numFmtId="0" fontId="7" fillId="0" borderId="14" xfId="22" applyFont="1" applyBorder="1" applyAlignment="1">
      <alignment shrinkToFit="1"/>
      <protection/>
    </xf>
    <xf numFmtId="0" fontId="7" fillId="0" borderId="4" xfId="22" applyFont="1" applyBorder="1" applyAlignment="1">
      <alignment shrinkToFit="1"/>
      <protection/>
    </xf>
    <xf numFmtId="0" fontId="7" fillId="0" borderId="0" xfId="0" applyFont="1" applyBorder="1" applyAlignment="1">
      <alignment/>
    </xf>
    <xf numFmtId="49" fontId="7" fillId="0" borderId="20" xfId="0" applyNumberFormat="1" applyFont="1" applyBorder="1" applyAlignment="1">
      <alignment horizontal="right" vertical="center"/>
    </xf>
    <xf numFmtId="38" fontId="7" fillId="0" borderId="19" xfId="17" applyFont="1" applyBorder="1" applyAlignment="1">
      <alignment horizontal="center" vertical="center"/>
    </xf>
    <xf numFmtId="38" fontId="7" fillId="0" borderId="19" xfId="17" applyFont="1" applyFill="1" applyBorder="1" applyAlignment="1">
      <alignment horizontal="center" vertical="center"/>
    </xf>
    <xf numFmtId="0" fontId="7" fillId="0" borderId="4" xfId="0" applyFont="1" applyBorder="1" applyAlignment="1">
      <alignment vertical="center" shrinkToFit="1"/>
    </xf>
    <xf numFmtId="207" fontId="7" fillId="0" borderId="0" xfId="22" applyNumberFormat="1" applyFont="1" applyBorder="1" applyAlignment="1">
      <alignment horizontal="right"/>
      <protection/>
    </xf>
    <xf numFmtId="0" fontId="7" fillId="0" borderId="0" xfId="0" applyFont="1" applyAlignment="1">
      <alignment/>
    </xf>
    <xf numFmtId="0" fontId="0" fillId="0" borderId="0" xfId="0" applyAlignment="1">
      <alignment/>
    </xf>
    <xf numFmtId="0" fontId="7" fillId="0" borderId="4" xfId="22" applyFont="1" applyBorder="1" applyAlignment="1">
      <alignment vertical="center" shrinkToFit="1"/>
      <protection/>
    </xf>
    <xf numFmtId="0" fontId="7" fillId="0" borderId="0" xfId="0" applyFont="1" applyAlignment="1">
      <alignment horizontal="left"/>
    </xf>
    <xf numFmtId="177" fontId="42" fillId="0" borderId="0" xfId="0" applyNumberFormat="1" applyFont="1" applyAlignment="1">
      <alignment horizontal="right" vertical="center"/>
    </xf>
    <xf numFmtId="177" fontId="42" fillId="0" borderId="0" xfId="22" applyNumberFormat="1" applyFont="1" applyAlignment="1">
      <alignment horizontal="right"/>
      <protection/>
    </xf>
    <xf numFmtId="211" fontId="42" fillId="0" borderId="17" xfId="0" applyNumberFormat="1" applyFont="1" applyBorder="1" applyAlignment="1">
      <alignment horizontal="right"/>
    </xf>
    <xf numFmtId="198" fontId="7" fillId="0" borderId="4" xfId="0" applyNumberFormat="1" applyFont="1" applyFill="1" applyBorder="1" applyAlignment="1">
      <alignment horizontal="right" vertical="center"/>
    </xf>
    <xf numFmtId="49" fontId="7" fillId="0" borderId="20" xfId="0" applyNumberFormat="1" applyFont="1" applyFill="1" applyBorder="1" applyAlignment="1">
      <alignment horizontal="right" vertical="center"/>
    </xf>
    <xf numFmtId="178" fontId="7" fillId="0" borderId="14" xfId="21" applyNumberFormat="1" applyFont="1" applyFill="1" applyBorder="1" applyAlignment="1">
      <alignment/>
    </xf>
    <xf numFmtId="178" fontId="7" fillId="0" borderId="4" xfId="21" applyNumberFormat="1" applyFont="1" applyFill="1" applyBorder="1" applyAlignment="1">
      <alignment/>
    </xf>
    <xf numFmtId="179" fontId="7" fillId="0" borderId="4" xfId="0" applyNumberFormat="1" applyFont="1" applyBorder="1" applyAlignment="1">
      <alignment/>
    </xf>
    <xf numFmtId="38" fontId="7" fillId="0" borderId="19" xfId="17" applyFont="1" applyFill="1" applyBorder="1" applyAlignment="1" applyProtection="1">
      <alignment horizontal="right" vertical="center"/>
      <protection locked="0"/>
    </xf>
    <xf numFmtId="177" fontId="7" fillId="0" borderId="4" xfId="21" applyNumberFormat="1" applyFont="1" applyFill="1" applyBorder="1" applyAlignment="1">
      <alignment horizontal="right" vertical="center"/>
    </xf>
    <xf numFmtId="177" fontId="7" fillId="0" borderId="14" xfId="21" applyNumberFormat="1" applyFont="1" applyFill="1" applyBorder="1" applyAlignment="1">
      <alignment horizontal="right" vertical="center"/>
    </xf>
    <xf numFmtId="38" fontId="7" fillId="0" borderId="22" xfId="17" applyFont="1" applyFill="1" applyBorder="1" applyAlignment="1" applyProtection="1">
      <alignment horizontal="right" vertical="center"/>
      <protection locked="0"/>
    </xf>
    <xf numFmtId="38" fontId="7" fillId="0" borderId="3" xfId="17" applyFont="1" applyFill="1" applyBorder="1" applyAlignment="1" applyProtection="1">
      <alignment horizontal="right" vertical="center"/>
      <protection locked="0"/>
    </xf>
    <xf numFmtId="177" fontId="7" fillId="0" borderId="19" xfId="21" applyNumberFormat="1" applyFont="1" applyFill="1" applyBorder="1" applyAlignment="1">
      <alignment horizontal="right" vertical="center"/>
    </xf>
    <xf numFmtId="38" fontId="7" fillId="0" borderId="4" xfId="17" applyFont="1" applyFill="1" applyBorder="1" applyAlignment="1" applyProtection="1">
      <alignment horizontal="right" vertical="center"/>
      <protection locked="0"/>
    </xf>
    <xf numFmtId="38" fontId="7" fillId="0" borderId="5" xfId="17" applyFont="1" applyFill="1" applyBorder="1" applyAlignment="1" applyProtection="1">
      <alignment horizontal="right" vertical="center"/>
      <protection locked="0"/>
    </xf>
    <xf numFmtId="177" fontId="7" fillId="0" borderId="22" xfId="0" applyNumberFormat="1" applyFont="1" applyFill="1" applyBorder="1" applyAlignment="1">
      <alignment horizontal="right" vertical="center"/>
    </xf>
    <xf numFmtId="177" fontId="7" fillId="0" borderId="14" xfId="0" applyNumberFormat="1" applyFont="1" applyBorder="1" applyAlignment="1">
      <alignment horizontal="right" vertical="center"/>
    </xf>
    <xf numFmtId="177" fontId="7" fillId="0" borderId="4" xfId="0" applyNumberFormat="1" applyFont="1" applyBorder="1" applyAlignment="1">
      <alignment horizontal="right" vertical="center"/>
    </xf>
    <xf numFmtId="186" fontId="7" fillId="0" borderId="19" xfId="0" applyNumberFormat="1" applyFont="1" applyBorder="1" applyAlignment="1">
      <alignment vertical="center"/>
    </xf>
    <xf numFmtId="198" fontId="7" fillId="0" borderId="19" xfId="0" applyNumberFormat="1" applyFont="1" applyBorder="1" applyAlignment="1">
      <alignment horizontal="right" vertical="center"/>
    </xf>
    <xf numFmtId="198" fontId="7" fillId="0" borderId="0" xfId="0" applyNumberFormat="1" applyFont="1" applyBorder="1" applyAlignment="1">
      <alignment horizontal="right" vertical="center"/>
    </xf>
    <xf numFmtId="186" fontId="7" fillId="0" borderId="22" xfId="0" applyNumberFormat="1" applyFont="1" applyBorder="1" applyAlignment="1">
      <alignment vertical="center"/>
    </xf>
    <xf numFmtId="198" fontId="7" fillId="0" borderId="18" xfId="0" applyNumberFormat="1" applyFont="1" applyBorder="1" applyAlignment="1">
      <alignment horizontal="right" vertical="center"/>
    </xf>
    <xf numFmtId="177" fontId="7" fillId="0" borderId="5" xfId="0" applyNumberFormat="1" applyFont="1" applyBorder="1" applyAlignment="1">
      <alignment horizontal="right" vertical="center"/>
    </xf>
    <xf numFmtId="186" fontId="7" fillId="0" borderId="14" xfId="0" applyNumberFormat="1" applyFont="1" applyBorder="1" applyAlignment="1">
      <alignment vertical="center"/>
    </xf>
    <xf numFmtId="186" fontId="7" fillId="0" borderId="18" xfId="0" applyNumberFormat="1" applyFont="1" applyBorder="1" applyAlignment="1">
      <alignment vertical="center"/>
    </xf>
    <xf numFmtId="186" fontId="7" fillId="0" borderId="0" xfId="0" applyNumberFormat="1" applyFont="1" applyBorder="1" applyAlignment="1">
      <alignment horizontal="right" vertical="center"/>
    </xf>
    <xf numFmtId="198" fontId="7" fillId="0" borderId="4" xfId="0" applyNumberFormat="1" applyFont="1" applyBorder="1" applyAlignment="1">
      <alignment horizontal="right" vertical="center"/>
    </xf>
    <xf numFmtId="177" fontId="7" fillId="0" borderId="19" xfId="0" applyNumberFormat="1" applyFont="1" applyBorder="1" applyAlignment="1">
      <alignment horizontal="right" vertical="center"/>
    </xf>
    <xf numFmtId="198" fontId="7" fillId="0" borderId="5" xfId="0" applyNumberFormat="1" applyFont="1" applyBorder="1" applyAlignment="1">
      <alignment horizontal="right" vertical="center"/>
    </xf>
    <xf numFmtId="38" fontId="7" fillId="0" borderId="19" xfId="17" applyFont="1" applyBorder="1" applyAlignment="1">
      <alignment/>
    </xf>
    <xf numFmtId="207" fontId="7" fillId="0" borderId="19" xfId="22" applyNumberFormat="1" applyFont="1" applyFill="1" applyBorder="1" applyAlignment="1">
      <alignment/>
      <protection/>
    </xf>
    <xf numFmtId="38" fontId="7" fillId="0" borderId="19" xfId="17" applyFont="1" applyBorder="1" applyAlignment="1">
      <alignment horizontal="right"/>
    </xf>
    <xf numFmtId="207" fontId="7" fillId="0" borderId="19" xfId="22" applyNumberFormat="1" applyFont="1" applyFill="1" applyBorder="1" applyAlignment="1">
      <alignment horizontal="right"/>
      <protection/>
    </xf>
    <xf numFmtId="38" fontId="7" fillId="0" borderId="22" xfId="17" applyFont="1" applyBorder="1" applyAlignment="1">
      <alignment horizontal="right"/>
    </xf>
    <xf numFmtId="207" fontId="7" fillId="0" borderId="22" xfId="22" applyNumberFormat="1" applyFont="1" applyFill="1" applyBorder="1" applyAlignment="1">
      <alignment horizontal="right"/>
      <protection/>
    </xf>
    <xf numFmtId="206" fontId="7" fillId="0" borderId="19" xfId="17" applyNumberFormat="1" applyFont="1" applyBorder="1" applyAlignment="1">
      <alignment horizontal="right"/>
    </xf>
    <xf numFmtId="185" fontId="7" fillId="0" borderId="19" xfId="19" applyNumberFormat="1" applyFont="1" applyBorder="1" applyAlignment="1">
      <alignment horizontal="right"/>
    </xf>
    <xf numFmtId="206" fontId="7" fillId="0" borderId="19" xfId="17" applyNumberFormat="1" applyFont="1" applyBorder="1" applyAlignment="1">
      <alignment/>
    </xf>
    <xf numFmtId="38" fontId="7" fillId="0" borderId="22" xfId="17" applyFont="1" applyBorder="1" applyAlignment="1">
      <alignment/>
    </xf>
    <xf numFmtId="206" fontId="7" fillId="0" borderId="22" xfId="17" applyNumberFormat="1" applyFont="1" applyBorder="1" applyAlignment="1">
      <alignment/>
    </xf>
    <xf numFmtId="185" fontId="7" fillId="0" borderId="22" xfId="19" applyNumberFormat="1" applyFont="1" applyBorder="1" applyAlignment="1">
      <alignment horizontal="right"/>
    </xf>
    <xf numFmtId="0" fontId="7" fillId="0" borderId="0" xfId="0" applyFont="1" applyBorder="1" applyAlignment="1">
      <alignment horizontal="center"/>
    </xf>
    <xf numFmtId="0" fontId="4" fillId="0" borderId="17" xfId="0" applyFont="1" applyBorder="1" applyAlignment="1">
      <alignment horizontal="distributed" vertical="center"/>
    </xf>
    <xf numFmtId="0" fontId="4" fillId="0" borderId="3" xfId="0" applyFont="1" applyBorder="1" applyAlignment="1">
      <alignment horizontal="distributed" vertical="center"/>
    </xf>
    <xf numFmtId="38" fontId="7" fillId="0" borderId="4" xfId="17" applyFont="1" applyBorder="1" applyAlignment="1">
      <alignment vertical="center"/>
    </xf>
    <xf numFmtId="38" fontId="7" fillId="0" borderId="5" xfId="17" applyFont="1" applyBorder="1" applyAlignment="1">
      <alignment vertical="center"/>
    </xf>
    <xf numFmtId="205" fontId="7" fillId="0" borderId="19" xfId="17" applyNumberFormat="1" applyFont="1" applyBorder="1" applyAlignment="1">
      <alignment/>
    </xf>
    <xf numFmtId="205" fontId="7" fillId="0" borderId="22" xfId="17" applyNumberFormat="1" applyFont="1" applyBorder="1" applyAlignment="1">
      <alignment/>
    </xf>
    <xf numFmtId="211" fontId="7" fillId="0" borderId="19" xfId="17" applyNumberFormat="1" applyFont="1" applyBorder="1" applyAlignment="1">
      <alignment/>
    </xf>
    <xf numFmtId="211" fontId="7" fillId="0" borderId="22" xfId="17" applyNumberFormat="1" applyFont="1" applyBorder="1" applyAlignment="1">
      <alignment/>
    </xf>
    <xf numFmtId="198" fontId="7" fillId="0" borderId="14" xfId="0" applyNumberFormat="1" applyFont="1" applyBorder="1" applyAlignment="1">
      <alignment horizontal="right" vertical="center"/>
    </xf>
    <xf numFmtId="177" fontId="7" fillId="0" borderId="14" xfId="0" applyNumberFormat="1" applyFont="1" applyFill="1" applyBorder="1" applyAlignment="1">
      <alignment horizontal="right" vertical="center"/>
    </xf>
    <xf numFmtId="177" fontId="7" fillId="0" borderId="4" xfId="0" applyNumberFormat="1" applyFont="1" applyFill="1" applyBorder="1" applyAlignment="1">
      <alignment horizontal="right" vertical="center"/>
    </xf>
    <xf numFmtId="198" fontId="7" fillId="0" borderId="14"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198" fontId="7" fillId="0" borderId="0" xfId="0" applyNumberFormat="1" applyFont="1" applyFill="1" applyBorder="1" applyAlignment="1">
      <alignment horizontal="right" vertical="center"/>
    </xf>
    <xf numFmtId="198" fontId="7" fillId="0" borderId="5" xfId="0" applyNumberFormat="1" applyFont="1" applyFill="1" applyBorder="1" applyAlignment="1">
      <alignment horizontal="right" vertical="center"/>
    </xf>
    <xf numFmtId="177" fontId="7" fillId="0" borderId="5" xfId="0" applyNumberFormat="1" applyFont="1" applyFill="1" applyBorder="1" applyAlignment="1">
      <alignment horizontal="right" vertical="center"/>
    </xf>
    <xf numFmtId="177" fontId="7" fillId="0" borderId="21" xfId="0" applyNumberFormat="1" applyFont="1" applyFill="1" applyBorder="1" applyAlignment="1">
      <alignment horizontal="right" vertical="center"/>
    </xf>
    <xf numFmtId="198" fontId="7" fillId="0" borderId="21" xfId="0" applyNumberFormat="1" applyFont="1" applyFill="1" applyBorder="1" applyAlignment="1">
      <alignment horizontal="right" vertical="center"/>
    </xf>
    <xf numFmtId="0" fontId="8" fillId="0" borderId="0" xfId="22" applyAlignment="1">
      <alignment/>
      <protection/>
    </xf>
    <xf numFmtId="0" fontId="7" fillId="0" borderId="0" xfId="0" applyFont="1" applyFill="1" applyAlignment="1">
      <alignment/>
    </xf>
    <xf numFmtId="0" fontId="7" fillId="0" borderId="0" xfId="0" applyFont="1" applyFill="1" applyAlignment="1">
      <alignment/>
    </xf>
    <xf numFmtId="0" fontId="7" fillId="0" borderId="0" xfId="22" applyFont="1" applyFill="1" applyAlignment="1">
      <alignment/>
      <protection/>
    </xf>
    <xf numFmtId="176" fontId="7" fillId="0" borderId="0" xfId="0" applyNumberFormat="1" applyFont="1" applyBorder="1" applyAlignment="1">
      <alignment horizontal="right" vertical="center"/>
    </xf>
    <xf numFmtId="177" fontId="7" fillId="0" borderId="14" xfId="0" applyNumberFormat="1" applyFont="1" applyBorder="1" applyAlignment="1">
      <alignment vertical="center"/>
    </xf>
    <xf numFmtId="198" fontId="7" fillId="0" borderId="14" xfId="0" applyNumberFormat="1" applyFont="1" applyFill="1" applyBorder="1" applyAlignment="1">
      <alignment vertical="center"/>
    </xf>
    <xf numFmtId="186" fontId="7" fillId="0" borderId="19" xfId="0" applyNumberFormat="1" applyFont="1" applyFill="1" applyBorder="1" applyAlignment="1">
      <alignment horizontal="right" vertical="center"/>
    </xf>
    <xf numFmtId="198" fontId="7" fillId="0" borderId="19" xfId="0" applyNumberFormat="1" applyFont="1" applyFill="1" applyBorder="1" applyAlignment="1">
      <alignment horizontal="right" vertical="center"/>
    </xf>
    <xf numFmtId="176" fontId="7" fillId="0" borderId="19" xfId="15" applyNumberFormat="1" applyFont="1" applyFill="1" applyBorder="1" applyAlignment="1">
      <alignment horizontal="right" vertical="center"/>
    </xf>
    <xf numFmtId="177" fontId="7" fillId="0" borderId="4" xfId="0" applyNumberFormat="1" applyFont="1" applyBorder="1" applyAlignment="1">
      <alignment vertical="center"/>
    </xf>
    <xf numFmtId="176" fontId="7" fillId="0" borderId="19" xfId="0" applyNumberFormat="1" applyFont="1" applyFill="1" applyBorder="1" applyAlignment="1">
      <alignment horizontal="right" vertical="center"/>
    </xf>
    <xf numFmtId="176" fontId="7" fillId="0" borderId="19" xfId="0" applyNumberFormat="1" applyFont="1" applyBorder="1" applyAlignment="1">
      <alignment horizontal="right" vertical="center"/>
    </xf>
    <xf numFmtId="198" fontId="7" fillId="0" borderId="18" xfId="0" applyNumberFormat="1" applyFont="1" applyFill="1" applyBorder="1" applyAlignment="1">
      <alignment horizontal="right" vertical="center"/>
    </xf>
    <xf numFmtId="176" fontId="7" fillId="0" borderId="22" xfId="15" applyNumberFormat="1" applyFont="1" applyFill="1" applyBorder="1" applyAlignment="1">
      <alignment horizontal="right" vertical="center"/>
    </xf>
    <xf numFmtId="198" fontId="7" fillId="0" borderId="18" xfId="0" applyNumberFormat="1" applyFont="1" applyFill="1" applyBorder="1" applyAlignment="1">
      <alignment vertical="center"/>
    </xf>
    <xf numFmtId="0" fontId="0" fillId="0" borderId="0" xfId="0" applyFont="1" applyAlignment="1">
      <alignment/>
    </xf>
    <xf numFmtId="38" fontId="7" fillId="0" borderId="22" xfId="17" applyFont="1" applyBorder="1" applyAlignment="1">
      <alignment horizontal="right" vertical="center"/>
    </xf>
    <xf numFmtId="38" fontId="7" fillId="0" borderId="22" xfId="17" applyFont="1" applyFill="1" applyBorder="1" applyAlignment="1">
      <alignment horizontal="right" vertical="center"/>
    </xf>
    <xf numFmtId="186" fontId="7" fillId="0" borderId="22" xfId="22" applyNumberFormat="1" applyFont="1" applyBorder="1" applyAlignment="1">
      <alignment horizontal="right" vertical="center"/>
      <protection/>
    </xf>
    <xf numFmtId="211" fontId="4" fillId="0" borderId="3" xfId="0" applyNumberFormat="1" applyFont="1" applyBorder="1" applyAlignment="1">
      <alignment horizontal="right"/>
    </xf>
    <xf numFmtId="211" fontId="4" fillId="0" borderId="24" xfId="0" applyNumberFormat="1" applyFont="1" applyBorder="1" applyAlignment="1">
      <alignment horizontal="right"/>
    </xf>
    <xf numFmtId="211" fontId="4" fillId="0" borderId="5" xfId="0" applyNumberFormat="1" applyFont="1" applyBorder="1" applyAlignment="1">
      <alignment horizontal="right"/>
    </xf>
    <xf numFmtId="211" fontId="4" fillId="0" borderId="21" xfId="0" applyNumberFormat="1" applyFont="1" applyBorder="1" applyAlignment="1">
      <alignment horizontal="right"/>
    </xf>
    <xf numFmtId="211" fontId="4" fillId="0" borderId="4" xfId="0" applyNumberFormat="1" applyFont="1" applyBorder="1" applyAlignment="1">
      <alignment horizontal="right"/>
    </xf>
    <xf numFmtId="211" fontId="4" fillId="0" borderId="0" xfId="0" applyNumberFormat="1" applyFont="1" applyBorder="1" applyAlignment="1">
      <alignment horizontal="right"/>
    </xf>
    <xf numFmtId="0" fontId="7" fillId="0" borderId="0" xfId="22" applyFont="1" applyAlignment="1">
      <alignment horizontal="center"/>
      <protection/>
    </xf>
    <xf numFmtId="0" fontId="7" fillId="0" borderId="0" xfId="0" applyFont="1" applyAlignment="1">
      <alignment shrinkToFit="1"/>
    </xf>
    <xf numFmtId="0" fontId="0" fillId="0" borderId="0" xfId="0" applyFont="1" applyAlignment="1">
      <alignment shrinkToFit="1"/>
    </xf>
    <xf numFmtId="0" fontId="7" fillId="0" borderId="1" xfId="22" applyFont="1" applyBorder="1" applyAlignment="1">
      <alignment horizontal="center" vertical="center"/>
      <protection/>
    </xf>
    <xf numFmtId="0" fontId="7" fillId="0" borderId="23" xfId="22" applyFont="1" applyBorder="1" applyAlignment="1">
      <alignment horizontal="center" vertical="center"/>
      <protection/>
    </xf>
    <xf numFmtId="0" fontId="7" fillId="0" borderId="2" xfId="22" applyFont="1" applyBorder="1" applyAlignment="1">
      <alignment horizontal="center" vertical="center"/>
      <protection/>
    </xf>
    <xf numFmtId="0" fontId="4" fillId="0" borderId="14" xfId="22" applyFont="1" applyBorder="1" applyAlignment="1">
      <alignment horizontal="distributed"/>
      <protection/>
    </xf>
    <xf numFmtId="0" fontId="7" fillId="0" borderId="19" xfId="0" applyFont="1" applyBorder="1" applyAlignment="1">
      <alignment horizontal="center" vertical="center"/>
    </xf>
    <xf numFmtId="0" fontId="7" fillId="0" borderId="18" xfId="0" applyFont="1" applyBorder="1" applyAlignment="1">
      <alignment horizontal="center" vertical="center"/>
    </xf>
    <xf numFmtId="0" fontId="7" fillId="0" borderId="22" xfId="0" applyFont="1" applyBorder="1" applyAlignment="1">
      <alignment horizontal="center" vertical="center"/>
    </xf>
    <xf numFmtId="0" fontId="10" fillId="0" borderId="1" xfId="22" applyFont="1" applyBorder="1" applyAlignment="1">
      <alignment horizontal="center"/>
      <protection/>
    </xf>
    <xf numFmtId="0" fontId="10" fillId="0" borderId="23" xfId="22" applyFont="1" applyBorder="1" applyAlignment="1">
      <alignment horizontal="center"/>
      <protection/>
    </xf>
    <xf numFmtId="0" fontId="10" fillId="0" borderId="2" xfId="22" applyFont="1" applyBorder="1" applyAlignment="1">
      <alignment horizontal="center"/>
      <protection/>
    </xf>
    <xf numFmtId="0" fontId="7" fillId="0" borderId="1" xfId="22" applyFont="1" applyBorder="1" applyAlignment="1">
      <alignment horizontal="center"/>
      <protection/>
    </xf>
    <xf numFmtId="0" fontId="7" fillId="0" borderId="23" xfId="22" applyFont="1" applyBorder="1" applyAlignment="1">
      <alignment horizontal="center"/>
      <protection/>
    </xf>
    <xf numFmtId="0" fontId="7" fillId="0" borderId="2" xfId="22" applyFont="1" applyBorder="1" applyAlignment="1">
      <alignment horizontal="center"/>
      <protection/>
    </xf>
    <xf numFmtId="186" fontId="7" fillId="0" borderId="18" xfId="0" applyNumberFormat="1" applyFont="1" applyBorder="1" applyAlignment="1">
      <alignment horizontal="right" vertical="center"/>
    </xf>
    <xf numFmtId="186" fontId="7" fillId="0" borderId="22" xfId="0" applyNumberFormat="1" applyFont="1" applyBorder="1" applyAlignment="1">
      <alignment horizontal="right" vertical="center"/>
    </xf>
    <xf numFmtId="0" fontId="7" fillId="0" borderId="0" xfId="0" applyFont="1" applyBorder="1" applyAlignment="1">
      <alignment horizontal="center"/>
    </xf>
    <xf numFmtId="49" fontId="7" fillId="0" borderId="14" xfId="22" applyNumberFormat="1" applyFont="1" applyBorder="1" applyAlignment="1">
      <alignment horizontal="distributed"/>
      <protection/>
    </xf>
    <xf numFmtId="0" fontId="0" fillId="0" borderId="19" xfId="0" applyBorder="1" applyAlignment="1">
      <alignment horizontal="distributed"/>
    </xf>
    <xf numFmtId="0" fontId="7" fillId="0" borderId="14" xfId="22" applyFont="1" applyBorder="1" applyAlignment="1">
      <alignment horizontal="distributed"/>
      <protection/>
    </xf>
    <xf numFmtId="0" fontId="33" fillId="0" borderId="0" xfId="0" applyFont="1" applyBorder="1" applyAlignment="1">
      <alignment/>
    </xf>
    <xf numFmtId="0" fontId="34" fillId="0" borderId="0" xfId="0" applyFont="1" applyBorder="1" applyAlignment="1">
      <alignment wrapText="1"/>
    </xf>
    <xf numFmtId="0" fontId="35" fillId="0" borderId="0" xfId="0" applyFont="1" applyBorder="1" applyAlignment="1">
      <alignment horizontal="right" vertical="center"/>
    </xf>
    <xf numFmtId="178" fontId="35" fillId="0" borderId="0" xfId="21" applyNumberFormat="1" applyFont="1" applyFill="1" applyBorder="1" applyAlignment="1">
      <alignment/>
    </xf>
    <xf numFmtId="178" fontId="35" fillId="0" borderId="0" xfId="0" applyNumberFormat="1" applyFont="1" applyBorder="1" applyAlignment="1">
      <alignment/>
    </xf>
    <xf numFmtId="0" fontId="0" fillId="0" borderId="0" xfId="0" applyFont="1" applyAlignment="1">
      <alignment horizontal="right"/>
    </xf>
    <xf numFmtId="0" fontId="7" fillId="0" borderId="20"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36" fillId="0" borderId="0" xfId="0" applyFont="1" applyBorder="1" applyAlignment="1">
      <alignment horizontal="left"/>
    </xf>
    <xf numFmtId="0" fontId="44" fillId="0" borderId="0" xfId="0" applyFont="1" applyBorder="1" applyAlignment="1">
      <alignment horizontal="right"/>
    </xf>
    <xf numFmtId="0" fontId="44" fillId="0" borderId="0" xfId="0" applyFont="1" applyBorder="1" applyAlignment="1">
      <alignment horizontal="left"/>
    </xf>
    <xf numFmtId="176" fontId="44" fillId="0" borderId="0" xfId="0" applyNumberFormat="1" applyFont="1" applyBorder="1" applyAlignment="1">
      <alignment horizontal="right"/>
    </xf>
    <xf numFmtId="0" fontId="43" fillId="0" borderId="0" xfId="0" applyFont="1" applyBorder="1" applyAlignment="1">
      <alignment horizontal="left"/>
    </xf>
    <xf numFmtId="176" fontId="36" fillId="0" borderId="0" xfId="0" applyNumberFormat="1" applyFont="1" applyBorder="1" applyAlignment="1">
      <alignment horizontal="left"/>
    </xf>
    <xf numFmtId="178" fontId="44" fillId="0" borderId="0" xfId="0" applyNumberFormat="1" applyFont="1" applyFill="1" applyBorder="1" applyAlignment="1">
      <alignment horizontal="center" vertical="center"/>
    </xf>
    <xf numFmtId="0" fontId="36" fillId="0" borderId="0" xfId="0" applyFont="1" applyFill="1" applyBorder="1" applyAlignment="1">
      <alignment horizontal="left"/>
    </xf>
    <xf numFmtId="178" fontId="36" fillId="0" borderId="0" xfId="0" applyNumberFormat="1" applyFont="1" applyFill="1" applyBorder="1" applyAlignment="1">
      <alignment horizontal="left"/>
    </xf>
    <xf numFmtId="177" fontId="44" fillId="0" borderId="0" xfId="21" applyNumberFormat="1" applyFont="1" applyFill="1" applyBorder="1" applyAlignment="1">
      <alignment vertical="center"/>
    </xf>
    <xf numFmtId="176" fontId="44" fillId="0" borderId="0" xfId="0" applyNumberFormat="1" applyFont="1" applyFill="1" applyBorder="1" applyAlignment="1">
      <alignment/>
    </xf>
    <xf numFmtId="0" fontId="44" fillId="0" borderId="0" xfId="0" applyFont="1" applyFill="1" applyBorder="1" applyAlignment="1">
      <alignment/>
    </xf>
    <xf numFmtId="177" fontId="44" fillId="0" borderId="0" xfId="21" applyNumberFormat="1" applyFont="1" applyFill="1" applyBorder="1" applyAlignment="1">
      <alignment horizontal="right" vertical="center"/>
    </xf>
    <xf numFmtId="0" fontId="44" fillId="0" borderId="0" xfId="0" applyFont="1" applyFill="1" applyBorder="1" applyAlignment="1">
      <alignment horizontal="left"/>
    </xf>
    <xf numFmtId="0" fontId="44" fillId="0" borderId="0" xfId="22" applyFont="1">
      <alignment/>
      <protection/>
    </xf>
    <xf numFmtId="49" fontId="44" fillId="0" borderId="0" xfId="22" applyNumberFormat="1" applyFont="1" applyAlignment="1">
      <alignment horizontal="center"/>
      <protection/>
    </xf>
    <xf numFmtId="176" fontId="44" fillId="0" borderId="0" xfId="22" applyNumberFormat="1" applyFont="1">
      <alignment/>
      <protection/>
    </xf>
    <xf numFmtId="0" fontId="45" fillId="0" borderId="0" xfId="22" applyFont="1">
      <alignment/>
      <protection/>
    </xf>
    <xf numFmtId="186" fontId="43" fillId="0" borderId="0" xfId="0" applyNumberFormat="1" applyFont="1" applyBorder="1" applyAlignment="1">
      <alignment vertical="center"/>
    </xf>
    <xf numFmtId="0" fontId="44" fillId="0" borderId="0" xfId="22" applyFont="1" applyBorder="1" applyAlignment="1">
      <alignment horizontal="center" vertical="center"/>
      <protection/>
    </xf>
    <xf numFmtId="0" fontId="43" fillId="0" borderId="0" xfId="0" applyFont="1" applyBorder="1" applyAlignment="1">
      <alignment horizontal="center"/>
    </xf>
    <xf numFmtId="0" fontId="47" fillId="0" borderId="0" xfId="22" applyFont="1" applyBorder="1" applyAlignment="1">
      <alignment horizontal="center"/>
      <protection/>
    </xf>
    <xf numFmtId="49" fontId="44" fillId="0" borderId="0" xfId="22" applyNumberFormat="1" applyFont="1" applyBorder="1" applyAlignment="1">
      <alignment horizontal="center" vertical="center" wrapText="1"/>
      <protection/>
    </xf>
    <xf numFmtId="186" fontId="43" fillId="0" borderId="0" xfId="0" applyNumberFormat="1" applyFont="1" applyBorder="1" applyAlignment="1">
      <alignment/>
    </xf>
    <xf numFmtId="177" fontId="47" fillId="0" borderId="0" xfId="22" applyNumberFormat="1" applyFont="1" applyBorder="1" applyAlignment="1">
      <alignment/>
      <protection/>
    </xf>
    <xf numFmtId="6" fontId="47" fillId="0" borderId="0" xfId="19" applyFont="1" applyBorder="1" applyAlignment="1">
      <alignment/>
    </xf>
    <xf numFmtId="49" fontId="49" fillId="0" borderId="0" xfId="22" applyNumberFormat="1" applyFont="1" applyBorder="1" applyAlignment="1">
      <alignment horizontal="right" vertical="center"/>
      <protection/>
    </xf>
    <xf numFmtId="49" fontId="47" fillId="0" borderId="0" xfId="22" applyNumberFormat="1" applyFont="1" applyBorder="1" applyAlignment="1">
      <alignment horizontal="center"/>
      <protection/>
    </xf>
    <xf numFmtId="185" fontId="44" fillId="0" borderId="0" xfId="19" applyNumberFormat="1" applyFont="1" applyBorder="1" applyAlignment="1">
      <alignment horizontal="right"/>
    </xf>
    <xf numFmtId="186" fontId="43" fillId="0" borderId="0" xfId="0" applyNumberFormat="1" applyFont="1" applyBorder="1" applyAlignment="1">
      <alignment horizontal="right"/>
    </xf>
    <xf numFmtId="0" fontId="7" fillId="0" borderId="0" xfId="22" applyFont="1" applyAlignment="1">
      <alignment horizontal="center"/>
      <protection/>
    </xf>
    <xf numFmtId="198" fontId="44" fillId="0" borderId="0" xfId="0" applyNumberFormat="1" applyFont="1" applyBorder="1" applyAlignment="1">
      <alignment horizontal="right"/>
    </xf>
    <xf numFmtId="176" fontId="47" fillId="0" borderId="0" xfId="22" applyNumberFormat="1" applyFont="1" applyBorder="1" applyAlignment="1">
      <alignment/>
      <protection/>
    </xf>
    <xf numFmtId="49" fontId="44" fillId="0" borderId="0" xfId="22" applyNumberFormat="1" applyFont="1" applyBorder="1" applyAlignment="1">
      <alignment horizontal="centerContinuous"/>
      <protection/>
    </xf>
    <xf numFmtId="185" fontId="44" fillId="0" borderId="0" xfId="19" applyNumberFormat="1" applyFont="1" applyBorder="1" applyAlignment="1">
      <alignment horizontal="centerContinuous"/>
    </xf>
    <xf numFmtId="49" fontId="44" fillId="0" borderId="0" xfId="22" applyNumberFormat="1" applyFont="1" applyBorder="1" applyAlignment="1">
      <alignment horizontal="center" vertical="center"/>
      <protection/>
    </xf>
    <xf numFmtId="49" fontId="44" fillId="0" borderId="0" xfId="22" applyNumberFormat="1" applyFont="1" applyBorder="1" applyAlignment="1">
      <alignment horizontal="center"/>
      <protection/>
    </xf>
    <xf numFmtId="207" fontId="44" fillId="0" borderId="0" xfId="22" applyNumberFormat="1" applyFont="1" applyBorder="1" applyAlignment="1">
      <alignment horizontal="right"/>
      <protection/>
    </xf>
    <xf numFmtId="0" fontId="45" fillId="0" borderId="0" xfId="22" applyFont="1" applyBorder="1">
      <alignment/>
      <protection/>
    </xf>
    <xf numFmtId="0" fontId="43" fillId="0" borderId="0" xfId="0" applyFont="1" applyBorder="1" applyAlignment="1">
      <alignment horizontal="distributed"/>
    </xf>
    <xf numFmtId="0" fontId="43" fillId="0" borderId="0" xfId="22" applyFont="1" applyBorder="1" applyAlignment="1">
      <alignment/>
      <protection/>
    </xf>
    <xf numFmtId="49" fontId="45" fillId="0" borderId="0" xfId="22" applyNumberFormat="1" applyFont="1" applyAlignment="1">
      <alignment horizontal="center"/>
      <protection/>
    </xf>
    <xf numFmtId="0" fontId="43" fillId="0" borderId="0" xfId="0" applyFont="1" applyBorder="1" applyAlignment="1">
      <alignment horizontal="distributed" vertical="center"/>
    </xf>
    <xf numFmtId="0" fontId="43" fillId="0" borderId="0" xfId="0" applyFont="1" applyBorder="1" applyAlignment="1">
      <alignment horizontal="left" vertical="center"/>
    </xf>
    <xf numFmtId="176" fontId="45" fillId="0" borderId="0" xfId="22" applyNumberFormat="1" applyFont="1">
      <alignment/>
      <protection/>
    </xf>
    <xf numFmtId="0" fontId="46" fillId="0" borderId="0" xfId="22" applyFont="1" applyBorder="1">
      <alignment/>
      <protection/>
    </xf>
    <xf numFmtId="0" fontId="47" fillId="0" borderId="0" xfId="22" applyFont="1" applyBorder="1" applyAlignment="1">
      <alignment/>
      <protection/>
    </xf>
    <xf numFmtId="0" fontId="48" fillId="0" borderId="0" xfId="22" applyFont="1" applyBorder="1" applyAlignment="1">
      <alignment horizontal="right"/>
      <protection/>
    </xf>
    <xf numFmtId="186" fontId="43" fillId="0" borderId="0" xfId="0" applyNumberFormat="1" applyFont="1" applyBorder="1" applyAlignment="1">
      <alignment horizontal="center"/>
    </xf>
    <xf numFmtId="0" fontId="45" fillId="0" borderId="0" xfId="22" applyFont="1" applyBorder="1" applyAlignment="1">
      <alignment horizontal="right"/>
      <protection/>
    </xf>
    <xf numFmtId="0" fontId="45" fillId="0" borderId="0" xfId="22" applyNumberFormat="1" applyFont="1" applyBorder="1" applyAlignment="1">
      <alignment horizontal="center"/>
      <protection/>
    </xf>
    <xf numFmtId="176" fontId="44" fillId="0" borderId="0" xfId="22" applyNumberFormat="1" applyFont="1" applyBorder="1" applyAlignment="1">
      <alignment/>
      <protection/>
    </xf>
    <xf numFmtId="176" fontId="45" fillId="0" borderId="0" xfId="22" applyNumberFormat="1" applyFont="1" applyBorder="1" applyAlignment="1">
      <alignment horizontal="right"/>
      <protection/>
    </xf>
    <xf numFmtId="177" fontId="47" fillId="0" borderId="0" xfId="22" applyNumberFormat="1" applyFont="1" applyBorder="1" applyAlignment="1">
      <alignment horizontal="right"/>
      <protection/>
    </xf>
    <xf numFmtId="0" fontId="44" fillId="0" borderId="0" xfId="22" applyFont="1" applyBorder="1" applyAlignment="1">
      <alignment/>
      <protection/>
    </xf>
    <xf numFmtId="0" fontId="47" fillId="0" borderId="0" xfId="22" applyFont="1" applyBorder="1" applyAlignment="1">
      <alignment horizontal="distributed"/>
      <protection/>
    </xf>
    <xf numFmtId="176" fontId="43" fillId="0" borderId="0" xfId="22" applyNumberFormat="1" applyFont="1" applyBorder="1" applyAlignment="1">
      <alignment/>
      <protection/>
    </xf>
    <xf numFmtId="0" fontId="50" fillId="0" borderId="0" xfId="22" applyFont="1" applyBorder="1" applyAlignment="1">
      <alignment horizontal="center"/>
      <protection/>
    </xf>
    <xf numFmtId="207" fontId="50" fillId="0" borderId="0" xfId="22" applyNumberFormat="1" applyFont="1" applyBorder="1">
      <alignment/>
      <protection/>
    </xf>
    <xf numFmtId="49" fontId="45" fillId="0" borderId="0" xfId="22" applyNumberFormat="1" applyFont="1" applyBorder="1" applyAlignment="1">
      <alignment horizontal="center"/>
      <protection/>
    </xf>
    <xf numFmtId="178" fontId="47" fillId="0" borderId="0" xfId="22" applyNumberFormat="1" applyFont="1" applyBorder="1">
      <alignment/>
      <protection/>
    </xf>
    <xf numFmtId="178" fontId="47" fillId="0" borderId="0" xfId="22" applyNumberFormat="1" applyFont="1" applyBorder="1" applyAlignment="1">
      <alignment horizontal="right"/>
      <protection/>
    </xf>
    <xf numFmtId="176" fontId="45" fillId="0" borderId="0" xfId="22" applyNumberFormat="1" applyFont="1" applyBorder="1">
      <alignment/>
      <protection/>
    </xf>
    <xf numFmtId="0" fontId="44" fillId="0" borderId="0" xfId="0" applyFont="1" applyAlignment="1">
      <alignment/>
    </xf>
    <xf numFmtId="0" fontId="49" fillId="0" borderId="0" xfId="0" applyFont="1" applyAlignment="1">
      <alignment/>
    </xf>
    <xf numFmtId="0" fontId="44" fillId="0" borderId="0" xfId="0" applyFont="1" applyBorder="1" applyAlignment="1">
      <alignment/>
    </xf>
    <xf numFmtId="0" fontId="49" fillId="0" borderId="0" xfId="0" applyFont="1" applyBorder="1" applyAlignment="1">
      <alignment/>
    </xf>
    <xf numFmtId="0" fontId="50" fillId="0" borderId="0" xfId="0" applyFont="1" applyBorder="1" applyAlignment="1">
      <alignment horizontal="center" vertical="center"/>
    </xf>
    <xf numFmtId="0" fontId="50" fillId="0" borderId="0" xfId="0" applyFont="1" applyBorder="1" applyAlignment="1">
      <alignment horizontal="distributed" vertical="center"/>
    </xf>
    <xf numFmtId="38" fontId="50" fillId="0" borderId="0" xfId="17" applyFont="1" applyBorder="1" applyAlignment="1">
      <alignment vertical="center"/>
    </xf>
    <xf numFmtId="0" fontId="50" fillId="0" borderId="0" xfId="22" applyFont="1" applyBorder="1" applyAlignment="1">
      <alignment horizontal="distributed" vertical="center"/>
      <protection/>
    </xf>
    <xf numFmtId="0" fontId="47" fillId="0" borderId="0" xfId="22" applyFont="1" applyBorder="1" applyAlignment="1">
      <alignment horizontal="distributed" vertical="center" wrapText="1"/>
      <protection/>
    </xf>
    <xf numFmtId="0" fontId="44" fillId="0" borderId="0" xfId="0" applyFont="1" applyAlignment="1">
      <alignment vertical="center"/>
    </xf>
    <xf numFmtId="178" fontId="50" fillId="0" borderId="0" xfId="21" applyNumberFormat="1" applyFont="1" applyFill="1" applyBorder="1" applyAlignment="1">
      <alignment horizontal="center" vertical="center"/>
    </xf>
    <xf numFmtId="178" fontId="48" fillId="0" borderId="0" xfId="21" applyNumberFormat="1" applyFont="1" applyFill="1" applyBorder="1" applyAlignment="1">
      <alignment horizontal="left" vertical="center"/>
    </xf>
    <xf numFmtId="0" fontId="44" fillId="0" borderId="0" xfId="0" applyFont="1" applyBorder="1" applyAlignment="1">
      <alignment vertical="center"/>
    </xf>
    <xf numFmtId="0" fontId="50" fillId="0" borderId="0" xfId="22" applyFont="1" applyBorder="1" applyAlignment="1">
      <alignment horizontal="distributed" vertical="center" wrapText="1"/>
      <protection/>
    </xf>
    <xf numFmtId="0" fontId="7" fillId="0" borderId="0" xfId="0" applyFont="1" applyBorder="1" applyAlignment="1">
      <alignment horizontal="center" vertical="top"/>
    </xf>
    <xf numFmtId="49" fontId="5" fillId="0" borderId="0" xfId="0" applyNumberFormat="1" applyFont="1" applyBorder="1" applyAlignment="1">
      <alignment horizontal="right" vertical="center"/>
    </xf>
    <xf numFmtId="177" fontId="45" fillId="0" borderId="0" xfId="22" applyNumberFormat="1" applyFont="1">
      <alignment/>
      <protection/>
    </xf>
    <xf numFmtId="0" fontId="48" fillId="0" borderId="0" xfId="22" applyFont="1" applyAlignment="1">
      <alignment wrapText="1" shrinkToFit="1"/>
      <protection/>
    </xf>
    <xf numFmtId="177" fontId="45" fillId="0" borderId="0" xfId="22" applyNumberFormat="1" applyFont="1" applyBorder="1" applyAlignment="1">
      <alignment/>
      <protection/>
    </xf>
    <xf numFmtId="177" fontId="45" fillId="0" borderId="0" xfId="22" applyNumberFormat="1" applyFont="1" applyBorder="1">
      <alignment/>
      <protection/>
    </xf>
    <xf numFmtId="0" fontId="48" fillId="0" borderId="0" xfId="22" applyFont="1" applyBorder="1">
      <alignment/>
      <protection/>
    </xf>
    <xf numFmtId="176" fontId="48" fillId="0" borderId="0" xfId="22" applyNumberFormat="1" applyFont="1" applyBorder="1">
      <alignment/>
      <protection/>
    </xf>
    <xf numFmtId="177" fontId="48" fillId="0" borderId="0" xfId="22" applyNumberFormat="1" applyFont="1" applyBorder="1" applyAlignment="1">
      <alignment/>
      <protection/>
    </xf>
    <xf numFmtId="0" fontId="48" fillId="0" borderId="0" xfId="22" applyFont="1" applyBorder="1" applyAlignment="1">
      <alignment horizontal="center"/>
      <protection/>
    </xf>
    <xf numFmtId="177" fontId="48" fillId="0" borderId="0" xfId="22" applyNumberFormat="1" applyFont="1" applyBorder="1" applyAlignment="1">
      <alignment horizontal="center"/>
      <protection/>
    </xf>
    <xf numFmtId="0" fontId="49" fillId="0" borderId="0" xfId="0" applyFont="1" applyBorder="1" applyAlignment="1">
      <alignment vertical="center"/>
    </xf>
    <xf numFmtId="177" fontId="48" fillId="0" borderId="0" xfId="22" applyNumberFormat="1" applyFont="1" applyBorder="1" applyAlignment="1">
      <alignment horizontal="right"/>
      <protection/>
    </xf>
    <xf numFmtId="183" fontId="48" fillId="0" borderId="0" xfId="22" applyNumberFormat="1" applyFont="1" applyBorder="1" applyAlignment="1">
      <alignment horizontal="center"/>
      <protection/>
    </xf>
    <xf numFmtId="0" fontId="49" fillId="0" borderId="0" xfId="22" applyFont="1" applyBorder="1" applyAlignment="1">
      <alignment vertical="center"/>
      <protection/>
    </xf>
    <xf numFmtId="0" fontId="48" fillId="0" borderId="0" xfId="22" applyFont="1" applyBorder="1" applyAlignment="1">
      <alignment wrapText="1" shrinkToFit="1"/>
      <protection/>
    </xf>
    <xf numFmtId="0" fontId="51" fillId="0" borderId="0" xfId="22" applyFont="1" applyBorder="1">
      <alignment/>
      <protection/>
    </xf>
    <xf numFmtId="177" fontId="48" fillId="0" borderId="0" xfId="22" applyNumberFormat="1" applyFont="1" applyBorder="1">
      <alignment/>
      <protection/>
    </xf>
    <xf numFmtId="0" fontId="50" fillId="0" borderId="0" xfId="22" applyFont="1" applyBorder="1">
      <alignment/>
      <protection/>
    </xf>
    <xf numFmtId="0" fontId="43" fillId="0" borderId="0" xfId="0" applyFont="1" applyFill="1" applyBorder="1" applyAlignment="1">
      <alignment horizontal="center" vertical="center"/>
    </xf>
    <xf numFmtId="178" fontId="48" fillId="0" borderId="0" xfId="22" applyNumberFormat="1" applyFont="1" applyBorder="1">
      <alignment/>
      <protection/>
    </xf>
    <xf numFmtId="0" fontId="36" fillId="0" borderId="0" xfId="0" applyFont="1" applyBorder="1" applyAlignment="1">
      <alignment/>
    </xf>
    <xf numFmtId="49" fontId="48" fillId="0" borderId="0" xfId="22" applyNumberFormat="1" applyFont="1" applyBorder="1" applyAlignment="1">
      <alignment horizontal="center"/>
      <protection/>
    </xf>
    <xf numFmtId="49" fontId="48" fillId="0" borderId="0" xfId="22" applyNumberFormat="1" applyFont="1" applyFill="1" applyBorder="1" applyAlignment="1">
      <alignment horizontal="center"/>
      <protection/>
    </xf>
    <xf numFmtId="178" fontId="45" fillId="0" borderId="0" xfId="22" applyNumberFormat="1" applyFont="1" applyBorder="1">
      <alignment/>
      <protection/>
    </xf>
    <xf numFmtId="0" fontId="44" fillId="0" borderId="0" xfId="0" applyFont="1" applyBorder="1" applyAlignment="1">
      <alignment horizontal="center" vertical="center"/>
    </xf>
    <xf numFmtId="38" fontId="44" fillId="0" borderId="0" xfId="17" applyFont="1" applyFill="1" applyBorder="1" applyAlignment="1">
      <alignment horizontal="right" vertical="center"/>
    </xf>
    <xf numFmtId="197" fontId="33" fillId="0" borderId="0" xfId="0" applyNumberFormat="1" applyFont="1" applyFill="1" applyBorder="1" applyAlignment="1">
      <alignment/>
    </xf>
    <xf numFmtId="0" fontId="33" fillId="0" borderId="0" xfId="0" applyFont="1" applyFill="1" applyBorder="1" applyAlignment="1">
      <alignment/>
    </xf>
    <xf numFmtId="38" fontId="33" fillId="0" borderId="0" xfId="17" applyFont="1" applyFill="1" applyBorder="1" applyAlignment="1">
      <alignment/>
    </xf>
    <xf numFmtId="38" fontId="33" fillId="0" borderId="0" xfId="0" applyNumberFormat="1" applyFont="1" applyFill="1" applyBorder="1" applyAlignment="1">
      <alignment/>
    </xf>
    <xf numFmtId="176" fontId="33" fillId="0" borderId="0" xfId="0" applyNumberFormat="1" applyFont="1" applyFill="1" applyBorder="1" applyAlignment="1">
      <alignment/>
    </xf>
    <xf numFmtId="0" fontId="52" fillId="0" borderId="0" xfId="0" applyFont="1" applyFill="1" applyBorder="1" applyAlignment="1">
      <alignment/>
    </xf>
    <xf numFmtId="0" fontId="44" fillId="0" borderId="0" xfId="0" applyFont="1" applyFill="1" applyBorder="1" applyAlignment="1">
      <alignment horizontal="center" vertical="center"/>
    </xf>
    <xf numFmtId="0" fontId="44" fillId="0" borderId="0" xfId="0" applyFont="1" applyFill="1" applyBorder="1" applyAlignment="1">
      <alignment horizontal="distributed" vertical="center"/>
    </xf>
    <xf numFmtId="0" fontId="44" fillId="0" borderId="0" xfId="22" applyFont="1" applyFill="1" applyBorder="1" applyAlignment="1">
      <alignment horizontal="distributed" vertical="center"/>
      <protection/>
    </xf>
    <xf numFmtId="0" fontId="43" fillId="0" borderId="0" xfId="22" applyFont="1" applyFill="1" applyBorder="1" applyAlignment="1">
      <alignment horizontal="distributed" vertical="center" wrapText="1"/>
      <protection/>
    </xf>
    <xf numFmtId="0" fontId="0" fillId="0" borderId="0" xfId="0" applyFont="1" applyAlignment="1">
      <alignment/>
    </xf>
    <xf numFmtId="0" fontId="0" fillId="0" borderId="26" xfId="0" applyFont="1" applyBorder="1" applyAlignment="1">
      <alignment/>
    </xf>
    <xf numFmtId="0" fontId="0" fillId="0" borderId="3" xfId="0" applyFont="1" applyBorder="1" applyAlignment="1">
      <alignment/>
    </xf>
    <xf numFmtId="0" fontId="0" fillId="0" borderId="27" xfId="0" applyFont="1" applyBorder="1" applyAlignment="1">
      <alignment/>
    </xf>
    <xf numFmtId="176" fontId="0" fillId="0" borderId="0" xfId="0" applyNumberFormat="1" applyFont="1" applyAlignment="1">
      <alignment/>
    </xf>
    <xf numFmtId="0" fontId="0" fillId="0" borderId="11" xfId="0" applyFont="1" applyBorder="1" applyAlignment="1">
      <alignment/>
    </xf>
    <xf numFmtId="0" fontId="0" fillId="0" borderId="28" xfId="0" applyFont="1" applyBorder="1" applyAlignment="1">
      <alignment/>
    </xf>
    <xf numFmtId="0" fontId="0" fillId="0" borderId="29" xfId="0" applyFont="1" applyBorder="1" applyAlignment="1">
      <alignment/>
    </xf>
    <xf numFmtId="0" fontId="0" fillId="0" borderId="30" xfId="0" applyFont="1" applyBorder="1" applyAlignment="1">
      <alignment/>
    </xf>
    <xf numFmtId="0" fontId="0" fillId="0" borderId="0" xfId="0" applyFont="1" applyBorder="1" applyAlignment="1">
      <alignment/>
    </xf>
    <xf numFmtId="0" fontId="0" fillId="0" borderId="20" xfId="0" applyFont="1" applyBorder="1" applyAlignment="1">
      <alignment/>
    </xf>
    <xf numFmtId="0" fontId="0" fillId="0" borderId="24" xfId="0" applyFont="1" applyBorder="1" applyAlignment="1">
      <alignment/>
    </xf>
    <xf numFmtId="0" fontId="7" fillId="0" borderId="25" xfId="0" applyFont="1" applyBorder="1" applyAlignment="1">
      <alignment horizontal="right" vertical="center"/>
    </xf>
    <xf numFmtId="0" fontId="0" fillId="0" borderId="25" xfId="0" applyFont="1" applyBorder="1" applyAlignment="1">
      <alignment/>
    </xf>
    <xf numFmtId="0" fontId="0" fillId="0" borderId="18"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4" xfId="0" applyFont="1" applyBorder="1" applyAlignment="1">
      <alignment/>
    </xf>
    <xf numFmtId="207" fontId="7" fillId="0" borderId="4" xfId="22" applyNumberFormat="1" applyFont="1" applyBorder="1">
      <alignment/>
      <protection/>
    </xf>
    <xf numFmtId="207" fontId="7" fillId="0" borderId="19" xfId="22" applyNumberFormat="1" applyFont="1" applyBorder="1" applyAlignment="1">
      <alignment horizontal="right"/>
      <protection/>
    </xf>
    <xf numFmtId="207" fontId="7" fillId="0" borderId="4" xfId="22" applyNumberFormat="1" applyFont="1" applyBorder="1" applyAlignment="1">
      <alignment horizontal="right"/>
      <protection/>
    </xf>
    <xf numFmtId="0" fontId="7" fillId="0" borderId="4" xfId="22" applyFont="1" applyBorder="1" applyAlignment="1">
      <alignment horizontal="right"/>
      <protection/>
    </xf>
    <xf numFmtId="207" fontId="7" fillId="0" borderId="5" xfId="22" applyNumberFormat="1" applyFont="1" applyBorder="1" applyAlignment="1">
      <alignment horizontal="right"/>
      <protection/>
    </xf>
    <xf numFmtId="206" fontId="7" fillId="0" borderId="4" xfId="17" applyNumberFormat="1" applyFont="1" applyBorder="1" applyAlignment="1">
      <alignment vertical="center"/>
    </xf>
    <xf numFmtId="206" fontId="7" fillId="0" borderId="5" xfId="17" applyNumberFormat="1" applyFont="1" applyBorder="1" applyAlignment="1">
      <alignment vertical="center"/>
    </xf>
    <xf numFmtId="207" fontId="7" fillId="0" borderId="4" xfId="0" applyNumberFormat="1" applyFont="1" applyFill="1" applyBorder="1" applyAlignment="1">
      <alignment vertical="center"/>
    </xf>
    <xf numFmtId="207" fontId="7" fillId="0" borderId="5" xfId="0" applyNumberFormat="1" applyFont="1" applyFill="1" applyBorder="1" applyAlignment="1">
      <alignment vertical="center"/>
    </xf>
    <xf numFmtId="0" fontId="41" fillId="0" borderId="0" xfId="0" applyFont="1" applyBorder="1" applyAlignment="1">
      <alignment wrapText="1"/>
    </xf>
    <xf numFmtId="0" fontId="28" fillId="0" borderId="0" xfId="0" applyFont="1" applyBorder="1" applyAlignment="1">
      <alignment/>
    </xf>
    <xf numFmtId="206" fontId="7" fillId="0" borderId="19" xfId="17" applyNumberFormat="1"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206" fontId="7" fillId="0" borderId="19" xfId="17" applyNumberFormat="1" applyFont="1" applyFill="1" applyBorder="1" applyAlignment="1">
      <alignment vertical="center"/>
    </xf>
    <xf numFmtId="0" fontId="7" fillId="0" borderId="0" xfId="22" applyFont="1" applyBorder="1" applyAlignment="1">
      <alignment vertical="center"/>
      <protection/>
    </xf>
    <xf numFmtId="0" fontId="7" fillId="0" borderId="0" xfId="22" applyFont="1" applyBorder="1" applyAlignment="1">
      <alignment horizontal="distributed" vertical="center"/>
      <protection/>
    </xf>
    <xf numFmtId="0" fontId="4" fillId="0" borderId="0" xfId="22" applyFont="1" applyBorder="1" applyAlignment="1">
      <alignment horizontal="distributed" vertical="center"/>
      <protection/>
    </xf>
    <xf numFmtId="206" fontId="7" fillId="0" borderId="22" xfId="17" applyNumberFormat="1" applyFont="1" applyFill="1" applyBorder="1" applyAlignment="1">
      <alignment vertical="center"/>
    </xf>
    <xf numFmtId="0" fontId="44" fillId="0" borderId="0" xfId="0" applyFont="1" applyAlignment="1">
      <alignment shrinkToFit="1"/>
    </xf>
    <xf numFmtId="0" fontId="33" fillId="0" borderId="0" xfId="0" applyFont="1" applyAlignment="1">
      <alignment shrinkToFit="1"/>
    </xf>
    <xf numFmtId="0" fontId="44" fillId="0" borderId="0" xfId="0" applyFont="1" applyAlignment="1">
      <alignment horizontal="right"/>
    </xf>
    <xf numFmtId="0" fontId="44" fillId="0" borderId="0" xfId="0" applyFont="1" applyBorder="1" applyAlignment="1">
      <alignment horizontal="center"/>
    </xf>
    <xf numFmtId="0" fontId="44" fillId="0" borderId="0" xfId="0" applyFont="1" applyBorder="1" applyAlignment="1">
      <alignment horizontal="center" vertical="top"/>
    </xf>
    <xf numFmtId="49" fontId="49" fillId="0" borderId="0" xfId="0" applyNumberFormat="1" applyFont="1" applyBorder="1" applyAlignment="1">
      <alignment horizontal="right" vertical="center"/>
    </xf>
    <xf numFmtId="198" fontId="44" fillId="0" borderId="0" xfId="0" applyNumberFormat="1" applyFont="1" applyBorder="1" applyAlignment="1">
      <alignment horizontal="right" vertical="center"/>
    </xf>
    <xf numFmtId="0" fontId="44" fillId="0" borderId="0" xfId="0" applyFont="1" applyAlignment="1">
      <alignment horizontal="center"/>
    </xf>
    <xf numFmtId="178" fontId="48" fillId="0" borderId="0" xfId="22" applyNumberFormat="1" applyFont="1" applyFill="1" applyBorder="1">
      <alignment/>
      <protection/>
    </xf>
    <xf numFmtId="3" fontId="36" fillId="0" borderId="0" xfId="0" applyNumberFormat="1" applyFont="1" applyBorder="1" applyAlignment="1">
      <alignment/>
    </xf>
    <xf numFmtId="0" fontId="4" fillId="0" borderId="20" xfId="0" applyFont="1" applyBorder="1" applyAlignment="1">
      <alignment horizontal="center"/>
    </xf>
    <xf numFmtId="211" fontId="4" fillId="0" borderId="3" xfId="0" applyNumberFormat="1" applyFont="1" applyBorder="1" applyAlignment="1">
      <alignment/>
    </xf>
    <xf numFmtId="211" fontId="4" fillId="0" borderId="5" xfId="0" applyNumberFormat="1" applyFont="1" applyBorder="1" applyAlignment="1">
      <alignment/>
    </xf>
    <xf numFmtId="211" fontId="4" fillId="0" borderId="4" xfId="0" applyNumberFormat="1" applyFont="1" applyBorder="1" applyAlignment="1">
      <alignment/>
    </xf>
    <xf numFmtId="0" fontId="8" fillId="0" borderId="31" xfId="0" applyFont="1" applyBorder="1" applyAlignment="1">
      <alignment horizontal="center" vertical="top"/>
    </xf>
    <xf numFmtId="0" fontId="9" fillId="0" borderId="0" xfId="0" applyFont="1" applyBorder="1" applyAlignment="1">
      <alignment horizontal="center" vertical="center"/>
    </xf>
    <xf numFmtId="0" fontId="7" fillId="0" borderId="23" xfId="0" applyFont="1" applyBorder="1" applyAlignment="1">
      <alignment horizontal="center" vertical="center"/>
    </xf>
    <xf numFmtId="0" fontId="23" fillId="0" borderId="0" xfId="0" applyFont="1" applyAlignment="1">
      <alignment horizontal="center"/>
    </xf>
    <xf numFmtId="0" fontId="7" fillId="0" borderId="5" xfId="0" applyFont="1" applyFill="1" applyBorder="1" applyAlignment="1">
      <alignment horizontal="center" vertical="center" textRotation="255"/>
    </xf>
    <xf numFmtId="0" fontId="7" fillId="0" borderId="17" xfId="0" applyFont="1" applyFill="1" applyBorder="1" applyAlignment="1">
      <alignment horizontal="center" vertical="center" textRotation="255"/>
    </xf>
    <xf numFmtId="0" fontId="7" fillId="0" borderId="0" xfId="0" applyFont="1" applyBorder="1" applyAlignment="1">
      <alignment horizontal="center" vertical="center"/>
    </xf>
    <xf numFmtId="0" fontId="7" fillId="0" borderId="0" xfId="0" applyFont="1" applyAlignment="1">
      <alignment horizontal="center"/>
    </xf>
    <xf numFmtId="0" fontId="7" fillId="0" borderId="32" xfId="0" applyFont="1" applyFill="1" applyBorder="1" applyAlignment="1">
      <alignment horizontal="center" vertical="center"/>
    </xf>
    <xf numFmtId="178" fontId="7" fillId="0" borderId="17" xfId="21" applyNumberFormat="1" applyFont="1" applyFill="1" applyBorder="1" applyAlignment="1">
      <alignment horizontal="center" vertical="center" wrapText="1"/>
    </xf>
    <xf numFmtId="178" fontId="7" fillId="0" borderId="17" xfId="21" applyNumberFormat="1" applyFont="1" applyFill="1" applyBorder="1" applyAlignment="1">
      <alignment horizontal="center" vertical="center"/>
    </xf>
    <xf numFmtId="178" fontId="7" fillId="0" borderId="24" xfId="0" applyNumberFormat="1" applyFont="1" applyFill="1" applyBorder="1" applyAlignment="1">
      <alignment horizontal="center" vertical="center"/>
    </xf>
    <xf numFmtId="178" fontId="7" fillId="0" borderId="25" xfId="0" applyNumberFormat="1" applyFont="1" applyFill="1" applyBorder="1" applyAlignment="1">
      <alignment horizontal="center" vertical="center"/>
    </xf>
    <xf numFmtId="178" fontId="44" fillId="0" borderId="0" xfId="21" applyNumberFormat="1" applyFont="1" applyFill="1" applyBorder="1" applyAlignment="1">
      <alignment horizontal="center" vertical="center"/>
    </xf>
    <xf numFmtId="178" fontId="44" fillId="0" borderId="0" xfId="0" applyNumberFormat="1" applyFont="1" applyFill="1" applyBorder="1" applyAlignment="1">
      <alignment horizontal="center" vertical="center"/>
    </xf>
    <xf numFmtId="178" fontId="7" fillId="0" borderId="1" xfId="21" applyNumberFormat="1" applyFont="1" applyFill="1" applyBorder="1" applyAlignment="1">
      <alignment horizontal="center" vertical="center"/>
    </xf>
    <xf numFmtId="178" fontId="7" fillId="0" borderId="2" xfId="21" applyNumberFormat="1" applyFont="1" applyFill="1" applyBorder="1" applyAlignment="1">
      <alignment horizontal="center" vertical="center"/>
    </xf>
    <xf numFmtId="0" fontId="7" fillId="0" borderId="0" xfId="0" applyFont="1" applyAlignment="1">
      <alignment shrinkToFit="1"/>
    </xf>
    <xf numFmtId="0" fontId="0" fillId="0" borderId="0" xfId="0" applyFont="1" applyAlignment="1">
      <alignment shrinkToFit="1"/>
    </xf>
    <xf numFmtId="186" fontId="7" fillId="0" borderId="14" xfId="0" applyNumberFormat="1" applyFont="1" applyBorder="1" applyAlignment="1">
      <alignment horizontal="right" vertical="center"/>
    </xf>
    <xf numFmtId="186" fontId="7" fillId="0" borderId="19" xfId="0" applyNumberFormat="1" applyFont="1" applyBorder="1" applyAlignment="1">
      <alignment horizontal="right" vertical="center"/>
    </xf>
    <xf numFmtId="0" fontId="7" fillId="0" borderId="20" xfId="0" applyFont="1" applyBorder="1" applyAlignment="1">
      <alignment horizontal="right" vertical="center"/>
    </xf>
    <xf numFmtId="0" fontId="0" fillId="0" borderId="19" xfId="0" applyBorder="1" applyAlignment="1">
      <alignment/>
    </xf>
    <xf numFmtId="0" fontId="7" fillId="0" borderId="20" xfId="22" applyFont="1" applyBorder="1" applyAlignment="1">
      <alignment horizontal="center" vertical="center"/>
      <protection/>
    </xf>
    <xf numFmtId="0" fontId="0" fillId="0" borderId="25"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7" fillId="0" borderId="18" xfId="22" applyFont="1" applyBorder="1" applyAlignment="1">
      <alignment horizontal="distributed"/>
      <protection/>
    </xf>
    <xf numFmtId="0" fontId="0" fillId="0" borderId="22" xfId="0" applyBorder="1" applyAlignment="1">
      <alignment horizontal="distributed"/>
    </xf>
    <xf numFmtId="0" fontId="7" fillId="0" borderId="21" xfId="0" applyFont="1" applyBorder="1" applyAlignment="1">
      <alignment horizontal="center" vertical="center"/>
    </xf>
    <xf numFmtId="178" fontId="7" fillId="0" borderId="23" xfId="21" applyNumberFormat="1" applyFont="1" applyFill="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178" fontId="7" fillId="0" borderId="1" xfId="21" applyNumberFormat="1" applyFont="1" applyFill="1" applyBorder="1" applyAlignment="1">
      <alignment horizontal="center" vertical="center" wrapText="1"/>
    </xf>
    <xf numFmtId="178" fontId="7" fillId="0" borderId="2" xfId="21" applyNumberFormat="1" applyFont="1" applyFill="1" applyBorder="1" applyAlignment="1">
      <alignment horizontal="center" vertical="center" wrapText="1"/>
    </xf>
    <xf numFmtId="0" fontId="7" fillId="0" borderId="17" xfId="0" applyFont="1" applyBorder="1" applyAlignment="1">
      <alignment horizontal="center" vertical="center"/>
    </xf>
    <xf numFmtId="205" fontId="7" fillId="0" borderId="4" xfId="17" applyNumberFormat="1" applyFont="1" applyBorder="1" applyAlignment="1">
      <alignment horizontal="center" vertical="center"/>
    </xf>
    <xf numFmtId="205" fontId="7" fillId="0" borderId="5" xfId="17" applyNumberFormat="1" applyFont="1" applyBorder="1" applyAlignment="1">
      <alignment horizontal="center" vertical="center"/>
    </xf>
    <xf numFmtId="178" fontId="7" fillId="0" borderId="1" xfId="21" applyNumberFormat="1" applyFont="1" applyFill="1" applyBorder="1" applyAlignment="1">
      <alignment horizontal="center" vertical="center" shrinkToFit="1"/>
    </xf>
    <xf numFmtId="178" fontId="7" fillId="0" borderId="23" xfId="21" applyNumberFormat="1"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xf>
    <xf numFmtId="0" fontId="0" fillId="0" borderId="2" xfId="0" applyFont="1" applyBorder="1" applyAlignment="1">
      <alignment horizontal="center" vertical="center"/>
    </xf>
    <xf numFmtId="49" fontId="5" fillId="0" borderId="3" xfId="22" applyNumberFormat="1" applyFont="1" applyBorder="1" applyAlignment="1">
      <alignment horizontal="right" vertical="center"/>
      <protection/>
    </xf>
    <xf numFmtId="205" fontId="7" fillId="0" borderId="18" xfId="17" applyNumberFormat="1" applyFont="1" applyFill="1" applyBorder="1" applyAlignment="1">
      <alignment horizontal="center" vertical="center"/>
    </xf>
    <xf numFmtId="0" fontId="0" fillId="0" borderId="22" xfId="0" applyFont="1" applyFill="1" applyBorder="1" applyAlignment="1">
      <alignment/>
    </xf>
    <xf numFmtId="205" fontId="7" fillId="0" borderId="14" xfId="17" applyNumberFormat="1" applyFont="1" applyFill="1" applyBorder="1" applyAlignment="1">
      <alignment horizontal="center" vertical="center"/>
    </xf>
    <xf numFmtId="0" fontId="0" fillId="0" borderId="19" xfId="0" applyFont="1" applyFill="1" applyBorder="1" applyAlignment="1">
      <alignment/>
    </xf>
    <xf numFmtId="49" fontId="5" fillId="0" borderId="20" xfId="22" applyNumberFormat="1" applyFont="1" applyBorder="1" applyAlignment="1">
      <alignment horizontal="right" vertical="center"/>
      <protection/>
    </xf>
    <xf numFmtId="49" fontId="5" fillId="0" borderId="25" xfId="22" applyNumberFormat="1" applyFont="1" applyBorder="1" applyAlignment="1">
      <alignment horizontal="right" vertical="center"/>
      <protection/>
    </xf>
    <xf numFmtId="0" fontId="7" fillId="0" borderId="0" xfId="0" applyFont="1" applyAlignment="1">
      <alignment/>
    </xf>
    <xf numFmtId="178" fontId="7" fillId="0" borderId="20" xfId="21" applyNumberFormat="1" applyFont="1" applyFill="1" applyBorder="1" applyAlignment="1">
      <alignment horizontal="center" vertical="center"/>
    </xf>
    <xf numFmtId="178" fontId="7" fillId="0" borderId="25" xfId="21" applyNumberFormat="1" applyFont="1" applyFill="1" applyBorder="1" applyAlignment="1">
      <alignment horizontal="center" vertical="center"/>
    </xf>
    <xf numFmtId="178" fontId="7" fillId="0" borderId="18" xfId="21" applyNumberFormat="1" applyFont="1" applyFill="1" applyBorder="1" applyAlignment="1">
      <alignment horizontal="center" vertical="center"/>
    </xf>
    <xf numFmtId="178" fontId="7" fillId="0" borderId="22" xfId="21" applyNumberFormat="1" applyFont="1" applyFill="1" applyBorder="1" applyAlignment="1">
      <alignment horizontal="center" vertical="center"/>
    </xf>
    <xf numFmtId="0" fontId="4" fillId="0" borderId="17" xfId="0" applyFont="1" applyBorder="1" applyAlignment="1">
      <alignment horizontal="center" vertical="center"/>
    </xf>
    <xf numFmtId="0" fontId="7" fillId="0" borderId="0" xfId="0" applyFont="1" applyBorder="1" applyAlignment="1">
      <alignment horizontal="left" vertical="center"/>
    </xf>
    <xf numFmtId="0" fontId="7" fillId="0" borderId="18" xfId="0" applyFont="1" applyBorder="1" applyAlignment="1">
      <alignment horizontal="center" vertical="top"/>
    </xf>
    <xf numFmtId="0" fontId="7" fillId="0" borderId="22" xfId="0" applyFont="1" applyBorder="1" applyAlignment="1">
      <alignment horizontal="center" vertical="top"/>
    </xf>
    <xf numFmtId="0" fontId="7" fillId="0" borderId="4"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xf>
    <xf numFmtId="0" fontId="7" fillId="0" borderId="25" xfId="0" applyFont="1" applyBorder="1" applyAlignment="1">
      <alignment horizontal="center"/>
    </xf>
    <xf numFmtId="0" fontId="7" fillId="0" borderId="21" xfId="0" applyFont="1" applyBorder="1" applyAlignment="1">
      <alignment horizontal="center"/>
    </xf>
    <xf numFmtId="0" fontId="4"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22" applyFont="1" applyBorder="1" applyAlignment="1">
      <alignment horizontal="distributed" vertical="center" wrapText="1"/>
      <protection/>
    </xf>
    <xf numFmtId="0" fontId="4" fillId="0" borderId="17" xfId="0" applyFont="1" applyBorder="1" applyAlignment="1">
      <alignment horizontal="distributed" vertical="center"/>
    </xf>
    <xf numFmtId="0" fontId="4" fillId="0" borderId="5" xfId="0" applyFont="1" applyBorder="1" applyAlignment="1">
      <alignment horizontal="distributed" vertical="center"/>
    </xf>
    <xf numFmtId="0" fontId="4" fillId="0" borderId="3" xfId="0" applyFont="1" applyBorder="1" applyAlignment="1">
      <alignment horizontal="distributed"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年報図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425"/>
          <c:h val="0.9645"/>
        </c:manualLayout>
      </c:layout>
      <c:lineChart>
        <c:grouping val="standard"/>
        <c:varyColors val="0"/>
        <c:ser>
          <c:idx val="0"/>
          <c:order val="0"/>
          <c:tx>
            <c:strRef>
              <c:f>'p6指数の推移'!$U$6</c:f>
              <c:strCache>
                <c:ptCount val="1"/>
                <c:pt idx="0">
                  <c:v>名目賃金指数（現金給与総額）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'p6指数の推移'!$T$7:$T$13</c:f>
              <c:numCache/>
            </c:numRef>
          </c:cat>
          <c:val>
            <c:numRef>
              <c:f>'p6指数の推移'!$U$7:$U$13</c:f>
              <c:numCache/>
            </c:numRef>
          </c:val>
          <c:smooth val="0"/>
        </c:ser>
        <c:ser>
          <c:idx val="1"/>
          <c:order val="1"/>
          <c:tx>
            <c:strRef>
              <c:f>'p6指数の推移'!$V$6</c:f>
              <c:strCache>
                <c:ptCount val="1"/>
                <c:pt idx="0">
                  <c:v>実質賃金指数（現金給与総額）</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'p6指数の推移'!$T$7:$T$13</c:f>
              <c:numCache/>
            </c:numRef>
          </c:cat>
          <c:val>
            <c:numRef>
              <c:f>'p6指数の推移'!$V$7:$V$13</c:f>
              <c:numCache/>
            </c:numRef>
          </c:val>
          <c:smooth val="0"/>
        </c:ser>
        <c:ser>
          <c:idx val="2"/>
          <c:order val="2"/>
          <c:tx>
            <c:strRef>
              <c:f>'p6指数の推移'!$W$6</c:f>
              <c:strCache>
                <c:ptCount val="1"/>
                <c:pt idx="0">
                  <c:v>総実労働時間指数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'p6指数の推移'!$T$7:$T$13</c:f>
              <c:numCache/>
            </c:numRef>
          </c:cat>
          <c:val>
            <c:numRef>
              <c:f>'p6指数の推移'!$W$7:$W$13</c:f>
              <c:numCache/>
            </c:numRef>
          </c:val>
          <c:smooth val="0"/>
        </c:ser>
        <c:ser>
          <c:idx val="3"/>
          <c:order val="3"/>
          <c:tx>
            <c:strRef>
              <c:f>'p6指数の推移'!$X$6</c:f>
              <c:strCache>
                <c:ptCount val="1"/>
                <c:pt idx="0">
                  <c:v>常用雇用指数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numRef>
              <c:f>'p6指数の推移'!$T$7:$T$13</c:f>
              <c:numCache/>
            </c:numRef>
          </c:cat>
          <c:val>
            <c:numRef>
              <c:f>'p6指数の推移'!$X$7:$X$13</c:f>
              <c:numCache/>
            </c:numRef>
          </c:val>
          <c:smooth val="0"/>
        </c:ser>
        <c:ser>
          <c:idx val="4"/>
          <c:order val="4"/>
          <c:tx>
            <c:strRef>
              <c:f>'p6指数の推移'!$Y$6</c:f>
              <c:strCache>
                <c:ptCount val="1"/>
                <c:pt idx="0">
                  <c:v>消費者物価指数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numRef>
              <c:f>'p6指数の推移'!$T$7:$T$13</c:f>
              <c:numCache/>
            </c:numRef>
          </c:cat>
          <c:val>
            <c:numRef>
              <c:f>'p6指数の推移'!$Y$7:$Y$13</c:f>
              <c:numCache/>
            </c:numRef>
          </c:val>
          <c:smooth val="0"/>
        </c:ser>
        <c:marker val="1"/>
        <c:axId val="47961993"/>
        <c:axId val="29004754"/>
      </c:lineChart>
      <c:catAx>
        <c:axId val="47961993"/>
        <c:scaling>
          <c:orientation val="minMax"/>
        </c:scaling>
        <c:axPos val="b"/>
        <c:delete val="0"/>
        <c:numFmt formatCode="General" sourceLinked="1"/>
        <c:majorTickMark val="none"/>
        <c:minorTickMark val="none"/>
        <c:tickLblPos val="low"/>
        <c:txPr>
          <a:bodyPr/>
          <a:lstStyle/>
          <a:p>
            <a:pPr>
              <a:defRPr lang="en-US" cap="none" sz="1100" b="0" i="0" u="none" baseline="0"/>
            </a:pPr>
          </a:p>
        </c:txPr>
        <c:crossAx val="29004754"/>
        <c:crossesAt val="0"/>
        <c:auto val="1"/>
        <c:lblOffset val="100"/>
        <c:noMultiLvlLbl val="0"/>
      </c:catAx>
      <c:valAx>
        <c:axId val="29004754"/>
        <c:scaling>
          <c:orientation val="minMax"/>
          <c:max val="110"/>
          <c:min val="90"/>
        </c:scaling>
        <c:axPos val="l"/>
        <c:majorGridlines>
          <c:spPr>
            <a:ln w="12700">
              <a:solidFill/>
              <a:prstDash val="sysDot"/>
            </a:ln>
          </c:spPr>
        </c:majorGridlines>
        <c:delete val="0"/>
        <c:numFmt formatCode="0_);[Red]\(0\)" sourceLinked="0"/>
        <c:majorTickMark val="in"/>
        <c:minorTickMark val="none"/>
        <c:tickLblPos val="nextTo"/>
        <c:txPr>
          <a:bodyPr/>
          <a:lstStyle/>
          <a:p>
            <a:pPr>
              <a:defRPr lang="en-US" cap="none" sz="1200" b="0" i="0" u="none" baseline="0"/>
            </a:pPr>
          </a:p>
        </c:txPr>
        <c:crossAx val="47961993"/>
        <c:crossesAt val="1"/>
        <c:crossBetween val="between"/>
        <c:dispUnits/>
        <c:majorUnit val="5"/>
        <c:minorUnit val="4"/>
      </c:valAx>
      <c:spPr>
        <a:noFill/>
        <a:ln w="25400">
          <a:solidFill/>
        </a:ln>
      </c:spPr>
    </c:plotArea>
    <c:legend>
      <c:legendPos val="r"/>
      <c:layout>
        <c:manualLayout>
          <c:xMode val="edge"/>
          <c:yMode val="edge"/>
          <c:x val="0.457"/>
          <c:y val="0.74525"/>
          <c:w val="0.457"/>
          <c:h val="0.153"/>
        </c:manualLayout>
      </c:layout>
      <c:overlay val="0"/>
      <c:spPr>
        <a:ln w="12700">
          <a:solid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87075"/>
          <c:h val="0.92575"/>
        </c:manualLayout>
      </c:layout>
      <c:barChart>
        <c:barDir val="bar"/>
        <c:grouping val="percentStacked"/>
        <c:varyColors val="0"/>
        <c:ser>
          <c:idx val="0"/>
          <c:order val="0"/>
          <c:tx>
            <c:strRef>
              <c:f>'p20'!$X$40</c:f>
              <c:strCache>
                <c:ptCount val="1"/>
                <c:pt idx="0">
                  <c:v>1～4人</c:v>
                </c:pt>
              </c:strCache>
            </c:strRef>
          </c:tx>
          <c:spPr>
            <a:pattFill prst="dkVert">
              <a:fgClr>
                <a:srgbClr val="FFFFFF"/>
              </a:fgClr>
              <a:bgClr>
                <a:srgbClr val="000000"/>
              </a:bgClr>
            </a:pattFill>
          </c:spPr>
          <c:invertIfNegative val="0"/>
          <c:extLst>
            <c:ext xmlns:c14="http://schemas.microsoft.com/office/drawing/2007/8/2/chart" uri="{6F2FDCE9-48DA-4B69-8628-5D25D57E5C99}">
              <c14:invertSolidFillFmt>
                <c14:spPr>
                  <a:solidFill>
                    <a:srgbClr val="000000"/>
                  </a:solidFill>
                </c14:spPr>
              </c14:invertSolidFillFmt>
            </c:ext>
          </c:extLst>
          <c:cat>
            <c:strRef>
              <c:f>'p20'!$W$41:$W$53</c:f>
              <c:strCache/>
            </c:strRef>
          </c:cat>
          <c:val>
            <c:numRef>
              <c:f>'p20'!$X$41:$X$53</c:f>
              <c:numCache/>
            </c:numRef>
          </c:val>
        </c:ser>
        <c:ser>
          <c:idx val="1"/>
          <c:order val="1"/>
          <c:tx>
            <c:strRef>
              <c:f>'p20'!$Y$40</c:f>
              <c:strCache>
                <c:ptCount val="1"/>
                <c:pt idx="0">
                  <c:v>5～29人</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'p20'!$W$41:$W$53</c:f>
              <c:strCache/>
            </c:strRef>
          </c:cat>
          <c:val>
            <c:numRef>
              <c:f>'p20'!$Y$41:$Y$53</c:f>
              <c:numCache/>
            </c:numRef>
          </c:val>
        </c:ser>
        <c:ser>
          <c:idx val="2"/>
          <c:order val="2"/>
          <c:tx>
            <c:strRef>
              <c:f>'p20'!$Z$40</c:f>
              <c:strCache>
                <c:ptCount val="1"/>
                <c:pt idx="0">
                  <c:v>30人以上</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'p20'!$W$41:$W$53</c:f>
              <c:strCache/>
            </c:strRef>
          </c:cat>
          <c:val>
            <c:numRef>
              <c:f>'p20'!$Z$41:$Z$53</c:f>
              <c:numCache/>
            </c:numRef>
          </c:val>
        </c:ser>
        <c:overlap val="100"/>
        <c:axId val="55349721"/>
        <c:axId val="28385442"/>
      </c:barChart>
      <c:catAx>
        <c:axId val="55349721"/>
        <c:scaling>
          <c:orientation val="maxMin"/>
        </c:scaling>
        <c:axPos val="l"/>
        <c:delete val="0"/>
        <c:numFmt formatCode="General" sourceLinked="1"/>
        <c:majorTickMark val="in"/>
        <c:minorTickMark val="none"/>
        <c:tickLblPos val="nextTo"/>
        <c:txPr>
          <a:bodyPr vert="horz" rot="0"/>
          <a:lstStyle/>
          <a:p>
            <a:pPr>
              <a:defRPr lang="en-US" cap="none" sz="850" b="0" i="0" u="none" baseline="0"/>
            </a:pPr>
          </a:p>
        </c:txPr>
        <c:crossAx val="28385442"/>
        <c:crosses val="autoZero"/>
        <c:auto val="1"/>
        <c:lblOffset val="100"/>
        <c:tickLblSkip val="1"/>
        <c:noMultiLvlLbl val="0"/>
      </c:catAx>
      <c:valAx>
        <c:axId val="28385442"/>
        <c:scaling>
          <c:orientation val="minMax"/>
        </c:scaling>
        <c:axPos val="t"/>
        <c:delete val="0"/>
        <c:numFmt formatCode="General" sourceLinked="1"/>
        <c:majorTickMark val="none"/>
        <c:minorTickMark val="none"/>
        <c:tickLblPos val="high"/>
        <c:spPr>
          <a:ln w="12700">
            <a:solidFill/>
          </a:ln>
        </c:spPr>
        <c:txPr>
          <a:bodyPr/>
          <a:lstStyle/>
          <a:p>
            <a:pPr>
              <a:defRPr lang="en-US" cap="none" sz="975" b="0" i="0" u="none" baseline="0"/>
            </a:pPr>
          </a:p>
        </c:txPr>
        <c:crossAx val="55349721"/>
        <c:crossesAt val="1"/>
        <c:crossBetween val="between"/>
        <c:dispUnits/>
        <c:majorUnit val="0.5"/>
      </c:valAx>
      <c:spPr>
        <a:noFill/>
        <a:ln w="12700">
          <a:solidFill/>
        </a:ln>
      </c:spPr>
    </c:plotArea>
    <c:legend>
      <c:legendPos val="r"/>
      <c:layout>
        <c:manualLayout>
          <c:xMode val="edge"/>
          <c:yMode val="edge"/>
          <c:x val="0"/>
          <c:y val="0.92225"/>
          <c:w val="0.32075"/>
          <c:h val="0.07775"/>
        </c:manualLayout>
      </c:layout>
      <c:overlay val="0"/>
      <c:spPr>
        <a:ln w="3175">
          <a:no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0.997"/>
          <c:h val="0.9445"/>
        </c:manualLayout>
      </c:layout>
      <c:lineChart>
        <c:grouping val="standard"/>
        <c:varyColors val="0"/>
        <c:ser>
          <c:idx val="0"/>
          <c:order val="0"/>
          <c:tx>
            <c:strRef>
              <c:f>'10図'!$A$3:$B$3</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'10図'!$C$2:$O$2</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'10図'!$C$3:$O$3</c:f>
              <c:numCache>
                <c:ptCount val="13"/>
                <c:pt idx="0">
                  <c:v>1.02</c:v>
                </c:pt>
                <c:pt idx="1">
                  <c:v>1.32</c:v>
                </c:pt>
                <c:pt idx="2">
                  <c:v>1.75</c:v>
                </c:pt>
                <c:pt idx="3">
                  <c:v>6.03</c:v>
                </c:pt>
                <c:pt idx="4">
                  <c:v>1.46</c:v>
                </c:pt>
                <c:pt idx="5">
                  <c:v>2.03</c:v>
                </c:pt>
                <c:pt idx="6">
                  <c:v>1.56</c:v>
                </c:pt>
                <c:pt idx="7">
                  <c:v>1.24</c:v>
                </c:pt>
                <c:pt idx="8">
                  <c:v>1.43</c:v>
                </c:pt>
                <c:pt idx="9">
                  <c:v>1.76</c:v>
                </c:pt>
                <c:pt idx="10">
                  <c:v>1.28</c:v>
                </c:pt>
                <c:pt idx="11">
                  <c:v>1</c:v>
                </c:pt>
              </c:numCache>
            </c:numRef>
          </c:val>
          <c:smooth val="0"/>
        </c:ser>
        <c:ser>
          <c:idx val="1"/>
          <c:order val="1"/>
          <c:tx>
            <c:strRef>
              <c:f>'10図'!$A$4:$B$4</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'10図'!$C$2:$O$2</c:f>
              <c:strCache>
                <c:ptCount val="13"/>
                <c:pt idx="0">
                  <c:v>１</c:v>
                </c:pt>
                <c:pt idx="1">
                  <c:v>２</c:v>
                </c:pt>
                <c:pt idx="2">
                  <c:v>３</c:v>
                </c:pt>
                <c:pt idx="3">
                  <c:v>４</c:v>
                </c:pt>
                <c:pt idx="4">
                  <c:v>５</c:v>
                </c:pt>
                <c:pt idx="5">
                  <c:v>６</c:v>
                </c:pt>
                <c:pt idx="6">
                  <c:v>７</c:v>
                </c:pt>
                <c:pt idx="7">
                  <c:v>８</c:v>
                </c:pt>
                <c:pt idx="8">
                  <c:v>９</c:v>
                </c:pt>
                <c:pt idx="9">
                  <c:v>10</c:v>
                </c:pt>
                <c:pt idx="10">
                  <c:v>11</c:v>
                </c:pt>
                <c:pt idx="11">
                  <c:v>12</c:v>
                </c:pt>
              </c:strCache>
            </c:strRef>
          </c:cat>
          <c:val>
            <c:numRef>
              <c:f>'10図'!$C$4:$O$4</c:f>
              <c:numCache>
                <c:ptCount val="13"/>
                <c:pt idx="0">
                  <c:v>1.07</c:v>
                </c:pt>
                <c:pt idx="1">
                  <c:v>1.26</c:v>
                </c:pt>
                <c:pt idx="2">
                  <c:v>2.25</c:v>
                </c:pt>
                <c:pt idx="3">
                  <c:v>2.93</c:v>
                </c:pt>
                <c:pt idx="4">
                  <c:v>1.45</c:v>
                </c:pt>
                <c:pt idx="5">
                  <c:v>1.37</c:v>
                </c:pt>
                <c:pt idx="6">
                  <c:v>1.66</c:v>
                </c:pt>
                <c:pt idx="7">
                  <c:v>1.31</c:v>
                </c:pt>
                <c:pt idx="8">
                  <c:v>1.53</c:v>
                </c:pt>
                <c:pt idx="9">
                  <c:v>1.79</c:v>
                </c:pt>
                <c:pt idx="10">
                  <c:v>1.07</c:v>
                </c:pt>
                <c:pt idx="11">
                  <c:v>1.32</c:v>
                </c:pt>
              </c:numCache>
            </c:numRef>
          </c:val>
          <c:smooth val="0"/>
        </c:ser>
        <c:axId val="54142387"/>
        <c:axId val="17519436"/>
      </c:lineChart>
      <c:catAx>
        <c:axId val="54142387"/>
        <c:scaling>
          <c:orientation val="minMax"/>
        </c:scaling>
        <c:axPos val="b"/>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7519436"/>
        <c:crosses val="autoZero"/>
        <c:auto val="1"/>
        <c:lblOffset val="100"/>
        <c:noMultiLvlLbl val="0"/>
      </c:catAx>
      <c:valAx>
        <c:axId val="17519436"/>
        <c:scaling>
          <c:orientation val="minMax"/>
        </c:scaling>
        <c:axPos val="l"/>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54142387"/>
        <c:crossesAt val="1"/>
        <c:crossBetween val="between"/>
        <c:dispUnits/>
      </c:valAx>
      <c:spPr>
        <a:noFill/>
      </c:spPr>
    </c:plotArea>
    <c:legend>
      <c:legendPos val="r"/>
      <c:layout>
        <c:manualLayout>
          <c:xMode val="edge"/>
          <c:yMode val="edge"/>
          <c:x val="0.66125"/>
          <c:y val="0.1425"/>
        </c:manualLayout>
      </c:layout>
      <c:overlay val="0"/>
      <c:txPr>
        <a:bodyPr vert="horz" rot="0"/>
        <a:lstStyle/>
        <a:p>
          <a:pPr>
            <a:defRPr lang="en-US" cap="none" sz="1000" b="0" i="0"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575"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
          <c:y val="0.0315"/>
          <c:w val="1"/>
          <c:h val="0.936"/>
        </c:manualLayout>
      </c:layout>
      <c:lineChart>
        <c:grouping val="standard"/>
        <c:varyColors val="0"/>
        <c:ser>
          <c:idx val="0"/>
          <c:order val="0"/>
          <c:tx>
            <c:strRef>
              <c:f>'９図'!$A$3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'９図'!$B$3:$O$3</c:f>
              <c:numCache>
                <c:ptCount val="14"/>
                <c:pt idx="1">
                  <c:v>1.9</c:v>
                </c:pt>
                <c:pt idx="2">
                  <c:v>2.4</c:v>
                </c:pt>
                <c:pt idx="3">
                  <c:v>2.6</c:v>
                </c:pt>
                <c:pt idx="4">
                  <c:v>3.2</c:v>
                </c:pt>
                <c:pt idx="5">
                  <c:v>2.3</c:v>
                </c:pt>
                <c:pt idx="6">
                  <c:v>2.8</c:v>
                </c:pt>
                <c:pt idx="7">
                  <c:v>1.1</c:v>
                </c:pt>
                <c:pt idx="8">
                  <c:v>2</c:v>
                </c:pt>
                <c:pt idx="9">
                  <c:v>2.6</c:v>
                </c:pt>
                <c:pt idx="10">
                  <c:v>2.6</c:v>
                </c:pt>
                <c:pt idx="11">
                  <c:v>3.1</c:v>
                </c:pt>
                <c:pt idx="12">
                  <c:v>2.6</c:v>
                </c:pt>
              </c:numCache>
            </c:numRef>
          </c:val>
          <c:smooth val="0"/>
        </c:ser>
        <c:ser>
          <c:idx val="1"/>
          <c:order val="1"/>
          <c:tx>
            <c:strRef>
              <c:f>'９図'!$A$4</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ptCount val="14"/>
                <c:pt idx="1">
                  <c:v>１</c:v>
                </c:pt>
                <c:pt idx="2">
                  <c:v>２</c:v>
                </c:pt>
                <c:pt idx="3">
                  <c:v>３</c:v>
                </c:pt>
                <c:pt idx="4">
                  <c:v>４</c:v>
                </c:pt>
                <c:pt idx="5">
                  <c:v>５</c:v>
                </c:pt>
                <c:pt idx="6">
                  <c:v>６</c:v>
                </c:pt>
                <c:pt idx="7">
                  <c:v>７</c:v>
                </c:pt>
                <c:pt idx="8">
                  <c:v>８</c:v>
                </c:pt>
                <c:pt idx="9">
                  <c:v>９</c:v>
                </c:pt>
                <c:pt idx="10">
                  <c:v>10</c:v>
                </c:pt>
                <c:pt idx="11">
                  <c:v>11</c:v>
                </c:pt>
                <c:pt idx="12">
                  <c:v>12</c:v>
                </c:pt>
              </c:strCache>
            </c:strRef>
          </c:cat>
          <c:val>
            <c:numRef>
              <c:f>'９図'!$B$4:$O$4</c:f>
              <c:numCache>
                <c:ptCount val="14"/>
                <c:pt idx="1">
                  <c:v>4.1</c:v>
                </c:pt>
                <c:pt idx="2">
                  <c:v>4.1</c:v>
                </c:pt>
                <c:pt idx="3">
                  <c:v>4</c:v>
                </c:pt>
                <c:pt idx="4">
                  <c:v>4.3</c:v>
                </c:pt>
                <c:pt idx="5">
                  <c:v>2.6</c:v>
                </c:pt>
                <c:pt idx="6">
                  <c:v>3.4</c:v>
                </c:pt>
                <c:pt idx="7">
                  <c:v>3</c:v>
                </c:pt>
                <c:pt idx="8">
                  <c:v>2.8</c:v>
                </c:pt>
                <c:pt idx="9">
                  <c:v>2.6</c:v>
                </c:pt>
                <c:pt idx="10">
                  <c:v>2.1</c:v>
                </c:pt>
                <c:pt idx="11">
                  <c:v>2.7</c:v>
                </c:pt>
                <c:pt idx="12">
                  <c:v>1.5</c:v>
                </c:pt>
              </c:numCache>
            </c:numRef>
          </c:val>
          <c:smooth val="0"/>
        </c:ser>
        <c:axId val="23457197"/>
        <c:axId val="9788182"/>
      </c:lineChart>
      <c:catAx>
        <c:axId val="23457197"/>
        <c:scaling>
          <c:orientation val="minMax"/>
        </c:scaling>
        <c:axPos val="b"/>
        <c:delete val="0"/>
        <c:numFmt formatCode="General" sourceLinked="1"/>
        <c:majorTickMark val="none"/>
        <c:minorTickMark val="none"/>
        <c:tickLblPos val="low"/>
        <c:crossAx val="9788182"/>
        <c:crossesAt val="0"/>
        <c:auto val="0"/>
        <c:lblOffset val="100"/>
        <c:noMultiLvlLbl val="0"/>
      </c:catAx>
      <c:valAx>
        <c:axId val="9788182"/>
        <c:scaling>
          <c:orientation val="minMax"/>
          <c:max val="5"/>
        </c:scaling>
        <c:axPos val="l"/>
        <c:delete val="0"/>
        <c:numFmt formatCode="General" sourceLinked="1"/>
        <c:majorTickMark val="in"/>
        <c:minorTickMark val="none"/>
        <c:tickLblPos val="low"/>
        <c:crossAx val="23457197"/>
        <c:crossesAt val="1"/>
        <c:crossBetween val="midCat"/>
        <c:dispUnits/>
      </c:valAx>
      <c:spPr>
        <a:noFill/>
      </c:spPr>
    </c:plotArea>
    <c:legend>
      <c:legendPos val="r"/>
      <c:layout>
        <c:manualLayout>
          <c:xMode val="edge"/>
          <c:yMode val="edge"/>
          <c:x val="0.51475"/>
          <c:y val="0.08525"/>
          <c:w val="0.3875"/>
          <c:h val="0.09775"/>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lineChart>
        <c:grouping val="standard"/>
        <c:varyColors val="0"/>
        <c:ser>
          <c:idx val="0"/>
          <c:order val="0"/>
          <c:tx>
            <c:strRef>
              <c:f>'９図'!$A$3</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strRef>
          </c:cat>
          <c:val>
            <c:numRef>
              <c:f>'９図'!$B$3:$O$3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strRef>
              <c:f>'９図'!$A$4</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'９図'!$B$2:$O$2</c:f>
              <c:strCache/>
            </c:strRef>
          </c:cat>
          <c:val>
            <c:numRef>
              <c:f>'９図'!$B$4:$O$4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axId val="20984775"/>
        <c:axId val="54645248"/>
      </c:lineChart>
      <c:catAx>
        <c:axId val="20984775"/>
        <c:scaling>
          <c:orientation val="minMax"/>
        </c:scaling>
        <c:axPos val="b"/>
        <c:delete val="0"/>
        <c:numFmt formatCode="General" sourceLinked="1"/>
        <c:majorTickMark val="none"/>
        <c:minorTickMark val="none"/>
        <c:tickLblPos val="low"/>
        <c:crossAx val="54645248"/>
        <c:crossesAt val="0"/>
        <c:auto val="0"/>
        <c:lblOffset val="100"/>
        <c:noMultiLvlLbl val="0"/>
      </c:catAx>
      <c:valAx>
        <c:axId val="54645248"/>
        <c:scaling>
          <c:orientation val="minMax"/>
          <c:max val="5"/>
        </c:scaling>
        <c:axPos val="l"/>
        <c:delete val="0"/>
        <c:numFmt formatCode="General" sourceLinked="1"/>
        <c:majorTickMark val="in"/>
        <c:minorTickMark val="none"/>
        <c:tickLblPos val="low"/>
        <c:crossAx val="20984775"/>
        <c:crossesAt val="1"/>
        <c:crossBetween val="midCat"/>
        <c:dispUnits/>
      </c:valAx>
      <c:spPr>
        <a:noFill/>
      </c:spPr>
    </c:plotArea>
    <c:legend>
      <c:legendPos val="r"/>
      <c:layout>
        <c:manualLayout>
          <c:xMode val="edge"/>
          <c:yMode val="edge"/>
          <c:x val="0.65875"/>
          <c:y val="0.049"/>
          <c:w val="0.3175"/>
          <c:h val="0.08"/>
        </c:manualLayout>
      </c:layout>
      <c:overlay val="0"/>
    </c:legend>
    <c:plotVisOnly val="1"/>
    <c:dispBlanksAs val="gap"/>
    <c:showDLblsOverMax val="0"/>
  </c:chart>
  <c:spPr>
    <a:ln w="3175">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475"/>
          <c:h val="0.93825"/>
        </c:manualLayout>
      </c:layout>
      <c:lineChart>
        <c:grouping val="standard"/>
        <c:varyColors val="0"/>
        <c:ser>
          <c:idx val="0"/>
          <c:order val="0"/>
          <c:tx>
            <c:strRef>
              <c:f>'10図'!$A$3:$B$3</c:f>
              <c:strCache>
                <c:ptCount val="1"/>
                <c:pt idx="0">
                  <c:v>入職率</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solidFill>
                <a:srgbClr val="69FFFF"/>
              </a:solidFill>
              <a:ln w="12700">
                <a:solidFill>
                  <a:srgbClr val="000000"/>
                </a:solidFill>
              </a:ln>
            </c:spPr>
            <c:marker>
              <c:symbol val="none"/>
            </c:marker>
          </c:dPt>
          <c:dPt>
            <c:idx val="1"/>
            <c:spPr>
              <a:solidFill>
                <a:srgbClr val="69FFFF"/>
              </a:solidFill>
              <a:ln w="12700">
                <a:solidFill>
                  <a:srgbClr val="000000"/>
                </a:solidFill>
              </a:ln>
            </c:spPr>
            <c:marker>
              <c:symbol val="none"/>
            </c:marker>
          </c:dPt>
          <c:dPt>
            <c:idx val="2"/>
            <c:spPr>
              <a:solidFill>
                <a:srgbClr val="69FFFF"/>
              </a:solidFill>
              <a:ln w="12700">
                <a:solidFill>
                  <a:srgbClr val="000000"/>
                </a:solidFill>
              </a:ln>
            </c:spPr>
            <c:marker>
              <c:symbol val="none"/>
            </c:marker>
          </c:dPt>
          <c:dPt>
            <c:idx val="3"/>
            <c:spPr>
              <a:solidFill>
                <a:srgbClr val="69FFFF"/>
              </a:solidFill>
              <a:ln w="12700">
                <a:solidFill>
                  <a:srgbClr val="000000"/>
                </a:solidFill>
              </a:ln>
            </c:spPr>
            <c:marker>
              <c:symbol val="none"/>
            </c:marker>
          </c:dPt>
          <c:dPt>
            <c:idx val="4"/>
            <c:spPr>
              <a:solidFill>
                <a:srgbClr val="69FFFF"/>
              </a:solidFill>
              <a:ln w="12700">
                <a:solidFill>
                  <a:srgbClr val="000000"/>
                </a:solidFill>
              </a:ln>
            </c:spPr>
            <c:marker>
              <c:symbol val="none"/>
            </c:marker>
          </c:dPt>
          <c:dPt>
            <c:idx val="5"/>
            <c:spPr>
              <a:solidFill>
                <a:srgbClr val="69FFFF"/>
              </a:solidFill>
              <a:ln w="12700">
                <a:solidFill>
                  <a:srgbClr val="000000"/>
                </a:solidFill>
              </a:ln>
            </c:spPr>
            <c:marker>
              <c:symbol val="none"/>
            </c:marker>
          </c:dPt>
          <c:dPt>
            <c:idx val="6"/>
            <c:spPr>
              <a:solidFill>
                <a:srgbClr val="69FFFF"/>
              </a:solidFill>
              <a:ln w="12700">
                <a:solidFill>
                  <a:srgbClr val="000000"/>
                </a:solidFill>
              </a:ln>
            </c:spPr>
            <c:marker>
              <c:symbol val="none"/>
            </c:marker>
          </c:dPt>
          <c:dPt>
            <c:idx val="7"/>
            <c:spPr>
              <a:solidFill>
                <a:srgbClr val="69FFFF"/>
              </a:solidFill>
              <a:ln w="12700">
                <a:solidFill>
                  <a:srgbClr val="000000"/>
                </a:solidFill>
              </a:ln>
            </c:spPr>
            <c:marker>
              <c:symbol val="none"/>
            </c:marker>
          </c:dPt>
          <c:dPt>
            <c:idx val="8"/>
            <c:spPr>
              <a:solidFill>
                <a:srgbClr val="69FFFF"/>
              </a:solidFill>
              <a:ln w="12700">
                <a:solidFill>
                  <a:srgbClr val="000000"/>
                </a:solidFill>
              </a:ln>
            </c:spPr>
            <c:marker>
              <c:symbol val="none"/>
            </c:marker>
          </c:dPt>
          <c:dPt>
            <c:idx val="9"/>
            <c:spPr>
              <a:solidFill>
                <a:srgbClr val="69FFFF"/>
              </a:solidFill>
              <a:ln w="12700">
                <a:solidFill>
                  <a:srgbClr val="000000"/>
                </a:solidFill>
              </a:ln>
            </c:spPr>
            <c:marker>
              <c:symbol val="none"/>
            </c:marker>
          </c:dPt>
          <c:cat>
            <c:strRef>
              <c:f>'10図'!$C$2:$O$2</c:f>
              <c:strCache/>
            </c:strRef>
          </c:cat>
          <c:val>
            <c:numRef>
              <c:f>'10図'!$C$3:$O$3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'10図'!$A$4:$B$4</c:f>
              <c:strCache>
                <c:ptCount val="1"/>
                <c:pt idx="0">
                  <c:v>離職率</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'10図'!$C$2:$O$2</c:f>
              <c:strCache/>
            </c:strRef>
          </c:cat>
          <c:val>
            <c:numRef>
              <c:f>'10図'!$C$4:$O$4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22045185"/>
        <c:axId val="64188938"/>
      </c:lineChart>
      <c:catAx>
        <c:axId val="22045185"/>
        <c:scaling>
          <c:orientation val="minMax"/>
        </c:scaling>
        <c:axPos val="b"/>
        <c:delete val="0"/>
        <c:numFmt formatCode="General" sourceLinked="1"/>
        <c:majorTickMark val="in"/>
        <c:minorTickMark val="none"/>
        <c:tickLblPos val="nextTo"/>
        <c:crossAx val="64188938"/>
        <c:crosses val="autoZero"/>
        <c:auto val="1"/>
        <c:lblOffset val="100"/>
        <c:noMultiLvlLbl val="0"/>
      </c:catAx>
      <c:valAx>
        <c:axId val="64188938"/>
        <c:scaling>
          <c:orientation val="minMax"/>
        </c:scaling>
        <c:axPos val="l"/>
        <c:delete val="0"/>
        <c:numFmt formatCode="General" sourceLinked="1"/>
        <c:majorTickMark val="in"/>
        <c:minorTickMark val="none"/>
        <c:tickLblPos val="nextTo"/>
        <c:crossAx val="22045185"/>
        <c:crossesAt val="1"/>
        <c:crossBetween val="between"/>
        <c:dispUnits/>
      </c:valAx>
      <c:spPr>
        <a:noFill/>
      </c:spPr>
    </c:plotArea>
    <c:legend>
      <c:legendPos val="r"/>
      <c:layout>
        <c:manualLayout>
          <c:xMode val="edge"/>
          <c:yMode val="edge"/>
          <c:x val="0.76075"/>
          <c:y val="0.16"/>
        </c:manualLayout>
      </c:layout>
      <c:overlay val="0"/>
    </c:legend>
    <c:plotVisOnly val="1"/>
    <c:dispBlanksAs val="gap"/>
    <c:showDLblsOverMax val="0"/>
  </c:chart>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
          <c:w val="0.9575"/>
          <c:h val="1"/>
        </c:manualLayout>
      </c:layout>
      <c:lineChart>
        <c:grouping val="standard"/>
        <c:varyColors val="0"/>
        <c:ser>
          <c:idx val="0"/>
          <c:order val="0"/>
          <c:tx>
            <c:strRef>
              <c:f>'ｐ７'!$Z$34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'ｐ７'!$AA$33:$AL$33</c:f>
              <c:numCache/>
            </c:numRef>
          </c:cat>
          <c:val>
            <c:numRef>
              <c:f>'ｐ７'!$AA$34:$AL$34</c:f>
              <c:numCache/>
            </c:numRef>
          </c:val>
          <c:smooth val="0"/>
        </c:ser>
        <c:ser>
          <c:idx val="2"/>
          <c:order val="1"/>
          <c:tx>
            <c:strRef>
              <c:f>'ｐ７'!$Z$36</c:f>
              <c:strCache>
                <c:ptCount val="1"/>
                <c:pt idx="0">
                  <c:v>製造業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numRef>
              <c:f>'ｐ７'!$AA$33:$AL$33</c:f>
              <c:numCache/>
            </c:numRef>
          </c:cat>
          <c:val>
            <c:numRef>
              <c:f>'ｐ７'!$AA$36:$AL$36</c:f>
              <c:numCache/>
            </c:numRef>
          </c:val>
          <c:smooth val="0"/>
        </c:ser>
        <c:marker val="1"/>
        <c:axId val="59716195"/>
        <c:axId val="574844"/>
      </c:lineChart>
      <c:catAx>
        <c:axId val="59716195"/>
        <c:scaling>
          <c:orientation val="minMax"/>
        </c:scaling>
        <c:axPos val="b"/>
        <c:title>
          <c:tx>
            <c:rich>
              <a:bodyPr vert="horz" rot="0" anchor="ctr"/>
              <a:lstStyle/>
              <a:p>
                <a:pPr algn="ctr">
                  <a:defRPr/>
                </a:pPr>
                <a:r>
                  <a:rPr lang="en-US" cap="none" sz="800" b="0" i="0" u="none" baseline="0"/>
                  <a:t>（月）</a:t>
                </a:r>
              </a:p>
            </c:rich>
          </c:tx>
          <c:layout>
            <c:manualLayout>
              <c:xMode val="factor"/>
              <c:yMode val="factor"/>
              <c:x val="0.013"/>
              <c:y val="0.1245"/>
            </c:manualLayout>
          </c:layout>
          <c:overlay val="0"/>
          <c:spPr>
            <a:noFill/>
            <a:ln>
              <a:noFill/>
            </a:ln>
          </c:spPr>
        </c:title>
        <c:delete val="0"/>
        <c:numFmt formatCode="General" sourceLinked="1"/>
        <c:majorTickMark val="in"/>
        <c:minorTickMark val="none"/>
        <c:tickLblPos val="low"/>
        <c:txPr>
          <a:bodyPr/>
          <a:lstStyle/>
          <a:p>
            <a:pPr>
              <a:defRPr lang="en-US" cap="none" sz="800" b="0" i="0" u="none" baseline="0"/>
            </a:pPr>
          </a:p>
        </c:txPr>
        <c:crossAx val="574844"/>
        <c:crossesAt val="94"/>
        <c:auto val="1"/>
        <c:lblOffset val="100"/>
        <c:noMultiLvlLbl val="0"/>
      </c:catAx>
      <c:valAx>
        <c:axId val="574844"/>
        <c:scaling>
          <c:orientation val="minMax"/>
          <c:max val="104"/>
          <c:min val="98"/>
        </c:scaling>
        <c:axPos val="l"/>
        <c:delete val="0"/>
        <c:numFmt formatCode="General" sourceLinked="1"/>
        <c:majorTickMark val="in"/>
        <c:minorTickMark val="none"/>
        <c:tickLblPos val="nextTo"/>
        <c:spPr>
          <a:ln w="12700">
            <a:solidFill/>
          </a:ln>
        </c:spPr>
        <c:txPr>
          <a:bodyPr/>
          <a:lstStyle/>
          <a:p>
            <a:pPr>
              <a:defRPr lang="en-US" cap="none" sz="1000" b="0" i="0" u="none" baseline="0"/>
            </a:pPr>
          </a:p>
        </c:txPr>
        <c:crossAx val="59716195"/>
        <c:crossesAt val="1"/>
        <c:crossBetween val="between"/>
        <c:dispUnits/>
        <c:majorUnit val="2"/>
        <c:minorUnit val="0.1"/>
      </c:valAx>
      <c:spPr>
        <a:noFill/>
        <a:ln w="12700">
          <a:solidFill/>
        </a:ln>
      </c:spPr>
    </c:plotArea>
    <c:legend>
      <c:legendPos val="r"/>
      <c:layout>
        <c:manualLayout>
          <c:xMode val="edge"/>
          <c:yMode val="edge"/>
          <c:x val="0.568"/>
          <c:y val="0.745"/>
          <c:w val="0.33725"/>
          <c:h val="0.1425"/>
        </c:manualLayout>
      </c:layout>
      <c:overlay val="0"/>
      <c:spPr>
        <a:ln w="3175">
          <a:solidFill/>
        </a:ln>
      </c:spPr>
      <c:txPr>
        <a:bodyPr vert="horz" rot="0"/>
        <a:lstStyle/>
        <a:p>
          <a:pPr>
            <a:defRPr lang="en-US" cap="none" sz="9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
          <c:y val="0"/>
          <c:w val="0.968"/>
          <c:h val="0.887"/>
        </c:manualLayout>
      </c:layout>
      <c:lineChart>
        <c:grouping val="standard"/>
        <c:varyColors val="0"/>
        <c:ser>
          <c:idx val="0"/>
          <c:order val="0"/>
          <c:tx>
            <c:strRef>
              <c:f>'ｐ８'!$Y$6</c:f>
              <c:strCache>
                <c:ptCount val="1"/>
                <c:pt idx="0">
                  <c:v>現金給与総額指数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'ｐ８'!$Z$5:$AM$5</c:f>
              <c:strCache/>
            </c:strRef>
          </c:cat>
          <c:val>
            <c:numRef>
              <c:f>'ｐ８'!$Z$6:$AM$6</c:f>
              <c:numCache/>
            </c:numRef>
          </c:val>
          <c:smooth val="0"/>
        </c:ser>
        <c:ser>
          <c:idx val="1"/>
          <c:order val="1"/>
          <c:tx>
            <c:strRef>
              <c:f>'ｐ８'!$Y$7</c:f>
              <c:strCache>
                <c:ptCount val="1"/>
                <c:pt idx="0">
                  <c:v>きまって支給する給与指数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'ｐ８'!$Z$5:$AM$5</c:f>
              <c:strCache/>
            </c:strRef>
          </c:cat>
          <c:val>
            <c:numRef>
              <c:f>'ｐ８'!$Z$7:$AM$7</c:f>
              <c:numCache/>
            </c:numRef>
          </c:val>
          <c:smooth val="0"/>
        </c:ser>
        <c:ser>
          <c:idx val="2"/>
          <c:order val="2"/>
          <c:tx>
            <c:strRef>
              <c:f>'ｐ８'!$Y$8</c:f>
              <c:strCache>
                <c:ptCount val="1"/>
                <c:pt idx="0">
                  <c:v>消費者物価指数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'ｐ８'!$Z$5:$AM$5</c:f>
              <c:strCache/>
            </c:strRef>
          </c:cat>
          <c:val>
            <c:numRef>
              <c:f>'ｐ８'!$Z$8:$AM$8</c:f>
              <c:numCache/>
            </c:numRef>
          </c:val>
          <c:smooth val="0"/>
        </c:ser>
        <c:marker val="1"/>
        <c:axId val="5173597"/>
        <c:axId val="46562374"/>
      </c:lineChart>
      <c:catAx>
        <c:axId val="5173597"/>
        <c:scaling>
          <c:orientation val="minMax"/>
        </c:scaling>
        <c:axPos val="b"/>
        <c:title>
          <c:tx>
            <c:rich>
              <a:bodyPr vert="horz" rot="0" anchor="ctr"/>
              <a:lstStyle/>
              <a:p>
                <a:pPr algn="ctr">
                  <a:defRPr/>
                </a:pPr>
                <a:r>
                  <a:rPr lang="en-US" cap="none" sz="1000" b="0" i="0" u="none" baseline="0"/>
                  <a:t>（月）</a:t>
                </a:r>
              </a:p>
            </c:rich>
          </c:tx>
          <c:layout>
            <c:manualLayout>
              <c:xMode val="factor"/>
              <c:yMode val="factor"/>
              <c:x val="0.0045"/>
              <c:y val="0.27675"/>
            </c:manualLayout>
          </c:layout>
          <c:overlay val="0"/>
          <c:spPr>
            <a:noFill/>
            <a:ln>
              <a:noFill/>
            </a:ln>
          </c:spPr>
        </c:title>
        <c:delete val="0"/>
        <c:numFmt formatCode="General" sourceLinked="1"/>
        <c:majorTickMark val="none"/>
        <c:minorTickMark val="none"/>
        <c:tickLblPos val="low"/>
        <c:txPr>
          <a:bodyPr vert="horz" rot="0"/>
          <a:lstStyle/>
          <a:p>
            <a:pPr>
              <a:defRPr lang="en-US" cap="none" sz="1000" b="0" i="0" u="none" baseline="0"/>
            </a:pPr>
          </a:p>
        </c:txPr>
        <c:crossAx val="46562374"/>
        <c:crosses val="autoZero"/>
        <c:auto val="0"/>
        <c:lblOffset val="100"/>
        <c:noMultiLvlLbl val="0"/>
      </c:catAx>
      <c:valAx>
        <c:axId val="46562374"/>
        <c:scaling>
          <c:orientation val="minMax"/>
        </c:scaling>
        <c:axPos val="l"/>
        <c:title>
          <c:tx>
            <c:rich>
              <a:bodyPr vert="horz" rot="0" anchor="ctr"/>
              <a:lstStyle/>
              <a:p>
                <a:pPr algn="ctr">
                  <a:defRPr/>
                </a:pPr>
                <a:r>
                  <a:rPr lang="en-US" cap="none" sz="1000" b="0" i="0" u="none" baseline="0"/>
                  <a:t>(％)</a:t>
                </a:r>
              </a:p>
            </c:rich>
          </c:tx>
          <c:layout>
            <c:manualLayout>
              <c:xMode val="factor"/>
              <c:yMode val="factor"/>
              <c:x val="0"/>
              <c:y val="0.125"/>
            </c:manualLayout>
          </c:layout>
          <c:overlay val="0"/>
          <c:spPr>
            <a:noFill/>
            <a:ln>
              <a:noFill/>
            </a:ln>
          </c:spPr>
        </c:title>
        <c:delete val="0"/>
        <c:numFmt formatCode="General" sourceLinked="1"/>
        <c:majorTickMark val="in"/>
        <c:minorTickMark val="none"/>
        <c:tickLblPos val="nextTo"/>
        <c:txPr>
          <a:bodyPr/>
          <a:lstStyle/>
          <a:p>
            <a:pPr>
              <a:defRPr lang="en-US" cap="none" sz="1000" b="0" i="0" u="none" baseline="0"/>
            </a:pPr>
          </a:p>
        </c:txPr>
        <c:crossAx val="5173597"/>
        <c:crossesAt val="1"/>
        <c:crossBetween val="midCat"/>
        <c:dispUnits/>
        <c:majorUnit val="1"/>
      </c:valAx>
      <c:spPr>
        <a:noFill/>
        <a:ln w="12700">
          <a:solidFill/>
        </a:ln>
      </c:spPr>
    </c:plotArea>
    <c:legend>
      <c:legendPos val="b"/>
      <c:layout>
        <c:manualLayout>
          <c:xMode val="edge"/>
          <c:yMode val="edge"/>
          <c:x val="0.08675"/>
          <c:y val="0.93075"/>
          <c:w val="0.90725"/>
          <c:h val="0.061"/>
        </c:manualLayout>
      </c:layout>
      <c:overlay val="0"/>
      <c:spPr>
        <a:ln w="3175">
          <a:noFill/>
        </a:ln>
      </c:spPr>
      <c:txPr>
        <a:bodyPr vert="horz" rot="0"/>
        <a:lstStyle/>
        <a:p>
          <a:pPr>
            <a:defRPr lang="en-US" cap="none" sz="9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0275"/>
          <c:w val="0.971"/>
          <c:h val="0.94075"/>
        </c:manualLayout>
      </c:layout>
      <c:barChart>
        <c:barDir val="col"/>
        <c:grouping val="clustered"/>
        <c:varyColors val="0"/>
        <c:ser>
          <c:idx val="0"/>
          <c:order val="0"/>
          <c:tx>
            <c:strRef>
              <c:f>'ｐ11'!$Q$17</c:f>
              <c:strCache>
                <c:ptCount val="1"/>
                <c:pt idx="0">
                  <c:v>男</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800" b="0" i="0" u="none" baseline="0"/>
                      <a:t>調査産
業計</a:t>
                    </a:r>
                  </a:p>
                </c:rich>
              </c:tx>
              <c:numFmt formatCode="General" sourceLinked="1"/>
              <c:spPr>
                <a:solidFill>
                  <a:srgbClr val="FFFFFF"/>
                </a:solid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t>電気・ガス・
熱供給・水道業</a:t>
                    </a:r>
                  </a:p>
                </c:rich>
              </c:tx>
              <c:numFmt formatCode="General" sourceLinked="1"/>
              <c:spPr>
                <a:solidFill>
                  <a:srgbClr val="FFFFFF"/>
                </a:solid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t>情報
通信業</a:t>
                    </a:r>
                  </a:p>
                </c:rich>
              </c:tx>
              <c:numFmt formatCode="General" sourceLinked="1"/>
              <c:spPr>
                <a:solidFill>
                  <a:srgbClr val="FFFFFF"/>
                </a:solid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t>卸売・小売
業，飲食店</a:t>
                    </a:r>
                  </a:p>
                </c:rich>
              </c:tx>
              <c:numFmt formatCode="General" sourceLinked="1"/>
              <c:spPr>
                <a:solidFill>
                  <a:srgbClr val="FFFFFF"/>
                </a:solid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t>飲食店,
宿泊業</a:t>
                    </a:r>
                  </a:p>
                </c:rich>
              </c:tx>
              <c:numFmt formatCode="General" sourceLinked="1"/>
              <c:spPr>
                <a:solidFill>
                  <a:srgbClr val="FFFFFF"/>
                </a:solidFill>
                <a:ln w="3175">
                  <a:noFill/>
                </a:ln>
              </c:spPr>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t>教育，学
習支援業</a:t>
                    </a:r>
                  </a:p>
                </c:rich>
              </c:tx>
              <c:numFmt formatCode="General" sourceLinked="1"/>
              <c:spPr>
                <a:solidFill>
                  <a:srgbClr val="FFFFFF"/>
                </a:solidFill>
                <a:ln w="3175">
                  <a:noFill/>
                </a:ln>
              </c:spPr>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t>複合サー
ビス事業</a:t>
                    </a:r>
                  </a:p>
                </c:rich>
              </c:tx>
              <c:numFmt formatCode="General" sourceLinked="1"/>
              <c:spPr>
                <a:solidFill>
                  <a:srgbClr val="FFFFFF"/>
                </a:solidFill>
                <a:ln w="3175">
                  <a:noFill/>
                </a:ln>
              </c:spPr>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t>サービス
業</a:t>
                    </a:r>
                  </a:p>
                </c:rich>
              </c:tx>
              <c:numFmt formatCode="General" sourceLinked="1"/>
              <c:spPr>
                <a:solidFill>
                  <a:srgbClr val="FFFFFF"/>
                </a:solidFill>
                <a:ln w="3175">
                  <a:noFill/>
                </a:ln>
              </c:spPr>
              <c:showLegendKey val="0"/>
              <c:showVal val="0"/>
              <c:showBubbleSize val="0"/>
              <c:showCatName val="1"/>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outEnd"/>
            <c:showLegendKey val="0"/>
            <c:showVal val="0"/>
            <c:showBubbleSize val="0"/>
            <c:showCatName val="1"/>
            <c:showSerName val="0"/>
            <c:showPercent val="0"/>
          </c:dLbls>
          <c:cat>
            <c:strRef>
              <c:f>'ｐ11'!$P$18:$P$31</c:f>
              <c:strCache/>
            </c:strRef>
          </c:cat>
          <c:val>
            <c:numRef>
              <c:f>'ｐ11'!$Q$18:$Q$31</c:f>
              <c:numCache/>
            </c:numRef>
          </c:val>
        </c:ser>
        <c:ser>
          <c:idx val="1"/>
          <c:order val="1"/>
          <c:tx>
            <c:strRef>
              <c:f>'ｐ11'!$R$17</c:f>
              <c:strCache>
                <c:ptCount val="1"/>
                <c:pt idx="0">
                  <c:v>女</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'ｐ11'!$P$18:$P$31</c:f>
              <c:strCache/>
            </c:strRef>
          </c:cat>
          <c:val>
            <c:numRef>
              <c:f>'ｐ11'!$R$18:$R$31</c:f>
              <c:numCache/>
            </c:numRef>
          </c:val>
        </c:ser>
        <c:axId val="16408183"/>
        <c:axId val="13455920"/>
      </c:barChart>
      <c:catAx>
        <c:axId val="16408183"/>
        <c:scaling>
          <c:orientation val="minMax"/>
        </c:scaling>
        <c:axPos val="b"/>
        <c:delete val="0"/>
        <c:numFmt formatCode="General" sourceLinked="1"/>
        <c:majorTickMark val="in"/>
        <c:minorTickMark val="none"/>
        <c:tickLblPos val="none"/>
        <c:txPr>
          <a:bodyPr/>
          <a:lstStyle/>
          <a:p>
            <a:pPr>
              <a:defRPr lang="en-US" cap="none" sz="1050" b="0" i="0" u="none" baseline="0"/>
            </a:pPr>
          </a:p>
        </c:txPr>
        <c:crossAx val="13455920"/>
        <c:crosses val="autoZero"/>
        <c:auto val="1"/>
        <c:lblOffset val="100"/>
        <c:noMultiLvlLbl val="0"/>
      </c:catAx>
      <c:valAx>
        <c:axId val="13455920"/>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16408183"/>
        <c:crossesAt val="1"/>
        <c:crossBetween val="between"/>
        <c:dispUnits/>
      </c:valAx>
      <c:spPr>
        <a:noFill/>
        <a:ln w="12700">
          <a:solidFill>
            <a:srgbClr val="000000"/>
          </a:solidFill>
        </a:ln>
      </c:spPr>
    </c:plotArea>
    <c:legend>
      <c:legendPos val="r"/>
      <c:layout>
        <c:manualLayout>
          <c:xMode val="edge"/>
          <c:yMode val="edge"/>
          <c:x val="0"/>
          <c:y val="0.93225"/>
          <c:w val="0.2405"/>
          <c:h val="0.056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
          <c:y val="0.025"/>
          <c:w val="0.94725"/>
          <c:h val="0.88775"/>
        </c:manualLayout>
      </c:layout>
      <c:barChart>
        <c:barDir val="col"/>
        <c:grouping val="clustered"/>
        <c:varyColors val="0"/>
        <c:ser>
          <c:idx val="0"/>
          <c:order val="0"/>
          <c:tx>
            <c:strRef>
              <c:f>'ｐ12'!$Q$15</c:f>
              <c:strCache>
                <c:ptCount val="1"/>
                <c:pt idx="0">
                  <c:v>現金給与総額</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'ｐ12'!$P$16:$P$23</c:f>
              <c:strCache/>
            </c:strRef>
          </c:cat>
          <c:val>
            <c:numRef>
              <c:f>'ｐ12'!$Q$16:$Q$23</c:f>
              <c:numCache/>
            </c:numRef>
          </c:val>
        </c:ser>
        <c:ser>
          <c:idx val="1"/>
          <c:order val="1"/>
          <c:tx>
            <c:strRef>
              <c:f>'ｐ12'!$R$15</c:f>
              <c:strCache>
                <c:ptCount val="1"/>
                <c:pt idx="0">
                  <c:v>きまって支給する給与</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cat>
            <c:strRef>
              <c:f>'ｐ12'!$P$16:$P$23</c:f>
              <c:strCache/>
            </c:strRef>
          </c:cat>
          <c:val>
            <c:numRef>
              <c:f>'ｐ12'!$R$16:$R$23</c:f>
              <c:numCache/>
            </c:numRef>
          </c:val>
        </c:ser>
        <c:axId val="53994417"/>
        <c:axId val="16187706"/>
      </c:barChart>
      <c:catAx>
        <c:axId val="53994417"/>
        <c:scaling>
          <c:orientation val="minMax"/>
        </c:scaling>
        <c:axPos val="b"/>
        <c:delete val="0"/>
        <c:numFmt formatCode="General" sourceLinked="1"/>
        <c:majorTickMark val="in"/>
        <c:minorTickMark val="none"/>
        <c:tickLblPos val="nextTo"/>
        <c:txPr>
          <a:bodyPr/>
          <a:lstStyle/>
          <a:p>
            <a:pPr>
              <a:defRPr lang="en-US" cap="none" sz="975" b="0" i="0" u="none" baseline="0"/>
            </a:pPr>
          </a:p>
        </c:txPr>
        <c:crossAx val="16187706"/>
        <c:crosses val="autoZero"/>
        <c:auto val="1"/>
        <c:lblOffset val="100"/>
        <c:noMultiLvlLbl val="0"/>
      </c:catAx>
      <c:valAx>
        <c:axId val="16187706"/>
        <c:scaling>
          <c:orientation val="minMax"/>
        </c:scaling>
        <c:axPos val="l"/>
        <c:delete val="0"/>
        <c:numFmt formatCode="General" sourceLinked="1"/>
        <c:majorTickMark val="in"/>
        <c:minorTickMark val="none"/>
        <c:tickLblPos val="nextTo"/>
        <c:txPr>
          <a:bodyPr/>
          <a:lstStyle/>
          <a:p>
            <a:pPr>
              <a:defRPr lang="en-US" cap="none" sz="975" b="0" i="0" u="none" baseline="0"/>
            </a:pPr>
          </a:p>
        </c:txPr>
        <c:crossAx val="53994417"/>
        <c:crossesAt val="1"/>
        <c:crossBetween val="between"/>
        <c:dispUnits/>
      </c:valAx>
      <c:spPr>
        <a:noFill/>
        <a:ln w="12700">
          <a:solidFill/>
        </a:ln>
      </c:spPr>
    </c:plotArea>
    <c:legend>
      <c:legendPos val="b"/>
      <c:layout>
        <c:manualLayout>
          <c:xMode val="edge"/>
          <c:yMode val="edge"/>
          <c:x val="0"/>
          <c:y val="0.94025"/>
          <c:w val="0.466"/>
          <c:h val="0.049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25"/>
          <c:y val="0"/>
          <c:w val="0.9385"/>
          <c:h val="0.8825"/>
        </c:manualLayout>
      </c:layout>
      <c:lineChart>
        <c:grouping val="standard"/>
        <c:varyColors val="0"/>
        <c:ser>
          <c:idx val="0"/>
          <c:order val="0"/>
          <c:tx>
            <c:strRef>
              <c:f>'ｐ16'!$T$30:$U$30</c:f>
              <c:strCache>
                <c:ptCount val="1"/>
                <c:pt idx="0">
                  <c:v>総実労働時間</c:v>
                </c:pt>
              </c:strCache>
            </c:strRef>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'ｐ16'!$V$29:$AC$29</c:f>
              <c:strCache/>
            </c:strRef>
          </c:cat>
          <c:val>
            <c:numRef>
              <c:f>'ｐ16'!$V$30:$AC$30</c:f>
              <c:numCache/>
            </c:numRef>
          </c:val>
          <c:smooth val="0"/>
        </c:ser>
        <c:ser>
          <c:idx val="1"/>
          <c:order val="1"/>
          <c:tx>
            <c:strRef>
              <c:f>'ｐ16'!$T$31:$U$31</c:f>
              <c:strCache>
                <c:ptCount val="1"/>
                <c:pt idx="0">
                  <c:v>所定内労働時間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'ｐ16'!$V$29:$AC$29</c:f>
              <c:strCache/>
            </c:strRef>
          </c:cat>
          <c:val>
            <c:numRef>
              <c:f>'ｐ16'!$V$31:$AC$31</c:f>
              <c:numCache/>
            </c:numRef>
          </c:val>
          <c:smooth val="0"/>
        </c:ser>
        <c:ser>
          <c:idx val="2"/>
          <c:order val="2"/>
          <c:tx>
            <c:strRef>
              <c:f>'ｐ16'!$T$32:$U$32</c:f>
              <c:strCache>
                <c:ptCount val="1"/>
                <c:pt idx="0">
                  <c:v>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'ｐ16'!$V$29:$AC$29</c:f>
              <c:strCache/>
            </c:strRef>
          </c:cat>
          <c:val>
            <c:numRef>
              <c:f>'ｐ16'!$V$32:$AC$32</c:f>
              <c:numCache/>
            </c:numRef>
          </c:val>
          <c:smooth val="0"/>
        </c:ser>
        <c:marker val="1"/>
        <c:axId val="11471627"/>
        <c:axId val="36135780"/>
      </c:lineChart>
      <c:catAx>
        <c:axId val="11471627"/>
        <c:scaling>
          <c:orientation val="minMax"/>
        </c:scaling>
        <c:axPos val="b"/>
        <c:delete val="0"/>
        <c:numFmt formatCode="General" sourceLinked="1"/>
        <c:majorTickMark val="in"/>
        <c:minorTickMark val="none"/>
        <c:tickLblPos val="low"/>
        <c:spPr>
          <a:ln w="3175">
            <a:solidFill/>
          </a:ln>
        </c:spPr>
        <c:txPr>
          <a:bodyPr/>
          <a:lstStyle/>
          <a:p>
            <a:pPr>
              <a:defRPr lang="en-US" cap="none" sz="900" b="0" i="0" u="none" baseline="0">
                <a:latin typeface="ＭＳ Ｐゴシック"/>
                <a:ea typeface="ＭＳ Ｐゴシック"/>
                <a:cs typeface="ＭＳ Ｐゴシック"/>
              </a:defRPr>
            </a:pPr>
          </a:p>
        </c:txPr>
        <c:crossAx val="36135780"/>
        <c:crosses val="autoZero"/>
        <c:auto val="1"/>
        <c:lblOffset val="100"/>
        <c:noMultiLvlLbl val="0"/>
      </c:catAx>
      <c:valAx>
        <c:axId val="36135780"/>
        <c:scaling>
          <c:orientation val="minMax"/>
          <c:max val="15"/>
          <c:min val="-12"/>
        </c:scaling>
        <c:axPos val="l"/>
        <c:delete val="0"/>
        <c:numFmt formatCode="0.0_ " sourceLinked="0"/>
        <c:majorTickMark val="in"/>
        <c:minorTickMark val="none"/>
        <c:tickLblPos val="low"/>
        <c:txPr>
          <a:bodyPr/>
          <a:lstStyle/>
          <a:p>
            <a:pPr>
              <a:defRPr lang="en-US" cap="none" sz="900" b="0" i="0" u="none" baseline="0">
                <a:latin typeface="ＭＳ Ｐゴシック"/>
                <a:ea typeface="ＭＳ Ｐゴシック"/>
                <a:cs typeface="ＭＳ Ｐゴシック"/>
              </a:defRPr>
            </a:pPr>
          </a:p>
        </c:txPr>
        <c:crossAx val="11471627"/>
        <c:crossesAt val="1"/>
        <c:crossBetween val="between"/>
        <c:dispUnits/>
        <c:majorUnit val="4"/>
      </c:valAx>
      <c:spPr>
        <a:noFill/>
        <a:ln w="12700">
          <a:solidFill/>
        </a:ln>
      </c:spPr>
    </c:plotArea>
    <c:legend>
      <c:legendPos val="r"/>
      <c:layout>
        <c:manualLayout>
          <c:xMode val="edge"/>
          <c:yMode val="edge"/>
          <c:x val="0.14925"/>
          <c:y val="0.8915"/>
          <c:w val="0.69775"/>
          <c:h val="0.1085"/>
        </c:manualLayout>
      </c:layout>
      <c:overlay val="0"/>
      <c:spPr>
        <a:ln w="3175">
          <a:solidFill>
            <a:srgbClr val="FFFFFF"/>
          </a:solid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ln w="12700">
      <a:solidFill>
        <a:srgbClr val="FFFFFF"/>
      </a:solidFill>
    </a:ln>
  </c:spPr>
  <c:txPr>
    <a:bodyPr vert="horz" rot="0"/>
    <a:lstStyle/>
    <a:p>
      <a:pPr>
        <a:defRPr lang="en-US" cap="none" sz="9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75"/>
          <c:y val="0"/>
          <c:w val="0.93225"/>
          <c:h val="0.8395"/>
        </c:manualLayout>
      </c:layout>
      <c:barChart>
        <c:barDir val="col"/>
        <c:grouping val="stacked"/>
        <c:varyColors val="0"/>
        <c:ser>
          <c:idx val="0"/>
          <c:order val="0"/>
          <c:tx>
            <c:strRef>
              <c:f>'p17'!$AA$28</c:f>
              <c:strCache>
                <c:ptCount val="1"/>
                <c:pt idx="0">
                  <c:v>所定内労働時間</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'p17'!$AB$27:$AO$27</c:f>
              <c:strCache/>
            </c:strRef>
          </c:cat>
          <c:val>
            <c:numRef>
              <c:f>'p17'!$AB$28:$AO$28</c:f>
              <c:numCache/>
            </c:numRef>
          </c:val>
        </c:ser>
        <c:ser>
          <c:idx val="1"/>
          <c:order val="1"/>
          <c:tx>
            <c:strRef>
              <c:f>'p17'!$AA$29</c:f>
              <c:strCache>
                <c:ptCount val="1"/>
                <c:pt idx="0">
                  <c:v>所定外労働時間</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4"/>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5"/>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6"/>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7"/>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8"/>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9"/>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0"/>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1"/>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2"/>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dLbl>
              <c:idx val="13"/>
              <c:layout>
                <c:manualLayout>
                  <c:x val="0"/>
                  <c:y val="0"/>
                </c:manualLayout>
              </c:layout>
              <c:txPr>
                <a:bodyPr vert="horz" rot="0"/>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0"/>
              <c:showBubbleSize val="0"/>
              <c:showCatName val="1"/>
              <c:showSerName val="0"/>
              <c:showPercent val="0"/>
            </c:dLbl>
            <c:numFmt formatCode="General" sourceLinked="1"/>
            <c:txPr>
              <a:bodyPr vert="horz" rot="0"/>
              <a:lstStyle/>
              <a:p>
                <a:pPr algn="ctr">
                  <a:defRPr lang="en-US" cap="none" sz="800" b="0" i="0" u="none" baseline="0">
                    <a:latin typeface="ＭＳ Ｐゴシック"/>
                    <a:ea typeface="ＭＳ Ｐゴシック"/>
                    <a:cs typeface="ＭＳ Ｐゴシック"/>
                  </a:defRPr>
                </a:pPr>
              </a:p>
            </c:txPr>
            <c:dLblPos val="inEnd"/>
            <c:showLegendKey val="0"/>
            <c:showVal val="0"/>
            <c:showBubbleSize val="0"/>
            <c:showCatName val="1"/>
            <c:showSerName val="0"/>
            <c:showPercent val="0"/>
          </c:dLbls>
          <c:cat>
            <c:strRef>
              <c:f>'p17'!$AB$27:$AO$27</c:f>
              <c:strCache/>
            </c:strRef>
          </c:cat>
          <c:val>
            <c:numRef>
              <c:f>'p17'!$AB$29:$AO$29</c:f>
              <c:numCache/>
            </c:numRef>
          </c:val>
        </c:ser>
        <c:overlap val="100"/>
        <c:axId val="56786565"/>
        <c:axId val="41317038"/>
      </c:barChart>
      <c:catAx>
        <c:axId val="56786565"/>
        <c:scaling>
          <c:orientation val="minMax"/>
        </c:scaling>
        <c:axPos val="b"/>
        <c:delete val="0"/>
        <c:numFmt formatCode="General" sourceLinked="1"/>
        <c:majorTickMark val="in"/>
        <c:minorTickMark val="none"/>
        <c:tickLblPos val="none"/>
        <c:txPr>
          <a:bodyPr vert="horz" rot="0"/>
          <a:lstStyle/>
          <a:p>
            <a:pPr>
              <a:defRPr lang="en-US" cap="none" sz="600" b="0" i="0" u="none" baseline="0"/>
            </a:pPr>
          </a:p>
        </c:txPr>
        <c:crossAx val="41317038"/>
        <c:crosses val="autoZero"/>
        <c:auto val="1"/>
        <c:lblOffset val="180"/>
        <c:tickLblSkip val="1"/>
        <c:noMultiLvlLbl val="0"/>
      </c:catAx>
      <c:valAx>
        <c:axId val="41317038"/>
        <c:scaling>
          <c:orientation val="minMax"/>
          <c:min val="80"/>
        </c:scaling>
        <c:axPos val="l"/>
        <c:title>
          <c:tx>
            <c:rich>
              <a:bodyPr vert="wordArtVert" rot="0" anchor="ctr"/>
              <a:lstStyle/>
              <a:p>
                <a:pPr algn="ctr">
                  <a:defRPr/>
                </a:pPr>
                <a:r>
                  <a:rPr lang="en-US" cap="none" sz="850" b="0" i="0" u="none" baseline="0"/>
                  <a:t>（時間）</a:t>
                </a:r>
              </a:p>
            </c:rich>
          </c:tx>
          <c:layout>
            <c:manualLayout>
              <c:xMode val="factor"/>
              <c:yMode val="factor"/>
              <c:x val="-0.00875"/>
              <c:y val="0"/>
            </c:manualLayout>
          </c:layout>
          <c:overlay val="0"/>
          <c:spPr>
            <a:noFill/>
            <a:ln>
              <a:noFill/>
            </a:ln>
          </c:spPr>
        </c:title>
        <c:majorGridlines/>
        <c:delete val="0"/>
        <c:numFmt formatCode="General" sourceLinked="1"/>
        <c:majorTickMark val="in"/>
        <c:minorTickMark val="none"/>
        <c:tickLblPos val="nextTo"/>
        <c:txPr>
          <a:bodyPr/>
          <a:lstStyle/>
          <a:p>
            <a:pPr>
              <a:defRPr lang="en-US" cap="none" sz="850" b="0" i="0" u="none" baseline="0"/>
            </a:pPr>
          </a:p>
        </c:txPr>
        <c:crossAx val="56786565"/>
        <c:crossesAt val="1"/>
        <c:crossBetween val="between"/>
        <c:dispUnits/>
        <c:majorUnit val="20"/>
      </c:valAx>
      <c:spPr>
        <a:noFill/>
        <a:ln w="12700">
          <a:solidFill/>
        </a:ln>
      </c:spPr>
    </c:plotArea>
    <c:legend>
      <c:legendPos val="r"/>
      <c:layout>
        <c:manualLayout>
          <c:xMode val="edge"/>
          <c:yMode val="edge"/>
          <c:x val="0.746"/>
          <c:y val="0.0565"/>
        </c:manualLayout>
      </c:layout>
      <c:overlay val="0"/>
      <c:spPr>
        <a:ln w="12700">
          <a:solidFill/>
        </a:ln>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
          <c:w val="0.98375"/>
          <c:h val="0.908"/>
        </c:manualLayout>
      </c:layout>
      <c:lineChart>
        <c:grouping val="standard"/>
        <c:varyColors val="0"/>
        <c:ser>
          <c:idx val="0"/>
          <c:order val="0"/>
          <c:tx>
            <c:strRef>
              <c:f>'p18'!$X$44:$X$44</c:f>
              <c:strCache>
                <c:ptCount val="1"/>
                <c:pt idx="0">
                  <c:v>調査産業計</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t"/>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t"/>
            <c:showLegendKey val="0"/>
            <c:showVal val="1"/>
            <c:showBubbleSize val="0"/>
            <c:showCatName val="0"/>
            <c:showSerName val="0"/>
            <c:showLeaderLines val="1"/>
            <c:showPercent val="0"/>
          </c:dLbls>
          <c:cat>
            <c:strRef>
              <c:f>'p18'!$Y$43:$AG$43</c:f>
              <c:strCache/>
            </c:strRef>
          </c:cat>
          <c:val>
            <c:numRef>
              <c:f>'p18'!$Y$44:$AG$44</c:f>
              <c:numCache/>
            </c:numRef>
          </c:val>
          <c:smooth val="0"/>
        </c:ser>
        <c:ser>
          <c:idx val="1"/>
          <c:order val="1"/>
          <c:tx>
            <c:strRef>
              <c:f>'p18'!$X$45:$Y$45</c:f>
              <c:strCache>
                <c:ptCount val="1"/>
                <c:pt idx="0">
                  <c:v>製造業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1"/>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5"/>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pPr>
                </a:p>
              </c:txPr>
              <c:numFmt formatCode="General" sourceLinked="1"/>
              <c:showLegendKey val="0"/>
              <c:showVal val="1"/>
              <c:showBubbleSize val="0"/>
              <c:showCatName val="0"/>
              <c:showSerName val="0"/>
              <c:showPercent val="0"/>
            </c:dLbl>
            <c:dLbl>
              <c:idx val="8"/>
              <c:txPr>
                <a:bodyPr vert="horz" rot="0" anchor="ctr"/>
                <a:lstStyle/>
                <a:p>
                  <a:pPr algn="ctr">
                    <a:defRPr lang="en-US" cap="none" sz="1000" b="0" i="0" u="none" baseline="0"/>
                  </a:pPr>
                </a:p>
              </c:txPr>
              <c:numFmt formatCode="General" sourceLinked="1"/>
              <c:dLblPos val="b"/>
              <c:showLegendKey val="0"/>
              <c:showVal val="1"/>
              <c:showBubbleSize val="0"/>
              <c:showCatName val="0"/>
              <c:showSerName val="0"/>
              <c:showPercent val="0"/>
            </c:dLbl>
            <c:numFmt formatCode="General" sourceLinked="1"/>
            <c:txPr>
              <a:bodyPr vert="horz" rot="0" anchor="ctr"/>
              <a:lstStyle/>
              <a:p>
                <a:pPr algn="ctr">
                  <a:defRPr lang="en-US" cap="none" sz="1000" b="0" i="0" u="none" baseline="0"/>
                </a:pPr>
              </a:p>
            </c:txPr>
            <c:dLblPos val="b"/>
            <c:showLegendKey val="0"/>
            <c:showVal val="1"/>
            <c:showBubbleSize val="0"/>
            <c:showCatName val="0"/>
            <c:showSerName val="0"/>
            <c:showLeaderLines val="1"/>
            <c:showPercent val="0"/>
          </c:dLbls>
          <c:cat>
            <c:strRef>
              <c:f>'p18'!$Y$43:$AG$43</c:f>
              <c:strCache/>
            </c:strRef>
          </c:cat>
          <c:val>
            <c:numRef>
              <c:f>'p18'!$Y$45:$AG$45</c:f>
              <c:numCache/>
            </c:numRef>
          </c:val>
          <c:smooth val="0"/>
        </c:ser>
        <c:marker val="1"/>
        <c:axId val="36309023"/>
        <c:axId val="58345752"/>
      </c:lineChart>
      <c:catAx>
        <c:axId val="36309023"/>
        <c:scaling>
          <c:orientation val="minMax"/>
        </c:scaling>
        <c:axPos val="b"/>
        <c:title>
          <c:tx>
            <c:rich>
              <a:bodyPr vert="horz" rot="0" anchor="ctr"/>
              <a:lstStyle/>
              <a:p>
                <a:pPr algn="ctr">
                  <a:defRPr/>
                </a:pPr>
                <a:r>
                  <a:rPr lang="en-US" cap="none" sz="1000" b="0" i="0" u="none" baseline="0"/>
                  <a:t>（年）</a:t>
                </a:r>
              </a:p>
            </c:rich>
          </c:tx>
          <c:layout>
            <c:manualLayout>
              <c:xMode val="factor"/>
              <c:yMode val="factor"/>
              <c:x val="0.0115"/>
              <c:y val="0.11975"/>
            </c:manualLayout>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1000" b="0" i="0" u="none" baseline="0"/>
            </a:pPr>
          </a:p>
        </c:txPr>
        <c:crossAx val="58345752"/>
        <c:crosses val="autoZero"/>
        <c:auto val="0"/>
        <c:lblOffset val="100"/>
        <c:noMultiLvlLbl val="0"/>
      </c:catAx>
      <c:valAx>
        <c:axId val="58345752"/>
        <c:scaling>
          <c:orientation val="minMax"/>
          <c:max val="112"/>
          <c:min val="88"/>
        </c:scaling>
        <c:axPos val="l"/>
        <c:majorGridlines>
          <c:spPr>
            <a:ln w="3175">
              <a:solidFill>
                <a:srgbClr val="000000"/>
              </a:solidFill>
              <a:prstDash val="sysDot"/>
            </a:ln>
          </c:spPr>
        </c:majorGridlines>
        <c:delete val="0"/>
        <c:numFmt formatCode="General" sourceLinked="0"/>
        <c:majorTickMark val="in"/>
        <c:minorTickMark val="none"/>
        <c:tickLblPos val="nextTo"/>
        <c:txPr>
          <a:bodyPr/>
          <a:lstStyle/>
          <a:p>
            <a:pPr>
              <a:defRPr lang="en-US" cap="none" sz="1000" b="0" i="0" u="none" baseline="0"/>
            </a:pPr>
          </a:p>
        </c:txPr>
        <c:crossAx val="36309023"/>
        <c:crossesAt val="1"/>
        <c:crossBetween val="midCat"/>
        <c:dispUnits/>
        <c:majorUnit val="2"/>
      </c:valAx>
      <c:spPr>
        <a:noFill/>
        <a:ln w="12700">
          <a:solidFill/>
        </a:ln>
      </c:spPr>
    </c:plotArea>
    <c:legend>
      <c:legendPos val="r"/>
      <c:layout>
        <c:manualLayout>
          <c:xMode val="edge"/>
          <c:yMode val="edge"/>
          <c:x val="0.15575"/>
          <c:y val="0.635"/>
          <c:w val="0.20025"/>
          <c:h val="0.14425"/>
        </c:manualLayout>
      </c:layout>
      <c:overlay val="0"/>
      <c:spPr>
        <a:ln w="12700">
          <a:solidFill/>
        </a:ln>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25"/>
          <c:y val="0.416"/>
          <c:w val="0.476"/>
          <c:h val="0.54025"/>
        </c:manualLayout>
      </c:layout>
      <c:pieChart>
        <c:varyColors val="1"/>
        <c:ser>
          <c:idx val="0"/>
          <c:order val="0"/>
          <c:tx>
            <c:strRef>
              <c:f>'p19'!$AA$10:$AA$20</c:f>
              <c:strCache>
                <c:ptCount val="1"/>
                <c:pt idx="0">
                  <c:v>製造業 卸売・小売業 医療，福祉 サービス業 教育，学習支援業 運輸業 飲食店，宿泊業 建設業 金融・保険業 複合サービス事業 情報通信業</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pct40">
                <a:fgClr>
                  <a:srgbClr val="000000"/>
                </a:fgClr>
                <a:bgClr>
                  <a:srgbClr val="FFFFFF"/>
                </a:bgClr>
              </a:pattFill>
            </c:spPr>
          </c:dPt>
          <c:dPt>
            <c:idx val="1"/>
            <c:spPr>
              <a:pattFill prst="ltHorz">
                <a:fgClr>
                  <a:srgbClr val="000000"/>
                </a:fgClr>
                <a:bgClr>
                  <a:srgbClr val="FFFFFF"/>
                </a:bgClr>
              </a:pattFill>
            </c:spPr>
          </c:dPt>
          <c:dPt>
            <c:idx val="2"/>
            <c:spPr>
              <a:pattFill prst="pct50">
                <a:fgClr>
                  <a:srgbClr val="000000"/>
                </a:fgClr>
                <a:bgClr>
                  <a:srgbClr val="FFFFFF"/>
                </a:bgClr>
              </a:pattFill>
            </c:spPr>
          </c:dPt>
          <c:dPt>
            <c:idx val="3"/>
            <c:spPr>
              <a:pattFill prst="pct5">
                <a:fgClr>
                  <a:srgbClr val="000000"/>
                </a:fgClr>
                <a:bgClr>
                  <a:srgbClr val="FFFFFF"/>
                </a:bgClr>
              </a:pattFill>
            </c:spPr>
          </c:dPt>
          <c:dPt>
            <c:idx val="4"/>
            <c:spPr>
              <a:pattFill prst="smGrid">
                <a:fgClr>
                  <a:srgbClr val="000000"/>
                </a:fgClr>
                <a:bgClr>
                  <a:srgbClr val="FFFFFF"/>
                </a:bgClr>
              </a:pattFill>
            </c:spPr>
          </c:dPt>
          <c:dPt>
            <c:idx val="5"/>
            <c:spPr>
              <a:solidFill>
                <a:srgbClr val="FFFFFF"/>
              </a:solidFill>
            </c:spPr>
          </c:dPt>
          <c:dPt>
            <c:idx val="6"/>
            <c:spPr>
              <a:pattFill prst="pct5">
                <a:fgClr>
                  <a:srgbClr val="FFFFFF"/>
                </a:fgClr>
                <a:bgClr>
                  <a:srgbClr val="000000"/>
                </a:bgClr>
              </a:pattFill>
            </c:spPr>
          </c:dPt>
          <c:dLbls>
            <c:dLbl>
              <c:idx val="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dLbl>
              <c:idx val="11"/>
              <c:layout>
                <c:manualLayout>
                  <c:x val="0"/>
                  <c:y val="0"/>
                </c:manualLayout>
              </c:layout>
              <c:txPr>
                <a:bodyPr vert="horz" rot="0" anchor="ctr"/>
                <a:lstStyle/>
                <a:p>
                  <a:pPr algn="ctr">
                    <a:defRPr lang="en-US" cap="none" sz="900" b="0" i="0" u="none" baseline="0">
                      <a:latin typeface="ＭＳ Ｐゴシック"/>
                      <a:ea typeface="ＭＳ Ｐゴシック"/>
                      <a:cs typeface="ＭＳ Ｐゴシック"/>
                    </a:defRPr>
                  </a:pPr>
                </a:p>
              </c:txPr>
              <c:numFmt formatCode="0.0%" sourceLinked="0"/>
              <c:spPr>
                <a:noFill/>
                <a:ln>
                  <a:noFill/>
                </a:ln>
              </c:spPr>
              <c:showLegendKey val="0"/>
              <c:showVal val="0"/>
              <c:showBubbleSize val="0"/>
              <c:showCatName val="1"/>
              <c:showSerName val="0"/>
              <c:showPercent val="1"/>
            </c:dLbl>
            <c:numFmt formatCode="0.0%" sourceLinked="0"/>
            <c:spPr>
              <a:noFill/>
              <a:ln>
                <a:noFill/>
              </a:ln>
            </c:spPr>
            <c:txPr>
              <a:bodyPr vert="horz" rot="0" anchor="ctr"/>
              <a:lstStyle/>
              <a:p>
                <a:pPr algn="ctr">
                  <a:defRPr lang="en-US" cap="none" sz="9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leaderLines>
              <c:spPr>
                <a:ln w="12700">
                  <a:solidFill/>
                </a:ln>
              </c:spPr>
            </c:leaderLines>
          </c:dLbls>
          <c:cat>
            <c:strRef>
              <c:f>'p19'!$AA$10:$AA$21</c:f>
              <c:strCache/>
            </c:strRef>
          </c:cat>
          <c:val>
            <c:numRef>
              <c:f>'p19'!$Z$10:$Z$21</c:f>
              <c:numCache/>
            </c:numRef>
          </c:val>
        </c:ser>
      </c:pieChart>
      <c:spPr>
        <a:noFill/>
        <a:ln>
          <a:noFill/>
        </a:ln>
      </c:spPr>
    </c:plotArea>
    <c:plotVisOnly val="1"/>
    <c:dispBlanksAs val="gap"/>
    <c:showDLblsOverMax val="0"/>
  </c:chart>
  <c:spPr>
    <a:ln w="3175">
      <a:noFill/>
    </a:ln>
  </c:spPr>
  <c:txPr>
    <a:bodyPr vert="horz" rot="0"/>
    <a:lstStyle/>
    <a:p>
      <a:pPr>
        <a:defRPr lang="en-US" cap="none" sz="1150" b="0" i="0" u="none" baseline="0">
          <a:latin typeface="ＭＳ Ｐゴシック"/>
          <a:ea typeface="ＭＳ Ｐゴシック"/>
          <a:cs typeface="ＭＳ Ｐゴシック"/>
        </a:defRPr>
      </a:pPr>
    </a:p>
  </c:txPr>
  <c:date1904 val="1"/>
</chartSpace>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35</xdr:row>
      <xdr:rowOff>161925</xdr:rowOff>
    </xdr:from>
    <xdr:ext cx="1076325" cy="180975"/>
    <xdr:sp>
      <xdr:nvSpPr>
        <xdr:cNvPr id="1" name="TextBox 1"/>
        <xdr:cNvSpPr txBox="1">
          <a:spLocks noChangeArrowheads="1"/>
        </xdr:cNvSpPr>
      </xdr:nvSpPr>
      <xdr:spPr>
        <a:xfrm>
          <a:off x="2590800" y="7981950"/>
          <a:ext cx="1076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実質賃金指数　＝</a:t>
          </a:r>
        </a:p>
      </xdr:txBody>
    </xdr:sp>
    <xdr:clientData/>
  </xdr:oneCellAnchor>
  <xdr:oneCellAnchor>
    <xdr:from>
      <xdr:col>9</xdr:col>
      <xdr:colOff>19050</xdr:colOff>
      <xdr:row>35</xdr:row>
      <xdr:rowOff>142875</xdr:rowOff>
    </xdr:from>
    <xdr:ext cx="695325" cy="180975"/>
    <xdr:sp>
      <xdr:nvSpPr>
        <xdr:cNvPr id="2" name="TextBox 2"/>
        <xdr:cNvSpPr txBox="1">
          <a:spLocks noChangeArrowheads="1"/>
        </xdr:cNvSpPr>
      </xdr:nvSpPr>
      <xdr:spPr>
        <a:xfrm>
          <a:off x="5229225" y="7962900"/>
          <a:ext cx="695325" cy="180975"/>
        </a:xfrm>
        <a:prstGeom prst="rect">
          <a:avLst/>
        </a:prstGeom>
        <a:solidFill>
          <a:srgbClr val="FFFFFF"/>
        </a:solidFill>
        <a:ln w="9525" cmpd="sng">
          <a:noFill/>
        </a:ln>
      </xdr:spPr>
      <xdr:txBody>
        <a:bodyPr vertOverflow="clip" wrap="square">
          <a:spAutoFit/>
        </a:bodyPr>
        <a:p>
          <a:pPr algn="l">
            <a:defRPr/>
          </a:pPr>
          <a:r>
            <a:rPr lang="en-US" cap="none" sz="1000" b="0" i="0" u="none" baseline="0"/>
            <a:t>×　１００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190500</xdr:rowOff>
    </xdr:from>
    <xdr:to>
      <xdr:col>5</xdr:col>
      <xdr:colOff>857250</xdr:colOff>
      <xdr:row>8</xdr:row>
      <xdr:rowOff>200025</xdr:rowOff>
    </xdr:to>
    <xdr:sp>
      <xdr:nvSpPr>
        <xdr:cNvPr id="1" name="TextBox 5"/>
        <xdr:cNvSpPr txBox="1">
          <a:spLocks noChangeArrowheads="1"/>
        </xdr:cNvSpPr>
      </xdr:nvSpPr>
      <xdr:spPr>
        <a:xfrm>
          <a:off x="95250" y="400050"/>
          <a:ext cx="6429375" cy="1476375"/>
        </a:xfrm>
        <a:prstGeom prst="rect">
          <a:avLst/>
        </a:prstGeom>
        <a:noFill/>
        <a:ln w="9525" cmpd="sng">
          <a:noFill/>
        </a:ln>
      </xdr:spPr>
      <xdr:txBody>
        <a:bodyPr vertOverflow="clip" wrap="square" anchor="dist"/>
        <a:p>
          <a:pPr algn="l">
            <a:defRPr/>
          </a:pPr>
          <a:r>
            <a:rPr lang="en-US" cap="none" sz="1000" b="0" i="0" u="none" baseline="0"/>
            <a:t>　夏季賞与（６月～８月）の支給労働者１人当たりの平均支給額は477,741円で、平均支給率は1.32月であった。
　また、支給事業所数割合は80.0％、支給労働者数割合は84.4％であった。
　次に、年末賞与（11月～１月）の支給労働者１人当たりの平均支給額は468,690円で、平均支給率は1.23月であった。
　　また、支給事業所数割合は90.9％、支給労働者数割合は92.0％であった。</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xdr:row>
      <xdr:rowOff>161925</xdr:rowOff>
    </xdr:from>
    <xdr:to>
      <xdr:col>9</xdr:col>
      <xdr:colOff>409575</xdr:colOff>
      <xdr:row>10</xdr:row>
      <xdr:rowOff>9525</xdr:rowOff>
    </xdr:to>
    <xdr:sp>
      <xdr:nvSpPr>
        <xdr:cNvPr id="1" name="TextBox 14"/>
        <xdr:cNvSpPr txBox="1">
          <a:spLocks noChangeArrowheads="1"/>
        </xdr:cNvSpPr>
      </xdr:nvSpPr>
      <xdr:spPr>
        <a:xfrm>
          <a:off x="133350" y="800100"/>
          <a:ext cx="6362700" cy="1276350"/>
        </a:xfrm>
        <a:prstGeom prst="rect">
          <a:avLst/>
        </a:prstGeom>
        <a:noFill/>
        <a:ln w="9525" cmpd="sng">
          <a:noFill/>
        </a:ln>
      </xdr:spPr>
      <xdr:txBody>
        <a:bodyPr vertOverflow="clip" wrap="square" anchor="dist"/>
        <a:p>
          <a:pPr algn="l">
            <a:defRPr/>
          </a:pPr>
          <a:r>
            <a:rPr lang="en-US" cap="none" sz="1000" b="0" i="0" u="none" baseline="0"/>
            <a:t>　調査産業計における１人１カ月の平均出勤日数は19.1日であった。
　これを産業別にみると、建設業が21.2日で最も多く、以下、不動産業（20.7日）、運輸業（20.5日）、情報通信業（20.0日）、サービス業（19.7日）、卸売・小売業（19.5日）、金融・保険業（19.5日）、製造業（19.4日）、複合サービス事業（19.4日）、電気・ガス・熱供給・水道業（18.9日）、医療，福祉（17.7日）、飲食店，宿泊業（17.4日）、教育，学習支援業（16.7日）の順になってい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30</xdr:row>
      <xdr:rowOff>0</xdr:rowOff>
    </xdr:from>
    <xdr:to>
      <xdr:col>7</xdr:col>
      <xdr:colOff>400050</xdr:colOff>
      <xdr:row>41</xdr:row>
      <xdr:rowOff>152400</xdr:rowOff>
    </xdr:to>
    <xdr:graphicFrame>
      <xdr:nvGraphicFramePr>
        <xdr:cNvPr id="1" name="Chart 1"/>
        <xdr:cNvGraphicFramePr/>
      </xdr:nvGraphicFramePr>
      <xdr:xfrm>
        <a:off x="142875" y="6334125"/>
        <a:ext cx="5314950" cy="24574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xdr:row>
      <xdr:rowOff>152400</xdr:rowOff>
    </xdr:from>
    <xdr:to>
      <xdr:col>9</xdr:col>
      <xdr:colOff>476250</xdr:colOff>
      <xdr:row>6</xdr:row>
      <xdr:rowOff>190500</xdr:rowOff>
    </xdr:to>
    <xdr:sp>
      <xdr:nvSpPr>
        <xdr:cNvPr id="2" name="TextBox 3"/>
        <xdr:cNvSpPr txBox="1">
          <a:spLocks noChangeArrowheads="1"/>
        </xdr:cNvSpPr>
      </xdr:nvSpPr>
      <xdr:spPr>
        <a:xfrm>
          <a:off x="133350" y="561975"/>
          <a:ext cx="6477000" cy="876300"/>
        </a:xfrm>
        <a:prstGeom prst="rect">
          <a:avLst/>
        </a:prstGeom>
        <a:noFill/>
        <a:ln w="9525" cmpd="sng">
          <a:noFill/>
        </a:ln>
      </xdr:spPr>
      <xdr:txBody>
        <a:bodyPr vertOverflow="clip" wrap="square" anchor="dist"/>
        <a:p>
          <a:pPr algn="l">
            <a:defRPr/>
          </a:pPr>
          <a:r>
            <a:rPr lang="en-US" cap="none" sz="1000" b="0" i="0" u="none" baseline="0"/>
            <a:t>　調査産業計における１人１カ月平均総実労働時間は155.2時間で、前年に比べて1.7％増となった。
　総実労働時間を所定内と所定外に分けてみると、所定内労働時間は140.2時間で、前年に比べて1.8％増となり、所定外労働時間は15.0時間で前年に比べて0.4％増となった。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34</xdr:row>
      <xdr:rowOff>57150</xdr:rowOff>
    </xdr:from>
    <xdr:to>
      <xdr:col>9</xdr:col>
      <xdr:colOff>180975</xdr:colOff>
      <xdr:row>50</xdr:row>
      <xdr:rowOff>66675</xdr:rowOff>
    </xdr:to>
    <xdr:graphicFrame>
      <xdr:nvGraphicFramePr>
        <xdr:cNvPr id="1" name="Chart 2"/>
        <xdr:cNvGraphicFramePr/>
      </xdr:nvGraphicFramePr>
      <xdr:xfrm>
        <a:off x="57150" y="6972300"/>
        <a:ext cx="6762750" cy="328612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9525</xdr:rowOff>
    </xdr:from>
    <xdr:to>
      <xdr:col>8</xdr:col>
      <xdr:colOff>1085850</xdr:colOff>
      <xdr:row>31</xdr:row>
      <xdr:rowOff>19050</xdr:rowOff>
    </xdr:to>
    <xdr:sp>
      <xdr:nvSpPr>
        <xdr:cNvPr id="2" name="TextBox 7"/>
        <xdr:cNvSpPr txBox="1">
          <a:spLocks noChangeArrowheads="1"/>
        </xdr:cNvSpPr>
      </xdr:nvSpPr>
      <xdr:spPr>
        <a:xfrm>
          <a:off x="114300" y="638175"/>
          <a:ext cx="6457950" cy="5667375"/>
        </a:xfrm>
        <a:prstGeom prst="rect">
          <a:avLst/>
        </a:prstGeom>
        <a:noFill/>
        <a:ln w="9525" cmpd="sng">
          <a:noFill/>
        </a:ln>
      </xdr:spPr>
      <xdr:txBody>
        <a:bodyPr vertOverflow="clip" wrap="square" anchor="dist"/>
        <a:p>
          <a:pPr algn="l">
            <a:defRPr/>
          </a:pPr>
          <a:r>
            <a:rPr lang="en-US" cap="none" sz="1000" b="0" i="0" u="none" baseline="0"/>
            <a:t>　産業別の総実労働時間をみると、運輸業が177.9時間と最も多く、次いで建設業（177.7時間）、情報通信業（168.9時間）、製造業(168.2時間)、不動産業(164.3時間)、電気・ガス・熱供給・水道業 （155.3時間）、金融・保険業（154.8時間）、サービス業（153.3時間)、複合サービス事業（144.4時間)、卸売・小売業（135.1時間）、医療，福祉（132.8時間）、教育，学習支援業（126.7時間）、飲食店，宿泊業（116.4時間）の順となっている。
　また、総実労働時間の対前年増減率をみると、建設業（23.9%増）、飲食店，宿泊業（12.0%増）、情報通信業(6.9%増)、卸売、小売業(3.5%増)、電気・ガス・熱供給・水道業（2.5％増）、製造業（2.2％増）、運輸業（0.1％増）で増加したのに対し、教育，学習支援業（3.1％減）、サービス業（2.4％減）、金融・保険業（1.6％減）、医療，福祉（1.2％減）、複合サービス事業（0.7％減）で減少した。
　次に、所定内労働時間についてみると、最も多かったのが建設業の160.6時間で、以下、不動産業（155.6時間）、運輸業（150.6時間）、情報通信業（149.8時間）、製造業（147.0時間）、金融・保険業（144.6時間）、サービス業（144.3時間）、電気・ガス・熱供給・水道業（141.5時間）、複合サービス事業（135.6時間）、卸売・小売業（127.4時間）、医療，福祉（126.3時間）、教育，学習支援業（126.3時間）、飲食店，宿泊業（109.6時間）の順となっている。
　また、所定内労働時間の対前年増減率では、建設業（23.4％増）、飲食店，宿泊業（11.2％増）、情報通信業（6.1％増）、複合サービス事業（3.2％増）、運輸業（3.0％増）、卸売・小売業（2.9％増）、製造業（1.9％増）、電気・ガス・熱供給・水道業（1.4％増）で増加したのに対し、教育，学習支援業（3.2％減）、金融・保険業（2.7％減）、サービス業（1.7％減）、医療，福祉（1.4％減）で減少した。
　さらに、所定外労働時間についてみると、運輸業が27.3時間で最も多く、以下、製造業（21.2時間）、情報通信業（19.1時間）、建設業（17.1時間）、電気・ガス・熱供給・水道業（13.8時間）、金融・保険業（10.2時間）、サービス業（9.0時間）、複合サービス事業（8.8時間）、不動産業（8.7時間）、卸売・小売業（7.7時間）、飲食店，宿泊業（6.8時間）、医療，福祉（6.5時間）、教育，学習支援業（0.4時間）の順となっている。
　また、所定外労働時間の対前年増減率については、建設業（39.0％増）、飲食店，宿泊業（29.1％増）、卸売・小売業（17.3％増）、電気・ガス・熱供給・水道業（16.1％増）、情報通信業（15.6％増）、金融・保険業（8.0％増）、教育，学習支援業（6.1％増）、製造業（1.9％増）、医療，福祉（1.4％増）で増加したのに対し、複合サービス事業（33.3％減）、運輸業（16.5％減）、サービス業（13.2％減）で減少した。</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9525</xdr:rowOff>
    </xdr:from>
    <xdr:to>
      <xdr:col>7</xdr:col>
      <xdr:colOff>581025</xdr:colOff>
      <xdr:row>52</xdr:row>
      <xdr:rowOff>114300</xdr:rowOff>
    </xdr:to>
    <xdr:graphicFrame>
      <xdr:nvGraphicFramePr>
        <xdr:cNvPr id="1" name="Chart 2"/>
        <xdr:cNvGraphicFramePr/>
      </xdr:nvGraphicFramePr>
      <xdr:xfrm>
        <a:off x="0" y="7334250"/>
        <a:ext cx="6505575" cy="31908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95250</xdr:rowOff>
    </xdr:from>
    <xdr:to>
      <xdr:col>7</xdr:col>
      <xdr:colOff>619125</xdr:colOff>
      <xdr:row>10</xdr:row>
      <xdr:rowOff>152400</xdr:rowOff>
    </xdr:to>
    <xdr:sp>
      <xdr:nvSpPr>
        <xdr:cNvPr id="2" name="TextBox 6"/>
        <xdr:cNvSpPr txBox="1">
          <a:spLocks noChangeArrowheads="1"/>
        </xdr:cNvSpPr>
      </xdr:nvSpPr>
      <xdr:spPr>
        <a:xfrm>
          <a:off x="133350" y="704850"/>
          <a:ext cx="6410325" cy="1457325"/>
        </a:xfrm>
        <a:prstGeom prst="rect">
          <a:avLst/>
        </a:prstGeom>
        <a:noFill/>
        <a:ln w="9525" cmpd="sng">
          <a:noFill/>
        </a:ln>
      </xdr:spPr>
      <xdr:txBody>
        <a:bodyPr vertOverflow="clip" wrap="square" anchor="dist"/>
        <a:p>
          <a:pPr algn="l">
            <a:defRPr/>
          </a:pPr>
          <a:r>
            <a:rPr lang="en-US" cap="none" sz="1000" b="0" i="0" u="none" baseline="0"/>
            <a:t>　調査産業計の雇用の動きを常用雇用指数（平成17年平均＝100）でみると、前年に比べて2.4％の増加となった。
　産業別の雇用の動きを対前年増減率によってみると、金融・保険業(34.8％増)、情報通信業(29.7％増)、建設業（3.3％増）、製造業（3.1％増）、運輸業（2.3％増）、卸売・小売業(2.3％増)、教育，学習支援業（1.7％増）、医療，福祉（1.3％増）で増加したのに対し、飲食店，宿泊業（10.0％減）、電気・ガス・熱供給・水道業（3.5％減）、サービス業（1.5％減）、複合サービス事業（0.8％減）で減少した。</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12</xdr:row>
      <xdr:rowOff>38100</xdr:rowOff>
    </xdr:from>
    <xdr:to>
      <xdr:col>8</xdr:col>
      <xdr:colOff>390525</xdr:colOff>
      <xdr:row>43</xdr:row>
      <xdr:rowOff>123825</xdr:rowOff>
    </xdr:to>
    <xdr:graphicFrame>
      <xdr:nvGraphicFramePr>
        <xdr:cNvPr id="1" name="Chart 1"/>
        <xdr:cNvGraphicFramePr/>
      </xdr:nvGraphicFramePr>
      <xdr:xfrm>
        <a:off x="371475" y="2009775"/>
        <a:ext cx="5886450" cy="51054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3</xdr:row>
      <xdr:rowOff>114300</xdr:rowOff>
    </xdr:from>
    <xdr:to>
      <xdr:col>8</xdr:col>
      <xdr:colOff>657225</xdr:colOff>
      <xdr:row>8</xdr:row>
      <xdr:rowOff>28575</xdr:rowOff>
    </xdr:to>
    <xdr:sp>
      <xdr:nvSpPr>
        <xdr:cNvPr id="2" name="TextBox 5"/>
        <xdr:cNvSpPr txBox="1">
          <a:spLocks noChangeArrowheads="1"/>
        </xdr:cNvSpPr>
      </xdr:nvSpPr>
      <xdr:spPr>
        <a:xfrm>
          <a:off x="85725" y="600075"/>
          <a:ext cx="6438900" cy="723900"/>
        </a:xfrm>
        <a:prstGeom prst="rect">
          <a:avLst/>
        </a:prstGeom>
        <a:noFill/>
        <a:ln w="9525" cmpd="sng">
          <a:noFill/>
        </a:ln>
      </xdr:spPr>
      <xdr:txBody>
        <a:bodyPr vertOverflow="clip" wrap="square" anchor="dist"/>
        <a:p>
          <a:pPr algn="l">
            <a:defRPr/>
          </a:pPr>
          <a:r>
            <a:rPr lang="en-US" cap="none" sz="1000" b="0" i="0" u="none" baseline="0"/>
            <a:t>　常用労働者の産業別の構成は、製造業が46.6％で最も大きい割合を占め、次いで卸売・小売業（10.8％）、医療，福祉（10.5％）、サービス業（9.1％）、教育，学習支援業（7.2％）、運輸業（6.0％）、飲食店，宿泊業（2.8％）、建設業（1.9％）、金融・保険業（1.7％）、複合サービス事業（1.7％）、情報通信業（1.2％）、電気・ガス・熱供給・水道業（0.4％）などの順となってい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533400</xdr:colOff>
      <xdr:row>50</xdr:row>
      <xdr:rowOff>304800</xdr:rowOff>
    </xdr:to>
    <xdr:graphicFrame>
      <xdr:nvGraphicFramePr>
        <xdr:cNvPr id="1" name="Chart 5"/>
        <xdr:cNvGraphicFramePr/>
      </xdr:nvGraphicFramePr>
      <xdr:xfrm>
        <a:off x="0" y="6943725"/>
        <a:ext cx="6619875" cy="302895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4</xdr:row>
      <xdr:rowOff>19050</xdr:rowOff>
    </xdr:from>
    <xdr:to>
      <xdr:col>9</xdr:col>
      <xdr:colOff>466725</xdr:colOff>
      <xdr:row>10</xdr:row>
      <xdr:rowOff>19050</xdr:rowOff>
    </xdr:to>
    <xdr:sp>
      <xdr:nvSpPr>
        <xdr:cNvPr id="2" name="TextBox 9"/>
        <xdr:cNvSpPr txBox="1">
          <a:spLocks noChangeArrowheads="1"/>
        </xdr:cNvSpPr>
      </xdr:nvSpPr>
      <xdr:spPr>
        <a:xfrm>
          <a:off x="85725" y="466725"/>
          <a:ext cx="6467475" cy="1228725"/>
        </a:xfrm>
        <a:prstGeom prst="rect">
          <a:avLst/>
        </a:prstGeom>
        <a:noFill/>
        <a:ln w="9525" cmpd="sng">
          <a:noFill/>
        </a:ln>
      </xdr:spPr>
      <xdr:txBody>
        <a:bodyPr vertOverflow="clip" wrap="square" anchor="dist"/>
        <a:p>
          <a:pPr algn="l">
            <a:defRPr/>
          </a:pPr>
          <a:r>
            <a:rPr lang="en-US" cap="none" sz="1000" b="0" i="0" u="none" baseline="0"/>
            <a:t>　平成19年７月末日現在における常用労働者の割合を、事業所規模別にみると規模１～４人は4.0％、５～29人は36.5％、30人以上は59.5％となっている。（調査産業計）
　これを産業別にみると、建設業、卸売・小売業、金融・保険業、不動産業、飲食店，宿泊業、複合サービス事業は常用労働者が５～29人の事業所の占める割合が高く、それ以外では30人以上の事業所の占める割合が高くなってい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46</xdr:row>
      <xdr:rowOff>38100</xdr:rowOff>
    </xdr:from>
    <xdr:to>
      <xdr:col>14</xdr:col>
      <xdr:colOff>190500</xdr:colOff>
      <xdr:row>60</xdr:row>
      <xdr:rowOff>133350</xdr:rowOff>
    </xdr:to>
    <xdr:graphicFrame>
      <xdr:nvGraphicFramePr>
        <xdr:cNvPr id="1" name="Chart 16"/>
        <xdr:cNvGraphicFramePr/>
      </xdr:nvGraphicFramePr>
      <xdr:xfrm>
        <a:off x="4105275" y="8286750"/>
        <a:ext cx="2981325" cy="3028950"/>
      </xdr:xfrm>
      <a:graphic>
        <a:graphicData uri="http://schemas.openxmlformats.org/drawingml/2006/chart">
          <c:chart xmlns:c="http://schemas.openxmlformats.org/drawingml/2006/chart" r:id="rId1"/>
        </a:graphicData>
      </a:graphic>
    </xdr:graphicFrame>
    <xdr:clientData/>
  </xdr:twoCellAnchor>
  <xdr:twoCellAnchor>
    <xdr:from>
      <xdr:col>9</xdr:col>
      <xdr:colOff>304800</xdr:colOff>
      <xdr:row>48</xdr:row>
      <xdr:rowOff>47625</xdr:rowOff>
    </xdr:from>
    <xdr:to>
      <xdr:col>10</xdr:col>
      <xdr:colOff>266700</xdr:colOff>
      <xdr:row>48</xdr:row>
      <xdr:rowOff>142875</xdr:rowOff>
    </xdr:to>
    <xdr:sp>
      <xdr:nvSpPr>
        <xdr:cNvPr id="2" name="Line 6"/>
        <xdr:cNvSpPr>
          <a:spLocks/>
        </xdr:cNvSpPr>
      </xdr:nvSpPr>
      <xdr:spPr>
        <a:xfrm flipH="1">
          <a:off x="5200650" y="8715375"/>
          <a:ext cx="36195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361950</xdr:colOff>
      <xdr:row>53</xdr:row>
      <xdr:rowOff>142875</xdr:rowOff>
    </xdr:from>
    <xdr:to>
      <xdr:col>12</xdr:col>
      <xdr:colOff>123825</xdr:colOff>
      <xdr:row>56</xdr:row>
      <xdr:rowOff>38100</xdr:rowOff>
    </xdr:to>
    <xdr:sp>
      <xdr:nvSpPr>
        <xdr:cNvPr id="3" name="Line 7"/>
        <xdr:cNvSpPr>
          <a:spLocks/>
        </xdr:cNvSpPr>
      </xdr:nvSpPr>
      <xdr:spPr>
        <a:xfrm flipH="1">
          <a:off x="6057900" y="9858375"/>
          <a:ext cx="161925" cy="523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10</xdr:col>
      <xdr:colOff>171450</xdr:colOff>
      <xdr:row>47</xdr:row>
      <xdr:rowOff>66675</xdr:rowOff>
    </xdr:from>
    <xdr:ext cx="523875" cy="171450"/>
    <xdr:sp>
      <xdr:nvSpPr>
        <xdr:cNvPr id="4" name="TextBox 10"/>
        <xdr:cNvSpPr txBox="1">
          <a:spLocks noChangeArrowheads="1"/>
        </xdr:cNvSpPr>
      </xdr:nvSpPr>
      <xdr:spPr>
        <a:xfrm>
          <a:off x="5467350" y="8524875"/>
          <a:ext cx="523875" cy="171450"/>
        </a:xfrm>
        <a:prstGeom prst="rect">
          <a:avLst/>
        </a:prstGeom>
        <a:solidFill>
          <a:srgbClr val="FFFFFF"/>
        </a:solidFill>
        <a:ln w="9525" cmpd="sng">
          <a:solidFill>
            <a:srgbClr val="000000"/>
          </a:solidFill>
          <a:headEnd type="none"/>
          <a:tailEnd type="none"/>
        </a:ln>
      </xdr:spPr>
      <xdr:txBody>
        <a:bodyPr vertOverflow="clip" wrap="square" anchor="ctr">
          <a:spAutoFit/>
        </a:bodyPr>
        <a:p>
          <a:pPr algn="l">
            <a:defRPr/>
          </a:pPr>
          <a:r>
            <a:rPr lang="en-US" cap="none" sz="900" b="0" i="0" u="none" baseline="0"/>
            <a:t>入職超過</a:t>
          </a:r>
        </a:p>
      </xdr:txBody>
    </xdr:sp>
    <xdr:clientData/>
  </xdr:oneCellAnchor>
  <xdr:oneCellAnchor>
    <xdr:from>
      <xdr:col>11</xdr:col>
      <xdr:colOff>323850</xdr:colOff>
      <xdr:row>52</xdr:row>
      <xdr:rowOff>200025</xdr:rowOff>
    </xdr:from>
    <xdr:ext cx="561975" cy="180975"/>
    <xdr:sp>
      <xdr:nvSpPr>
        <xdr:cNvPr id="5" name="TextBox 11"/>
        <xdr:cNvSpPr txBox="1">
          <a:spLocks noChangeArrowheads="1"/>
        </xdr:cNvSpPr>
      </xdr:nvSpPr>
      <xdr:spPr>
        <a:xfrm>
          <a:off x="6019800" y="9705975"/>
          <a:ext cx="561975" cy="180975"/>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900" b="0" i="0" u="none" baseline="0"/>
            <a:t>離職超過</a:t>
          </a:r>
        </a:p>
      </xdr:txBody>
    </xdr:sp>
    <xdr:clientData/>
  </xdr:oneCellAnchor>
  <xdr:oneCellAnchor>
    <xdr:from>
      <xdr:col>5</xdr:col>
      <xdr:colOff>19050</xdr:colOff>
      <xdr:row>59</xdr:row>
      <xdr:rowOff>76200</xdr:rowOff>
    </xdr:from>
    <xdr:ext cx="523875" cy="180975"/>
    <xdr:sp>
      <xdr:nvSpPr>
        <xdr:cNvPr id="6" name="TextBox 12"/>
        <xdr:cNvSpPr txBox="1">
          <a:spLocks noChangeArrowheads="1"/>
        </xdr:cNvSpPr>
      </xdr:nvSpPr>
      <xdr:spPr>
        <a:xfrm>
          <a:off x="3314700" y="11049000"/>
          <a:ext cx="52387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oneCellAnchor>
    <xdr:from>
      <xdr:col>7</xdr:col>
      <xdr:colOff>323850</xdr:colOff>
      <xdr:row>45</xdr:row>
      <xdr:rowOff>28575</xdr:rowOff>
    </xdr:from>
    <xdr:ext cx="590550" cy="180975"/>
    <xdr:sp>
      <xdr:nvSpPr>
        <xdr:cNvPr id="7" name="TextBox 13"/>
        <xdr:cNvSpPr txBox="1">
          <a:spLocks noChangeArrowheads="1"/>
        </xdr:cNvSpPr>
      </xdr:nvSpPr>
      <xdr:spPr>
        <a:xfrm>
          <a:off x="4419600" y="8067675"/>
          <a:ext cx="590550"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oneCellAnchor>
    <xdr:from>
      <xdr:col>0</xdr:col>
      <xdr:colOff>180975</xdr:colOff>
      <xdr:row>45</xdr:row>
      <xdr:rowOff>28575</xdr:rowOff>
    </xdr:from>
    <xdr:ext cx="466725" cy="180975"/>
    <xdr:sp>
      <xdr:nvSpPr>
        <xdr:cNvPr id="8" name="TextBox 14"/>
        <xdr:cNvSpPr txBox="1">
          <a:spLocks noChangeArrowheads="1"/>
        </xdr:cNvSpPr>
      </xdr:nvSpPr>
      <xdr:spPr>
        <a:xfrm>
          <a:off x="180975" y="8067675"/>
          <a:ext cx="466725" cy="180975"/>
        </a:xfrm>
        <a:prstGeom prst="rect">
          <a:avLst/>
        </a:prstGeom>
        <a:noFill/>
        <a:ln w="9525" cmpd="sng">
          <a:noFill/>
        </a:ln>
      </xdr:spPr>
      <xdr:txBody>
        <a:bodyPr vertOverflow="clip" wrap="square"/>
        <a:p>
          <a:pPr algn="l">
            <a:defRPr/>
          </a:pPr>
          <a:r>
            <a:rPr lang="en-US" cap="none" sz="800" b="0" i="0" u="none" baseline="0"/>
            <a:t>（％）</a:t>
          </a:r>
        </a:p>
      </xdr:txBody>
    </xdr:sp>
    <xdr:clientData/>
  </xdr:oneCellAnchor>
  <xdr:twoCellAnchor>
    <xdr:from>
      <xdr:col>0</xdr:col>
      <xdr:colOff>38100</xdr:colOff>
      <xdr:row>45</xdr:row>
      <xdr:rowOff>200025</xdr:rowOff>
    </xdr:from>
    <xdr:to>
      <xdr:col>5</xdr:col>
      <xdr:colOff>47625</xdr:colOff>
      <xdr:row>60</xdr:row>
      <xdr:rowOff>161925</xdr:rowOff>
    </xdr:to>
    <xdr:graphicFrame>
      <xdr:nvGraphicFramePr>
        <xdr:cNvPr id="9" name="Chart 15"/>
        <xdr:cNvGraphicFramePr/>
      </xdr:nvGraphicFramePr>
      <xdr:xfrm>
        <a:off x="38100" y="8239125"/>
        <a:ext cx="3305175" cy="3105150"/>
      </xdr:xfrm>
      <a:graphic>
        <a:graphicData uri="http://schemas.openxmlformats.org/drawingml/2006/chart">
          <c:chart xmlns:c="http://schemas.openxmlformats.org/drawingml/2006/chart" r:id="rId2"/>
        </a:graphicData>
      </a:graphic>
    </xdr:graphicFrame>
    <xdr:clientData/>
  </xdr:twoCellAnchor>
  <xdr:oneCellAnchor>
    <xdr:from>
      <xdr:col>14</xdr:col>
      <xdr:colOff>123825</xdr:colOff>
      <xdr:row>59</xdr:row>
      <xdr:rowOff>28575</xdr:rowOff>
    </xdr:from>
    <xdr:ext cx="428625" cy="180975"/>
    <xdr:sp>
      <xdr:nvSpPr>
        <xdr:cNvPr id="10" name="TextBox 17"/>
        <xdr:cNvSpPr txBox="1">
          <a:spLocks noChangeArrowheads="1"/>
        </xdr:cNvSpPr>
      </xdr:nvSpPr>
      <xdr:spPr>
        <a:xfrm>
          <a:off x="7019925" y="11001375"/>
          <a:ext cx="428625" cy="180975"/>
        </a:xfrm>
        <a:prstGeom prst="rect">
          <a:avLst/>
        </a:prstGeom>
        <a:noFill/>
        <a:ln w="9525" cmpd="sng">
          <a:noFill/>
        </a:ln>
      </xdr:spPr>
      <xdr:txBody>
        <a:bodyPr vertOverflow="clip" wrap="square"/>
        <a:p>
          <a:pPr algn="l">
            <a:defRPr/>
          </a:pPr>
          <a:r>
            <a:rPr lang="en-US" cap="none" sz="800" b="0" i="0" u="none" baseline="0"/>
            <a:t>（月）</a:t>
          </a:r>
        </a:p>
      </xdr:txBody>
    </xdr:sp>
    <xdr:clientData/>
  </xdr:oneCellAnchor>
  <xdr:twoCellAnchor>
    <xdr:from>
      <xdr:col>0</xdr:col>
      <xdr:colOff>257175</xdr:colOff>
      <xdr:row>3</xdr:row>
      <xdr:rowOff>200025</xdr:rowOff>
    </xdr:from>
    <xdr:to>
      <xdr:col>14</xdr:col>
      <xdr:colOff>219075</xdr:colOff>
      <xdr:row>9</xdr:row>
      <xdr:rowOff>19050</xdr:rowOff>
    </xdr:to>
    <xdr:sp>
      <xdr:nvSpPr>
        <xdr:cNvPr id="11" name="TextBox 19"/>
        <xdr:cNvSpPr txBox="1">
          <a:spLocks noChangeArrowheads="1"/>
        </xdr:cNvSpPr>
      </xdr:nvSpPr>
      <xdr:spPr>
        <a:xfrm>
          <a:off x="257175" y="828675"/>
          <a:ext cx="6858000" cy="1076325"/>
        </a:xfrm>
        <a:prstGeom prst="rect">
          <a:avLst/>
        </a:prstGeom>
        <a:noFill/>
        <a:ln w="9525" cmpd="sng">
          <a:noFill/>
        </a:ln>
      </xdr:spPr>
      <xdr:txBody>
        <a:bodyPr vertOverflow="clip" wrap="square" anchor="dist"/>
        <a:p>
          <a:pPr algn="l">
            <a:defRPr/>
          </a:pPr>
          <a:r>
            <a:rPr lang="en-US" cap="none" sz="1000" b="0" i="0" u="none" baseline="0"/>
            <a:t>　労働異動率（常用労働者における月間の増加および減少労働者の月初労働者数に対する百分率）を調査産業計の月平均でみると、入職率1.82％、離職率1.58％で0.24ポイントの入職超過となった。
　また、年間累計では、入職率は21.88％で前年に比べて1.07ポイントの増加、離職率は19.01％で前年に比べて0.01ポイントの増加となっている。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5</xdr:row>
      <xdr:rowOff>123825</xdr:rowOff>
    </xdr:from>
    <xdr:to>
      <xdr:col>10</xdr:col>
      <xdr:colOff>200025</xdr:colOff>
      <xdr:row>27</xdr:row>
      <xdr:rowOff>123825</xdr:rowOff>
    </xdr:to>
    <xdr:graphicFrame>
      <xdr:nvGraphicFramePr>
        <xdr:cNvPr id="1" name="Chart 1"/>
        <xdr:cNvGraphicFramePr/>
      </xdr:nvGraphicFramePr>
      <xdr:xfrm>
        <a:off x="1104900" y="981075"/>
        <a:ext cx="4076700" cy="3771900"/>
      </xdr:xfrm>
      <a:graphic>
        <a:graphicData uri="http://schemas.openxmlformats.org/drawingml/2006/chart">
          <c:chart xmlns:c="http://schemas.openxmlformats.org/drawingml/2006/chart" r:id="rId1"/>
        </a:graphicData>
      </a:graphic>
    </xdr:graphicFrame>
    <xdr:clientData/>
  </xdr:twoCellAnchor>
  <xdr:twoCellAnchor>
    <xdr:from>
      <xdr:col>11</xdr:col>
      <xdr:colOff>333375</xdr:colOff>
      <xdr:row>10</xdr:row>
      <xdr:rowOff>123825</xdr:rowOff>
    </xdr:from>
    <xdr:to>
      <xdr:col>16</xdr:col>
      <xdr:colOff>19050</xdr:colOff>
      <xdr:row>14</xdr:row>
      <xdr:rowOff>114300</xdr:rowOff>
    </xdr:to>
    <xdr:sp>
      <xdr:nvSpPr>
        <xdr:cNvPr id="2" name="TextBox 2"/>
        <xdr:cNvSpPr txBox="1">
          <a:spLocks noChangeArrowheads="1"/>
        </xdr:cNvSpPr>
      </xdr:nvSpPr>
      <xdr:spPr>
        <a:xfrm>
          <a:off x="5772150" y="1838325"/>
          <a:ext cx="242887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長期時系列表本末労働者数
規模30人以上
前年比の値を転記</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5</xdr:row>
      <xdr:rowOff>76200</xdr:rowOff>
    </xdr:from>
    <xdr:to>
      <xdr:col>14</xdr:col>
      <xdr:colOff>628650</xdr:colOff>
      <xdr:row>24</xdr:row>
      <xdr:rowOff>0</xdr:rowOff>
    </xdr:to>
    <xdr:graphicFrame>
      <xdr:nvGraphicFramePr>
        <xdr:cNvPr id="1" name="Chart 1"/>
        <xdr:cNvGraphicFramePr/>
      </xdr:nvGraphicFramePr>
      <xdr:xfrm>
        <a:off x="323850" y="933450"/>
        <a:ext cx="5581650" cy="3181350"/>
      </xdr:xfrm>
      <a:graphic>
        <a:graphicData uri="http://schemas.openxmlformats.org/drawingml/2006/chart">
          <c:chart xmlns:c="http://schemas.openxmlformats.org/drawingml/2006/chart" r:id="rId1"/>
        </a:graphicData>
      </a:graphic>
    </xdr:graphicFrame>
    <xdr:clientData/>
  </xdr:twoCellAnchor>
  <xdr:twoCellAnchor>
    <xdr:from>
      <xdr:col>14</xdr:col>
      <xdr:colOff>361950</xdr:colOff>
      <xdr:row>1</xdr:row>
      <xdr:rowOff>133350</xdr:rowOff>
    </xdr:from>
    <xdr:to>
      <xdr:col>18</xdr:col>
      <xdr:colOff>66675</xdr:colOff>
      <xdr:row>3</xdr:row>
      <xdr:rowOff>76200</xdr:rowOff>
    </xdr:to>
    <xdr:sp>
      <xdr:nvSpPr>
        <xdr:cNvPr id="2" name="TextBox 4"/>
        <xdr:cNvSpPr txBox="1">
          <a:spLocks noChangeArrowheads="1"/>
        </xdr:cNvSpPr>
      </xdr:nvSpPr>
      <xdr:spPr>
        <a:xfrm>
          <a:off x="5638800" y="304800"/>
          <a:ext cx="24479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P21　調査産業計と同じ内容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257175</xdr:rowOff>
    </xdr:from>
    <xdr:to>
      <xdr:col>8</xdr:col>
      <xdr:colOff>219075</xdr:colOff>
      <xdr:row>53</xdr:row>
      <xdr:rowOff>38100</xdr:rowOff>
    </xdr:to>
    <xdr:graphicFrame>
      <xdr:nvGraphicFramePr>
        <xdr:cNvPr id="1" name="Chart 1"/>
        <xdr:cNvGraphicFramePr/>
      </xdr:nvGraphicFramePr>
      <xdr:xfrm>
        <a:off x="0" y="847725"/>
        <a:ext cx="6429375" cy="11125200"/>
      </xdr:xfrm>
      <a:graphic>
        <a:graphicData uri="http://schemas.openxmlformats.org/drawingml/2006/chart">
          <c:chart xmlns:c="http://schemas.openxmlformats.org/drawingml/2006/chart" r:id="rId1"/>
        </a:graphicData>
      </a:graphic>
    </xdr:graphicFrame>
    <xdr:clientData/>
  </xdr:twoCellAnchor>
  <xdr:oneCellAnchor>
    <xdr:from>
      <xdr:col>7</xdr:col>
      <xdr:colOff>161925</xdr:colOff>
      <xdr:row>51</xdr:row>
      <xdr:rowOff>142875</xdr:rowOff>
    </xdr:from>
    <xdr:ext cx="561975" cy="209550"/>
    <xdr:sp>
      <xdr:nvSpPr>
        <xdr:cNvPr id="2" name="TextBox 2"/>
        <xdr:cNvSpPr txBox="1">
          <a:spLocks noChangeArrowheads="1"/>
        </xdr:cNvSpPr>
      </xdr:nvSpPr>
      <xdr:spPr>
        <a:xfrm>
          <a:off x="5686425" y="11734800"/>
          <a:ext cx="561975" cy="209550"/>
        </a:xfrm>
        <a:prstGeom prst="rect">
          <a:avLst/>
        </a:prstGeom>
        <a:solidFill>
          <a:srgbClr val="FFFFFF"/>
        </a:solidFill>
        <a:ln w="9525" cmpd="sng">
          <a:noFill/>
        </a:ln>
      </xdr:spPr>
      <xdr:txBody>
        <a:bodyPr vertOverflow="clip" wrap="square">
          <a:spAutoFit/>
        </a:bodyPr>
        <a:p>
          <a:pPr algn="r">
            <a:defRPr/>
          </a:pPr>
          <a:r>
            <a:rPr lang="en-US" cap="none" sz="1100" b="0" i="0" u="none" baseline="0"/>
            <a:t>（年）</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57150</xdr:rowOff>
    </xdr:from>
    <xdr:to>
      <xdr:col>8</xdr:col>
      <xdr:colOff>647700</xdr:colOff>
      <xdr:row>48</xdr:row>
      <xdr:rowOff>104775</xdr:rowOff>
    </xdr:to>
    <xdr:graphicFrame>
      <xdr:nvGraphicFramePr>
        <xdr:cNvPr id="1" name="Chart 4"/>
        <xdr:cNvGraphicFramePr/>
      </xdr:nvGraphicFramePr>
      <xdr:xfrm>
        <a:off x="9525" y="6896100"/>
        <a:ext cx="6610350" cy="2962275"/>
      </xdr:xfrm>
      <a:graphic>
        <a:graphicData uri="http://schemas.openxmlformats.org/drawingml/2006/chart">
          <c:chart xmlns:c="http://schemas.openxmlformats.org/drawingml/2006/chart" r:id="rId1"/>
        </a:graphicData>
      </a:graphic>
    </xdr:graphicFrame>
    <xdr:clientData/>
  </xdr:twoCellAnchor>
  <xdr:twoCellAnchor>
    <xdr:from>
      <xdr:col>1</xdr:col>
      <xdr:colOff>161925</xdr:colOff>
      <xdr:row>42</xdr:row>
      <xdr:rowOff>9525</xdr:rowOff>
    </xdr:from>
    <xdr:to>
      <xdr:col>8</xdr:col>
      <xdr:colOff>409575</xdr:colOff>
      <xdr:row>42</xdr:row>
      <xdr:rowOff>9525</xdr:rowOff>
    </xdr:to>
    <xdr:sp>
      <xdr:nvSpPr>
        <xdr:cNvPr id="2" name="Line 26"/>
        <xdr:cNvSpPr>
          <a:spLocks/>
        </xdr:cNvSpPr>
      </xdr:nvSpPr>
      <xdr:spPr>
        <a:xfrm flipV="1">
          <a:off x="457200" y="8734425"/>
          <a:ext cx="5924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104775</xdr:colOff>
      <xdr:row>4</xdr:row>
      <xdr:rowOff>9525</xdr:rowOff>
    </xdr:from>
    <xdr:to>
      <xdr:col>8</xdr:col>
      <xdr:colOff>533400</xdr:colOff>
      <xdr:row>15</xdr:row>
      <xdr:rowOff>47625</xdr:rowOff>
    </xdr:to>
    <xdr:sp>
      <xdr:nvSpPr>
        <xdr:cNvPr id="3" name="TextBox 28"/>
        <xdr:cNvSpPr txBox="1">
          <a:spLocks noChangeArrowheads="1"/>
        </xdr:cNvSpPr>
      </xdr:nvSpPr>
      <xdr:spPr>
        <a:xfrm>
          <a:off x="104775" y="857250"/>
          <a:ext cx="6400800" cy="2343150"/>
        </a:xfrm>
        <a:prstGeom prst="rect">
          <a:avLst/>
        </a:prstGeom>
        <a:solidFill>
          <a:srgbClr val="FFFFFF"/>
        </a:solidFill>
        <a:ln w="9525" cmpd="sng">
          <a:noFill/>
        </a:ln>
      </xdr:spPr>
      <xdr:txBody>
        <a:bodyPr vertOverflow="clip" wrap="square" anchor="dist"/>
        <a:p>
          <a:pPr algn="l">
            <a:defRPr/>
          </a:pPr>
          <a:r>
            <a:rPr lang="en-US" cap="none" sz="1000" b="0" i="0" u="none" baseline="0"/>
            <a:t>　調査産業計の常用労働者１人当たり月間現金給与総額は374,808円で、前年に比べて0.1％増となり、前年の増減率(1.3％増)を1.2ポイント下回った。全国平均は377,731円で前年に比べて0.3％減となっている。
　現金給与総額をきまって支給する給与、特別に支払われた給与に分けてそれぞれの動きをみると、きまって支給する給与は 300,567円で前年に比べて1.6％増となり、前年の増減率(0.7％増)を0.9ポイント上回った。全国平均は299,782円で、前年に比べて0.5％増となっている。
　一方、特別に支払われた給与は74,241円で、全国平均（77,949円）より3,708円下回った。
　現金給与総額を全国平均と比較すると、全国平均 ＝100に対して滋賀県は99.2となり、格差は前年（98.4）に比べて0.8ポイント縮まった。きまって支給する給与は 100.3で、前年（98.7）に比べて1.6ポイント増で全国平均を上回り、特別に支払われた給与は 95.2で前年（97.2）に比べて2.0ポイント拡がった。</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xdr:row>
      <xdr:rowOff>9525</xdr:rowOff>
    </xdr:from>
    <xdr:to>
      <xdr:col>8</xdr:col>
      <xdr:colOff>981075</xdr:colOff>
      <xdr:row>34</xdr:row>
      <xdr:rowOff>19050</xdr:rowOff>
    </xdr:to>
    <xdr:graphicFrame>
      <xdr:nvGraphicFramePr>
        <xdr:cNvPr id="1" name="Chart 1"/>
        <xdr:cNvGraphicFramePr/>
      </xdr:nvGraphicFramePr>
      <xdr:xfrm>
        <a:off x="9525" y="2514600"/>
        <a:ext cx="6457950" cy="4619625"/>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2</xdr:row>
      <xdr:rowOff>200025</xdr:rowOff>
    </xdr:from>
    <xdr:to>
      <xdr:col>8</xdr:col>
      <xdr:colOff>828675</xdr:colOff>
      <xdr:row>10</xdr:row>
      <xdr:rowOff>19050</xdr:rowOff>
    </xdr:to>
    <xdr:sp>
      <xdr:nvSpPr>
        <xdr:cNvPr id="2" name="TextBox 7"/>
        <xdr:cNvSpPr txBox="1">
          <a:spLocks noChangeArrowheads="1"/>
        </xdr:cNvSpPr>
      </xdr:nvSpPr>
      <xdr:spPr>
        <a:xfrm>
          <a:off x="247650" y="609600"/>
          <a:ext cx="6067425" cy="1495425"/>
        </a:xfrm>
        <a:prstGeom prst="rect">
          <a:avLst/>
        </a:prstGeom>
        <a:noFill/>
        <a:ln w="9525" cmpd="sng">
          <a:noFill/>
        </a:ln>
      </xdr:spPr>
      <xdr:txBody>
        <a:bodyPr vertOverflow="clip" wrap="square" anchor="dist"/>
        <a:p>
          <a:pPr algn="l">
            <a:defRPr/>
          </a:pPr>
          <a:r>
            <a:rPr lang="en-US" cap="none" sz="1000" b="0" i="0" u="none" baseline="0"/>
            <a:t>　物価上昇分を除いた実質賃金指数（現金給与総額）の伸びをみると、前年に比べて0.3％増となり、前年の増減率（0.9％増）を0.6ポイント下回った。
　また、きまって支給する給与について実質賃金指数の伸びをみると、前年に比べて1.8％増となり、前年の増減率（0.3％増）を1.5ポイント上回った。（第１表）
　次に、実質賃金指数を月別に対前年同月増減率でみると、現金給与総額は賞与支給時期の変動もあって不規則な変化となっているが、きまって支給する給与については、対前年比で0.9～2.9％増となっている。</a:t>
          </a:r>
        </a:p>
      </xdr:txBody>
    </xdr:sp>
    <xdr:clientData/>
  </xdr:twoCellAnchor>
  <xdr:twoCellAnchor>
    <xdr:from>
      <xdr:col>0</xdr:col>
      <xdr:colOff>219075</xdr:colOff>
      <xdr:row>36</xdr:row>
      <xdr:rowOff>123825</xdr:rowOff>
    </xdr:from>
    <xdr:to>
      <xdr:col>8</xdr:col>
      <xdr:colOff>895350</xdr:colOff>
      <xdr:row>48</xdr:row>
      <xdr:rowOff>57150</xdr:rowOff>
    </xdr:to>
    <xdr:sp>
      <xdr:nvSpPr>
        <xdr:cNvPr id="3" name="TextBox 8"/>
        <xdr:cNvSpPr txBox="1">
          <a:spLocks noChangeArrowheads="1"/>
        </xdr:cNvSpPr>
      </xdr:nvSpPr>
      <xdr:spPr>
        <a:xfrm>
          <a:off x="219075" y="7658100"/>
          <a:ext cx="6162675" cy="2447925"/>
        </a:xfrm>
        <a:prstGeom prst="rect">
          <a:avLst/>
        </a:prstGeom>
        <a:noFill/>
        <a:ln w="9525" cmpd="sng">
          <a:noFill/>
        </a:ln>
      </xdr:spPr>
      <xdr:txBody>
        <a:bodyPr vertOverflow="clip" wrap="square" anchor="dist"/>
        <a:p>
          <a:pPr algn="l">
            <a:defRPr/>
          </a:pPr>
          <a:r>
            <a:rPr lang="en-US" cap="none" sz="1000" b="0" i="0" u="none" baseline="0"/>
            <a:t>　産業別に現金給与総額の動きを対前年増減率によってみると、建設業（18.2％増）、飲食店，宿泊業（11.2％増）、情報通信業(7.8％増)、電気・ガス・熱供給・水道業（7.1％増）、卸売・小売業（5.5％増）、複合サービス事業（3.1％増）、医療，福祉（1.0％増）が増加したのに対し、製造業（0.3％減）、サービス業（0.6％減）、運輸業（1.0％減）、金融・保険業（5.4％減）、教育，学習支援業（7.1％減）では減少した。
　次に、きまって支給する給与についてみると、飲食店，宿泊業（12.1％増）、卸売・小売業（6.4％増）、建設業(6.2％増)、金融・保険業（5.5％増）、電気・ガス・熱供給・水道業（3.5％増）、医療，福祉（2.9％増）、サービス業（2.0％増）、運輸業（1.3％増）、製造業（0.4％増）、情報通信業（0.1％増）が増加したのに対し、教育，学習支援業（0.2％減）、複合サービス事業（0.5％減）では減少した。
　さらに、特別に支払われた給与は、電気・ガス・熱供給・水道業が167,163円と最も高く、飲食店，宿泊業が16,256円と最も低かった。</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xdr:row>
      <xdr:rowOff>152400</xdr:rowOff>
    </xdr:from>
    <xdr:to>
      <xdr:col>7</xdr:col>
      <xdr:colOff>600075</xdr:colOff>
      <xdr:row>11</xdr:row>
      <xdr:rowOff>28575</xdr:rowOff>
    </xdr:to>
    <xdr:sp>
      <xdr:nvSpPr>
        <xdr:cNvPr id="1" name="TextBox 28"/>
        <xdr:cNvSpPr txBox="1">
          <a:spLocks noChangeArrowheads="1"/>
        </xdr:cNvSpPr>
      </xdr:nvSpPr>
      <xdr:spPr>
        <a:xfrm>
          <a:off x="142875" y="571500"/>
          <a:ext cx="6362700" cy="1762125"/>
        </a:xfrm>
        <a:prstGeom prst="rect">
          <a:avLst/>
        </a:prstGeom>
        <a:noFill/>
        <a:ln w="9525" cmpd="sng">
          <a:noFill/>
        </a:ln>
      </xdr:spPr>
      <xdr:txBody>
        <a:bodyPr vertOverflow="clip" wrap="square" anchor="dist"/>
        <a:p>
          <a:pPr algn="l">
            <a:defRPr/>
          </a:pPr>
          <a:r>
            <a:rPr lang="en-US" cap="none" sz="1000" b="0" i="0" u="none" baseline="0"/>
            <a:t>　きまって支給する給与について、製造業＝100として産業間の賃金を比較してみると、電気・ガス・熱供給・水道業が132.1で製造業を上回り、次いで情報通信業(124.2)、金融・保険業(118.9)、建設業（115.9）、教育，学習支援業（103.6）、不動産業（97.6）、複合サービス事業（81.6）、サービス業（81.3）、医療，福祉（76.4）、運輸業（76.1）、卸売・小売業（57.5）、飲食店，宿泊業（41.9）の順となっている。
　また、格差の年次推移をみると、建設業と情報通信業で製造業に対する格差の逆転が生じたが、それ以外の産業間で格差が縮まったものと拡大したものとは、ほぼ同数となっており、大きな変化は見られなかった。</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0.02825</cdr:y>
    </cdr:from>
    <cdr:to>
      <cdr:x>0</cdr:x>
      <cdr:y>0.08925</cdr:y>
    </cdr:to>
    <cdr:sp>
      <cdr:nvSpPr>
        <cdr:cNvPr id="1" name="TextBox 1"/>
        <cdr:cNvSpPr txBox="1">
          <a:spLocks noChangeArrowheads="1"/>
        </cdr:cNvSpPr>
      </cdr:nvSpPr>
      <cdr:spPr>
        <a:xfrm>
          <a:off x="0" y="95250"/>
          <a:ext cx="0" cy="209550"/>
        </a:xfrm>
        <a:prstGeom prst="rect">
          <a:avLst/>
        </a:prstGeom>
        <a:noFill/>
        <a:ln w="9525" cmpd="sng">
          <a:noFill/>
        </a:ln>
      </cdr:spPr>
      <cdr:txBody>
        <a:bodyPr vertOverflow="clip" wrap="square"/>
        <a:p>
          <a:pPr algn="l">
            <a:defRPr/>
          </a:pPr>
          <a:r>
            <a:rPr lang="en-US" cap="none" sz="900" b="0" i="0" u="none" baseline="0"/>
            <a:t>（円）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28575</xdr:rowOff>
    </xdr:from>
    <xdr:to>
      <xdr:col>6</xdr:col>
      <xdr:colOff>733425</xdr:colOff>
      <xdr:row>49</xdr:row>
      <xdr:rowOff>161925</xdr:rowOff>
    </xdr:to>
    <xdr:graphicFrame>
      <xdr:nvGraphicFramePr>
        <xdr:cNvPr id="1" name="Chart 19"/>
        <xdr:cNvGraphicFramePr/>
      </xdr:nvGraphicFramePr>
      <xdr:xfrm>
        <a:off x="0" y="7410450"/>
        <a:ext cx="6619875" cy="34575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4</xdr:row>
      <xdr:rowOff>28575</xdr:rowOff>
    </xdr:from>
    <xdr:to>
      <xdr:col>6</xdr:col>
      <xdr:colOff>647700</xdr:colOff>
      <xdr:row>12</xdr:row>
      <xdr:rowOff>85725</xdr:rowOff>
    </xdr:to>
    <xdr:sp>
      <xdr:nvSpPr>
        <xdr:cNvPr id="2" name="TextBox 21"/>
        <xdr:cNvSpPr txBox="1">
          <a:spLocks noChangeArrowheads="1"/>
        </xdr:cNvSpPr>
      </xdr:nvSpPr>
      <xdr:spPr>
        <a:xfrm>
          <a:off x="133350" y="809625"/>
          <a:ext cx="6400800" cy="1733550"/>
        </a:xfrm>
        <a:prstGeom prst="rect">
          <a:avLst/>
        </a:prstGeom>
        <a:noFill/>
        <a:ln w="9525" cmpd="sng">
          <a:noFill/>
        </a:ln>
      </xdr:spPr>
      <xdr:txBody>
        <a:bodyPr vertOverflow="clip" wrap="square" anchor="dist"/>
        <a:p>
          <a:pPr algn="l">
            <a:defRPr/>
          </a:pPr>
          <a:r>
            <a:rPr lang="en-US" cap="none" sz="1000" b="0" i="0" u="none" baseline="0"/>
            <a:t>　現金給与総額（調査産業計）を男女別にみると、男458,407円、女は225,609円で、きまって支給する給与については、男が363,716円に対し、女は187,866円となっている。
　男女格差（男を100とする）をみると、女の現金給与総額（調査産業計）は49.2（前年49.5）で、0.3ポイント拡がり、きまって支給する給与は51.7（前年51.9）で、0.2ポイント拡がった。
　次に、産業別に現金給与総額の男女格差をみると、最も大きいのは卸売・小売業の40.0、次いで運輸業の47.0で、最も小さいのは教育，学習支援業の69.4となっている。
　また、きまって支給する給与についてみると、男女格差が最も大きいのは卸売・小売業の43.5、次いで運輸業の48.7で、最も小さいのは教育，学習支援業の69.4となっている。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28575</xdr:rowOff>
    </xdr:from>
    <xdr:to>
      <xdr:col>6</xdr:col>
      <xdr:colOff>923925</xdr:colOff>
      <xdr:row>44</xdr:row>
      <xdr:rowOff>171450</xdr:rowOff>
    </xdr:to>
    <xdr:graphicFrame>
      <xdr:nvGraphicFramePr>
        <xdr:cNvPr id="1" name="Chart 6"/>
        <xdr:cNvGraphicFramePr/>
      </xdr:nvGraphicFramePr>
      <xdr:xfrm>
        <a:off x="0" y="6210300"/>
        <a:ext cx="6543675" cy="3914775"/>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3</xdr:row>
      <xdr:rowOff>171450</xdr:rowOff>
    </xdr:from>
    <xdr:to>
      <xdr:col>6</xdr:col>
      <xdr:colOff>847725</xdr:colOff>
      <xdr:row>10</xdr:row>
      <xdr:rowOff>19050</xdr:rowOff>
    </xdr:to>
    <xdr:sp>
      <xdr:nvSpPr>
        <xdr:cNvPr id="2" name="TextBox 12"/>
        <xdr:cNvSpPr txBox="1">
          <a:spLocks noChangeArrowheads="1"/>
        </xdr:cNvSpPr>
      </xdr:nvSpPr>
      <xdr:spPr>
        <a:xfrm>
          <a:off x="133350" y="800100"/>
          <a:ext cx="6334125" cy="1314450"/>
        </a:xfrm>
        <a:prstGeom prst="rect">
          <a:avLst/>
        </a:prstGeom>
        <a:noFill/>
        <a:ln w="9525" cmpd="sng">
          <a:noFill/>
        </a:ln>
      </xdr:spPr>
      <xdr:txBody>
        <a:bodyPr vertOverflow="clip" wrap="square" anchor="dist"/>
        <a:p>
          <a:pPr algn="l">
            <a:defRPr/>
          </a:pPr>
          <a:r>
            <a:rPr lang="en-US" cap="none" sz="1000" b="0" i="0" u="none" baseline="0"/>
            <a:t>　近畿各府県の現金給与総額をみると、本県は374,808円で、近畿内最高額である大阪府（409,640円）との差は34,832円となっており、その差は前年（43,940円）より縮まった。
　また、全国で最も高い額を示した東京都（488,551円）と滋賀県の差は113,743円で、その差は前年（111,245円）より拡がった。
　次に、きまって支給する給与についてみると、本県は300,567円で、大阪府（320,852円）との差は20,285円となっており、その差は前年（30,332円）より縮まった。</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180975</xdr:rowOff>
    </xdr:from>
    <xdr:to>
      <xdr:col>6</xdr:col>
      <xdr:colOff>723900</xdr:colOff>
      <xdr:row>20</xdr:row>
      <xdr:rowOff>66675</xdr:rowOff>
    </xdr:to>
    <xdr:sp>
      <xdr:nvSpPr>
        <xdr:cNvPr id="1" name="TextBox 5"/>
        <xdr:cNvSpPr txBox="1">
          <a:spLocks noChangeArrowheads="1"/>
        </xdr:cNvSpPr>
      </xdr:nvSpPr>
      <xdr:spPr>
        <a:xfrm>
          <a:off x="142875" y="809625"/>
          <a:ext cx="6391275" cy="3448050"/>
        </a:xfrm>
        <a:prstGeom prst="rect">
          <a:avLst/>
        </a:prstGeom>
        <a:noFill/>
        <a:ln w="9525" cmpd="sng">
          <a:noFill/>
        </a:ln>
      </xdr:spPr>
      <xdr:txBody>
        <a:bodyPr vertOverflow="clip" wrap="square" anchor="dist"/>
        <a:p>
          <a:pPr algn="l">
            <a:defRPr/>
          </a:pPr>
          <a:r>
            <a:rPr lang="en-US" cap="none" sz="1000" b="0" i="0" u="none" baseline="0"/>
            <a:t>　事業所規模別に現金給与総額をみると、常用労働者100人以上の事業所では407,954円で、30～99人の事業所では329,285円となっている。100人以上の事業所を100として30～99人の事業所を比較した「規模間格差率」は80.7で、前年（85.3）より4.6ポイント拡大し、実額では78,669円の差となった。
　これを産業別にみると30～99人の事業所の中で、製造業（69.4）、医療，福祉（78.4）、飲食店，宿泊業（85.2）、電気・ガス・熱供給・水道業（86.3）、サービス業（96.1）、金融・保険業（98.4）は100人以上の事業所を下回り、卸売・小売業（100.9）、建設業（103.2）、複合サービス事業(113.4)、教育，学習支援業（115.6）、運輸業（127.8）、情報通信業（138.0）、不動産業（149.9）は100人以上の事業所を上回った。
　次にきまって支給する給与についてみると、常用労働者100人以上の事業所では320,024円、30～99人の事業所では273,845円で、規模間格差率は85.6となって前年（88.3）より2.7ポイント拡大し、実額では46,179円の差となった。
　これを産業別にみると30～99人の事業所の中で、製造業（74.5）、医療，福祉（75.1）、飲食店，宿泊業（83.1）、電気・ガス・熱供給・水道業（89.1）は100人以上の事業所を下回り、金融・保険業（102.4）、卸売・小売業（103.0）、建設業（104.4）、サービス業（104.9）、教育，学習支援業（123.4）、複合サービス事業(125.4)、情報通信業（131.4）、運輸業(134.0)、不動産業(150.6)は100人以上の事業所を上回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tabSelected="1" zoomScale="120" zoomScaleNormal="120" workbookViewId="0" topLeftCell="A1">
      <selection activeCell="A1" sqref="A1:L1"/>
    </sheetView>
  </sheetViews>
  <sheetFormatPr defaultColWidth="9.00390625" defaultRowHeight="13.5"/>
  <cols>
    <col min="1" max="1" width="12.375" style="440" customWidth="1"/>
    <col min="2" max="5" width="7.125" style="440" customWidth="1"/>
    <col min="6" max="6" width="6.75390625" style="440" bestFit="1" customWidth="1"/>
    <col min="7" max="8" width="7.00390625" style="440" bestFit="1" customWidth="1"/>
    <col min="9" max="9" width="6.75390625" style="440" bestFit="1" customWidth="1"/>
    <col min="10" max="11" width="5.875" style="440" bestFit="1" customWidth="1"/>
    <col min="12" max="12" width="6.75390625" style="440" bestFit="1" customWidth="1"/>
    <col min="13" max="16384" width="6.875" style="440" customWidth="1"/>
  </cols>
  <sheetData>
    <row r="1" spans="1:12" ht="21" customHeight="1">
      <c r="A1" s="492" t="s">
        <v>59</v>
      </c>
      <c r="B1" s="492"/>
      <c r="C1" s="492"/>
      <c r="D1" s="492"/>
      <c r="E1" s="492"/>
      <c r="F1" s="492"/>
      <c r="G1" s="492"/>
      <c r="H1" s="492"/>
      <c r="I1" s="492"/>
      <c r="J1" s="492"/>
      <c r="K1" s="492"/>
      <c r="L1" s="492"/>
    </row>
    <row r="2" ht="17.25" customHeight="1"/>
    <row r="3" spans="1:12" ht="24.75" customHeight="1" thickBot="1">
      <c r="A3" s="491" t="s">
        <v>398</v>
      </c>
      <c r="B3" s="491"/>
      <c r="C3" s="491"/>
      <c r="D3" s="491"/>
      <c r="E3" s="491"/>
      <c r="F3" s="491"/>
      <c r="G3" s="491"/>
      <c r="H3" s="491"/>
      <c r="I3" s="491"/>
      <c r="J3" s="491"/>
      <c r="K3" s="491"/>
      <c r="L3" s="491"/>
    </row>
    <row r="4" spans="1:12" s="1" customFormat="1" ht="17.25" customHeight="1">
      <c r="A4" s="7"/>
      <c r="B4" s="8" t="s">
        <v>25</v>
      </c>
      <c r="C4" s="9"/>
      <c r="D4" s="9"/>
      <c r="E4" s="10"/>
      <c r="F4" s="8" t="s">
        <v>26</v>
      </c>
      <c r="G4" s="9"/>
      <c r="H4" s="10"/>
      <c r="I4" s="11"/>
      <c r="J4" s="8" t="s">
        <v>27</v>
      </c>
      <c r="K4" s="10"/>
      <c r="L4" s="23" t="s">
        <v>28</v>
      </c>
    </row>
    <row r="5" spans="1:12" s="1" customFormat="1" ht="17.25" customHeight="1">
      <c r="A5" s="12"/>
      <c r="B5" s="2" t="s">
        <v>29</v>
      </c>
      <c r="C5" s="3"/>
      <c r="D5" s="2" t="s">
        <v>30</v>
      </c>
      <c r="E5" s="3"/>
      <c r="F5" s="4"/>
      <c r="G5" s="4"/>
      <c r="H5" s="4"/>
      <c r="I5" s="22" t="s">
        <v>31</v>
      </c>
      <c r="J5" s="4"/>
      <c r="K5" s="4"/>
      <c r="L5" s="24" t="s">
        <v>32</v>
      </c>
    </row>
    <row r="6" spans="1:12" s="1" customFormat="1" ht="17.25" customHeight="1">
      <c r="A6" s="13" t="s">
        <v>33</v>
      </c>
      <c r="B6" s="19" t="s">
        <v>399</v>
      </c>
      <c r="C6" s="19" t="s">
        <v>34</v>
      </c>
      <c r="D6" s="19" t="s">
        <v>399</v>
      </c>
      <c r="E6" s="19" t="s">
        <v>34</v>
      </c>
      <c r="F6" s="20" t="s">
        <v>400</v>
      </c>
      <c r="G6" s="20" t="s">
        <v>35</v>
      </c>
      <c r="H6" s="20" t="s">
        <v>36</v>
      </c>
      <c r="I6" s="22" t="s">
        <v>37</v>
      </c>
      <c r="J6" s="5" t="s">
        <v>38</v>
      </c>
      <c r="K6" s="5" t="s">
        <v>39</v>
      </c>
      <c r="L6" s="24" t="s">
        <v>40</v>
      </c>
    </row>
    <row r="7" spans="1:12" s="1" customFormat="1" ht="17.25" customHeight="1">
      <c r="A7" s="12"/>
      <c r="B7" s="20" t="s">
        <v>60</v>
      </c>
      <c r="C7" s="20" t="s">
        <v>41</v>
      </c>
      <c r="D7" s="20" t="s">
        <v>60</v>
      </c>
      <c r="E7" s="20" t="s">
        <v>41</v>
      </c>
      <c r="F7" s="20" t="s">
        <v>61</v>
      </c>
      <c r="G7" s="20" t="s">
        <v>61</v>
      </c>
      <c r="H7" s="20" t="s">
        <v>61</v>
      </c>
      <c r="I7" s="22" t="s">
        <v>40</v>
      </c>
      <c r="J7" s="5" t="s">
        <v>42</v>
      </c>
      <c r="K7" s="5" t="s">
        <v>42</v>
      </c>
      <c r="L7" s="24" t="s">
        <v>43</v>
      </c>
    </row>
    <row r="8" spans="1:12" s="1" customFormat="1" ht="17.25" customHeight="1">
      <c r="A8" s="14"/>
      <c r="B8" s="21" t="s">
        <v>401</v>
      </c>
      <c r="C8" s="21" t="s">
        <v>44</v>
      </c>
      <c r="D8" s="21" t="s">
        <v>401</v>
      </c>
      <c r="E8" s="21" t="s">
        <v>44</v>
      </c>
      <c r="F8" s="21" t="s">
        <v>62</v>
      </c>
      <c r="G8" s="21" t="s">
        <v>62</v>
      </c>
      <c r="H8" s="21" t="s">
        <v>62</v>
      </c>
      <c r="I8" s="6"/>
      <c r="J8" s="6" t="s">
        <v>45</v>
      </c>
      <c r="K8" s="6" t="s">
        <v>45</v>
      </c>
      <c r="L8" s="25" t="s">
        <v>46</v>
      </c>
    </row>
    <row r="9" spans="1:12" ht="8.25" customHeight="1">
      <c r="A9" s="441"/>
      <c r="B9" s="442"/>
      <c r="C9" s="442"/>
      <c r="D9" s="442"/>
      <c r="E9" s="442"/>
      <c r="F9" s="442"/>
      <c r="G9" s="442"/>
      <c r="H9" s="442"/>
      <c r="I9" s="442"/>
      <c r="J9" s="442"/>
      <c r="K9" s="442"/>
      <c r="L9" s="443"/>
    </row>
    <row r="10" spans="1:14" ht="18.75" customHeight="1">
      <c r="A10" s="15" t="s">
        <v>58</v>
      </c>
      <c r="B10" s="210">
        <v>105.6</v>
      </c>
      <c r="C10" s="210">
        <v>102.2</v>
      </c>
      <c r="D10" s="210">
        <v>104</v>
      </c>
      <c r="E10" s="210">
        <v>100.7</v>
      </c>
      <c r="F10" s="210">
        <v>101.1</v>
      </c>
      <c r="G10" s="210">
        <v>101.9</v>
      </c>
      <c r="H10" s="210">
        <v>92.8</v>
      </c>
      <c r="I10" s="210">
        <v>97.2</v>
      </c>
      <c r="J10" s="18">
        <v>1.41</v>
      </c>
      <c r="K10" s="18">
        <v>1.62</v>
      </c>
      <c r="L10" s="17">
        <v>101.5</v>
      </c>
      <c r="N10" s="444"/>
    </row>
    <row r="11" spans="1:14" ht="18.75" customHeight="1">
      <c r="A11" s="15" t="s">
        <v>402</v>
      </c>
      <c r="B11" s="210">
        <v>102</v>
      </c>
      <c r="C11" s="210">
        <v>101.2</v>
      </c>
      <c r="D11" s="210">
        <v>101.2</v>
      </c>
      <c r="E11" s="210">
        <v>100.4</v>
      </c>
      <c r="F11" s="210">
        <v>100.6</v>
      </c>
      <c r="G11" s="210">
        <v>101.4</v>
      </c>
      <c r="H11" s="210">
        <v>92.6</v>
      </c>
      <c r="I11" s="210">
        <v>97.7</v>
      </c>
      <c r="J11" s="18">
        <v>1.47</v>
      </c>
      <c r="K11" s="18">
        <v>1.54</v>
      </c>
      <c r="L11" s="17">
        <v>100.8</v>
      </c>
      <c r="N11" s="444"/>
    </row>
    <row r="12" spans="1:14" ht="18.75" customHeight="1">
      <c r="A12" s="15" t="s">
        <v>403</v>
      </c>
      <c r="B12" s="211">
        <v>100.4</v>
      </c>
      <c r="C12" s="211">
        <v>99.9</v>
      </c>
      <c r="D12" s="211">
        <v>99.8</v>
      </c>
      <c r="E12" s="211">
        <v>99.3</v>
      </c>
      <c r="F12" s="211">
        <v>100.1</v>
      </c>
      <c r="G12" s="211">
        <v>100.9</v>
      </c>
      <c r="H12" s="211">
        <v>93.2</v>
      </c>
      <c r="I12" s="211">
        <v>98.6</v>
      </c>
      <c r="J12" s="186">
        <v>1.58</v>
      </c>
      <c r="K12" s="186">
        <v>1.63</v>
      </c>
      <c r="L12" s="17">
        <v>100.6</v>
      </c>
      <c r="N12" s="444"/>
    </row>
    <row r="13" spans="1:14" ht="18" customHeight="1">
      <c r="A13" s="15" t="s">
        <v>240</v>
      </c>
      <c r="B13" s="211">
        <v>99.1</v>
      </c>
      <c r="C13" s="211">
        <v>99</v>
      </c>
      <c r="D13" s="211">
        <v>99</v>
      </c>
      <c r="E13" s="211">
        <v>98.9</v>
      </c>
      <c r="F13" s="211">
        <v>99.4</v>
      </c>
      <c r="G13" s="211">
        <v>99.7</v>
      </c>
      <c r="H13" s="211">
        <v>97.1</v>
      </c>
      <c r="I13" s="211">
        <v>101.1</v>
      </c>
      <c r="J13" s="186">
        <v>1.53</v>
      </c>
      <c r="K13" s="186">
        <v>1.73</v>
      </c>
      <c r="L13" s="17">
        <v>100.1</v>
      </c>
      <c r="N13" s="444"/>
    </row>
    <row r="14" spans="1:14" ht="18" customHeight="1">
      <c r="A14" s="15" t="s">
        <v>252</v>
      </c>
      <c r="B14" s="211">
        <v>100</v>
      </c>
      <c r="C14" s="211">
        <v>100</v>
      </c>
      <c r="D14" s="211">
        <v>100</v>
      </c>
      <c r="E14" s="211">
        <v>100</v>
      </c>
      <c r="F14" s="211">
        <v>100</v>
      </c>
      <c r="G14" s="211">
        <v>100</v>
      </c>
      <c r="H14" s="211">
        <v>100</v>
      </c>
      <c r="I14" s="211">
        <v>100</v>
      </c>
      <c r="J14" s="186">
        <v>1.61</v>
      </c>
      <c r="K14" s="186">
        <v>1.59</v>
      </c>
      <c r="L14" s="17">
        <v>100</v>
      </c>
      <c r="N14" s="444"/>
    </row>
    <row r="15" spans="1:14" ht="18" customHeight="1">
      <c r="A15" s="15" t="s">
        <v>404</v>
      </c>
      <c r="B15" s="211">
        <v>101.3</v>
      </c>
      <c r="C15" s="211">
        <v>100.7</v>
      </c>
      <c r="D15" s="211">
        <v>100.9</v>
      </c>
      <c r="E15" s="211">
        <v>100.3</v>
      </c>
      <c r="F15" s="211">
        <v>101</v>
      </c>
      <c r="G15" s="211">
        <v>100.4</v>
      </c>
      <c r="H15" s="211">
        <v>107.5</v>
      </c>
      <c r="I15" s="211">
        <v>101.1</v>
      </c>
      <c r="J15" s="186">
        <v>1.73</v>
      </c>
      <c r="K15" s="186">
        <v>1.58</v>
      </c>
      <c r="L15" s="17">
        <v>100.4</v>
      </c>
      <c r="N15" s="444"/>
    </row>
    <row r="16" spans="1:14" ht="18" customHeight="1">
      <c r="A16" s="15" t="s">
        <v>327</v>
      </c>
      <c r="B16" s="211">
        <v>101.4</v>
      </c>
      <c r="C16" s="211">
        <v>102.3</v>
      </c>
      <c r="D16" s="211">
        <v>101.2</v>
      </c>
      <c r="E16" s="211">
        <v>102.1</v>
      </c>
      <c r="F16" s="211">
        <v>102.7</v>
      </c>
      <c r="G16" s="211">
        <v>102.2</v>
      </c>
      <c r="H16" s="211">
        <v>107.9</v>
      </c>
      <c r="I16" s="211">
        <v>103.5</v>
      </c>
      <c r="J16" s="186">
        <v>1.82</v>
      </c>
      <c r="K16" s="186">
        <v>1.58</v>
      </c>
      <c r="L16" s="17">
        <v>100.2</v>
      </c>
      <c r="N16" s="444"/>
    </row>
    <row r="17" spans="1:14" ht="12" customHeight="1">
      <c r="A17" s="445"/>
      <c r="B17" s="16"/>
      <c r="C17" s="16"/>
      <c r="D17" s="16"/>
      <c r="E17" s="16"/>
      <c r="F17" s="16"/>
      <c r="G17" s="16"/>
      <c r="H17" s="16"/>
      <c r="I17" s="16"/>
      <c r="J17" s="16"/>
      <c r="K17" s="16"/>
      <c r="L17" s="17"/>
      <c r="N17" s="444"/>
    </row>
    <row r="18" spans="1:14" ht="18" customHeight="1">
      <c r="A18" s="15" t="s">
        <v>405</v>
      </c>
      <c r="B18" s="16">
        <v>81.5</v>
      </c>
      <c r="C18" s="16">
        <v>100.5</v>
      </c>
      <c r="D18" s="16">
        <v>81.3</v>
      </c>
      <c r="E18" s="16">
        <v>100.3</v>
      </c>
      <c r="F18" s="16">
        <v>95.1</v>
      </c>
      <c r="G18" s="16">
        <v>94</v>
      </c>
      <c r="H18" s="16">
        <v>105.8</v>
      </c>
      <c r="I18" s="16">
        <v>101.6</v>
      </c>
      <c r="J18" s="212">
        <v>1.02</v>
      </c>
      <c r="K18" s="212">
        <v>1.07</v>
      </c>
      <c r="L18" s="17">
        <v>100.2</v>
      </c>
      <c r="N18" s="444"/>
    </row>
    <row r="19" spans="1:14" ht="18" customHeight="1">
      <c r="A19" s="15" t="s">
        <v>47</v>
      </c>
      <c r="B19" s="16">
        <v>81.4</v>
      </c>
      <c r="C19" s="16">
        <v>102.1</v>
      </c>
      <c r="D19" s="16">
        <v>81.8</v>
      </c>
      <c r="E19" s="16">
        <v>102.6</v>
      </c>
      <c r="F19" s="16">
        <v>102.5</v>
      </c>
      <c r="G19" s="16">
        <v>101.7</v>
      </c>
      <c r="H19" s="16">
        <v>110.8</v>
      </c>
      <c r="I19" s="16">
        <v>101.8</v>
      </c>
      <c r="J19" s="212">
        <v>1.32</v>
      </c>
      <c r="K19" s="212">
        <v>1.26</v>
      </c>
      <c r="L19" s="17">
        <v>99.5</v>
      </c>
      <c r="N19" s="444"/>
    </row>
    <row r="20" spans="1:14" ht="18" customHeight="1">
      <c r="A20" s="15" t="s">
        <v>48</v>
      </c>
      <c r="B20" s="16">
        <v>85.2</v>
      </c>
      <c r="C20" s="16">
        <v>102.6</v>
      </c>
      <c r="D20" s="16">
        <v>85.5</v>
      </c>
      <c r="E20" s="16">
        <v>102.9</v>
      </c>
      <c r="F20" s="16">
        <v>102.4</v>
      </c>
      <c r="G20" s="16">
        <v>101.3</v>
      </c>
      <c r="H20" s="16">
        <v>112.9</v>
      </c>
      <c r="I20" s="16">
        <v>101.1</v>
      </c>
      <c r="J20" s="212">
        <v>1.75</v>
      </c>
      <c r="K20" s="212">
        <v>2.25</v>
      </c>
      <c r="L20" s="17">
        <v>99.7</v>
      </c>
      <c r="N20" s="444"/>
    </row>
    <row r="21" spans="1:14" ht="18" customHeight="1">
      <c r="A21" s="15" t="s">
        <v>49</v>
      </c>
      <c r="B21" s="16">
        <v>85.4</v>
      </c>
      <c r="C21" s="16">
        <v>103.5</v>
      </c>
      <c r="D21" s="16">
        <v>85.6</v>
      </c>
      <c r="E21" s="16">
        <v>103.7</v>
      </c>
      <c r="F21" s="16">
        <v>105.7</v>
      </c>
      <c r="G21" s="16">
        <v>105</v>
      </c>
      <c r="H21" s="16">
        <v>112.2</v>
      </c>
      <c r="I21" s="16">
        <v>104.4</v>
      </c>
      <c r="J21" s="212">
        <v>6.03</v>
      </c>
      <c r="K21" s="212">
        <v>2.93</v>
      </c>
      <c r="L21" s="17">
        <v>99.8</v>
      </c>
      <c r="N21" s="444"/>
    </row>
    <row r="22" spans="1:14" ht="18" customHeight="1">
      <c r="A22" s="15" t="s">
        <v>50</v>
      </c>
      <c r="B22" s="16">
        <v>81.2</v>
      </c>
      <c r="C22" s="16">
        <v>101.1</v>
      </c>
      <c r="D22" s="16">
        <v>80.9</v>
      </c>
      <c r="E22" s="16">
        <v>100.7</v>
      </c>
      <c r="F22" s="16">
        <v>98.7</v>
      </c>
      <c r="G22" s="16">
        <v>98.3</v>
      </c>
      <c r="H22" s="16">
        <v>103.6</v>
      </c>
      <c r="I22" s="16">
        <v>104.3</v>
      </c>
      <c r="J22" s="212">
        <v>1.46</v>
      </c>
      <c r="K22" s="212">
        <v>1.45</v>
      </c>
      <c r="L22" s="17">
        <v>100.4</v>
      </c>
      <c r="N22" s="444"/>
    </row>
    <row r="23" spans="1:14" ht="18" customHeight="1">
      <c r="A23" s="15" t="s">
        <v>51</v>
      </c>
      <c r="B23" s="16">
        <v>149.3</v>
      </c>
      <c r="C23" s="16">
        <v>103.4</v>
      </c>
      <c r="D23" s="16">
        <v>148.9</v>
      </c>
      <c r="E23" s="16">
        <v>103.1</v>
      </c>
      <c r="F23" s="16">
        <v>107.4</v>
      </c>
      <c r="G23" s="16">
        <v>107.7</v>
      </c>
      <c r="H23" s="16">
        <v>105</v>
      </c>
      <c r="I23" s="16">
        <v>105.1</v>
      </c>
      <c r="J23" s="212">
        <v>2.03</v>
      </c>
      <c r="K23" s="212">
        <v>1.37</v>
      </c>
      <c r="L23" s="17">
        <v>100.3</v>
      </c>
      <c r="N23" s="444"/>
    </row>
    <row r="24" spans="1:14" ht="18" customHeight="1">
      <c r="A24" s="15" t="s">
        <v>52</v>
      </c>
      <c r="B24" s="16">
        <v>121.7</v>
      </c>
      <c r="C24" s="16">
        <v>102.3</v>
      </c>
      <c r="D24" s="16">
        <v>121.7</v>
      </c>
      <c r="E24" s="16">
        <v>102.3</v>
      </c>
      <c r="F24" s="16">
        <v>105.2</v>
      </c>
      <c r="G24" s="16">
        <v>105.2</v>
      </c>
      <c r="H24" s="16">
        <v>105</v>
      </c>
      <c r="I24" s="16">
        <v>103.4</v>
      </c>
      <c r="J24" s="212">
        <v>1.56</v>
      </c>
      <c r="K24" s="212">
        <v>1.66</v>
      </c>
      <c r="L24" s="17">
        <v>100</v>
      </c>
      <c r="N24" s="444"/>
    </row>
    <row r="25" spans="1:14" ht="18" customHeight="1">
      <c r="A25" s="15" t="s">
        <v>53</v>
      </c>
      <c r="B25" s="16">
        <v>83.5</v>
      </c>
      <c r="C25" s="16">
        <v>102.5</v>
      </c>
      <c r="D25" s="16">
        <v>83.3</v>
      </c>
      <c r="E25" s="16">
        <v>102.2</v>
      </c>
      <c r="F25" s="16">
        <v>100.1</v>
      </c>
      <c r="G25" s="16">
        <v>99.9</v>
      </c>
      <c r="H25" s="16">
        <v>101.4</v>
      </c>
      <c r="I25" s="16">
        <v>103.4</v>
      </c>
      <c r="J25" s="212">
        <v>1.24</v>
      </c>
      <c r="K25" s="212">
        <v>1.31</v>
      </c>
      <c r="L25" s="17">
        <v>100.3</v>
      </c>
      <c r="N25" s="444"/>
    </row>
    <row r="26" spans="1:14" ht="18" customHeight="1">
      <c r="A26" s="15" t="s">
        <v>54</v>
      </c>
      <c r="B26" s="16">
        <v>81.9</v>
      </c>
      <c r="C26" s="16">
        <v>101.7</v>
      </c>
      <c r="D26" s="16">
        <v>81.6</v>
      </c>
      <c r="E26" s="16">
        <v>101.3</v>
      </c>
      <c r="F26" s="16">
        <v>100.9</v>
      </c>
      <c r="G26" s="16">
        <v>100.4</v>
      </c>
      <c r="H26" s="16">
        <v>105.8</v>
      </c>
      <c r="I26" s="16">
        <v>104.1</v>
      </c>
      <c r="J26" s="212">
        <v>1.43</v>
      </c>
      <c r="K26" s="212">
        <v>1.53</v>
      </c>
      <c r="L26" s="17">
        <v>100.4</v>
      </c>
      <c r="N26" s="444"/>
    </row>
    <row r="27" spans="1:14" ht="18" customHeight="1">
      <c r="A27" s="15" t="s">
        <v>55</v>
      </c>
      <c r="B27" s="16">
        <v>81.8</v>
      </c>
      <c r="C27" s="16">
        <v>102.6</v>
      </c>
      <c r="D27" s="16">
        <v>81.2</v>
      </c>
      <c r="E27" s="16">
        <v>101.9</v>
      </c>
      <c r="F27" s="16">
        <v>103.4</v>
      </c>
      <c r="G27" s="16">
        <v>103.1</v>
      </c>
      <c r="H27" s="16">
        <v>106.5</v>
      </c>
      <c r="I27" s="16">
        <v>104.1</v>
      </c>
      <c r="J27" s="212">
        <v>1.76</v>
      </c>
      <c r="K27" s="212">
        <v>1.79</v>
      </c>
      <c r="L27" s="17">
        <v>100.7</v>
      </c>
      <c r="N27" s="444"/>
    </row>
    <row r="28" spans="1:14" ht="18" customHeight="1">
      <c r="A28" s="15" t="s">
        <v>56</v>
      </c>
      <c r="B28" s="16">
        <v>87.6</v>
      </c>
      <c r="C28" s="16">
        <v>102.8</v>
      </c>
      <c r="D28" s="16">
        <v>87.1</v>
      </c>
      <c r="E28" s="16">
        <v>102.2</v>
      </c>
      <c r="F28" s="16">
        <v>107.7</v>
      </c>
      <c r="G28" s="16">
        <v>107.3</v>
      </c>
      <c r="H28" s="16">
        <v>112.2</v>
      </c>
      <c r="I28" s="16">
        <v>104.8</v>
      </c>
      <c r="J28" s="212">
        <v>1.28</v>
      </c>
      <c r="K28" s="212">
        <v>1.07</v>
      </c>
      <c r="L28" s="17">
        <v>100.6</v>
      </c>
      <c r="N28" s="444"/>
    </row>
    <row r="29" spans="1:14" ht="18" customHeight="1">
      <c r="A29" s="15" t="s">
        <v>57</v>
      </c>
      <c r="B29" s="16">
        <v>196.8</v>
      </c>
      <c r="C29" s="16">
        <v>102.9</v>
      </c>
      <c r="D29" s="16">
        <v>195.6</v>
      </c>
      <c r="E29" s="16">
        <v>102.3</v>
      </c>
      <c r="F29" s="16">
        <v>103.2</v>
      </c>
      <c r="G29" s="16">
        <v>102.1</v>
      </c>
      <c r="H29" s="16">
        <v>113.7</v>
      </c>
      <c r="I29" s="16">
        <v>104.4</v>
      </c>
      <c r="J29" s="212">
        <v>1</v>
      </c>
      <c r="K29" s="212">
        <v>1.32</v>
      </c>
      <c r="L29" s="17">
        <v>100.6</v>
      </c>
      <c r="N29" s="444"/>
    </row>
    <row r="30" spans="1:12" ht="6" customHeight="1" thickBot="1">
      <c r="A30" s="446"/>
      <c r="B30" s="447"/>
      <c r="C30" s="447"/>
      <c r="D30" s="447"/>
      <c r="E30" s="447"/>
      <c r="F30" s="447"/>
      <c r="G30" s="447"/>
      <c r="H30" s="447"/>
      <c r="I30" s="447"/>
      <c r="J30" s="447"/>
      <c r="K30" s="447"/>
      <c r="L30" s="448"/>
    </row>
    <row r="31" spans="1:12" ht="21.75" customHeight="1">
      <c r="A31" s="26" t="s">
        <v>328</v>
      </c>
      <c r="B31" s="449"/>
      <c r="C31" s="449"/>
      <c r="D31" s="449"/>
      <c r="E31" s="449"/>
      <c r="F31" s="449"/>
      <c r="G31" s="449"/>
      <c r="H31" s="449"/>
      <c r="I31" s="449"/>
      <c r="J31" s="449"/>
      <c r="K31" s="449"/>
      <c r="L31" s="449"/>
    </row>
    <row r="32" ht="20.25" customHeight="1">
      <c r="A32" s="26" t="s">
        <v>406</v>
      </c>
    </row>
    <row r="33" ht="20.25" customHeight="1">
      <c r="A33" s="26" t="s">
        <v>329</v>
      </c>
    </row>
    <row r="34" ht="20.25" customHeight="1">
      <c r="A34" s="26" t="s">
        <v>407</v>
      </c>
    </row>
    <row r="35" ht="13.5">
      <c r="A35" s="26"/>
    </row>
    <row r="36" spans="5:11" ht="15.75" customHeight="1">
      <c r="E36" s="450"/>
      <c r="F36" s="451"/>
      <c r="G36" s="493" t="s">
        <v>63</v>
      </c>
      <c r="H36" s="493"/>
      <c r="I36" s="493"/>
      <c r="J36" s="451"/>
      <c r="K36" s="453"/>
    </row>
    <row r="37" spans="5:11" ht="15.75" customHeight="1">
      <c r="E37" s="454"/>
      <c r="F37" s="455"/>
      <c r="G37" s="493" t="s">
        <v>64</v>
      </c>
      <c r="H37" s="493"/>
      <c r="I37" s="493"/>
      <c r="J37" s="455"/>
      <c r="K37" s="456"/>
    </row>
  </sheetData>
  <mergeCells count="4">
    <mergeCell ref="A3:L3"/>
    <mergeCell ref="A1:L1"/>
    <mergeCell ref="G36:I36"/>
    <mergeCell ref="G37:I37"/>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&amp;C- 5 -</oddFooter>
  </headerFooter>
  <drawing r:id="rId1"/>
</worksheet>
</file>

<file path=xl/worksheets/sheet10.xml><?xml version="1.0" encoding="utf-8"?>
<worksheet xmlns="http://schemas.openxmlformats.org/spreadsheetml/2006/main" xmlns:r="http://schemas.openxmlformats.org/officeDocument/2006/relationships">
  <dimension ref="A1:F59"/>
  <sheetViews>
    <sheetView workbookViewId="0" topLeftCell="A1">
      <selection activeCell="G13" sqref="G13"/>
    </sheetView>
  </sheetViews>
  <sheetFormatPr defaultColWidth="9.00390625" defaultRowHeight="16.5" customHeight="1"/>
  <cols>
    <col min="1" max="1" width="23.75390625" style="26" customWidth="1"/>
    <col min="2" max="2" width="12.75390625" style="26" customWidth="1"/>
    <col min="3" max="6" width="12.625" style="26" customWidth="1"/>
  </cols>
  <sheetData>
    <row r="1" spans="1:2" ht="16.5" customHeight="1">
      <c r="A1" s="73" t="s">
        <v>200</v>
      </c>
      <c r="B1" s="68"/>
    </row>
    <row r="2" spans="1:2" ht="16.5" customHeight="1">
      <c r="A2" s="73"/>
      <c r="B2" s="68"/>
    </row>
    <row r="3" spans="1:2" ht="16.5" customHeight="1">
      <c r="A3" s="26" t="s">
        <v>372</v>
      </c>
      <c r="B3" s="68"/>
    </row>
    <row r="4" spans="1:2" ht="16.5" customHeight="1">
      <c r="A4" s="26" t="s">
        <v>372</v>
      </c>
      <c r="B4" s="68"/>
    </row>
    <row r="5" spans="1:2" ht="16.5" customHeight="1">
      <c r="A5" s="26" t="s">
        <v>372</v>
      </c>
      <c r="B5" s="68"/>
    </row>
    <row r="6" spans="1:2" ht="16.5" customHeight="1">
      <c r="A6" s="26" t="s">
        <v>372</v>
      </c>
      <c r="B6" s="68"/>
    </row>
    <row r="7" spans="1:2" ht="16.5" customHeight="1">
      <c r="A7" s="26" t="s">
        <v>372</v>
      </c>
      <c r="B7" s="68"/>
    </row>
    <row r="8" ht="16.5" customHeight="1">
      <c r="B8" s="68"/>
    </row>
    <row r="9" spans="2:6" ht="16.5" customHeight="1">
      <c r="B9" s="68"/>
      <c r="F9" s="59" t="s">
        <v>228</v>
      </c>
    </row>
    <row r="10" ht="6.75" customHeight="1"/>
    <row r="11" spans="1:6" ht="16.5" customHeight="1">
      <c r="A11" s="498" t="s">
        <v>223</v>
      </c>
      <c r="B11" s="498"/>
      <c r="C11" s="498"/>
      <c r="D11" s="498"/>
      <c r="E11" s="498"/>
      <c r="F11" s="498"/>
    </row>
    <row r="12" spans="1:5" ht="16.5" customHeight="1">
      <c r="A12" s="68"/>
      <c r="E12" s="59" t="s">
        <v>211</v>
      </c>
    </row>
    <row r="13" spans="1:6" ht="31.5" customHeight="1">
      <c r="A13" s="57" t="s">
        <v>238</v>
      </c>
      <c r="B13" s="58" t="s">
        <v>152</v>
      </c>
      <c r="C13" s="58" t="s">
        <v>151</v>
      </c>
      <c r="D13" s="58" t="s">
        <v>150</v>
      </c>
      <c r="E13" s="58" t="s">
        <v>149</v>
      </c>
      <c r="F13"/>
    </row>
    <row r="14" spans="1:5" s="80" customFormat="1" ht="10.5">
      <c r="A14" s="81"/>
      <c r="B14" s="55" t="s">
        <v>124</v>
      </c>
      <c r="C14" s="55" t="s">
        <v>125</v>
      </c>
      <c r="D14" s="56" t="s">
        <v>125</v>
      </c>
      <c r="E14" s="56" t="s">
        <v>148</v>
      </c>
    </row>
    <row r="15" spans="1:6" ht="17.25" customHeight="1">
      <c r="A15" s="136" t="s">
        <v>85</v>
      </c>
      <c r="B15" s="236">
        <v>477741</v>
      </c>
      <c r="C15" s="253">
        <v>80</v>
      </c>
      <c r="D15" s="253">
        <v>84.4</v>
      </c>
      <c r="E15" s="255">
        <v>1.32</v>
      </c>
      <c r="F15"/>
    </row>
    <row r="16" spans="1:6" ht="17.25" customHeight="1">
      <c r="A16" s="136" t="s">
        <v>104</v>
      </c>
      <c r="B16" s="236">
        <v>511237</v>
      </c>
      <c r="C16" s="253">
        <v>96.7</v>
      </c>
      <c r="D16" s="253">
        <v>94.8</v>
      </c>
      <c r="E16" s="255">
        <v>1.18</v>
      </c>
      <c r="F16"/>
    </row>
    <row r="17" spans="1:6" ht="17.25" customHeight="1">
      <c r="A17" s="83" t="s">
        <v>86</v>
      </c>
      <c r="B17" s="236">
        <v>614836</v>
      </c>
      <c r="C17" s="253">
        <v>83.7</v>
      </c>
      <c r="D17" s="253">
        <v>86.1</v>
      </c>
      <c r="E17" s="255">
        <v>1.52</v>
      </c>
      <c r="F17"/>
    </row>
    <row r="18" spans="1:6" ht="17.25" customHeight="1">
      <c r="A18" s="194" t="s">
        <v>105</v>
      </c>
      <c r="B18" s="236">
        <v>880975</v>
      </c>
      <c r="C18" s="253">
        <v>100</v>
      </c>
      <c r="D18" s="253">
        <v>100</v>
      </c>
      <c r="E18" s="255">
        <v>2.02</v>
      </c>
      <c r="F18"/>
    </row>
    <row r="19" spans="1:6" ht="17.25" customHeight="1">
      <c r="A19" s="84" t="s">
        <v>256</v>
      </c>
      <c r="B19" s="236">
        <v>731714</v>
      </c>
      <c r="C19" s="253">
        <v>100</v>
      </c>
      <c r="D19" s="253">
        <v>100</v>
      </c>
      <c r="E19" s="255">
        <v>2.12</v>
      </c>
      <c r="F19"/>
    </row>
    <row r="20" spans="1:6" ht="17.25" customHeight="1">
      <c r="A20" s="83" t="s">
        <v>257</v>
      </c>
      <c r="B20" s="236">
        <v>247363</v>
      </c>
      <c r="C20" s="253">
        <v>44</v>
      </c>
      <c r="D20" s="253">
        <v>46.2</v>
      </c>
      <c r="E20" s="255">
        <v>1.13</v>
      </c>
      <c r="F20"/>
    </row>
    <row r="21" spans="1:6" ht="17.25" customHeight="1">
      <c r="A21" s="83" t="s">
        <v>120</v>
      </c>
      <c r="B21" s="236">
        <v>183103</v>
      </c>
      <c r="C21" s="253">
        <v>91.9</v>
      </c>
      <c r="D21" s="253">
        <v>94.6</v>
      </c>
      <c r="E21" s="255">
        <v>0.96</v>
      </c>
      <c r="F21"/>
    </row>
    <row r="22" spans="1:6" ht="17.25" customHeight="1">
      <c r="A22" s="83" t="s">
        <v>106</v>
      </c>
      <c r="B22" s="236">
        <v>716831</v>
      </c>
      <c r="C22" s="253">
        <v>100</v>
      </c>
      <c r="D22" s="253">
        <v>100</v>
      </c>
      <c r="E22" s="255">
        <v>1.74</v>
      </c>
      <c r="F22"/>
    </row>
    <row r="23" spans="1:6" ht="17.25" customHeight="1">
      <c r="A23" s="83" t="s">
        <v>8</v>
      </c>
      <c r="B23" s="236">
        <v>354776</v>
      </c>
      <c r="C23" s="253">
        <v>100</v>
      </c>
      <c r="D23" s="253">
        <v>100</v>
      </c>
      <c r="E23" s="255">
        <v>1.26</v>
      </c>
      <c r="F23"/>
    </row>
    <row r="24" spans="1:6" ht="17.25" customHeight="1">
      <c r="A24" s="83" t="s">
        <v>263</v>
      </c>
      <c r="B24" s="236">
        <v>111764</v>
      </c>
      <c r="C24" s="253">
        <v>82.1</v>
      </c>
      <c r="D24" s="253">
        <v>79.7</v>
      </c>
      <c r="E24" s="255">
        <v>0.6</v>
      </c>
      <c r="F24"/>
    </row>
    <row r="25" spans="1:6" ht="17.25" customHeight="1">
      <c r="A25" s="83" t="s">
        <v>264</v>
      </c>
      <c r="B25" s="236">
        <v>267080</v>
      </c>
      <c r="C25" s="253">
        <v>100</v>
      </c>
      <c r="D25" s="253">
        <v>100</v>
      </c>
      <c r="E25" s="255">
        <v>1.16</v>
      </c>
      <c r="F25"/>
    </row>
    <row r="26" spans="1:6" ht="17.25" customHeight="1">
      <c r="A26" s="83" t="s">
        <v>265</v>
      </c>
      <c r="B26" s="236">
        <v>668147</v>
      </c>
      <c r="C26" s="253">
        <v>54.9</v>
      </c>
      <c r="D26" s="253">
        <v>61.9</v>
      </c>
      <c r="E26" s="255">
        <v>1.85</v>
      </c>
      <c r="F26"/>
    </row>
    <row r="27" spans="1:6" ht="17.25" customHeight="1">
      <c r="A27" s="83" t="s">
        <v>258</v>
      </c>
      <c r="B27" s="236">
        <v>482072</v>
      </c>
      <c r="C27" s="253">
        <v>100</v>
      </c>
      <c r="D27" s="253">
        <v>100</v>
      </c>
      <c r="E27" s="255">
        <v>1.37</v>
      </c>
      <c r="F27"/>
    </row>
    <row r="28" spans="1:6" ht="17.25" customHeight="1">
      <c r="A28" s="65" t="s">
        <v>107</v>
      </c>
      <c r="B28" s="245">
        <v>385673</v>
      </c>
      <c r="C28" s="254">
        <v>80.6</v>
      </c>
      <c r="D28" s="254">
        <v>81.9</v>
      </c>
      <c r="E28" s="256">
        <v>1.02</v>
      </c>
      <c r="F28"/>
    </row>
    <row r="29" ht="21" customHeight="1"/>
    <row r="30" ht="21" customHeight="1">
      <c r="E30" s="59" t="s">
        <v>153</v>
      </c>
    </row>
    <row r="31" spans="1:6" ht="31.5" customHeight="1">
      <c r="A31" s="57" t="s">
        <v>238</v>
      </c>
      <c r="B31" s="58" t="s">
        <v>152</v>
      </c>
      <c r="C31" s="58" t="s">
        <v>151</v>
      </c>
      <c r="D31" s="58" t="s">
        <v>150</v>
      </c>
      <c r="E31" s="58" t="s">
        <v>149</v>
      </c>
      <c r="F31"/>
    </row>
    <row r="32" spans="1:5" s="80" customFormat="1" ht="10.5">
      <c r="A32" s="81"/>
      <c r="B32" s="55" t="s">
        <v>124</v>
      </c>
      <c r="C32" s="55" t="s">
        <v>125</v>
      </c>
      <c r="D32" s="56" t="s">
        <v>125</v>
      </c>
      <c r="E32" s="56" t="s">
        <v>148</v>
      </c>
    </row>
    <row r="33" spans="1:6" ht="17.25" customHeight="1">
      <c r="A33" s="136" t="s">
        <v>85</v>
      </c>
      <c r="B33" s="236">
        <v>468690</v>
      </c>
      <c r="C33" s="253">
        <v>90.9</v>
      </c>
      <c r="D33" s="253">
        <v>92</v>
      </c>
      <c r="E33" s="255">
        <v>1.23</v>
      </c>
      <c r="F33"/>
    </row>
    <row r="34" spans="1:6" ht="17.25" customHeight="1">
      <c r="A34" s="136" t="s">
        <v>104</v>
      </c>
      <c r="B34" s="236">
        <v>584419</v>
      </c>
      <c r="C34" s="253">
        <v>89.9</v>
      </c>
      <c r="D34" s="253">
        <v>87.4</v>
      </c>
      <c r="E34" s="255">
        <v>1.07</v>
      </c>
      <c r="F34"/>
    </row>
    <row r="35" spans="1:6" ht="17.25" customHeight="1">
      <c r="A35" s="83" t="s">
        <v>86</v>
      </c>
      <c r="B35" s="236">
        <v>586364</v>
      </c>
      <c r="C35" s="253">
        <v>90.9</v>
      </c>
      <c r="D35" s="253">
        <v>91.3</v>
      </c>
      <c r="E35" s="255">
        <v>1.35</v>
      </c>
      <c r="F35"/>
    </row>
    <row r="36" spans="1:6" ht="17.25" customHeight="1">
      <c r="A36" s="194" t="s">
        <v>105</v>
      </c>
      <c r="B36" s="236">
        <v>1008415</v>
      </c>
      <c r="C36" s="253">
        <v>100</v>
      </c>
      <c r="D36" s="253">
        <v>100</v>
      </c>
      <c r="E36" s="255">
        <v>2.09</v>
      </c>
      <c r="F36"/>
    </row>
    <row r="37" spans="1:6" ht="17.25" customHeight="1">
      <c r="A37" s="84" t="s">
        <v>256</v>
      </c>
      <c r="B37" s="236">
        <v>832383</v>
      </c>
      <c r="C37" s="253">
        <v>100</v>
      </c>
      <c r="D37" s="253">
        <v>100</v>
      </c>
      <c r="E37" s="255">
        <v>1.89</v>
      </c>
      <c r="F37"/>
    </row>
    <row r="38" spans="1:6" ht="17.25" customHeight="1">
      <c r="A38" s="83" t="s">
        <v>257</v>
      </c>
      <c r="B38" s="236">
        <v>221615</v>
      </c>
      <c r="C38" s="253">
        <v>81.4</v>
      </c>
      <c r="D38" s="253">
        <v>87.1</v>
      </c>
      <c r="E38" s="255">
        <v>0.93</v>
      </c>
      <c r="F38"/>
    </row>
    <row r="39" spans="1:6" ht="17.25" customHeight="1">
      <c r="A39" s="83" t="s">
        <v>120</v>
      </c>
      <c r="B39" s="236">
        <v>216173</v>
      </c>
      <c r="C39" s="253">
        <v>100</v>
      </c>
      <c r="D39" s="253">
        <v>100</v>
      </c>
      <c r="E39" s="255">
        <v>0.9</v>
      </c>
      <c r="F39"/>
    </row>
    <row r="40" spans="1:6" ht="17.25" customHeight="1">
      <c r="A40" s="83" t="s">
        <v>8</v>
      </c>
      <c r="B40" s="236">
        <v>733479</v>
      </c>
      <c r="C40" s="253">
        <v>100</v>
      </c>
      <c r="D40" s="253">
        <v>100</v>
      </c>
      <c r="E40" s="255">
        <v>1.7</v>
      </c>
      <c r="F40"/>
    </row>
    <row r="41" spans="1:6" ht="17.25" customHeight="1">
      <c r="A41" s="83" t="s">
        <v>106</v>
      </c>
      <c r="B41" s="236">
        <v>397187</v>
      </c>
      <c r="C41" s="253">
        <v>100</v>
      </c>
      <c r="D41" s="253">
        <v>100</v>
      </c>
      <c r="E41" s="255">
        <v>1.25</v>
      </c>
      <c r="F41"/>
    </row>
    <row r="42" spans="1:6" ht="17.25" customHeight="1">
      <c r="A42" s="83" t="s">
        <v>263</v>
      </c>
      <c r="B42" s="236">
        <v>68958</v>
      </c>
      <c r="C42" s="253">
        <v>70.6</v>
      </c>
      <c r="D42" s="253">
        <v>58.8</v>
      </c>
      <c r="E42" s="255">
        <v>0.37</v>
      </c>
      <c r="F42"/>
    </row>
    <row r="43" spans="1:6" ht="17.25" customHeight="1">
      <c r="A43" s="83" t="s">
        <v>264</v>
      </c>
      <c r="B43" s="236">
        <v>306071</v>
      </c>
      <c r="C43" s="253">
        <v>100</v>
      </c>
      <c r="D43" s="253">
        <v>100</v>
      </c>
      <c r="E43" s="255">
        <v>1.29</v>
      </c>
      <c r="F43"/>
    </row>
    <row r="44" spans="1:6" ht="17.25" customHeight="1">
      <c r="A44" s="83" t="s">
        <v>265</v>
      </c>
      <c r="B44" s="236">
        <v>617323</v>
      </c>
      <c r="C44" s="253">
        <v>100</v>
      </c>
      <c r="D44" s="253">
        <v>100</v>
      </c>
      <c r="E44" s="255">
        <v>1.74</v>
      </c>
      <c r="F44"/>
    </row>
    <row r="45" spans="1:6" ht="17.25" customHeight="1">
      <c r="A45" s="83" t="s">
        <v>258</v>
      </c>
      <c r="B45" s="236">
        <v>503811</v>
      </c>
      <c r="C45" s="253">
        <v>60</v>
      </c>
      <c r="D45" s="253">
        <v>53.9</v>
      </c>
      <c r="E45" s="255">
        <v>1.68</v>
      </c>
      <c r="F45"/>
    </row>
    <row r="46" spans="1:6" ht="17.25" customHeight="1">
      <c r="A46" s="65" t="s">
        <v>107</v>
      </c>
      <c r="B46" s="245">
        <v>397872</v>
      </c>
      <c r="C46" s="254">
        <v>96.5</v>
      </c>
      <c r="D46" s="254">
        <v>93.5</v>
      </c>
      <c r="E46" s="256">
        <v>0.98</v>
      </c>
      <c r="F46"/>
    </row>
    <row r="51" spans="3:4" ht="16.5" customHeight="1">
      <c r="C51" s="62"/>
      <c r="D51" s="62"/>
    </row>
    <row r="52" spans="3:4" ht="16.5" customHeight="1">
      <c r="C52" s="62"/>
      <c r="D52" s="62"/>
    </row>
    <row r="53" spans="3:4" ht="16.5" customHeight="1">
      <c r="C53" s="62"/>
      <c r="D53" s="62"/>
    </row>
    <row r="54" spans="3:4" ht="16.5" customHeight="1">
      <c r="C54" s="62"/>
      <c r="D54" s="62"/>
    </row>
    <row r="55" spans="3:4" ht="16.5" customHeight="1">
      <c r="C55" s="62"/>
      <c r="D55" s="62"/>
    </row>
    <row r="56" spans="3:4" ht="16.5" customHeight="1">
      <c r="C56" s="62"/>
      <c r="D56" s="62"/>
    </row>
    <row r="57" spans="3:4" ht="16.5" customHeight="1">
      <c r="C57" s="62"/>
      <c r="D57" s="62"/>
    </row>
    <row r="58" spans="3:4" ht="16.5" customHeight="1">
      <c r="C58" s="62"/>
      <c r="D58" s="62"/>
    </row>
    <row r="59" spans="3:4" ht="16.5" customHeight="1">
      <c r="C59" s="62"/>
      <c r="D59" s="62"/>
    </row>
  </sheetData>
  <mergeCells count="1">
    <mergeCell ref="A11:F1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&amp;C- 14 -</oddFooter>
  </headerFooter>
  <drawing r:id="rId1"/>
</worksheet>
</file>

<file path=xl/worksheets/sheet11.xml><?xml version="1.0" encoding="utf-8"?>
<worksheet xmlns="http://schemas.openxmlformats.org/spreadsheetml/2006/main" xmlns:r="http://schemas.openxmlformats.org/officeDocument/2006/relationships">
  <dimension ref="A1:J29"/>
  <sheetViews>
    <sheetView workbookViewId="0" topLeftCell="A1">
      <selection activeCell="L14" sqref="L14"/>
    </sheetView>
  </sheetViews>
  <sheetFormatPr defaultColWidth="9.00390625" defaultRowHeight="16.5" customHeight="1"/>
  <cols>
    <col min="1" max="1" width="23.875" style="26" customWidth="1"/>
    <col min="2" max="9" width="7.00390625" style="26" customWidth="1"/>
    <col min="10" max="10" width="7.625" style="26" customWidth="1"/>
    <col min="11" max="16384" width="9.00390625" style="26" customWidth="1"/>
  </cols>
  <sheetData>
    <row r="1" ht="17.25">
      <c r="A1" s="70" t="s">
        <v>203</v>
      </c>
    </row>
    <row r="3" ht="16.5" customHeight="1">
      <c r="A3" s="73" t="s">
        <v>195</v>
      </c>
    </row>
    <row r="4" ht="13.5" customHeight="1">
      <c r="A4" s="73"/>
    </row>
    <row r="5" spans="1:10" ht="16.5" customHeight="1">
      <c r="A5" s="201"/>
      <c r="B5" s="201"/>
      <c r="C5" s="201"/>
      <c r="D5" s="201"/>
      <c r="E5" s="201"/>
      <c r="F5" s="201"/>
      <c r="G5" s="201"/>
      <c r="H5" s="201"/>
      <c r="I5" s="201"/>
      <c r="J5" s="201"/>
    </row>
    <row r="6" spans="1:10" ht="16.5" customHeight="1">
      <c r="A6" s="541" t="s">
        <v>372</v>
      </c>
      <c r="B6" s="541"/>
      <c r="C6" s="541"/>
      <c r="D6" s="541"/>
      <c r="E6" s="541"/>
      <c r="F6" s="541"/>
      <c r="G6" s="541"/>
      <c r="H6" s="541"/>
      <c r="I6" s="541"/>
      <c r="J6" s="541"/>
    </row>
    <row r="7" spans="1:10" ht="16.5" customHeight="1">
      <c r="A7" s="541" t="s">
        <v>372</v>
      </c>
      <c r="B7" s="541"/>
      <c r="C7" s="541"/>
      <c r="D7" s="541"/>
      <c r="E7" s="541"/>
      <c r="F7" s="541"/>
      <c r="G7" s="541"/>
      <c r="H7" s="541"/>
      <c r="I7" s="541"/>
      <c r="J7" s="541"/>
    </row>
    <row r="8" spans="1:10" ht="16.5" customHeight="1">
      <c r="A8" s="541" t="s">
        <v>372</v>
      </c>
      <c r="B8" s="541"/>
      <c r="C8" s="541"/>
      <c r="D8" s="541"/>
      <c r="E8" s="541"/>
      <c r="F8" s="541"/>
      <c r="G8" s="541"/>
      <c r="H8" s="541"/>
      <c r="I8" s="541"/>
      <c r="J8" s="541"/>
    </row>
    <row r="9" spans="1:10" ht="16.5" customHeight="1">
      <c r="A9" s="201" t="s">
        <v>372</v>
      </c>
      <c r="B9" s="201"/>
      <c r="C9" s="201"/>
      <c r="D9" s="201"/>
      <c r="E9" s="201"/>
      <c r="F9" s="201"/>
      <c r="G9" s="201"/>
      <c r="H9" s="201"/>
      <c r="I9" s="201"/>
      <c r="J9" s="201"/>
    </row>
    <row r="10" ht="16.5" customHeight="1">
      <c r="J10" s="59" t="s">
        <v>428</v>
      </c>
    </row>
    <row r="11" ht="16.5" customHeight="1">
      <c r="J11" s="59"/>
    </row>
    <row r="12" spans="1:10" ht="16.5" customHeight="1">
      <c r="A12" s="547" t="s">
        <v>272</v>
      </c>
      <c r="B12" s="547"/>
      <c r="C12" s="547"/>
      <c r="D12" s="547"/>
      <c r="E12" s="547"/>
      <c r="F12" s="547"/>
      <c r="G12" s="547"/>
      <c r="H12" s="547"/>
      <c r="I12" s="547"/>
      <c r="J12" s="547"/>
    </row>
    <row r="13" spans="1:10" ht="16.5" customHeight="1">
      <c r="A13" s="526" t="s">
        <v>160</v>
      </c>
      <c r="B13" s="542" t="s">
        <v>9</v>
      </c>
      <c r="C13" s="543"/>
      <c r="D13" s="529" t="s">
        <v>219</v>
      </c>
      <c r="E13" s="530"/>
      <c r="F13" s="531"/>
      <c r="G13" s="531"/>
      <c r="H13" s="532"/>
      <c r="I13" s="533"/>
      <c r="J13" s="46"/>
    </row>
    <row r="14" spans="1:10" ht="16.5" customHeight="1">
      <c r="A14" s="526"/>
      <c r="B14" s="544"/>
      <c r="C14" s="545"/>
      <c r="D14" s="546" t="s">
        <v>10</v>
      </c>
      <c r="E14" s="546"/>
      <c r="F14" s="546" t="s">
        <v>11</v>
      </c>
      <c r="G14" s="546"/>
      <c r="H14" s="546" t="s">
        <v>12</v>
      </c>
      <c r="I14" s="546"/>
      <c r="J14" s="46"/>
    </row>
    <row r="15" spans="1:10" ht="16.5" customHeight="1">
      <c r="A15" s="135"/>
      <c r="B15" s="539" t="s">
        <v>208</v>
      </c>
      <c r="C15" s="540"/>
      <c r="D15" s="534" t="s">
        <v>271</v>
      </c>
      <c r="E15" s="534"/>
      <c r="F15" s="534" t="s">
        <v>271</v>
      </c>
      <c r="G15" s="534"/>
      <c r="H15" s="534" t="s">
        <v>271</v>
      </c>
      <c r="I15" s="534"/>
      <c r="J15" s="46"/>
    </row>
    <row r="16" spans="1:10" ht="16.5" customHeight="1">
      <c r="A16" s="82" t="s">
        <v>85</v>
      </c>
      <c r="B16" s="537">
        <v>19.1</v>
      </c>
      <c r="C16" s="538"/>
      <c r="D16" s="537">
        <v>19.1</v>
      </c>
      <c r="E16" s="538"/>
      <c r="F16" s="527">
        <v>19.1</v>
      </c>
      <c r="G16" s="527"/>
      <c r="H16" s="527">
        <v>19.2</v>
      </c>
      <c r="I16" s="527"/>
      <c r="J16" s="46"/>
    </row>
    <row r="17" spans="1:10" ht="16.5" customHeight="1">
      <c r="A17" s="82" t="s">
        <v>429</v>
      </c>
      <c r="B17" s="537">
        <v>21.2</v>
      </c>
      <c r="C17" s="538"/>
      <c r="D17" s="537">
        <v>20.8</v>
      </c>
      <c r="E17" s="538"/>
      <c r="F17" s="527">
        <v>20.3</v>
      </c>
      <c r="G17" s="527"/>
      <c r="H17" s="527">
        <v>21</v>
      </c>
      <c r="I17" s="527"/>
      <c r="J17" s="46"/>
    </row>
    <row r="18" spans="1:10" ht="16.5" customHeight="1">
      <c r="A18" s="82" t="s">
        <v>86</v>
      </c>
      <c r="B18" s="537">
        <v>19.4</v>
      </c>
      <c r="C18" s="538"/>
      <c r="D18" s="537">
        <v>19.4</v>
      </c>
      <c r="E18" s="538"/>
      <c r="F18" s="527">
        <v>19.3</v>
      </c>
      <c r="G18" s="527"/>
      <c r="H18" s="527">
        <v>19.4</v>
      </c>
      <c r="I18" s="527"/>
      <c r="J18" s="46"/>
    </row>
    <row r="19" spans="1:10" ht="16.5" customHeight="1">
      <c r="A19" s="96" t="s">
        <v>430</v>
      </c>
      <c r="B19" s="537">
        <v>18.9</v>
      </c>
      <c r="C19" s="538"/>
      <c r="D19" s="537">
        <v>19</v>
      </c>
      <c r="E19" s="538"/>
      <c r="F19" s="527">
        <v>18.7</v>
      </c>
      <c r="G19" s="527"/>
      <c r="H19" s="527">
        <v>18.9</v>
      </c>
      <c r="I19" s="527"/>
      <c r="J19" s="46"/>
    </row>
    <row r="20" spans="1:10" ht="16.5" customHeight="1">
      <c r="A20" s="82" t="s">
        <v>431</v>
      </c>
      <c r="B20" s="537">
        <v>20</v>
      </c>
      <c r="C20" s="538"/>
      <c r="D20" s="537">
        <v>19.4</v>
      </c>
      <c r="E20" s="538"/>
      <c r="F20" s="527">
        <v>19.6</v>
      </c>
      <c r="G20" s="527"/>
      <c r="H20" s="527">
        <v>19.8</v>
      </c>
      <c r="I20" s="527"/>
      <c r="J20" s="46"/>
    </row>
    <row r="21" spans="1:10" ht="16.5" customHeight="1">
      <c r="A21" s="82" t="s">
        <v>257</v>
      </c>
      <c r="B21" s="537">
        <v>20.5</v>
      </c>
      <c r="C21" s="538"/>
      <c r="D21" s="537">
        <v>20.8</v>
      </c>
      <c r="E21" s="538"/>
      <c r="F21" s="527">
        <v>20.8</v>
      </c>
      <c r="G21" s="527"/>
      <c r="H21" s="527">
        <v>20.3</v>
      </c>
      <c r="I21" s="527"/>
      <c r="J21" s="46"/>
    </row>
    <row r="22" spans="1:10" ht="16.5" customHeight="1">
      <c r="A22" s="82" t="s">
        <v>432</v>
      </c>
      <c r="B22" s="537">
        <v>19.5</v>
      </c>
      <c r="C22" s="538"/>
      <c r="D22" s="537">
        <v>19.6</v>
      </c>
      <c r="E22" s="538"/>
      <c r="F22" s="527">
        <v>19.6</v>
      </c>
      <c r="G22" s="527"/>
      <c r="H22" s="527">
        <v>19.7</v>
      </c>
      <c r="I22" s="527"/>
      <c r="J22" s="46"/>
    </row>
    <row r="23" spans="1:10" ht="16.5" customHeight="1">
      <c r="A23" s="82" t="s">
        <v>433</v>
      </c>
      <c r="B23" s="537">
        <v>19.5</v>
      </c>
      <c r="C23" s="538"/>
      <c r="D23" s="537">
        <v>19.5</v>
      </c>
      <c r="E23" s="538"/>
      <c r="F23" s="527">
        <v>19.4</v>
      </c>
      <c r="G23" s="527"/>
      <c r="H23" s="527">
        <v>19.5</v>
      </c>
      <c r="I23" s="527"/>
      <c r="J23" s="46"/>
    </row>
    <row r="24" spans="1:10" ht="16.5" customHeight="1">
      <c r="A24" s="82" t="s">
        <v>135</v>
      </c>
      <c r="B24" s="537">
        <v>20.7</v>
      </c>
      <c r="C24" s="538"/>
      <c r="D24" s="537" t="s">
        <v>434</v>
      </c>
      <c r="E24" s="538"/>
      <c r="F24" s="527" t="s">
        <v>434</v>
      </c>
      <c r="G24" s="527"/>
      <c r="H24" s="527" t="s">
        <v>434</v>
      </c>
      <c r="I24" s="527"/>
      <c r="J24" s="46"/>
    </row>
    <row r="25" spans="1:10" ht="16.5" customHeight="1">
      <c r="A25" s="82" t="s">
        <v>392</v>
      </c>
      <c r="B25" s="537">
        <v>17.4</v>
      </c>
      <c r="C25" s="538"/>
      <c r="D25" s="537">
        <v>14.4</v>
      </c>
      <c r="E25" s="538"/>
      <c r="F25" s="527">
        <v>15.7</v>
      </c>
      <c r="G25" s="527"/>
      <c r="H25" s="527">
        <v>16.4</v>
      </c>
      <c r="I25" s="527"/>
      <c r="J25" s="46"/>
    </row>
    <row r="26" spans="1:10" ht="15.75" customHeight="1">
      <c r="A26" s="82" t="s">
        <v>393</v>
      </c>
      <c r="B26" s="537">
        <v>17.7</v>
      </c>
      <c r="C26" s="538"/>
      <c r="D26" s="537">
        <v>18.8</v>
      </c>
      <c r="E26" s="538"/>
      <c r="F26" s="527">
        <v>18.5</v>
      </c>
      <c r="G26" s="527"/>
      <c r="H26" s="527">
        <v>18.6</v>
      </c>
      <c r="I26" s="527"/>
      <c r="J26" s="195"/>
    </row>
    <row r="27" spans="1:9" ht="15.75" customHeight="1">
      <c r="A27" s="82" t="s">
        <v>394</v>
      </c>
      <c r="B27" s="537">
        <v>16.7</v>
      </c>
      <c r="C27" s="538"/>
      <c r="D27" s="537">
        <v>17.1</v>
      </c>
      <c r="E27" s="538"/>
      <c r="F27" s="527">
        <v>16.9</v>
      </c>
      <c r="G27" s="527"/>
      <c r="H27" s="527">
        <v>17.2</v>
      </c>
      <c r="I27" s="527"/>
    </row>
    <row r="28" spans="1:9" s="78" customFormat="1" ht="15.75" customHeight="1">
      <c r="A28" s="82" t="s">
        <v>258</v>
      </c>
      <c r="B28" s="537">
        <v>19.4</v>
      </c>
      <c r="C28" s="538"/>
      <c r="D28" s="537">
        <v>19.6</v>
      </c>
      <c r="E28" s="538"/>
      <c r="F28" s="527">
        <v>19.4</v>
      </c>
      <c r="G28" s="527"/>
      <c r="H28" s="527">
        <v>19</v>
      </c>
      <c r="I28" s="527"/>
    </row>
    <row r="29" spans="1:9" ht="15.75" customHeight="1">
      <c r="A29" s="95" t="s">
        <v>107</v>
      </c>
      <c r="B29" s="535">
        <v>19.7</v>
      </c>
      <c r="C29" s="536"/>
      <c r="D29" s="535">
        <v>19.3</v>
      </c>
      <c r="E29" s="536"/>
      <c r="F29" s="528">
        <v>19.1</v>
      </c>
      <c r="G29" s="528"/>
      <c r="H29" s="528">
        <v>19.3</v>
      </c>
      <c r="I29" s="528"/>
    </row>
    <row r="30" ht="15.75" customHeight="1"/>
    <row r="42" s="78" customFormat="1" ht="10.5"/>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sheetData>
  <mergeCells count="70">
    <mergeCell ref="H27:I27"/>
    <mergeCell ref="H28:I28"/>
    <mergeCell ref="H29:I29"/>
    <mergeCell ref="H23:I23"/>
    <mergeCell ref="H24:I24"/>
    <mergeCell ref="H25:I25"/>
    <mergeCell ref="H26:I26"/>
    <mergeCell ref="H21:I21"/>
    <mergeCell ref="H22:I22"/>
    <mergeCell ref="H15:I15"/>
    <mergeCell ref="H16:I16"/>
    <mergeCell ref="H17:I17"/>
    <mergeCell ref="H18:I18"/>
    <mergeCell ref="H19:I19"/>
    <mergeCell ref="H20:I20"/>
    <mergeCell ref="A6:J6"/>
    <mergeCell ref="A7:J7"/>
    <mergeCell ref="A8:J8"/>
    <mergeCell ref="A13:A14"/>
    <mergeCell ref="B13:C14"/>
    <mergeCell ref="D14:E14"/>
    <mergeCell ref="A12:J12"/>
    <mergeCell ref="H14:I14"/>
    <mergeCell ref="F14:G14"/>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9:C29"/>
    <mergeCell ref="D29:E29"/>
    <mergeCell ref="B27:C27"/>
    <mergeCell ref="D27:E27"/>
    <mergeCell ref="B28:C28"/>
    <mergeCell ref="D28:E28"/>
    <mergeCell ref="F21:G21"/>
    <mergeCell ref="F22:G22"/>
    <mergeCell ref="F15:G15"/>
    <mergeCell ref="F16:G16"/>
    <mergeCell ref="F17:G17"/>
    <mergeCell ref="F18:G18"/>
    <mergeCell ref="F27:G27"/>
    <mergeCell ref="F28:G28"/>
    <mergeCell ref="F29:G29"/>
    <mergeCell ref="D13:I13"/>
    <mergeCell ref="F23:G23"/>
    <mergeCell ref="F24:G24"/>
    <mergeCell ref="F25:G25"/>
    <mergeCell ref="F26:G26"/>
    <mergeCell ref="F19:G19"/>
    <mergeCell ref="F20:G20"/>
  </mergeCells>
  <printOptions/>
  <pageMargins left="0.7874015748031497" right="0.47" top="0.7874015748031497" bottom="0.7874015748031497" header="0" footer="0"/>
  <pageSetup horizontalDpi="300" verticalDpi="300" orientation="portrait" paperSize="9" r:id="rId2"/>
  <headerFooter alignWithMargins="0">
    <oddFooter>&amp;C- 15 -</oddFooter>
  </headerFooter>
  <drawing r:id="rId1"/>
</worksheet>
</file>

<file path=xl/worksheets/sheet12.xml><?xml version="1.0" encoding="utf-8"?>
<worksheet xmlns="http://schemas.openxmlformats.org/spreadsheetml/2006/main" xmlns:r="http://schemas.openxmlformats.org/officeDocument/2006/relationships">
  <dimension ref="A2:AD37"/>
  <sheetViews>
    <sheetView workbookViewId="0" topLeftCell="A1">
      <selection activeCell="AD19" sqref="AD19"/>
    </sheetView>
  </sheetViews>
  <sheetFormatPr defaultColWidth="9.00390625" defaultRowHeight="16.5" customHeight="1"/>
  <cols>
    <col min="1" max="1" width="23.875" style="26" customWidth="1"/>
    <col min="2" max="2" width="7.00390625" style="26" customWidth="1"/>
    <col min="3" max="4" width="7.125" style="26" customWidth="1"/>
    <col min="5" max="5" width="7.00390625" style="26" customWidth="1"/>
    <col min="6" max="7" width="7.125" style="26" customWidth="1"/>
    <col min="8" max="8" width="7.00390625" style="26" customWidth="1"/>
    <col min="9" max="18" width="7.125" style="26" customWidth="1"/>
    <col min="19" max="19" width="7.125" style="389" customWidth="1"/>
    <col min="20" max="29" width="0.12890625" style="389" customWidth="1"/>
    <col min="30" max="30" width="9.00390625" style="389" customWidth="1"/>
    <col min="31" max="16384" width="9.00390625" style="26" customWidth="1"/>
  </cols>
  <sheetData>
    <row r="1" ht="15.75" customHeight="1"/>
    <row r="2" ht="16.5" customHeight="1">
      <c r="A2" s="73" t="s">
        <v>196</v>
      </c>
    </row>
    <row r="4" ht="16.5" customHeight="1">
      <c r="A4" s="26" t="s">
        <v>372</v>
      </c>
    </row>
    <row r="5" spans="1:19" ht="16.5" customHeight="1">
      <c r="A5" s="508" t="s">
        <v>372</v>
      </c>
      <c r="B5" s="508"/>
      <c r="C5" s="508"/>
      <c r="D5" s="508"/>
      <c r="E5" s="508"/>
      <c r="F5" s="508"/>
      <c r="G5" s="508"/>
      <c r="H5" s="508"/>
      <c r="I5" s="508"/>
      <c r="J5" s="508"/>
      <c r="K5" s="294"/>
      <c r="L5" s="294"/>
      <c r="M5" s="294"/>
      <c r="N5" s="294"/>
      <c r="O5" s="294"/>
      <c r="P5" s="294"/>
      <c r="Q5" s="294"/>
      <c r="R5" s="294"/>
      <c r="S5" s="477"/>
    </row>
    <row r="6" spans="1:19" ht="16.5" customHeight="1">
      <c r="A6" s="508" t="s">
        <v>372</v>
      </c>
      <c r="B6" s="509"/>
      <c r="C6" s="509"/>
      <c r="D6" s="509"/>
      <c r="E6" s="509"/>
      <c r="F6" s="509"/>
      <c r="G6" s="509"/>
      <c r="H6" s="509"/>
      <c r="I6" s="509"/>
      <c r="J6" s="509"/>
      <c r="K6" s="295"/>
      <c r="L6" s="295"/>
      <c r="M6" s="295"/>
      <c r="N6" s="295"/>
      <c r="O6" s="295"/>
      <c r="P6" s="295"/>
      <c r="Q6" s="295"/>
      <c r="R6" s="295"/>
      <c r="S6" s="478"/>
    </row>
    <row r="7" spans="10:19" ht="16.5" customHeight="1">
      <c r="J7" s="59" t="s">
        <v>435</v>
      </c>
      <c r="K7" s="59"/>
      <c r="L7" s="59"/>
      <c r="M7" s="59"/>
      <c r="N7" s="59"/>
      <c r="O7" s="59"/>
      <c r="P7" s="59"/>
      <c r="Q7" s="59"/>
      <c r="R7" s="59"/>
      <c r="S7" s="479"/>
    </row>
    <row r="8" spans="1:19" ht="16.5" customHeight="1">
      <c r="A8" s="311" t="s">
        <v>436</v>
      </c>
      <c r="B8" s="311"/>
      <c r="C8" s="311"/>
      <c r="D8" s="311"/>
      <c r="E8" s="311"/>
      <c r="F8" s="311"/>
      <c r="G8" s="311"/>
      <c r="H8" s="311"/>
      <c r="I8" s="311"/>
      <c r="J8" s="311"/>
      <c r="K8" s="248"/>
      <c r="L8" s="248"/>
      <c r="M8" s="248"/>
      <c r="N8" s="248"/>
      <c r="O8" s="248"/>
      <c r="P8" s="248"/>
      <c r="Q8" s="248"/>
      <c r="R8" s="248"/>
      <c r="S8" s="480"/>
    </row>
    <row r="9" spans="1:19" ht="16.5" customHeight="1">
      <c r="A9" s="522" t="s">
        <v>160</v>
      </c>
      <c r="B9" s="102" t="s">
        <v>154</v>
      </c>
      <c r="C9" s="92"/>
      <c r="D9" s="93"/>
      <c r="E9" s="102" t="s">
        <v>155</v>
      </c>
      <c r="F9" s="91"/>
      <c r="G9" s="103"/>
      <c r="H9" s="321" t="s">
        <v>156</v>
      </c>
      <c r="I9" s="551"/>
      <c r="J9" s="322"/>
      <c r="K9" s="46"/>
      <c r="L9" s="46"/>
      <c r="M9" s="46"/>
      <c r="N9" s="46"/>
      <c r="O9" s="46"/>
      <c r="P9" s="46"/>
      <c r="Q9" s="46"/>
      <c r="R9" s="46"/>
      <c r="S9" s="428"/>
    </row>
    <row r="10" spans="1:19" ht="16.5" customHeight="1">
      <c r="A10" s="550"/>
      <c r="B10" s="61"/>
      <c r="C10" s="552" t="s">
        <v>437</v>
      </c>
      <c r="D10" s="553"/>
      <c r="E10" s="158"/>
      <c r="F10" s="552" t="s">
        <v>437</v>
      </c>
      <c r="G10" s="553"/>
      <c r="H10" s="158"/>
      <c r="I10" s="552" t="s">
        <v>437</v>
      </c>
      <c r="J10" s="553"/>
      <c r="K10" s="248"/>
      <c r="L10" s="248"/>
      <c r="M10" s="248"/>
      <c r="N10" s="248"/>
      <c r="O10" s="248"/>
      <c r="P10" s="248"/>
      <c r="Q10" s="248"/>
      <c r="R10" s="248"/>
      <c r="S10" s="480"/>
    </row>
    <row r="11" spans="1:19" ht="16.5" customHeight="1">
      <c r="A11" s="550"/>
      <c r="B11" s="48" t="s">
        <v>117</v>
      </c>
      <c r="C11" s="548" t="s">
        <v>438</v>
      </c>
      <c r="D11" s="549"/>
      <c r="E11" s="48" t="s">
        <v>117</v>
      </c>
      <c r="F11" s="548" t="s">
        <v>438</v>
      </c>
      <c r="G11" s="549"/>
      <c r="H11" s="48" t="s">
        <v>117</v>
      </c>
      <c r="I11" s="548" t="s">
        <v>438</v>
      </c>
      <c r="J11" s="549"/>
      <c r="K11" s="403"/>
      <c r="L11" s="403"/>
      <c r="M11" s="403"/>
      <c r="N11" s="403"/>
      <c r="O11" s="403"/>
      <c r="P11" s="403"/>
      <c r="Q11" s="403"/>
      <c r="R11" s="403"/>
      <c r="S11" s="481"/>
    </row>
    <row r="12" spans="1:19" ht="16.5" customHeight="1">
      <c r="A12" s="523"/>
      <c r="B12" s="47"/>
      <c r="C12" s="249" t="s">
        <v>15</v>
      </c>
      <c r="D12" s="249" t="s">
        <v>317</v>
      </c>
      <c r="E12" s="47"/>
      <c r="F12" s="249" t="s">
        <v>15</v>
      </c>
      <c r="G12" s="249" t="s">
        <v>317</v>
      </c>
      <c r="H12" s="47"/>
      <c r="I12" s="249" t="s">
        <v>15</v>
      </c>
      <c r="J12" s="249" t="s">
        <v>317</v>
      </c>
      <c r="K12" s="38"/>
      <c r="L12" s="38"/>
      <c r="M12" s="38"/>
      <c r="N12" s="38"/>
      <c r="O12" s="38"/>
      <c r="P12" s="38"/>
      <c r="Q12" s="38"/>
      <c r="R12" s="38"/>
      <c r="S12" s="368"/>
    </row>
    <row r="13" spans="1:30" s="78" customFormat="1" ht="10.5">
      <c r="A13" s="159"/>
      <c r="B13" s="160" t="s">
        <v>62</v>
      </c>
      <c r="C13" s="160" t="s">
        <v>119</v>
      </c>
      <c r="D13" s="160" t="s">
        <v>119</v>
      </c>
      <c r="E13" s="160" t="s">
        <v>62</v>
      </c>
      <c r="F13" s="149" t="s">
        <v>119</v>
      </c>
      <c r="G13" s="150" t="s">
        <v>119</v>
      </c>
      <c r="H13" s="160" t="s">
        <v>62</v>
      </c>
      <c r="I13" s="160" t="s">
        <v>355</v>
      </c>
      <c r="J13" s="149" t="s">
        <v>355</v>
      </c>
      <c r="K13" s="404"/>
      <c r="L13" s="404"/>
      <c r="M13" s="404"/>
      <c r="N13" s="404"/>
      <c r="O13" s="404"/>
      <c r="P13" s="404"/>
      <c r="Q13" s="404"/>
      <c r="R13" s="404"/>
      <c r="S13" s="482"/>
      <c r="T13" s="390"/>
      <c r="U13" s="390"/>
      <c r="V13" s="390"/>
      <c r="W13" s="390"/>
      <c r="X13" s="390"/>
      <c r="Y13" s="390"/>
      <c r="Z13" s="390"/>
      <c r="AA13" s="390"/>
      <c r="AB13" s="390"/>
      <c r="AC13" s="390"/>
      <c r="AD13" s="390"/>
    </row>
    <row r="14" spans="1:19" ht="17.25" customHeight="1">
      <c r="A14" s="82" t="s">
        <v>85</v>
      </c>
      <c r="B14" s="233">
        <v>155.2</v>
      </c>
      <c r="C14" s="222">
        <v>1.7</v>
      </c>
      <c r="D14" s="222">
        <v>1</v>
      </c>
      <c r="E14" s="257">
        <v>140.2</v>
      </c>
      <c r="F14" s="223">
        <v>1.8</v>
      </c>
      <c r="G14" s="223">
        <v>0.3</v>
      </c>
      <c r="H14" s="233">
        <v>15</v>
      </c>
      <c r="I14" s="257">
        <v>0.4</v>
      </c>
      <c r="J14" s="233">
        <v>7.5</v>
      </c>
      <c r="K14" s="226"/>
      <c r="L14" s="226"/>
      <c r="M14" s="226"/>
      <c r="N14" s="226"/>
      <c r="O14" s="226"/>
      <c r="P14" s="226"/>
      <c r="Q14" s="226"/>
      <c r="R14" s="226"/>
      <c r="S14" s="483"/>
    </row>
    <row r="15" spans="1:19" ht="17.25" customHeight="1">
      <c r="A15" s="82" t="s">
        <v>361</v>
      </c>
      <c r="B15" s="208">
        <v>177.7</v>
      </c>
      <c r="C15" s="258">
        <v>23.9</v>
      </c>
      <c r="D15" s="258">
        <v>4.3</v>
      </c>
      <c r="E15" s="208">
        <v>160.6</v>
      </c>
      <c r="F15" s="259">
        <v>23.4</v>
      </c>
      <c r="G15" s="259">
        <v>3.9</v>
      </c>
      <c r="H15" s="208">
        <v>17.1</v>
      </c>
      <c r="I15" s="260">
        <v>39</v>
      </c>
      <c r="J15" s="233">
        <v>9.5</v>
      </c>
      <c r="K15" s="226"/>
      <c r="L15" s="226"/>
      <c r="M15" s="226"/>
      <c r="N15" s="226"/>
      <c r="O15" s="226"/>
      <c r="P15" s="226"/>
      <c r="Q15" s="226"/>
      <c r="R15" s="226"/>
      <c r="S15" s="483"/>
    </row>
    <row r="16" spans="1:19" ht="17.25" customHeight="1">
      <c r="A16" s="82" t="s">
        <v>86</v>
      </c>
      <c r="B16" s="208">
        <v>168.2</v>
      </c>
      <c r="C16" s="258">
        <v>2.2</v>
      </c>
      <c r="D16" s="258">
        <v>1.3</v>
      </c>
      <c r="E16" s="208">
        <v>147</v>
      </c>
      <c r="F16" s="259">
        <v>1.9</v>
      </c>
      <c r="G16" s="259">
        <v>0.3</v>
      </c>
      <c r="H16" s="208">
        <v>21.2</v>
      </c>
      <c r="I16" s="260">
        <v>1.9</v>
      </c>
      <c r="J16" s="233">
        <v>8.4</v>
      </c>
      <c r="K16" s="226"/>
      <c r="L16" s="226"/>
      <c r="M16" s="226"/>
      <c r="N16" s="226"/>
      <c r="O16" s="226"/>
      <c r="P16" s="226"/>
      <c r="Q16" s="226"/>
      <c r="R16" s="226"/>
      <c r="S16" s="483"/>
    </row>
    <row r="17" spans="1:19" ht="17.25" customHeight="1">
      <c r="A17" s="96" t="s">
        <v>362</v>
      </c>
      <c r="B17" s="208">
        <v>155.3</v>
      </c>
      <c r="C17" s="258">
        <v>2.5</v>
      </c>
      <c r="D17" s="258">
        <v>2.3</v>
      </c>
      <c r="E17" s="208">
        <v>141.5</v>
      </c>
      <c r="F17" s="259">
        <v>1.4</v>
      </c>
      <c r="G17" s="259">
        <v>1.8</v>
      </c>
      <c r="H17" s="208">
        <v>13.8</v>
      </c>
      <c r="I17" s="260">
        <v>16.1</v>
      </c>
      <c r="J17" s="233">
        <v>6.1</v>
      </c>
      <c r="K17" s="226"/>
      <c r="L17" s="226"/>
      <c r="M17" s="226"/>
      <c r="N17" s="226"/>
      <c r="O17" s="226"/>
      <c r="P17" s="226"/>
      <c r="Q17" s="226"/>
      <c r="R17" s="226"/>
      <c r="S17" s="483"/>
    </row>
    <row r="18" spans="1:19" ht="17.25" customHeight="1">
      <c r="A18" s="82" t="s">
        <v>256</v>
      </c>
      <c r="B18" s="208">
        <v>168.9</v>
      </c>
      <c r="C18" s="258">
        <v>6.9</v>
      </c>
      <c r="D18" s="258">
        <v>-1.4</v>
      </c>
      <c r="E18" s="208">
        <v>149.8</v>
      </c>
      <c r="F18" s="259">
        <v>6.1</v>
      </c>
      <c r="G18" s="259">
        <v>-1.2</v>
      </c>
      <c r="H18" s="208">
        <v>19.1</v>
      </c>
      <c r="I18" s="260">
        <v>15.6</v>
      </c>
      <c r="J18" s="233">
        <v>-4.1</v>
      </c>
      <c r="K18" s="226"/>
      <c r="L18" s="226"/>
      <c r="M18" s="226"/>
      <c r="N18" s="226"/>
      <c r="O18" s="226"/>
      <c r="P18" s="226"/>
      <c r="Q18" s="226"/>
      <c r="R18" s="226"/>
      <c r="S18" s="483"/>
    </row>
    <row r="19" spans="1:19" ht="17.25" customHeight="1">
      <c r="A19" s="82" t="s">
        <v>257</v>
      </c>
      <c r="B19" s="208">
        <v>177.9</v>
      </c>
      <c r="C19" s="258">
        <v>0.1</v>
      </c>
      <c r="D19" s="258">
        <v>1.1</v>
      </c>
      <c r="E19" s="208">
        <v>150.6</v>
      </c>
      <c r="F19" s="259">
        <v>3</v>
      </c>
      <c r="G19" s="259">
        <v>-0.1</v>
      </c>
      <c r="H19" s="208">
        <v>27.3</v>
      </c>
      <c r="I19" s="260">
        <v>-16.5</v>
      </c>
      <c r="J19" s="233">
        <v>9.5</v>
      </c>
      <c r="K19" s="226"/>
      <c r="L19" s="226"/>
      <c r="M19" s="226"/>
      <c r="N19" s="226"/>
      <c r="O19" s="226"/>
      <c r="P19" s="226"/>
      <c r="Q19" s="226"/>
      <c r="R19" s="226"/>
      <c r="S19" s="483"/>
    </row>
    <row r="20" spans="1:19" ht="17.25" customHeight="1">
      <c r="A20" s="82" t="s">
        <v>120</v>
      </c>
      <c r="B20" s="208">
        <v>135.1</v>
      </c>
      <c r="C20" s="258">
        <v>3.5</v>
      </c>
      <c r="D20" s="258">
        <v>-1</v>
      </c>
      <c r="E20" s="208">
        <v>127.4</v>
      </c>
      <c r="F20" s="259">
        <v>2.9</v>
      </c>
      <c r="G20" s="259">
        <v>-1</v>
      </c>
      <c r="H20" s="208">
        <v>7.7</v>
      </c>
      <c r="I20" s="260">
        <v>17.3</v>
      </c>
      <c r="J20" s="233">
        <v>-4.6</v>
      </c>
      <c r="K20" s="226"/>
      <c r="L20" s="226"/>
      <c r="M20" s="226"/>
      <c r="N20" s="226"/>
      <c r="O20" s="226"/>
      <c r="P20" s="226"/>
      <c r="Q20" s="226"/>
      <c r="R20" s="226"/>
      <c r="S20" s="483"/>
    </row>
    <row r="21" spans="1:19" ht="17.25" customHeight="1">
      <c r="A21" s="82" t="s">
        <v>363</v>
      </c>
      <c r="B21" s="208">
        <v>154.8</v>
      </c>
      <c r="C21" s="259">
        <v>-1.6</v>
      </c>
      <c r="D21" s="208">
        <v>1.3</v>
      </c>
      <c r="E21" s="208">
        <v>144.6</v>
      </c>
      <c r="F21" s="259">
        <v>-2.7</v>
      </c>
      <c r="G21" s="261">
        <v>1.1</v>
      </c>
      <c r="H21" s="208">
        <v>10.2</v>
      </c>
      <c r="I21" s="262">
        <v>8</v>
      </c>
      <c r="J21" s="233">
        <v>4.1</v>
      </c>
      <c r="K21" s="226"/>
      <c r="L21" s="226"/>
      <c r="M21" s="226"/>
      <c r="N21" s="226"/>
      <c r="O21" s="226"/>
      <c r="P21" s="226"/>
      <c r="Q21" s="226"/>
      <c r="R21" s="226"/>
      <c r="S21" s="483"/>
    </row>
    <row r="22" spans="1:19" ht="17.25" customHeight="1">
      <c r="A22" s="82" t="s">
        <v>135</v>
      </c>
      <c r="B22" s="208">
        <v>164.3</v>
      </c>
      <c r="C22" s="208" t="s">
        <v>122</v>
      </c>
      <c r="D22" s="208" t="s">
        <v>122</v>
      </c>
      <c r="E22" s="208">
        <v>155.6</v>
      </c>
      <c r="F22" s="208" t="s">
        <v>122</v>
      </c>
      <c r="G22" s="208" t="s">
        <v>122</v>
      </c>
      <c r="H22" s="208">
        <v>8.7</v>
      </c>
      <c r="I22" s="208" t="s">
        <v>122</v>
      </c>
      <c r="J22" s="233" t="s">
        <v>122</v>
      </c>
      <c r="K22" s="226"/>
      <c r="L22" s="226"/>
      <c r="M22" s="226"/>
      <c r="N22" s="226"/>
      <c r="O22" s="226"/>
      <c r="P22" s="226"/>
      <c r="Q22" s="226"/>
      <c r="R22" s="226"/>
      <c r="S22" s="483"/>
    </row>
    <row r="23" spans="1:19" ht="17.25" customHeight="1">
      <c r="A23" s="82" t="s">
        <v>392</v>
      </c>
      <c r="B23" s="208">
        <v>116.4</v>
      </c>
      <c r="C23" s="259">
        <v>12</v>
      </c>
      <c r="D23" s="208">
        <v>-5.5</v>
      </c>
      <c r="E23" s="208">
        <v>109.6</v>
      </c>
      <c r="F23" s="259">
        <v>11.2</v>
      </c>
      <c r="G23" s="261">
        <v>-5.2</v>
      </c>
      <c r="H23" s="208">
        <v>6.8</v>
      </c>
      <c r="I23" s="262">
        <v>29.1</v>
      </c>
      <c r="J23" s="233">
        <v>-16.7</v>
      </c>
      <c r="K23" s="226"/>
      <c r="L23" s="226"/>
      <c r="M23" s="226"/>
      <c r="N23" s="226"/>
      <c r="O23" s="226"/>
      <c r="P23" s="226"/>
      <c r="Q23" s="226"/>
      <c r="R23" s="226"/>
      <c r="S23" s="483"/>
    </row>
    <row r="24" spans="1:19" ht="17.25" customHeight="1">
      <c r="A24" s="82" t="s">
        <v>393</v>
      </c>
      <c r="B24" s="208">
        <v>132.8</v>
      </c>
      <c r="C24" s="259">
        <v>-1.2</v>
      </c>
      <c r="D24" s="208">
        <v>1.7</v>
      </c>
      <c r="E24" s="208">
        <v>126.3</v>
      </c>
      <c r="F24" s="259">
        <v>-1.4</v>
      </c>
      <c r="G24" s="261">
        <v>1.6</v>
      </c>
      <c r="H24" s="208">
        <v>6.5</v>
      </c>
      <c r="I24" s="262">
        <v>1.4</v>
      </c>
      <c r="J24" s="233">
        <v>3.5</v>
      </c>
      <c r="K24" s="226"/>
      <c r="L24" s="226"/>
      <c r="M24" s="226"/>
      <c r="N24" s="226"/>
      <c r="O24" s="226"/>
      <c r="P24" s="226"/>
      <c r="Q24" s="226"/>
      <c r="R24" s="226"/>
      <c r="S24" s="483"/>
    </row>
    <row r="25" spans="1:19" ht="17.25" customHeight="1">
      <c r="A25" s="82" t="s">
        <v>394</v>
      </c>
      <c r="B25" s="208">
        <v>126.7</v>
      </c>
      <c r="C25" s="259">
        <v>-3.1</v>
      </c>
      <c r="D25" s="208">
        <v>1</v>
      </c>
      <c r="E25" s="208">
        <v>126.3</v>
      </c>
      <c r="F25" s="259">
        <v>-3.2</v>
      </c>
      <c r="G25" s="261">
        <v>1</v>
      </c>
      <c r="H25" s="208">
        <v>0.4</v>
      </c>
      <c r="I25" s="262">
        <v>6.1</v>
      </c>
      <c r="J25" s="233">
        <v>2.1</v>
      </c>
      <c r="K25" s="226"/>
      <c r="L25" s="226"/>
      <c r="M25" s="226"/>
      <c r="N25" s="226"/>
      <c r="O25" s="226"/>
      <c r="P25" s="226"/>
      <c r="Q25" s="226"/>
      <c r="R25" s="226"/>
      <c r="S25" s="483"/>
    </row>
    <row r="26" spans="1:19" ht="17.25" customHeight="1">
      <c r="A26" s="82" t="s">
        <v>395</v>
      </c>
      <c r="B26" s="208">
        <v>144.4</v>
      </c>
      <c r="C26" s="259">
        <v>-0.7</v>
      </c>
      <c r="D26" s="208">
        <v>1.5</v>
      </c>
      <c r="E26" s="208">
        <v>135.6</v>
      </c>
      <c r="F26" s="259">
        <v>3.2</v>
      </c>
      <c r="G26" s="261">
        <v>0.9</v>
      </c>
      <c r="H26" s="208">
        <v>8.8</v>
      </c>
      <c r="I26" s="262">
        <v>-33.3</v>
      </c>
      <c r="J26" s="233">
        <v>9.2</v>
      </c>
      <c r="K26" s="226"/>
      <c r="L26" s="226"/>
      <c r="M26" s="226"/>
      <c r="N26" s="226"/>
      <c r="O26" s="226"/>
      <c r="P26" s="226"/>
      <c r="Q26" s="226"/>
      <c r="R26" s="226"/>
      <c r="S26" s="483"/>
    </row>
    <row r="27" spans="1:19" ht="17.25" customHeight="1">
      <c r="A27" s="95" t="s">
        <v>107</v>
      </c>
      <c r="B27" s="263">
        <v>153.3</v>
      </c>
      <c r="C27" s="264">
        <v>-2.4</v>
      </c>
      <c r="D27" s="221">
        <v>0.9</v>
      </c>
      <c r="E27" s="263">
        <v>144.3</v>
      </c>
      <c r="F27" s="264">
        <v>-1.7</v>
      </c>
      <c r="G27" s="265">
        <v>0.8</v>
      </c>
      <c r="H27" s="263">
        <v>9</v>
      </c>
      <c r="I27" s="266">
        <v>-13.2</v>
      </c>
      <c r="J27" s="235">
        <v>2.7</v>
      </c>
      <c r="K27" s="226"/>
      <c r="L27" s="226"/>
      <c r="M27" s="226"/>
      <c r="N27" s="226"/>
      <c r="O27" s="226"/>
      <c r="P27" s="226"/>
      <c r="Q27" s="226"/>
      <c r="R27" s="226"/>
      <c r="S27" s="483"/>
    </row>
    <row r="29" spans="1:30" s="64" customFormat="1" ht="16.5" customHeight="1">
      <c r="A29" s="39"/>
      <c r="B29" s="39"/>
      <c r="C29" s="39"/>
      <c r="D29" s="39"/>
      <c r="E29" s="39"/>
      <c r="F29" s="39"/>
      <c r="G29" s="39"/>
      <c r="H29" s="39"/>
      <c r="I29" s="39"/>
      <c r="J29" s="39"/>
      <c r="K29" s="39"/>
      <c r="L29" s="39"/>
      <c r="M29" s="39"/>
      <c r="N29" s="39"/>
      <c r="O29" s="39"/>
      <c r="P29" s="39"/>
      <c r="Q29" s="39"/>
      <c r="R29" s="39"/>
      <c r="S29" s="343"/>
      <c r="T29" s="367"/>
      <c r="U29" s="367"/>
      <c r="V29" s="367" t="s">
        <v>98</v>
      </c>
      <c r="W29" s="367" t="s">
        <v>210</v>
      </c>
      <c r="X29" s="367" t="s">
        <v>214</v>
      </c>
      <c r="Y29" s="367" t="s">
        <v>242</v>
      </c>
      <c r="Z29" s="367" t="s">
        <v>269</v>
      </c>
      <c r="AA29" s="367" t="s">
        <v>270</v>
      </c>
      <c r="AB29" s="367" t="s">
        <v>319</v>
      </c>
      <c r="AC29" s="367" t="s">
        <v>337</v>
      </c>
      <c r="AD29" s="367"/>
    </row>
    <row r="30" spans="1:30" s="39" customFormat="1" ht="16.5" customHeight="1">
      <c r="A30" s="498" t="s">
        <v>439</v>
      </c>
      <c r="B30" s="498"/>
      <c r="C30" s="498"/>
      <c r="D30" s="498"/>
      <c r="E30" s="498"/>
      <c r="F30" s="498"/>
      <c r="G30" s="498"/>
      <c r="H30" s="498"/>
      <c r="I30" s="498"/>
      <c r="J30" s="142"/>
      <c r="K30" s="142"/>
      <c r="L30" s="142"/>
      <c r="M30" s="142"/>
      <c r="N30" s="142"/>
      <c r="O30" s="142"/>
      <c r="P30" s="142"/>
      <c r="Q30" s="142"/>
      <c r="R30" s="142"/>
      <c r="S30" s="484"/>
      <c r="T30" s="343" t="s">
        <v>108</v>
      </c>
      <c r="U30" s="370"/>
      <c r="V30" s="405">
        <v>1.7</v>
      </c>
      <c r="W30" s="405">
        <v>0</v>
      </c>
      <c r="X30" s="405">
        <v>-0.5</v>
      </c>
      <c r="Y30" s="405">
        <v>-0.4</v>
      </c>
      <c r="Z30" s="405">
        <v>-0.7</v>
      </c>
      <c r="AA30" s="405">
        <v>0.5</v>
      </c>
      <c r="AB30" s="405">
        <v>1</v>
      </c>
      <c r="AC30" s="343">
        <v>1.7</v>
      </c>
      <c r="AD30" s="343"/>
    </row>
    <row r="31" spans="19:30" s="39" customFormat="1" ht="16.5" customHeight="1">
      <c r="S31" s="343"/>
      <c r="T31" s="343" t="s">
        <v>109</v>
      </c>
      <c r="U31" s="370"/>
      <c r="V31" s="405">
        <v>0.6</v>
      </c>
      <c r="W31" s="405">
        <v>0.7</v>
      </c>
      <c r="X31" s="405">
        <v>-0.4</v>
      </c>
      <c r="Y31" s="405">
        <v>-0.6</v>
      </c>
      <c r="Z31" s="405">
        <v>-1.1</v>
      </c>
      <c r="AA31" s="405">
        <v>0.3</v>
      </c>
      <c r="AB31" s="405">
        <v>0.3</v>
      </c>
      <c r="AC31" s="343">
        <v>1.8</v>
      </c>
      <c r="AD31" s="343"/>
    </row>
    <row r="32" spans="19:30" s="39" customFormat="1" ht="16.5" customHeight="1">
      <c r="S32" s="343"/>
      <c r="T32" s="343" t="s">
        <v>110</v>
      </c>
      <c r="U32" s="370"/>
      <c r="V32" s="405">
        <v>14</v>
      </c>
      <c r="W32" s="405">
        <v>-7.3</v>
      </c>
      <c r="X32" s="405">
        <v>-0.3</v>
      </c>
      <c r="Y32" s="405">
        <v>0.8</v>
      </c>
      <c r="Z32" s="405">
        <v>4.2</v>
      </c>
      <c r="AA32" s="405">
        <v>3</v>
      </c>
      <c r="AB32" s="405">
        <v>7.5</v>
      </c>
      <c r="AC32" s="343">
        <v>0.4</v>
      </c>
      <c r="AD32" s="343"/>
    </row>
    <row r="33" spans="19:30" s="39" customFormat="1" ht="16.5" customHeight="1">
      <c r="S33" s="343"/>
      <c r="T33" s="343"/>
      <c r="U33" s="343"/>
      <c r="V33" s="343"/>
      <c r="W33" s="343"/>
      <c r="X33" s="343"/>
      <c r="Y33" s="343"/>
      <c r="Z33" s="343"/>
      <c r="AA33" s="343"/>
      <c r="AB33" s="343"/>
      <c r="AC33" s="343"/>
      <c r="AD33" s="343"/>
    </row>
    <row r="34" spans="19:30" s="39" customFormat="1" ht="16.5" customHeight="1">
      <c r="S34" s="343"/>
      <c r="T34" s="343"/>
      <c r="U34" s="343"/>
      <c r="V34" s="343"/>
      <c r="W34" s="343"/>
      <c r="X34" s="343"/>
      <c r="Y34" s="343"/>
      <c r="Z34" s="343"/>
      <c r="AA34" s="343"/>
      <c r="AB34" s="343"/>
      <c r="AC34" s="343"/>
      <c r="AD34" s="343"/>
    </row>
    <row r="35" spans="19:30" s="39" customFormat="1" ht="16.5" customHeight="1">
      <c r="S35" s="343"/>
      <c r="T35" s="343"/>
      <c r="U35" s="406"/>
      <c r="V35" s="406"/>
      <c r="W35" s="406"/>
      <c r="X35" s="406"/>
      <c r="Y35" s="406"/>
      <c r="Z35" s="406"/>
      <c r="AA35" s="406"/>
      <c r="AB35" s="406"/>
      <c r="AC35" s="406"/>
      <c r="AD35" s="343"/>
    </row>
    <row r="36" spans="19:30" s="39" customFormat="1" ht="16.5" customHeight="1">
      <c r="S36" s="343"/>
      <c r="T36" s="343"/>
      <c r="U36" s="343"/>
      <c r="V36" s="343"/>
      <c r="W36" s="343"/>
      <c r="X36" s="343"/>
      <c r="Y36" s="343"/>
      <c r="Z36" s="343"/>
      <c r="AA36" s="343"/>
      <c r="AB36" s="343"/>
      <c r="AC36" s="343"/>
      <c r="AD36" s="343"/>
    </row>
    <row r="37" spans="19:30" s="39" customFormat="1" ht="16.5" customHeight="1">
      <c r="S37" s="343"/>
      <c r="T37" s="343"/>
      <c r="U37" s="343"/>
      <c r="V37" s="343"/>
      <c r="W37" s="343"/>
      <c r="X37" s="343"/>
      <c r="Y37" s="343"/>
      <c r="Z37" s="343"/>
      <c r="AA37" s="343"/>
      <c r="AB37" s="343"/>
      <c r="AC37" s="343"/>
      <c r="AD37" s="343"/>
    </row>
  </sheetData>
  <mergeCells count="12">
    <mergeCell ref="C11:D11"/>
    <mergeCell ref="F10:G10"/>
    <mergeCell ref="F11:G11"/>
    <mergeCell ref="A8:J8"/>
    <mergeCell ref="A5:J5"/>
    <mergeCell ref="A30:I30"/>
    <mergeCell ref="A6:J6"/>
    <mergeCell ref="A9:A12"/>
    <mergeCell ref="H9:J9"/>
    <mergeCell ref="I10:J10"/>
    <mergeCell ref="I11:J11"/>
    <mergeCell ref="C10:D10"/>
  </mergeCells>
  <printOptions/>
  <pageMargins left="0.7874015748031497" right="0.47" top="0.7874015748031497" bottom="0.7874015748031497" header="0" footer="0"/>
  <pageSetup horizontalDpi="300" verticalDpi="300" orientation="portrait" paperSize="9" r:id="rId2"/>
  <headerFooter alignWithMargins="0">
    <oddFooter>&amp;C- 16 -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O47"/>
  <sheetViews>
    <sheetView workbookViewId="0" topLeftCell="A1">
      <selection activeCell="A1" sqref="A1"/>
    </sheetView>
  </sheetViews>
  <sheetFormatPr defaultColWidth="9.00390625" defaultRowHeight="13.5"/>
  <cols>
    <col min="1" max="8" width="9.00390625" style="30" customWidth="1"/>
    <col min="9" max="9" width="15.125" style="30" customWidth="1"/>
    <col min="10" max="10" width="2.375" style="30" customWidth="1"/>
    <col min="11" max="26" width="12.625" style="30" customWidth="1"/>
    <col min="27" max="41" width="0.12890625" style="364" customWidth="1"/>
    <col min="42" max="16384" width="9.00390625" style="30" customWidth="1"/>
  </cols>
  <sheetData>
    <row r="1" spans="1:41" s="31" customFormat="1" ht="16.5" customHeight="1">
      <c r="A1" s="30"/>
      <c r="B1" s="30"/>
      <c r="C1" s="30"/>
      <c r="D1" s="30"/>
      <c r="E1" s="30"/>
      <c r="F1" s="30"/>
      <c r="G1" s="30"/>
      <c r="H1" s="30"/>
      <c r="I1" s="30"/>
      <c r="J1" s="30"/>
      <c r="K1" s="30"/>
      <c r="L1" s="30"/>
      <c r="M1" s="30"/>
      <c r="N1" s="30"/>
      <c r="O1" s="30"/>
      <c r="P1" s="30"/>
      <c r="Q1" s="30"/>
      <c r="R1" s="30"/>
      <c r="S1" s="30"/>
      <c r="T1" s="30"/>
      <c r="U1" s="30"/>
      <c r="V1" s="30"/>
      <c r="W1" s="30"/>
      <c r="X1" s="30"/>
      <c r="Y1" s="30"/>
      <c r="Z1" s="30"/>
      <c r="AA1" s="385"/>
      <c r="AB1" s="385"/>
      <c r="AC1" s="385"/>
      <c r="AD1" s="385"/>
      <c r="AE1" s="385"/>
      <c r="AF1" s="385"/>
      <c r="AG1" s="385"/>
      <c r="AH1" s="385"/>
      <c r="AI1" s="385"/>
      <c r="AJ1" s="385"/>
      <c r="AK1" s="385"/>
      <c r="AL1" s="385"/>
      <c r="AM1" s="385"/>
      <c r="AN1" s="385"/>
      <c r="AO1" s="385"/>
    </row>
    <row r="2" spans="1:35" ht="16.5" customHeight="1">
      <c r="A2" s="73" t="s">
        <v>197</v>
      </c>
      <c r="B2" s="26"/>
      <c r="AB2" s="388"/>
      <c r="AC2" s="407"/>
      <c r="AD2" s="408"/>
      <c r="AE2" s="408"/>
      <c r="AF2" s="408"/>
      <c r="AG2" s="408"/>
      <c r="AH2" s="408"/>
      <c r="AI2" s="408"/>
    </row>
    <row r="3" spans="1:39" ht="16.5" customHeight="1">
      <c r="A3" s="73"/>
      <c r="B3" s="26"/>
      <c r="AA3" s="409"/>
      <c r="AB3" s="410" t="s">
        <v>356</v>
      </c>
      <c r="AC3" s="411"/>
      <c r="AD3" s="410"/>
      <c r="AE3" s="411"/>
      <c r="AF3" s="410" t="s">
        <v>359</v>
      </c>
      <c r="AG3" s="411"/>
      <c r="AH3" s="410"/>
      <c r="AI3" s="411"/>
      <c r="AJ3" s="410" t="s">
        <v>360</v>
      </c>
      <c r="AK3" s="411"/>
      <c r="AL3" s="410"/>
      <c r="AM3" s="411"/>
    </row>
    <row r="4" spans="1:39" ht="16.5" customHeight="1">
      <c r="A4" s="268" t="s">
        <v>372</v>
      </c>
      <c r="B4" s="26"/>
      <c r="AA4" s="409"/>
      <c r="AB4" s="412" t="s">
        <v>357</v>
      </c>
      <c r="AC4" s="413" t="s">
        <v>323</v>
      </c>
      <c r="AD4" s="412" t="s">
        <v>358</v>
      </c>
      <c r="AE4" s="413" t="s">
        <v>323</v>
      </c>
      <c r="AF4" s="412" t="s">
        <v>357</v>
      </c>
      <c r="AG4" s="413" t="s">
        <v>323</v>
      </c>
      <c r="AH4" s="412" t="s">
        <v>358</v>
      </c>
      <c r="AI4" s="413" t="s">
        <v>323</v>
      </c>
      <c r="AJ4" s="412" t="s">
        <v>357</v>
      </c>
      <c r="AK4" s="413" t="s">
        <v>323</v>
      </c>
      <c r="AL4" s="412" t="s">
        <v>358</v>
      </c>
      <c r="AM4" s="413" t="s">
        <v>323</v>
      </c>
    </row>
    <row r="5" spans="1:39" ht="16.5" customHeight="1">
      <c r="A5" s="268" t="s">
        <v>372</v>
      </c>
      <c r="B5" s="26"/>
      <c r="AA5" s="414" t="s">
        <v>85</v>
      </c>
      <c r="AB5" s="415">
        <v>155.2</v>
      </c>
      <c r="AC5" s="416" t="s">
        <v>391</v>
      </c>
      <c r="AD5" s="415">
        <v>1.7</v>
      </c>
      <c r="AE5" s="416" t="s">
        <v>391</v>
      </c>
      <c r="AF5" s="415">
        <v>140.2</v>
      </c>
      <c r="AG5" s="416" t="s">
        <v>391</v>
      </c>
      <c r="AH5" s="415">
        <v>1.8</v>
      </c>
      <c r="AI5" s="416" t="s">
        <v>391</v>
      </c>
      <c r="AJ5" s="415">
        <v>15</v>
      </c>
      <c r="AK5" s="416" t="s">
        <v>391</v>
      </c>
      <c r="AL5" s="415">
        <v>0.4</v>
      </c>
      <c r="AM5" s="416" t="s">
        <v>391</v>
      </c>
    </row>
    <row r="6" spans="1:39" ht="16.5" customHeight="1">
      <c r="A6" s="268" t="s">
        <v>374</v>
      </c>
      <c r="B6" s="26"/>
      <c r="AA6" s="414" t="s">
        <v>361</v>
      </c>
      <c r="AB6" s="415">
        <v>177.7</v>
      </c>
      <c r="AC6" s="416">
        <f>RANK(AB6,AB$6:AB$18)</f>
        <v>2</v>
      </c>
      <c r="AD6" s="415">
        <v>23.9</v>
      </c>
      <c r="AE6" s="416">
        <f>RANK(AD6,AD$6:AD$18)</f>
        <v>1</v>
      </c>
      <c r="AF6" s="415">
        <v>160.6</v>
      </c>
      <c r="AG6" s="416">
        <f aca="true" t="shared" si="0" ref="AG6:AG18">RANK(AF6,AF$6:AF$18)</f>
        <v>1</v>
      </c>
      <c r="AH6" s="415">
        <v>23.4</v>
      </c>
      <c r="AI6" s="416">
        <f aca="true" t="shared" si="1" ref="AI6:AI18">RANK(AH6,AH$6:AH$18)</f>
        <v>1</v>
      </c>
      <c r="AJ6" s="415">
        <v>17.1</v>
      </c>
      <c r="AK6" s="416">
        <f aca="true" t="shared" si="2" ref="AK6:AK18">RANK(AJ6,AJ$6:AJ$18)</f>
        <v>4</v>
      </c>
      <c r="AL6" s="415">
        <v>39</v>
      </c>
      <c r="AM6" s="416">
        <f aca="true" t="shared" si="3" ref="AM6:AM18">RANK(AL6,AL$6:AL$18)</f>
        <v>1</v>
      </c>
    </row>
    <row r="7" spans="1:39" ht="16.5" customHeight="1">
      <c r="A7" s="268" t="s">
        <v>375</v>
      </c>
      <c r="B7" s="26"/>
      <c r="AA7" s="414" t="s">
        <v>86</v>
      </c>
      <c r="AB7" s="415">
        <v>168.2</v>
      </c>
      <c r="AC7" s="416">
        <f aca="true" t="shared" si="4" ref="AC7:AE18">RANK(AB7,AB$6:AB$18)</f>
        <v>4</v>
      </c>
      <c r="AD7" s="415">
        <v>2.2</v>
      </c>
      <c r="AE7" s="416">
        <f t="shared" si="4"/>
        <v>6</v>
      </c>
      <c r="AF7" s="415">
        <v>147</v>
      </c>
      <c r="AG7" s="416">
        <f t="shared" si="0"/>
        <v>5</v>
      </c>
      <c r="AH7" s="415">
        <v>1.9</v>
      </c>
      <c r="AI7" s="416">
        <f t="shared" si="1"/>
        <v>7</v>
      </c>
      <c r="AJ7" s="415">
        <v>21.2</v>
      </c>
      <c r="AK7" s="416">
        <f t="shared" si="2"/>
        <v>2</v>
      </c>
      <c r="AL7" s="415">
        <v>1.9</v>
      </c>
      <c r="AM7" s="416">
        <f t="shared" si="3"/>
        <v>8</v>
      </c>
    </row>
    <row r="8" spans="1:39" ht="16.5" customHeight="1">
      <c r="A8" s="268" t="s">
        <v>375</v>
      </c>
      <c r="B8" s="26"/>
      <c r="AA8" s="417" t="s">
        <v>362</v>
      </c>
      <c r="AB8" s="415">
        <v>155.3</v>
      </c>
      <c r="AC8" s="416">
        <f t="shared" si="4"/>
        <v>6</v>
      </c>
      <c r="AD8" s="415">
        <v>2.5</v>
      </c>
      <c r="AE8" s="416">
        <f t="shared" si="4"/>
        <v>5</v>
      </c>
      <c r="AF8" s="415">
        <v>141.5</v>
      </c>
      <c r="AG8" s="416">
        <f t="shared" si="0"/>
        <v>8</v>
      </c>
      <c r="AH8" s="415">
        <v>1.4</v>
      </c>
      <c r="AI8" s="416">
        <f t="shared" si="1"/>
        <v>8</v>
      </c>
      <c r="AJ8" s="415">
        <v>13.8</v>
      </c>
      <c r="AK8" s="416">
        <f t="shared" si="2"/>
        <v>5</v>
      </c>
      <c r="AL8" s="415">
        <v>16.1</v>
      </c>
      <c r="AM8" s="416">
        <f t="shared" si="3"/>
        <v>4</v>
      </c>
    </row>
    <row r="9" spans="1:41" ht="16.5" customHeight="1">
      <c r="A9" s="268" t="s">
        <v>372</v>
      </c>
      <c r="B9" s="26"/>
      <c r="AA9" s="414" t="s">
        <v>256</v>
      </c>
      <c r="AB9" s="415">
        <v>168.9</v>
      </c>
      <c r="AC9" s="416">
        <f t="shared" si="4"/>
        <v>3</v>
      </c>
      <c r="AD9" s="415">
        <v>6.9</v>
      </c>
      <c r="AE9" s="416">
        <f t="shared" si="4"/>
        <v>3</v>
      </c>
      <c r="AF9" s="415">
        <v>149.8</v>
      </c>
      <c r="AG9" s="416">
        <f t="shared" si="0"/>
        <v>4</v>
      </c>
      <c r="AH9" s="415">
        <v>6.1</v>
      </c>
      <c r="AI9" s="416">
        <f t="shared" si="1"/>
        <v>3</v>
      </c>
      <c r="AJ9" s="415">
        <v>19.1</v>
      </c>
      <c r="AK9" s="416">
        <f t="shared" si="2"/>
        <v>3</v>
      </c>
      <c r="AL9" s="415">
        <v>15.6</v>
      </c>
      <c r="AM9" s="416">
        <f t="shared" si="3"/>
        <v>5</v>
      </c>
      <c r="AO9" s="418"/>
    </row>
    <row r="10" spans="1:39" ht="16.5" customHeight="1">
      <c r="A10" s="268" t="s">
        <v>372</v>
      </c>
      <c r="B10" s="26"/>
      <c r="AA10" s="414" t="s">
        <v>257</v>
      </c>
      <c r="AB10" s="415">
        <v>177.9</v>
      </c>
      <c r="AC10" s="416">
        <f t="shared" si="4"/>
        <v>1</v>
      </c>
      <c r="AD10" s="415">
        <v>0.1</v>
      </c>
      <c r="AE10" s="416">
        <f t="shared" si="4"/>
        <v>7</v>
      </c>
      <c r="AF10" s="415">
        <v>150.6</v>
      </c>
      <c r="AG10" s="416">
        <f t="shared" si="0"/>
        <v>3</v>
      </c>
      <c r="AH10" s="415">
        <v>3</v>
      </c>
      <c r="AI10" s="416">
        <f t="shared" si="1"/>
        <v>5</v>
      </c>
      <c r="AJ10" s="415">
        <v>27.3</v>
      </c>
      <c r="AK10" s="416">
        <f t="shared" si="2"/>
        <v>1</v>
      </c>
      <c r="AL10" s="415">
        <v>-16.5</v>
      </c>
      <c r="AM10" s="416">
        <f t="shared" si="3"/>
        <v>11</v>
      </c>
    </row>
    <row r="11" spans="1:39" ht="16.5" customHeight="1">
      <c r="A11" s="268" t="s">
        <v>372</v>
      </c>
      <c r="B11" s="26"/>
      <c r="AA11" s="414" t="s">
        <v>120</v>
      </c>
      <c r="AB11" s="415">
        <v>135.1</v>
      </c>
      <c r="AC11" s="416">
        <f t="shared" si="4"/>
        <v>10</v>
      </c>
      <c r="AD11" s="415">
        <v>3.5</v>
      </c>
      <c r="AE11" s="416">
        <f t="shared" si="4"/>
        <v>4</v>
      </c>
      <c r="AF11" s="415">
        <v>127.4</v>
      </c>
      <c r="AG11" s="416">
        <f t="shared" si="0"/>
        <v>10</v>
      </c>
      <c r="AH11" s="415">
        <v>2.9</v>
      </c>
      <c r="AI11" s="416">
        <f t="shared" si="1"/>
        <v>6</v>
      </c>
      <c r="AJ11" s="415">
        <v>7.7</v>
      </c>
      <c r="AK11" s="416">
        <f t="shared" si="2"/>
        <v>10</v>
      </c>
      <c r="AL11" s="415">
        <v>17.3</v>
      </c>
      <c r="AM11" s="416">
        <f t="shared" si="3"/>
        <v>3</v>
      </c>
    </row>
    <row r="12" spans="1:39" ht="16.5" customHeight="1">
      <c r="A12" s="268" t="s">
        <v>375</v>
      </c>
      <c r="B12" s="26"/>
      <c r="AA12" s="414" t="s">
        <v>363</v>
      </c>
      <c r="AB12" s="415">
        <v>154.8</v>
      </c>
      <c r="AC12" s="416">
        <f t="shared" si="4"/>
        <v>7</v>
      </c>
      <c r="AD12" s="415">
        <v>-1.6</v>
      </c>
      <c r="AE12" s="416">
        <f t="shared" si="4"/>
        <v>10</v>
      </c>
      <c r="AF12" s="415">
        <v>144.6</v>
      </c>
      <c r="AG12" s="416">
        <f t="shared" si="0"/>
        <v>6</v>
      </c>
      <c r="AH12" s="415">
        <v>-2.7</v>
      </c>
      <c r="AI12" s="416">
        <f t="shared" si="1"/>
        <v>11</v>
      </c>
      <c r="AJ12" s="415">
        <v>10.2</v>
      </c>
      <c r="AK12" s="416">
        <f t="shared" si="2"/>
        <v>6</v>
      </c>
      <c r="AL12" s="415">
        <v>8</v>
      </c>
      <c r="AM12" s="416">
        <f t="shared" si="3"/>
        <v>6</v>
      </c>
    </row>
    <row r="13" spans="1:39" ht="16.5" customHeight="1">
      <c r="A13" s="269" t="s">
        <v>372</v>
      </c>
      <c r="B13" s="201"/>
      <c r="C13" s="201"/>
      <c r="D13" s="201"/>
      <c r="E13" s="201"/>
      <c r="F13" s="201"/>
      <c r="G13" s="201"/>
      <c r="H13" s="201"/>
      <c r="I13" s="201"/>
      <c r="J13" s="204"/>
      <c r="K13" s="204"/>
      <c r="L13" s="204"/>
      <c r="M13" s="204"/>
      <c r="N13" s="204"/>
      <c r="O13" s="204"/>
      <c r="P13" s="204"/>
      <c r="Q13" s="204"/>
      <c r="R13" s="204"/>
      <c r="S13" s="204"/>
      <c r="T13" s="204"/>
      <c r="U13" s="204"/>
      <c r="V13" s="204"/>
      <c r="W13" s="204"/>
      <c r="X13" s="204"/>
      <c r="Y13" s="204"/>
      <c r="Z13" s="204"/>
      <c r="AA13" s="414" t="s">
        <v>135</v>
      </c>
      <c r="AB13" s="415">
        <v>164.3</v>
      </c>
      <c r="AC13" s="416">
        <f t="shared" si="4"/>
        <v>5</v>
      </c>
      <c r="AD13" s="415" t="s">
        <v>122</v>
      </c>
      <c r="AE13" s="416" t="e">
        <f t="shared" si="4"/>
        <v>#VALUE!</v>
      </c>
      <c r="AF13" s="415">
        <v>155.6</v>
      </c>
      <c r="AG13" s="416">
        <f t="shared" si="0"/>
        <v>2</v>
      </c>
      <c r="AH13" s="415" t="s">
        <v>122</v>
      </c>
      <c r="AI13" s="416" t="e">
        <f t="shared" si="1"/>
        <v>#VALUE!</v>
      </c>
      <c r="AJ13" s="415">
        <v>8.7</v>
      </c>
      <c r="AK13" s="416">
        <f t="shared" si="2"/>
        <v>9</v>
      </c>
      <c r="AL13" s="415" t="s">
        <v>122</v>
      </c>
      <c r="AM13" s="416" t="e">
        <f t="shared" si="3"/>
        <v>#VALUE!</v>
      </c>
    </row>
    <row r="14" spans="1:39" ht="16.5" customHeight="1">
      <c r="A14" s="269" t="s">
        <v>376</v>
      </c>
      <c r="B14" s="202"/>
      <c r="C14" s="202"/>
      <c r="D14" s="202"/>
      <c r="E14" s="202"/>
      <c r="F14" s="202"/>
      <c r="G14" s="202"/>
      <c r="H14" s="202"/>
      <c r="I14" s="202"/>
      <c r="AA14" s="414" t="s">
        <v>392</v>
      </c>
      <c r="AB14" s="415">
        <v>116.4</v>
      </c>
      <c r="AC14" s="416">
        <f t="shared" si="4"/>
        <v>13</v>
      </c>
      <c r="AD14" s="415">
        <v>12</v>
      </c>
      <c r="AE14" s="416">
        <f t="shared" si="4"/>
        <v>2</v>
      </c>
      <c r="AF14" s="415">
        <v>109.6</v>
      </c>
      <c r="AG14" s="416">
        <f t="shared" si="0"/>
        <v>13</v>
      </c>
      <c r="AH14" s="415">
        <v>11.2</v>
      </c>
      <c r="AI14" s="416">
        <f t="shared" si="1"/>
        <v>2</v>
      </c>
      <c r="AJ14" s="415">
        <v>6.8</v>
      </c>
      <c r="AK14" s="416">
        <f t="shared" si="2"/>
        <v>11</v>
      </c>
      <c r="AL14" s="415">
        <v>29.1</v>
      </c>
      <c r="AM14" s="416">
        <f t="shared" si="3"/>
        <v>2</v>
      </c>
    </row>
    <row r="15" spans="1:39" ht="16.5" customHeight="1">
      <c r="A15" s="269" t="s">
        <v>372</v>
      </c>
      <c r="B15" s="202"/>
      <c r="C15" s="202"/>
      <c r="D15" s="202"/>
      <c r="E15" s="202"/>
      <c r="F15" s="202"/>
      <c r="G15" s="202"/>
      <c r="H15" s="202"/>
      <c r="I15" s="202"/>
      <c r="AA15" s="414" t="s">
        <v>393</v>
      </c>
      <c r="AB15" s="415">
        <v>132.8</v>
      </c>
      <c r="AC15" s="416">
        <f t="shared" si="4"/>
        <v>11</v>
      </c>
      <c r="AD15" s="415">
        <v>-1.2</v>
      </c>
      <c r="AE15" s="416">
        <f t="shared" si="4"/>
        <v>9</v>
      </c>
      <c r="AF15" s="415">
        <v>126.3</v>
      </c>
      <c r="AG15" s="416">
        <f t="shared" si="0"/>
        <v>11</v>
      </c>
      <c r="AH15" s="415">
        <v>-1.4</v>
      </c>
      <c r="AI15" s="416">
        <f t="shared" si="1"/>
        <v>9</v>
      </c>
      <c r="AJ15" s="415">
        <v>6.5</v>
      </c>
      <c r="AK15" s="416">
        <f t="shared" si="2"/>
        <v>12</v>
      </c>
      <c r="AL15" s="415">
        <v>1.4</v>
      </c>
      <c r="AM15" s="416">
        <f t="shared" si="3"/>
        <v>9</v>
      </c>
    </row>
    <row r="16" spans="1:39" ht="16.5" customHeight="1">
      <c r="A16" s="269" t="s">
        <v>375</v>
      </c>
      <c r="B16" s="202"/>
      <c r="C16" s="202"/>
      <c r="D16" s="202"/>
      <c r="E16" s="202"/>
      <c r="F16" s="202"/>
      <c r="G16" s="202"/>
      <c r="H16" s="202"/>
      <c r="I16" s="202"/>
      <c r="AA16" s="414" t="s">
        <v>394</v>
      </c>
      <c r="AB16" s="415">
        <v>126.7</v>
      </c>
      <c r="AC16" s="416">
        <f t="shared" si="4"/>
        <v>12</v>
      </c>
      <c r="AD16" s="415">
        <v>-3.1</v>
      </c>
      <c r="AE16" s="416">
        <f t="shared" si="4"/>
        <v>12</v>
      </c>
      <c r="AF16" s="415">
        <v>126.3</v>
      </c>
      <c r="AG16" s="416">
        <f t="shared" si="0"/>
        <v>11</v>
      </c>
      <c r="AH16" s="415">
        <v>-3.2</v>
      </c>
      <c r="AI16" s="416">
        <f t="shared" si="1"/>
        <v>12</v>
      </c>
      <c r="AJ16" s="415">
        <v>0.4</v>
      </c>
      <c r="AK16" s="416">
        <f t="shared" si="2"/>
        <v>13</v>
      </c>
      <c r="AL16" s="415">
        <v>6.1</v>
      </c>
      <c r="AM16" s="416">
        <f t="shared" si="3"/>
        <v>7</v>
      </c>
    </row>
    <row r="17" spans="1:39" ht="16.5" customHeight="1">
      <c r="A17" s="269" t="s">
        <v>375</v>
      </c>
      <c r="B17" s="201"/>
      <c r="C17" s="267"/>
      <c r="D17" s="267"/>
      <c r="E17" s="267"/>
      <c r="F17" s="267"/>
      <c r="G17" s="267"/>
      <c r="H17" s="267"/>
      <c r="I17" s="267"/>
      <c r="AA17" s="414" t="s">
        <v>395</v>
      </c>
      <c r="AB17" s="415">
        <v>144.4</v>
      </c>
      <c r="AC17" s="416">
        <f t="shared" si="4"/>
        <v>9</v>
      </c>
      <c r="AD17" s="415">
        <v>-0.7</v>
      </c>
      <c r="AE17" s="416">
        <f t="shared" si="4"/>
        <v>8</v>
      </c>
      <c r="AF17" s="415">
        <v>135.6</v>
      </c>
      <c r="AG17" s="416">
        <f t="shared" si="0"/>
        <v>9</v>
      </c>
      <c r="AH17" s="415">
        <v>3.2</v>
      </c>
      <c r="AI17" s="416">
        <f t="shared" si="1"/>
        <v>4</v>
      </c>
      <c r="AJ17" s="415">
        <v>8.8</v>
      </c>
      <c r="AK17" s="416">
        <f t="shared" si="2"/>
        <v>8</v>
      </c>
      <c r="AL17" s="415">
        <v>-33.3</v>
      </c>
      <c r="AM17" s="416">
        <f t="shared" si="3"/>
        <v>12</v>
      </c>
    </row>
    <row r="18" spans="1:39" ht="16.5" customHeight="1">
      <c r="A18" s="269" t="s">
        <v>372</v>
      </c>
      <c r="B18" s="202"/>
      <c r="C18" s="202"/>
      <c r="D18" s="202"/>
      <c r="E18" s="202"/>
      <c r="F18" s="202"/>
      <c r="G18" s="202"/>
      <c r="H18" s="202"/>
      <c r="I18" s="202"/>
      <c r="AA18" s="414" t="s">
        <v>107</v>
      </c>
      <c r="AB18" s="415">
        <v>153.3</v>
      </c>
      <c r="AC18" s="416">
        <f t="shared" si="4"/>
        <v>8</v>
      </c>
      <c r="AD18" s="415">
        <v>-2.4</v>
      </c>
      <c r="AE18" s="416">
        <f t="shared" si="4"/>
        <v>11</v>
      </c>
      <c r="AF18" s="415">
        <v>144.3</v>
      </c>
      <c r="AG18" s="416">
        <f t="shared" si="0"/>
        <v>7</v>
      </c>
      <c r="AH18" s="415">
        <v>-1.7</v>
      </c>
      <c r="AI18" s="416">
        <f t="shared" si="1"/>
        <v>10</v>
      </c>
      <c r="AJ18" s="415">
        <v>9</v>
      </c>
      <c r="AK18" s="416">
        <f t="shared" si="2"/>
        <v>7</v>
      </c>
      <c r="AL18" s="415">
        <v>-13.2</v>
      </c>
      <c r="AM18" s="416">
        <f t="shared" si="3"/>
        <v>10</v>
      </c>
    </row>
    <row r="19" spans="1:36" ht="16.5" customHeight="1">
      <c r="A19" s="269" t="s">
        <v>372</v>
      </c>
      <c r="B19" s="202"/>
      <c r="C19" s="202"/>
      <c r="D19" s="202"/>
      <c r="E19" s="202"/>
      <c r="F19" s="202"/>
      <c r="G19" s="202"/>
      <c r="H19" s="202"/>
      <c r="I19" s="202"/>
      <c r="AJ19" s="375"/>
    </row>
    <row r="20" spans="1:9" ht="16.5" customHeight="1">
      <c r="A20" s="269" t="s">
        <v>372</v>
      </c>
      <c r="B20" s="202"/>
      <c r="C20" s="202"/>
      <c r="D20" s="202"/>
      <c r="E20" s="202"/>
      <c r="F20" s="202"/>
      <c r="G20" s="202"/>
      <c r="H20" s="202"/>
      <c r="I20" s="202"/>
    </row>
    <row r="21" spans="1:9" ht="16.5" customHeight="1">
      <c r="A21" s="269" t="s">
        <v>375</v>
      </c>
      <c r="B21" s="202"/>
      <c r="C21" s="202"/>
      <c r="D21" s="202"/>
      <c r="E21" s="202"/>
      <c r="F21" s="202"/>
      <c r="G21" s="202"/>
      <c r="H21" s="202"/>
      <c r="I21" s="202"/>
    </row>
    <row r="22" spans="1:2" ht="16.5" customHeight="1" hidden="1">
      <c r="A22" s="268" t="s">
        <v>364</v>
      </c>
      <c r="B22" s="26"/>
    </row>
    <row r="23" spans="1:9" ht="16.5" customHeight="1">
      <c r="A23" s="269" t="s">
        <v>372</v>
      </c>
      <c r="B23" s="202"/>
      <c r="C23" s="202"/>
      <c r="D23" s="202"/>
      <c r="E23" s="202"/>
      <c r="F23" s="202"/>
      <c r="G23" s="202"/>
      <c r="H23" s="202"/>
      <c r="I23" s="202"/>
    </row>
    <row r="24" spans="1:28" ht="16.5" customHeight="1">
      <c r="A24" s="269" t="s">
        <v>372</v>
      </c>
      <c r="B24" s="202"/>
      <c r="C24" s="202"/>
      <c r="D24" s="202"/>
      <c r="E24" s="202"/>
      <c r="F24" s="202"/>
      <c r="G24" s="202"/>
      <c r="H24" s="202"/>
      <c r="I24" s="202"/>
      <c r="AB24" s="391"/>
    </row>
    <row r="25" spans="1:28" ht="16.5" customHeight="1">
      <c r="A25" s="269" t="s">
        <v>372</v>
      </c>
      <c r="B25" s="202"/>
      <c r="C25" s="202"/>
      <c r="D25" s="202"/>
      <c r="E25" s="202"/>
      <c r="F25" s="202"/>
      <c r="G25" s="202"/>
      <c r="H25" s="202"/>
      <c r="I25" s="202"/>
      <c r="AB25" s="391"/>
    </row>
    <row r="26" spans="1:28" ht="16.5" customHeight="1">
      <c r="A26" s="269" t="s">
        <v>364</v>
      </c>
      <c r="B26" s="202"/>
      <c r="C26" s="202"/>
      <c r="D26" s="202"/>
      <c r="E26" s="202"/>
      <c r="F26" s="202"/>
      <c r="G26" s="202"/>
      <c r="H26" s="202"/>
      <c r="I26" s="202"/>
      <c r="AB26" s="391"/>
    </row>
    <row r="27" spans="1:41" ht="16.5" customHeight="1">
      <c r="A27" s="269" t="s">
        <v>364</v>
      </c>
      <c r="B27" s="201"/>
      <c r="C27" s="267"/>
      <c r="D27" s="267"/>
      <c r="E27" s="267"/>
      <c r="F27" s="267"/>
      <c r="G27" s="267"/>
      <c r="H27" s="267"/>
      <c r="I27" s="267"/>
      <c r="AB27" s="418" t="s">
        <v>273</v>
      </c>
      <c r="AC27" s="418" t="s">
        <v>274</v>
      </c>
      <c r="AD27" s="418" t="s">
        <v>275</v>
      </c>
      <c r="AE27" s="418" t="s">
        <v>276</v>
      </c>
      <c r="AF27" s="418" t="s">
        <v>268</v>
      </c>
      <c r="AG27" s="418" t="s">
        <v>277</v>
      </c>
      <c r="AH27" s="418" t="s">
        <v>278</v>
      </c>
      <c r="AI27" s="418" t="s">
        <v>279</v>
      </c>
      <c r="AJ27" s="409" t="s">
        <v>135</v>
      </c>
      <c r="AK27" s="418" t="s">
        <v>280</v>
      </c>
      <c r="AL27" s="418" t="s">
        <v>281</v>
      </c>
      <c r="AM27" s="418" t="s">
        <v>282</v>
      </c>
      <c r="AN27" s="418" t="s">
        <v>283</v>
      </c>
      <c r="AO27" s="418" t="s">
        <v>284</v>
      </c>
    </row>
    <row r="28" spans="1:41" ht="16.5" customHeight="1">
      <c r="A28" s="269" t="s">
        <v>364</v>
      </c>
      <c r="B28" s="202"/>
      <c r="C28" s="202"/>
      <c r="D28" s="202"/>
      <c r="E28" s="202"/>
      <c r="F28" s="202"/>
      <c r="G28" s="202"/>
      <c r="H28" s="202"/>
      <c r="I28" s="202"/>
      <c r="AA28" s="419" t="s">
        <v>244</v>
      </c>
      <c r="AB28" s="420">
        <v>140.2</v>
      </c>
      <c r="AC28" s="420">
        <v>160.6</v>
      </c>
      <c r="AD28" s="420">
        <v>147</v>
      </c>
      <c r="AE28" s="420">
        <v>141.5</v>
      </c>
      <c r="AF28" s="420">
        <v>149.8</v>
      </c>
      <c r="AG28" s="420">
        <v>150.6</v>
      </c>
      <c r="AH28" s="420">
        <v>127.4</v>
      </c>
      <c r="AI28" s="420">
        <v>144.6</v>
      </c>
      <c r="AJ28" s="409">
        <v>155.6</v>
      </c>
      <c r="AK28" s="420">
        <v>109.6</v>
      </c>
      <c r="AL28" s="420">
        <v>126.3</v>
      </c>
      <c r="AM28" s="420">
        <v>126.3</v>
      </c>
      <c r="AN28" s="420">
        <v>135.6</v>
      </c>
      <c r="AO28" s="420">
        <v>144.3</v>
      </c>
    </row>
    <row r="29" spans="1:41" ht="16.5" customHeight="1">
      <c r="A29" s="269" t="s">
        <v>371</v>
      </c>
      <c r="B29" s="202"/>
      <c r="C29" s="202"/>
      <c r="D29" s="202"/>
      <c r="E29" s="202"/>
      <c r="F29" s="202"/>
      <c r="G29" s="202"/>
      <c r="H29" s="202"/>
      <c r="I29" s="202"/>
      <c r="AA29" s="419" t="s">
        <v>243</v>
      </c>
      <c r="AB29" s="420">
        <v>15</v>
      </c>
      <c r="AC29" s="420">
        <v>17.1</v>
      </c>
      <c r="AD29" s="420">
        <v>21.2</v>
      </c>
      <c r="AE29" s="420">
        <v>13.8</v>
      </c>
      <c r="AF29" s="420">
        <v>19.1</v>
      </c>
      <c r="AG29" s="420">
        <v>27.3</v>
      </c>
      <c r="AH29" s="420">
        <v>7.7</v>
      </c>
      <c r="AI29" s="420">
        <v>10.2</v>
      </c>
      <c r="AJ29" s="409">
        <v>8.7</v>
      </c>
      <c r="AK29" s="420">
        <v>6.8</v>
      </c>
      <c r="AL29" s="420">
        <v>6.5</v>
      </c>
      <c r="AM29" s="420">
        <v>0.4</v>
      </c>
      <c r="AN29" s="420">
        <v>8.8</v>
      </c>
      <c r="AO29" s="420">
        <v>9</v>
      </c>
    </row>
    <row r="30" spans="1:28" ht="16.5" customHeight="1">
      <c r="A30" s="269" t="s">
        <v>371</v>
      </c>
      <c r="B30" s="202"/>
      <c r="C30" s="202"/>
      <c r="D30" s="202"/>
      <c r="E30" s="202"/>
      <c r="F30" s="202"/>
      <c r="G30" s="202"/>
      <c r="H30" s="202"/>
      <c r="I30" s="202"/>
      <c r="AB30" s="391"/>
    </row>
    <row r="31" spans="1:28" ht="16.5" customHeight="1">
      <c r="A31" s="269" t="s">
        <v>364</v>
      </c>
      <c r="B31" s="202"/>
      <c r="C31" s="202"/>
      <c r="D31" s="202"/>
      <c r="E31" s="202"/>
      <c r="F31" s="202"/>
      <c r="G31" s="202"/>
      <c r="H31" s="202"/>
      <c r="I31" s="202"/>
      <c r="AB31" s="391"/>
    </row>
    <row r="32" spans="1:28" ht="16.5" customHeight="1">
      <c r="A32" s="270" t="s">
        <v>364</v>
      </c>
      <c r="B32" s="201"/>
      <c r="C32" s="267"/>
      <c r="D32" s="267"/>
      <c r="E32" s="267"/>
      <c r="F32" s="267"/>
      <c r="G32" s="267"/>
      <c r="H32" s="267"/>
      <c r="I32" s="267"/>
      <c r="J32" s="59" t="s">
        <v>303</v>
      </c>
      <c r="K32" s="59"/>
      <c r="L32" s="59"/>
      <c r="M32" s="59"/>
      <c r="N32" s="59"/>
      <c r="O32" s="59"/>
      <c r="P32" s="59"/>
      <c r="Q32" s="59"/>
      <c r="R32" s="59"/>
      <c r="S32" s="59"/>
      <c r="T32" s="59"/>
      <c r="U32" s="59"/>
      <c r="V32" s="59"/>
      <c r="W32" s="59"/>
      <c r="X32" s="59"/>
      <c r="Y32" s="59"/>
      <c r="Z32" s="59"/>
      <c r="AB32" s="391"/>
    </row>
    <row r="33" spans="1:28" ht="16.5" customHeight="1">
      <c r="A33" s="178"/>
      <c r="B33" s="26"/>
      <c r="J33" s="59"/>
      <c r="K33" s="59"/>
      <c r="L33" s="59"/>
      <c r="M33" s="59"/>
      <c r="N33" s="59"/>
      <c r="O33" s="59"/>
      <c r="P33" s="59"/>
      <c r="Q33" s="59"/>
      <c r="R33" s="59"/>
      <c r="S33" s="59"/>
      <c r="T33" s="59"/>
      <c r="U33" s="59"/>
      <c r="V33" s="59"/>
      <c r="W33" s="59"/>
      <c r="X33" s="59"/>
      <c r="Y33" s="59"/>
      <c r="Z33" s="59"/>
      <c r="AB33" s="391"/>
    </row>
    <row r="34" spans="1:28" ht="16.5" customHeight="1">
      <c r="A34" s="356" t="s">
        <v>304</v>
      </c>
      <c r="B34" s="356"/>
      <c r="C34" s="356"/>
      <c r="D34" s="356"/>
      <c r="E34" s="356"/>
      <c r="F34" s="356"/>
      <c r="G34" s="356"/>
      <c r="H34" s="356"/>
      <c r="I34" s="356"/>
      <c r="J34" s="356"/>
      <c r="K34" s="293"/>
      <c r="L34" s="293"/>
      <c r="M34" s="293"/>
      <c r="N34" s="293"/>
      <c r="O34" s="293"/>
      <c r="P34" s="293"/>
      <c r="Q34" s="293"/>
      <c r="R34" s="293"/>
      <c r="S34" s="293"/>
      <c r="T34" s="293"/>
      <c r="U34" s="293"/>
      <c r="V34" s="293"/>
      <c r="W34" s="293"/>
      <c r="X34" s="293"/>
      <c r="Y34" s="293"/>
      <c r="Z34" s="293"/>
      <c r="AB34" s="391"/>
    </row>
    <row r="35" spans="1:28" ht="16.5" customHeight="1">
      <c r="A35" s="26"/>
      <c r="B35" s="26"/>
      <c r="AB35" s="391"/>
    </row>
    <row r="36" ht="16.5" customHeight="1">
      <c r="AB36" s="391"/>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spans="1:41" s="178" customFormat="1" ht="16.5" customHeight="1">
      <c r="A47" s="30"/>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421"/>
      <c r="AB47" s="421"/>
      <c r="AC47" s="421"/>
      <c r="AD47" s="421"/>
      <c r="AE47" s="421"/>
      <c r="AF47" s="421"/>
      <c r="AG47" s="421"/>
      <c r="AH47" s="421"/>
      <c r="AI47" s="421"/>
      <c r="AJ47" s="421"/>
      <c r="AK47" s="421"/>
      <c r="AL47" s="421"/>
      <c r="AM47" s="421"/>
      <c r="AN47" s="421"/>
      <c r="AO47" s="421"/>
    </row>
    <row r="48" ht="16.5" customHeight="1"/>
    <row r="82" ht="44.25" customHeight="1"/>
  </sheetData>
  <mergeCells count="1">
    <mergeCell ref="A34:J34"/>
  </mergeCells>
  <printOptions/>
  <pageMargins left="0.7874015748031497" right="0.7874015748031497" top="0.7874015748031497" bottom="0.7874015748031497" header="0" footer="0"/>
  <pageSetup fitToHeight="1" fitToWidth="1" horizontalDpi="300" verticalDpi="300" orientation="portrait" paperSize="9" scale="97" r:id="rId2"/>
  <headerFooter alignWithMargins="0">
    <oddFooter>&amp;C- 17 -</oddFooter>
  </headerFooter>
  <drawing r:id="rId1"/>
</worksheet>
</file>

<file path=xl/worksheets/sheet14.xml><?xml version="1.0" encoding="utf-8"?>
<worksheet xmlns="http://schemas.openxmlformats.org/spreadsheetml/2006/main" xmlns:r="http://schemas.openxmlformats.org/officeDocument/2006/relationships">
  <dimension ref="A1:AF65"/>
  <sheetViews>
    <sheetView workbookViewId="0" topLeftCell="A1">
      <selection activeCell="K12" sqref="K12"/>
    </sheetView>
  </sheetViews>
  <sheetFormatPr defaultColWidth="9.00390625" defaultRowHeight="16.5" customHeight="1"/>
  <cols>
    <col min="1" max="1" width="22.25390625" style="60" customWidth="1"/>
    <col min="2" max="2" width="10.50390625" style="60" bestFit="1" customWidth="1"/>
    <col min="3" max="8" width="9.00390625" style="60" customWidth="1"/>
    <col min="9" max="23" width="8.125" style="60" customWidth="1"/>
    <col min="24" max="32" width="0.12890625" style="424" customWidth="1"/>
    <col min="33" max="16384" width="9.00390625" style="60" customWidth="1"/>
  </cols>
  <sheetData>
    <row r="1" spans="1:2" ht="17.25">
      <c r="A1" s="161" t="s">
        <v>204</v>
      </c>
      <c r="B1" s="26"/>
    </row>
    <row r="2" spans="1:2" ht="14.25" customHeight="1">
      <c r="A2" s="26"/>
      <c r="B2" s="26"/>
    </row>
    <row r="3" spans="1:2" ht="16.5" customHeight="1">
      <c r="A3" s="73" t="s">
        <v>198</v>
      </c>
      <c r="B3" s="26"/>
    </row>
    <row r="4" spans="1:2" ht="11.25" customHeight="1">
      <c r="A4" s="73"/>
      <c r="B4" s="26"/>
    </row>
    <row r="5" spans="1:8" ht="16.5" customHeight="1">
      <c r="A5" s="201" t="s">
        <v>371</v>
      </c>
      <c r="B5" s="283"/>
      <c r="C5" s="283"/>
      <c r="D5" s="283"/>
      <c r="E5" s="283"/>
      <c r="F5" s="283"/>
      <c r="G5" s="283"/>
      <c r="H5" s="283"/>
    </row>
    <row r="6" spans="1:8" ht="16.5" customHeight="1">
      <c r="A6" s="201" t="s">
        <v>371</v>
      </c>
      <c r="B6" s="202"/>
      <c r="C6" s="202"/>
      <c r="D6" s="202"/>
      <c r="E6" s="202"/>
      <c r="F6" s="202"/>
      <c r="G6" s="202"/>
      <c r="H6" s="202"/>
    </row>
    <row r="7" spans="1:8" ht="16.5" customHeight="1">
      <c r="A7" s="201" t="s">
        <v>371</v>
      </c>
      <c r="B7" s="202"/>
      <c r="C7" s="202"/>
      <c r="D7" s="202"/>
      <c r="E7" s="202"/>
      <c r="F7" s="202"/>
      <c r="G7" s="202"/>
      <c r="H7" s="202"/>
    </row>
    <row r="8" spans="1:8" ht="16.5" customHeight="1">
      <c r="A8" s="201" t="s">
        <v>371</v>
      </c>
      <c r="B8" s="202"/>
      <c r="C8" s="202"/>
      <c r="D8" s="202"/>
      <c r="E8" s="202"/>
      <c r="F8" s="202"/>
      <c r="G8" s="202"/>
      <c r="H8" s="202"/>
    </row>
    <row r="9" spans="1:8" ht="16.5" customHeight="1">
      <c r="A9" s="201" t="s">
        <v>371</v>
      </c>
      <c r="B9" s="202"/>
      <c r="C9" s="202"/>
      <c r="D9" s="202"/>
      <c r="E9" s="202"/>
      <c r="F9" s="202"/>
      <c r="G9" s="202"/>
      <c r="H9" s="202"/>
    </row>
    <row r="10" spans="1:8" ht="16.5" customHeight="1">
      <c r="A10" s="201" t="s">
        <v>371</v>
      </c>
      <c r="B10" s="202"/>
      <c r="C10" s="202"/>
      <c r="D10" s="202"/>
      <c r="E10" s="202"/>
      <c r="F10" s="202"/>
      <c r="G10" s="202"/>
      <c r="H10" s="202"/>
    </row>
    <row r="11" spans="1:8" ht="16.5" customHeight="1">
      <c r="A11" s="201" t="s">
        <v>371</v>
      </c>
      <c r="B11" s="202"/>
      <c r="C11" s="202"/>
      <c r="D11" s="202"/>
      <c r="E11" s="202"/>
      <c r="F11" s="202"/>
      <c r="G11" s="202"/>
      <c r="H11" s="202"/>
    </row>
    <row r="12" spans="2:8" ht="11.25" customHeight="1">
      <c r="B12" s="26"/>
      <c r="H12" s="59" t="s">
        <v>305</v>
      </c>
    </row>
    <row r="13" spans="1:8" ht="16.5" customHeight="1">
      <c r="A13" s="554" t="s">
        <v>224</v>
      </c>
      <c r="B13" s="554"/>
      <c r="C13" s="554"/>
      <c r="D13" s="554"/>
      <c r="E13" s="554"/>
      <c r="F13" s="554"/>
      <c r="G13" s="554"/>
      <c r="H13" s="554"/>
    </row>
    <row r="14" spans="1:8" ht="13.5" customHeight="1">
      <c r="A14" s="139"/>
      <c r="B14" s="323" t="s">
        <v>71</v>
      </c>
      <c r="C14" s="493"/>
      <c r="D14" s="493"/>
      <c r="E14" s="493"/>
      <c r="F14" s="324"/>
      <c r="G14" s="323" t="s">
        <v>75</v>
      </c>
      <c r="H14" s="324"/>
    </row>
    <row r="15" spans="1:28" ht="16.5" customHeight="1">
      <c r="A15" s="140"/>
      <c r="B15" s="250" t="s">
        <v>15</v>
      </c>
      <c r="C15" s="552" t="s">
        <v>1</v>
      </c>
      <c r="D15" s="553"/>
      <c r="E15" s="321" t="s">
        <v>158</v>
      </c>
      <c r="F15" s="322"/>
      <c r="G15" s="552" t="s">
        <v>2</v>
      </c>
      <c r="H15" s="553"/>
      <c r="I15" s="42"/>
      <c r="J15" s="42"/>
      <c r="K15" s="42"/>
      <c r="L15" s="42"/>
      <c r="M15" s="42"/>
      <c r="N15" s="42"/>
      <c r="O15" s="42"/>
      <c r="P15" s="42"/>
      <c r="Q15" s="42"/>
      <c r="R15" s="42"/>
      <c r="S15" s="42"/>
      <c r="T15" s="42"/>
      <c r="U15" s="42"/>
      <c r="V15" s="42"/>
      <c r="W15" s="42"/>
      <c r="X15" s="556"/>
      <c r="Y15" s="556"/>
      <c r="Z15" s="555"/>
      <c r="AA15" s="555"/>
      <c r="AB15" s="555"/>
    </row>
    <row r="16" spans="1:28" ht="16.5" customHeight="1">
      <c r="A16" s="140" t="s">
        <v>162</v>
      </c>
      <c r="B16" s="137" t="s">
        <v>159</v>
      </c>
      <c r="C16" s="301" t="s">
        <v>3</v>
      </c>
      <c r="D16" s="302"/>
      <c r="E16" s="301"/>
      <c r="F16" s="302"/>
      <c r="G16" s="301" t="s">
        <v>3</v>
      </c>
      <c r="H16" s="302"/>
      <c r="I16" s="43"/>
      <c r="J16" s="43"/>
      <c r="K16" s="43"/>
      <c r="L16" s="43"/>
      <c r="M16" s="43"/>
      <c r="N16" s="43"/>
      <c r="O16" s="43"/>
      <c r="P16" s="43"/>
      <c r="Q16" s="43"/>
      <c r="R16" s="43"/>
      <c r="S16" s="43"/>
      <c r="T16" s="43"/>
      <c r="U16" s="43"/>
      <c r="V16" s="43"/>
      <c r="W16" s="43"/>
      <c r="X16" s="556"/>
      <c r="Y16" s="556"/>
      <c r="Z16" s="555"/>
      <c r="AA16" s="555"/>
      <c r="AB16" s="555"/>
    </row>
    <row r="17" spans="1:26" ht="16.5" customHeight="1">
      <c r="A17" s="141"/>
      <c r="B17" s="35" t="s">
        <v>157</v>
      </c>
      <c r="C17" s="57" t="s">
        <v>15</v>
      </c>
      <c r="D17" s="57" t="s">
        <v>317</v>
      </c>
      <c r="E17" s="57" t="s">
        <v>15</v>
      </c>
      <c r="F17" s="57" t="s">
        <v>317</v>
      </c>
      <c r="G17" s="57" t="s">
        <v>15</v>
      </c>
      <c r="H17" s="57" t="s">
        <v>317</v>
      </c>
      <c r="I17" s="38"/>
      <c r="J17" s="38"/>
      <c r="K17" s="38"/>
      <c r="L17" s="38"/>
      <c r="M17" s="38"/>
      <c r="N17" s="38"/>
      <c r="O17" s="38"/>
      <c r="P17" s="38"/>
      <c r="Q17" s="38"/>
      <c r="R17" s="38"/>
      <c r="S17" s="38"/>
      <c r="T17" s="38"/>
      <c r="U17" s="38"/>
      <c r="V17" s="38"/>
      <c r="W17" s="38"/>
      <c r="X17" s="409"/>
      <c r="Y17" s="410"/>
      <c r="Z17" s="411"/>
    </row>
    <row r="18" spans="1:26" ht="16.5" customHeight="1">
      <c r="A18" s="139"/>
      <c r="B18" s="148" t="s">
        <v>164</v>
      </c>
      <c r="C18" s="196" t="s">
        <v>119</v>
      </c>
      <c r="D18" s="106" t="s">
        <v>119</v>
      </c>
      <c r="E18" s="148" t="s">
        <v>119</v>
      </c>
      <c r="F18" s="196" t="s">
        <v>119</v>
      </c>
      <c r="G18" s="209" t="s">
        <v>4</v>
      </c>
      <c r="H18" s="106" t="s">
        <v>4</v>
      </c>
      <c r="I18" s="44"/>
      <c r="J18" s="44"/>
      <c r="K18" s="44"/>
      <c r="L18" s="44"/>
      <c r="M18" s="44"/>
      <c r="N18" s="44"/>
      <c r="O18" s="44"/>
      <c r="P18" s="44"/>
      <c r="Q18" s="44"/>
      <c r="R18" s="44"/>
      <c r="S18" s="44"/>
      <c r="T18" s="44"/>
      <c r="U18" s="44"/>
      <c r="V18" s="44"/>
      <c r="W18" s="44"/>
      <c r="X18" s="409"/>
      <c r="Y18" s="412" t="s">
        <v>358</v>
      </c>
      <c r="Z18" s="413" t="s">
        <v>323</v>
      </c>
    </row>
    <row r="19" spans="1:30" ht="16.5" customHeight="1">
      <c r="A19" s="82" t="s">
        <v>85</v>
      </c>
      <c r="B19" s="51">
        <v>270440</v>
      </c>
      <c r="C19" s="258">
        <v>2.4</v>
      </c>
      <c r="D19" s="223">
        <v>1.1</v>
      </c>
      <c r="E19" s="271">
        <v>100</v>
      </c>
      <c r="F19" s="272">
        <v>100</v>
      </c>
      <c r="G19" s="273">
        <v>1.4</v>
      </c>
      <c r="H19" s="233">
        <v>0.6</v>
      </c>
      <c r="I19" s="45"/>
      <c r="J19" s="45"/>
      <c r="K19" s="45"/>
      <c r="L19" s="45"/>
      <c r="M19" s="45"/>
      <c r="N19" s="45"/>
      <c r="O19" s="45"/>
      <c r="P19" s="45"/>
      <c r="Q19" s="45"/>
      <c r="R19" s="45"/>
      <c r="S19" s="45"/>
      <c r="T19" s="45"/>
      <c r="U19" s="45"/>
      <c r="V19" s="45"/>
      <c r="W19" s="45"/>
      <c r="X19" s="414" t="s">
        <v>85</v>
      </c>
      <c r="Y19" s="415"/>
      <c r="Z19" s="416" t="s">
        <v>391</v>
      </c>
      <c r="AD19" s="486"/>
    </row>
    <row r="20" spans="1:30" ht="16.5" customHeight="1">
      <c r="A20" s="82" t="s">
        <v>134</v>
      </c>
      <c r="B20" s="52" t="s">
        <v>5</v>
      </c>
      <c r="C20" s="274" t="s">
        <v>5</v>
      </c>
      <c r="D20" s="52" t="s">
        <v>217</v>
      </c>
      <c r="E20" s="274" t="s">
        <v>217</v>
      </c>
      <c r="F20" s="52" t="s">
        <v>217</v>
      </c>
      <c r="G20" s="275">
        <v>-10.1</v>
      </c>
      <c r="H20" s="225">
        <v>-1.4</v>
      </c>
      <c r="I20" s="45"/>
      <c r="J20" s="45"/>
      <c r="K20" s="45"/>
      <c r="L20" s="45"/>
      <c r="M20" s="45"/>
      <c r="N20" s="45"/>
      <c r="O20" s="45"/>
      <c r="P20" s="45"/>
      <c r="Q20" s="45"/>
      <c r="R20" s="45"/>
      <c r="S20" s="45"/>
      <c r="T20" s="45"/>
      <c r="U20" s="45"/>
      <c r="V20" s="45"/>
      <c r="W20" s="45"/>
      <c r="X20" s="414" t="s">
        <v>361</v>
      </c>
      <c r="Y20" s="415">
        <v>3.3</v>
      </c>
      <c r="Z20" s="416">
        <f aca="true" t="shared" si="0" ref="Z20:Z32">RANK(Y20,Y$20:Y$32)</f>
        <v>3</v>
      </c>
      <c r="AD20" s="486"/>
    </row>
    <row r="21" spans="1:30" ht="16.5" customHeight="1">
      <c r="A21" s="82" t="s">
        <v>285</v>
      </c>
      <c r="B21" s="52">
        <v>5267</v>
      </c>
      <c r="C21" s="275">
        <v>3.3</v>
      </c>
      <c r="D21" s="233">
        <v>0.2</v>
      </c>
      <c r="E21" s="276">
        <v>1.9</v>
      </c>
      <c r="F21" s="225">
        <v>1.9</v>
      </c>
      <c r="G21" s="260">
        <v>0</v>
      </c>
      <c r="H21" s="233">
        <v>0.9</v>
      </c>
      <c r="I21" s="45"/>
      <c r="J21" s="45"/>
      <c r="K21" s="45"/>
      <c r="L21" s="45"/>
      <c r="M21" s="45"/>
      <c r="N21" s="45"/>
      <c r="O21" s="45"/>
      <c r="P21" s="45"/>
      <c r="Q21" s="45"/>
      <c r="R21" s="45"/>
      <c r="S21" s="45"/>
      <c r="T21" s="45"/>
      <c r="U21" s="45"/>
      <c r="V21" s="45"/>
      <c r="W21" s="45"/>
      <c r="X21" s="414" t="s">
        <v>86</v>
      </c>
      <c r="Y21" s="415">
        <v>3.1</v>
      </c>
      <c r="Z21" s="416">
        <f t="shared" si="0"/>
        <v>4</v>
      </c>
      <c r="AD21" s="486"/>
    </row>
    <row r="22" spans="1:30" ht="16.5" customHeight="1">
      <c r="A22" s="82" t="s">
        <v>86</v>
      </c>
      <c r="B22" s="224">
        <v>125902</v>
      </c>
      <c r="C22" s="258">
        <v>3.1</v>
      </c>
      <c r="D22" s="233">
        <v>2.3</v>
      </c>
      <c r="E22" s="276">
        <v>46.6</v>
      </c>
      <c r="F22" s="277">
        <v>46.3</v>
      </c>
      <c r="G22" s="273">
        <v>0.9</v>
      </c>
      <c r="H22" s="233">
        <v>0.8</v>
      </c>
      <c r="I22" s="45"/>
      <c r="J22" s="45"/>
      <c r="K22" s="45"/>
      <c r="L22" s="45"/>
      <c r="M22" s="45"/>
      <c r="N22" s="45"/>
      <c r="O22" s="45"/>
      <c r="P22" s="45"/>
      <c r="Q22" s="45"/>
      <c r="R22" s="45"/>
      <c r="S22" s="45"/>
      <c r="T22" s="45"/>
      <c r="U22" s="45"/>
      <c r="V22" s="45"/>
      <c r="W22" s="45"/>
      <c r="X22" s="417" t="s">
        <v>362</v>
      </c>
      <c r="Y22" s="415">
        <v>-3.5</v>
      </c>
      <c r="Z22" s="416">
        <f t="shared" si="0"/>
        <v>11</v>
      </c>
      <c r="AD22" s="486"/>
    </row>
    <row r="23" spans="1:30" ht="16.5" customHeight="1">
      <c r="A23" s="96" t="s">
        <v>286</v>
      </c>
      <c r="B23" s="224">
        <v>1215</v>
      </c>
      <c r="C23" s="258">
        <v>-3.5</v>
      </c>
      <c r="D23" s="233">
        <v>-2.4</v>
      </c>
      <c r="E23" s="276">
        <v>0.4</v>
      </c>
      <c r="F23" s="277">
        <v>0.5</v>
      </c>
      <c r="G23" s="273">
        <v>-1.5</v>
      </c>
      <c r="H23" s="233">
        <v>-0.9</v>
      </c>
      <c r="I23" s="45"/>
      <c r="J23" s="45"/>
      <c r="K23" s="45"/>
      <c r="L23" s="45"/>
      <c r="M23" s="45"/>
      <c r="N23" s="45"/>
      <c r="O23" s="45"/>
      <c r="P23" s="45"/>
      <c r="Q23" s="45"/>
      <c r="R23" s="45"/>
      <c r="S23" s="45"/>
      <c r="T23" s="45"/>
      <c r="U23" s="45"/>
      <c r="V23" s="45"/>
      <c r="W23" s="45"/>
      <c r="X23" s="414" t="s">
        <v>256</v>
      </c>
      <c r="Y23" s="415">
        <v>29.7</v>
      </c>
      <c r="Z23" s="416">
        <f t="shared" si="0"/>
        <v>2</v>
      </c>
      <c r="AD23" s="486"/>
    </row>
    <row r="24" spans="1:30" ht="16.5" customHeight="1">
      <c r="A24" s="82" t="s">
        <v>256</v>
      </c>
      <c r="B24" s="224">
        <v>3240</v>
      </c>
      <c r="C24" s="258">
        <v>29.7</v>
      </c>
      <c r="D24" s="233">
        <v>5.4</v>
      </c>
      <c r="E24" s="276">
        <v>1.2</v>
      </c>
      <c r="F24" s="233">
        <v>0.9</v>
      </c>
      <c r="G24" s="273">
        <v>1.1</v>
      </c>
      <c r="H24" s="233">
        <v>-2.8</v>
      </c>
      <c r="I24" s="45"/>
      <c r="J24" s="45"/>
      <c r="K24" s="45"/>
      <c r="L24" s="45"/>
      <c r="M24" s="45"/>
      <c r="N24" s="45"/>
      <c r="O24" s="45"/>
      <c r="P24" s="45"/>
      <c r="Q24" s="45"/>
      <c r="R24" s="45"/>
      <c r="S24" s="45"/>
      <c r="T24" s="45"/>
      <c r="U24" s="45"/>
      <c r="V24" s="45"/>
      <c r="W24" s="45"/>
      <c r="X24" s="414" t="s">
        <v>257</v>
      </c>
      <c r="Y24" s="415">
        <v>2.3</v>
      </c>
      <c r="Z24" s="416">
        <f t="shared" si="0"/>
        <v>5</v>
      </c>
      <c r="AD24" s="486"/>
    </row>
    <row r="25" spans="1:30" ht="16.5" customHeight="1">
      <c r="A25" s="82" t="s">
        <v>257</v>
      </c>
      <c r="B25" s="224">
        <v>16149</v>
      </c>
      <c r="C25" s="258">
        <v>2.3</v>
      </c>
      <c r="D25" s="233">
        <v>-0.4</v>
      </c>
      <c r="E25" s="276">
        <v>6</v>
      </c>
      <c r="F25" s="233">
        <v>6</v>
      </c>
      <c r="G25" s="273">
        <v>-0.8</v>
      </c>
      <c r="H25" s="233">
        <v>-0.5</v>
      </c>
      <c r="I25" s="45"/>
      <c r="J25" s="45"/>
      <c r="K25" s="45"/>
      <c r="L25" s="45"/>
      <c r="M25" s="45"/>
      <c r="N25" s="45"/>
      <c r="O25" s="45"/>
      <c r="P25" s="45"/>
      <c r="Q25" s="45"/>
      <c r="R25" s="45"/>
      <c r="S25" s="45"/>
      <c r="T25" s="45"/>
      <c r="U25" s="45"/>
      <c r="V25" s="45"/>
      <c r="W25" s="45"/>
      <c r="X25" s="414" t="s">
        <v>120</v>
      </c>
      <c r="Y25" s="415">
        <v>2.3</v>
      </c>
      <c r="Z25" s="416">
        <f t="shared" si="0"/>
        <v>5</v>
      </c>
      <c r="AD25" s="486"/>
    </row>
    <row r="26" spans="1:30" ht="16.5" customHeight="1">
      <c r="A26" s="82" t="s">
        <v>120</v>
      </c>
      <c r="B26" s="224">
        <v>29112</v>
      </c>
      <c r="C26" s="258">
        <v>2.3</v>
      </c>
      <c r="D26" s="233">
        <v>-3.3</v>
      </c>
      <c r="E26" s="276">
        <v>10.8</v>
      </c>
      <c r="F26" s="233">
        <v>10.8</v>
      </c>
      <c r="G26" s="273">
        <v>0.3</v>
      </c>
      <c r="H26" s="233">
        <v>-0.4</v>
      </c>
      <c r="I26" s="45"/>
      <c r="J26" s="45"/>
      <c r="K26" s="45"/>
      <c r="L26" s="45"/>
      <c r="M26" s="45"/>
      <c r="N26" s="45"/>
      <c r="O26" s="45"/>
      <c r="P26" s="45"/>
      <c r="Q26" s="45"/>
      <c r="R26" s="45"/>
      <c r="S26" s="45"/>
      <c r="T26" s="45"/>
      <c r="U26" s="45"/>
      <c r="V26" s="45"/>
      <c r="W26" s="45"/>
      <c r="X26" s="414" t="s">
        <v>363</v>
      </c>
      <c r="Y26" s="415">
        <v>34.8</v>
      </c>
      <c r="Z26" s="416">
        <f t="shared" si="0"/>
        <v>1</v>
      </c>
      <c r="AD26" s="486"/>
    </row>
    <row r="27" spans="1:30" ht="16.5" customHeight="1">
      <c r="A27" s="82" t="s">
        <v>106</v>
      </c>
      <c r="B27" s="224">
        <v>4525</v>
      </c>
      <c r="C27" s="258">
        <v>34.8</v>
      </c>
      <c r="D27" s="233">
        <v>-1.4</v>
      </c>
      <c r="E27" s="276">
        <v>1.7</v>
      </c>
      <c r="F27" s="233">
        <v>1.3</v>
      </c>
      <c r="G27" s="273">
        <v>2.4</v>
      </c>
      <c r="H27" s="233">
        <v>-0.7</v>
      </c>
      <c r="I27" s="45"/>
      <c r="J27" s="45"/>
      <c r="K27" s="45"/>
      <c r="L27" s="45"/>
      <c r="M27" s="45"/>
      <c r="N27" s="45"/>
      <c r="O27" s="45"/>
      <c r="P27" s="45"/>
      <c r="Q27" s="45"/>
      <c r="R27" s="45"/>
      <c r="S27" s="45"/>
      <c r="T27" s="45"/>
      <c r="U27" s="45"/>
      <c r="V27" s="45"/>
      <c r="W27" s="45"/>
      <c r="X27" s="414" t="s">
        <v>135</v>
      </c>
      <c r="Y27" s="415" t="s">
        <v>122</v>
      </c>
      <c r="Z27" s="416" t="e">
        <f t="shared" si="0"/>
        <v>#VALUE!</v>
      </c>
      <c r="AD27" s="486"/>
    </row>
    <row r="28" spans="1:30" ht="16.5" customHeight="1">
      <c r="A28" s="82" t="s">
        <v>135</v>
      </c>
      <c r="B28" s="52">
        <v>372</v>
      </c>
      <c r="C28" s="274" t="s">
        <v>122</v>
      </c>
      <c r="D28" s="52" t="s">
        <v>122</v>
      </c>
      <c r="E28" s="278" t="s">
        <v>122</v>
      </c>
      <c r="F28" s="279" t="s">
        <v>122</v>
      </c>
      <c r="G28" s="260">
        <v>4.5</v>
      </c>
      <c r="H28" s="233">
        <v>1.6</v>
      </c>
      <c r="I28" s="45"/>
      <c r="J28" s="45"/>
      <c r="K28" s="45"/>
      <c r="L28" s="45"/>
      <c r="M28" s="45"/>
      <c r="N28" s="45"/>
      <c r="O28" s="45"/>
      <c r="P28" s="45"/>
      <c r="Q28" s="45"/>
      <c r="R28" s="45"/>
      <c r="S28" s="45"/>
      <c r="T28" s="45"/>
      <c r="U28" s="45"/>
      <c r="V28" s="45"/>
      <c r="W28" s="45"/>
      <c r="X28" s="414" t="s">
        <v>392</v>
      </c>
      <c r="Y28" s="415">
        <v>-10</v>
      </c>
      <c r="Z28" s="416">
        <f t="shared" si="0"/>
        <v>12</v>
      </c>
      <c r="AD28" s="486"/>
    </row>
    <row r="29" spans="1:30" ht="16.5" customHeight="1">
      <c r="A29" s="82" t="s">
        <v>263</v>
      </c>
      <c r="B29" s="52">
        <v>7684</v>
      </c>
      <c r="C29" s="262">
        <v>-10</v>
      </c>
      <c r="D29" s="233">
        <v>3.9</v>
      </c>
      <c r="E29" s="276">
        <v>2.8</v>
      </c>
      <c r="F29" s="233">
        <v>3.2</v>
      </c>
      <c r="G29" s="260">
        <v>6.1</v>
      </c>
      <c r="H29" s="233">
        <v>3.3</v>
      </c>
      <c r="I29" s="45"/>
      <c r="J29" s="45"/>
      <c r="K29" s="45"/>
      <c r="L29" s="45"/>
      <c r="M29" s="45"/>
      <c r="N29" s="45"/>
      <c r="O29" s="45"/>
      <c r="P29" s="45"/>
      <c r="Q29" s="45"/>
      <c r="R29" s="45"/>
      <c r="S29" s="45"/>
      <c r="T29" s="45"/>
      <c r="U29" s="45"/>
      <c r="V29" s="45"/>
      <c r="W29" s="45"/>
      <c r="X29" s="414" t="s">
        <v>393</v>
      </c>
      <c r="Y29" s="415">
        <v>1.3</v>
      </c>
      <c r="Z29" s="416">
        <f t="shared" si="0"/>
        <v>8</v>
      </c>
      <c r="AD29" s="486"/>
    </row>
    <row r="30" spans="1:30" ht="16.5" customHeight="1">
      <c r="A30" s="82" t="s">
        <v>264</v>
      </c>
      <c r="B30" s="52">
        <v>28269</v>
      </c>
      <c r="C30" s="262">
        <v>1.3</v>
      </c>
      <c r="D30" s="233">
        <v>0.8</v>
      </c>
      <c r="E30" s="276">
        <v>10.5</v>
      </c>
      <c r="F30" s="233">
        <v>10.6</v>
      </c>
      <c r="G30" s="260">
        <v>1.4</v>
      </c>
      <c r="H30" s="233">
        <v>1</v>
      </c>
      <c r="I30" s="45"/>
      <c r="J30" s="45"/>
      <c r="K30" s="45"/>
      <c r="L30" s="45"/>
      <c r="M30" s="45"/>
      <c r="N30" s="45"/>
      <c r="O30" s="45"/>
      <c r="P30" s="45"/>
      <c r="Q30" s="45"/>
      <c r="R30" s="45"/>
      <c r="S30" s="45"/>
      <c r="T30" s="45"/>
      <c r="U30" s="45"/>
      <c r="V30" s="45"/>
      <c r="W30" s="45"/>
      <c r="X30" s="414" t="s">
        <v>394</v>
      </c>
      <c r="Y30" s="415">
        <v>1.7</v>
      </c>
      <c r="Z30" s="416">
        <f t="shared" si="0"/>
        <v>7</v>
      </c>
      <c r="AD30" s="486"/>
    </row>
    <row r="31" spans="1:30" ht="16.5" customHeight="1">
      <c r="A31" s="82" t="s">
        <v>265</v>
      </c>
      <c r="B31" s="52">
        <v>19593</v>
      </c>
      <c r="C31" s="262">
        <v>1.7</v>
      </c>
      <c r="D31" s="233">
        <v>0.2</v>
      </c>
      <c r="E31" s="276">
        <v>7.2</v>
      </c>
      <c r="F31" s="233">
        <v>7.3</v>
      </c>
      <c r="G31" s="260">
        <v>0.9</v>
      </c>
      <c r="H31" s="233">
        <v>0.4</v>
      </c>
      <c r="I31" s="45"/>
      <c r="J31" s="45"/>
      <c r="K31" s="45"/>
      <c r="L31" s="45"/>
      <c r="M31" s="45"/>
      <c r="N31" s="45"/>
      <c r="O31" s="45"/>
      <c r="P31" s="45"/>
      <c r="Q31" s="45"/>
      <c r="R31" s="45"/>
      <c r="S31" s="45"/>
      <c r="T31" s="45"/>
      <c r="U31" s="45"/>
      <c r="V31" s="45"/>
      <c r="W31" s="45"/>
      <c r="X31" s="414" t="s">
        <v>395</v>
      </c>
      <c r="Y31" s="415">
        <v>-0.8</v>
      </c>
      <c r="Z31" s="416">
        <f t="shared" si="0"/>
        <v>9</v>
      </c>
      <c r="AD31" s="486"/>
    </row>
    <row r="32" spans="1:30" ht="16.5" customHeight="1">
      <c r="A32" s="82" t="s">
        <v>258</v>
      </c>
      <c r="B32" s="52">
        <v>4575</v>
      </c>
      <c r="C32" s="262">
        <v>-0.8</v>
      </c>
      <c r="D32" s="233">
        <v>0.7</v>
      </c>
      <c r="E32" s="276">
        <v>1.7</v>
      </c>
      <c r="F32" s="233">
        <v>1.7</v>
      </c>
      <c r="G32" s="260">
        <v>10.4</v>
      </c>
      <c r="H32" s="233">
        <v>3.8</v>
      </c>
      <c r="I32" s="45"/>
      <c r="J32" s="45"/>
      <c r="K32" s="45"/>
      <c r="L32" s="45"/>
      <c r="M32" s="45"/>
      <c r="N32" s="45"/>
      <c r="O32" s="45"/>
      <c r="P32" s="45"/>
      <c r="Q32" s="45"/>
      <c r="R32" s="45"/>
      <c r="S32" s="45"/>
      <c r="T32" s="45"/>
      <c r="U32" s="45"/>
      <c r="V32" s="45"/>
      <c r="W32" s="45"/>
      <c r="X32" s="414" t="s">
        <v>107</v>
      </c>
      <c r="Y32" s="415">
        <v>-1.5</v>
      </c>
      <c r="Z32" s="416">
        <f t="shared" si="0"/>
        <v>10</v>
      </c>
      <c r="AD32" s="486"/>
    </row>
    <row r="33" spans="1:30" ht="16.5" customHeight="1">
      <c r="A33" s="95" t="s">
        <v>107</v>
      </c>
      <c r="B33" s="227">
        <v>24536</v>
      </c>
      <c r="C33" s="280">
        <v>-1.5</v>
      </c>
      <c r="D33" s="235">
        <v>1.9</v>
      </c>
      <c r="E33" s="281">
        <v>9.1</v>
      </c>
      <c r="F33" s="235">
        <v>9.4</v>
      </c>
      <c r="G33" s="282">
        <v>2.7</v>
      </c>
      <c r="H33" s="235">
        <v>2.2</v>
      </c>
      <c r="I33" s="45"/>
      <c r="J33" s="45"/>
      <c r="K33" s="45"/>
      <c r="L33" s="45"/>
      <c r="M33" s="45"/>
      <c r="N33" s="45"/>
      <c r="O33" s="45"/>
      <c r="P33" s="45"/>
      <c r="Q33" s="45"/>
      <c r="R33" s="45"/>
      <c r="S33" s="45"/>
      <c r="T33" s="45"/>
      <c r="U33" s="45"/>
      <c r="V33" s="45"/>
      <c r="W33" s="45"/>
      <c r="AD33" s="486"/>
    </row>
    <row r="34" spans="1:8" ht="9" customHeight="1">
      <c r="A34" s="26"/>
      <c r="B34" s="138"/>
      <c r="C34" s="26"/>
      <c r="D34" s="26"/>
      <c r="E34" s="62"/>
      <c r="F34" s="184"/>
      <c r="G34" s="26"/>
      <c r="H34" s="26"/>
    </row>
    <row r="35" ht="5.25" customHeight="1"/>
    <row r="36" spans="1:8" ht="16.5" customHeight="1">
      <c r="A36" s="498" t="s">
        <v>306</v>
      </c>
      <c r="B36" s="498"/>
      <c r="C36" s="498"/>
      <c r="D36" s="498"/>
      <c r="E36" s="498"/>
      <c r="F36" s="498"/>
      <c r="G36" s="498"/>
      <c r="H36" s="498"/>
    </row>
    <row r="37" ht="16.5" customHeight="1">
      <c r="H37" s="59" t="s">
        <v>326</v>
      </c>
    </row>
    <row r="38" ht="12" customHeight="1"/>
    <row r="42" spans="24:32" ht="16.5" customHeight="1">
      <c r="X42" s="409" t="s">
        <v>396</v>
      </c>
      <c r="Y42" s="409"/>
      <c r="Z42" s="409"/>
      <c r="AA42" s="409"/>
      <c r="AB42" s="409"/>
      <c r="AC42" s="409"/>
      <c r="AD42" s="409" t="s">
        <v>325</v>
      </c>
      <c r="AE42" s="392"/>
      <c r="AF42" s="409"/>
    </row>
    <row r="43" spans="24:32" ht="16.5" customHeight="1">
      <c r="X43" s="425"/>
      <c r="Y43" s="425"/>
      <c r="Z43" s="426" t="s">
        <v>287</v>
      </c>
      <c r="AA43" s="425" t="s">
        <v>288</v>
      </c>
      <c r="AB43" s="425" t="s">
        <v>289</v>
      </c>
      <c r="AC43" s="425" t="s">
        <v>290</v>
      </c>
      <c r="AD43" s="425" t="s">
        <v>291</v>
      </c>
      <c r="AE43" s="425" t="s">
        <v>324</v>
      </c>
      <c r="AF43" s="425" t="s">
        <v>0</v>
      </c>
    </row>
    <row r="44" spans="24:32" ht="16.5" customHeight="1">
      <c r="X44" s="409" t="s">
        <v>85</v>
      </c>
      <c r="Y44" s="410"/>
      <c r="Z44" s="423">
        <v>97.2</v>
      </c>
      <c r="AA44" s="423">
        <v>97.7</v>
      </c>
      <c r="AB44" s="485">
        <v>98.6</v>
      </c>
      <c r="AC44" s="485">
        <v>101.1</v>
      </c>
      <c r="AD44" s="423">
        <v>100</v>
      </c>
      <c r="AE44" s="423">
        <v>101.1</v>
      </c>
      <c r="AF44" s="423">
        <v>103.5</v>
      </c>
    </row>
    <row r="45" spans="24:32" ht="16.5" customHeight="1">
      <c r="X45" s="409" t="s">
        <v>86</v>
      </c>
      <c r="Y45" s="410"/>
      <c r="Z45" s="423">
        <v>110.4</v>
      </c>
      <c r="AA45" s="423">
        <v>106.1</v>
      </c>
      <c r="AB45" s="485">
        <v>102.6</v>
      </c>
      <c r="AC45" s="485">
        <v>100.3</v>
      </c>
      <c r="AD45" s="423">
        <v>100</v>
      </c>
      <c r="AE45" s="423">
        <v>102.3</v>
      </c>
      <c r="AF45" s="423">
        <v>105.5</v>
      </c>
    </row>
    <row r="46" spans="24:32" ht="16.5" customHeight="1">
      <c r="X46" s="409"/>
      <c r="Y46" s="409"/>
      <c r="Z46" s="409"/>
      <c r="AA46" s="409"/>
      <c r="AB46" s="409"/>
      <c r="AC46" s="409"/>
      <c r="AD46" s="409"/>
      <c r="AE46" s="409"/>
      <c r="AF46" s="409"/>
    </row>
    <row r="47" spans="24:32" ht="16.5" customHeight="1">
      <c r="X47" s="409"/>
      <c r="Y47" s="409"/>
      <c r="Z47" s="409"/>
      <c r="AA47" s="409"/>
      <c r="AB47" s="409"/>
      <c r="AC47" s="409"/>
      <c r="AD47" s="409"/>
      <c r="AE47" s="409"/>
      <c r="AF47" s="409"/>
    </row>
    <row r="48" spans="24:32" ht="16.5" customHeight="1">
      <c r="X48" s="409"/>
      <c r="Y48" s="409"/>
      <c r="Z48" s="409"/>
      <c r="AA48" s="409"/>
      <c r="AB48" s="409"/>
      <c r="AC48" s="409"/>
      <c r="AD48" s="409"/>
      <c r="AE48" s="409"/>
      <c r="AF48" s="409"/>
    </row>
    <row r="49" spans="24:32" ht="16.5" customHeight="1">
      <c r="X49" s="409"/>
      <c r="Y49" s="409"/>
      <c r="Z49" s="409"/>
      <c r="AA49" s="409"/>
      <c r="AB49" s="409"/>
      <c r="AC49" s="409"/>
      <c r="AD49" s="409"/>
      <c r="AE49" s="409"/>
      <c r="AF49" s="409"/>
    </row>
    <row r="50" spans="24:32" ht="16.5" customHeight="1">
      <c r="X50" s="409"/>
      <c r="Y50" s="409"/>
      <c r="Z50" s="409"/>
      <c r="AA50" s="409"/>
      <c r="AB50" s="409"/>
      <c r="AC50" s="409"/>
      <c r="AD50" s="409"/>
      <c r="AE50" s="409"/>
      <c r="AF50" s="409"/>
    </row>
    <row r="51" spans="24:32" ht="16.5" customHeight="1">
      <c r="X51" s="364"/>
      <c r="Y51" s="364"/>
      <c r="Z51" s="364"/>
      <c r="AA51" s="364"/>
      <c r="AB51" s="364"/>
      <c r="AC51" s="364"/>
      <c r="AD51" s="364"/>
      <c r="AE51" s="364"/>
      <c r="AF51" s="364"/>
    </row>
    <row r="52" spans="24:32" ht="16.5" customHeight="1">
      <c r="X52" s="364"/>
      <c r="Y52" s="364"/>
      <c r="Z52" s="364"/>
      <c r="AA52" s="364"/>
      <c r="AB52" s="364"/>
      <c r="AC52" s="364"/>
      <c r="AD52" s="364"/>
      <c r="AE52" s="364"/>
      <c r="AF52" s="364"/>
    </row>
    <row r="53" spans="24:32" ht="16.5" customHeight="1">
      <c r="X53" s="364"/>
      <c r="Y53" s="364"/>
      <c r="Z53" s="364"/>
      <c r="AA53" s="364"/>
      <c r="AB53" s="364"/>
      <c r="AC53" s="364"/>
      <c r="AD53" s="364"/>
      <c r="AE53" s="364"/>
      <c r="AF53" s="364"/>
    </row>
    <row r="54" spans="24:32" ht="16.5" customHeight="1">
      <c r="X54" s="364"/>
      <c r="Y54" s="364"/>
      <c r="Z54" s="364"/>
      <c r="AA54" s="364"/>
      <c r="AB54" s="364"/>
      <c r="AC54" s="364"/>
      <c r="AD54" s="364"/>
      <c r="AE54" s="364"/>
      <c r="AF54" s="364"/>
    </row>
    <row r="55" spans="24:32" ht="16.5" customHeight="1">
      <c r="X55" s="364"/>
      <c r="Y55" s="364"/>
      <c r="Z55" s="364"/>
      <c r="AA55" s="364"/>
      <c r="AB55" s="364"/>
      <c r="AC55" s="364"/>
      <c r="AD55" s="364"/>
      <c r="AE55" s="364"/>
      <c r="AF55" s="364"/>
    </row>
    <row r="56" spans="24:32" ht="16.5" customHeight="1">
      <c r="X56" s="364"/>
      <c r="Y56" s="364"/>
      <c r="Z56" s="364"/>
      <c r="AA56" s="364"/>
      <c r="AB56" s="364"/>
      <c r="AC56" s="364"/>
      <c r="AD56" s="364"/>
      <c r="AE56" s="364"/>
      <c r="AF56" s="364"/>
    </row>
    <row r="57" spans="24:32" ht="16.5" customHeight="1">
      <c r="X57" s="364"/>
      <c r="Y57" s="364"/>
      <c r="Z57" s="364"/>
      <c r="AA57" s="364"/>
      <c r="AB57" s="364"/>
      <c r="AC57" s="364"/>
      <c r="AD57" s="364"/>
      <c r="AE57" s="364"/>
      <c r="AF57" s="364"/>
    </row>
    <row r="58" spans="24:32" ht="16.5" customHeight="1">
      <c r="X58" s="364"/>
      <c r="Y58" s="364"/>
      <c r="Z58" s="364"/>
      <c r="AA58" s="364"/>
      <c r="AB58" s="364"/>
      <c r="AC58" s="364"/>
      <c r="AD58" s="364"/>
      <c r="AE58" s="364"/>
      <c r="AF58" s="364"/>
    </row>
    <row r="59" spans="24:32" ht="16.5" customHeight="1">
      <c r="X59" s="364"/>
      <c r="Y59" s="364"/>
      <c r="Z59" s="364"/>
      <c r="AA59" s="364"/>
      <c r="AB59" s="364"/>
      <c r="AC59" s="364"/>
      <c r="AD59" s="364"/>
      <c r="AE59" s="364"/>
      <c r="AF59" s="364"/>
    </row>
    <row r="60" spans="24:32" ht="16.5" customHeight="1">
      <c r="X60" s="364"/>
      <c r="Y60" s="364"/>
      <c r="Z60" s="364"/>
      <c r="AA60" s="364"/>
      <c r="AB60" s="364"/>
      <c r="AC60" s="364"/>
      <c r="AD60" s="364"/>
      <c r="AE60" s="364"/>
      <c r="AF60" s="364"/>
    </row>
    <row r="61" spans="24:32" ht="16.5" customHeight="1">
      <c r="X61" s="364"/>
      <c r="Y61" s="364"/>
      <c r="Z61" s="364"/>
      <c r="AA61" s="364"/>
      <c r="AB61" s="364"/>
      <c r="AC61" s="364"/>
      <c r="AD61" s="364"/>
      <c r="AE61" s="364"/>
      <c r="AF61" s="364"/>
    </row>
    <row r="62" spans="24:32" ht="16.5" customHeight="1">
      <c r="X62" s="364"/>
      <c r="Y62" s="364"/>
      <c r="Z62" s="364"/>
      <c r="AA62" s="364"/>
      <c r="AB62" s="364"/>
      <c r="AC62" s="364"/>
      <c r="AD62" s="364"/>
      <c r="AE62" s="364"/>
      <c r="AF62" s="364"/>
    </row>
    <row r="63" spans="24:32" ht="16.5" customHeight="1">
      <c r="X63" s="364"/>
      <c r="Y63" s="364"/>
      <c r="Z63" s="364"/>
      <c r="AA63" s="364"/>
      <c r="AB63" s="364"/>
      <c r="AC63" s="364"/>
      <c r="AD63" s="364"/>
      <c r="AE63" s="364"/>
      <c r="AF63" s="364"/>
    </row>
    <row r="64" spans="24:32" ht="16.5" customHeight="1">
      <c r="X64" s="364"/>
      <c r="Y64" s="364"/>
      <c r="Z64" s="364"/>
      <c r="AA64" s="364"/>
      <c r="AB64" s="364"/>
      <c r="AC64" s="364"/>
      <c r="AD64" s="364"/>
      <c r="AE64" s="364"/>
      <c r="AF64" s="364"/>
    </row>
    <row r="65" spans="24:32" ht="16.5" customHeight="1">
      <c r="X65" s="364"/>
      <c r="Y65" s="364"/>
      <c r="Z65" s="364"/>
      <c r="AA65" s="364"/>
      <c r="AB65" s="364"/>
      <c r="AC65" s="364"/>
      <c r="AD65" s="364"/>
      <c r="AE65" s="364"/>
      <c r="AF65" s="364"/>
    </row>
  </sheetData>
  <mergeCells count="13">
    <mergeCell ref="Z16:AB16"/>
    <mergeCell ref="Z15:AB15"/>
    <mergeCell ref="X16:Y16"/>
    <mergeCell ref="G15:H15"/>
    <mergeCell ref="G16:H16"/>
    <mergeCell ref="X15:Y15"/>
    <mergeCell ref="C15:D15"/>
    <mergeCell ref="C16:D16"/>
    <mergeCell ref="A13:H13"/>
    <mergeCell ref="A36:H36"/>
    <mergeCell ref="B14:F14"/>
    <mergeCell ref="E15:F16"/>
    <mergeCell ref="G14:H14"/>
  </mergeCells>
  <printOptions/>
  <pageMargins left="0.7874015748031497" right="0.7874015748031497" top="0.7874015748031497" bottom="0.7" header="0.5118110236220472" footer="0.5118110236220472"/>
  <pageSetup horizontalDpi="300" verticalDpi="300" orientation="portrait" paperSize="9" scale="99" r:id="rId2"/>
  <headerFooter alignWithMargins="0">
    <oddFooter>&amp;C- 18 -</oddFooter>
  </headerFooter>
  <drawing r:id="rId1"/>
</worksheet>
</file>

<file path=xl/worksheets/sheet15.xml><?xml version="1.0" encoding="utf-8"?>
<worksheet xmlns="http://schemas.openxmlformats.org/spreadsheetml/2006/main" xmlns:r="http://schemas.openxmlformats.org/officeDocument/2006/relationships">
  <dimension ref="A3:AL41"/>
  <sheetViews>
    <sheetView workbookViewId="0" topLeftCell="A1">
      <selection activeCell="K28" sqref="K28"/>
    </sheetView>
  </sheetViews>
  <sheetFormatPr defaultColWidth="9.00390625" defaultRowHeight="12.75" customHeight="1"/>
  <cols>
    <col min="1" max="9" width="9.625" style="30" customWidth="1"/>
    <col min="10" max="24" width="9.00390625" style="30" customWidth="1"/>
    <col min="25" max="38" width="0.12890625" style="364" customWidth="1"/>
    <col min="39" max="40" width="7.00390625" style="30" customWidth="1"/>
    <col min="41" max="16384" width="6.875" style="30" customWidth="1"/>
  </cols>
  <sheetData>
    <row r="3" spans="1:25" ht="12.75" customHeight="1">
      <c r="A3" s="73" t="s">
        <v>229</v>
      </c>
      <c r="B3" s="26"/>
      <c r="Y3" s="364" t="s">
        <v>397</v>
      </c>
    </row>
    <row r="4" spans="1:2" ht="12.75" customHeight="1">
      <c r="A4" s="73"/>
      <c r="B4" s="26"/>
    </row>
    <row r="5" spans="1:38" ht="12.75" customHeight="1">
      <c r="A5" s="26" t="s">
        <v>371</v>
      </c>
      <c r="B5" s="26"/>
      <c r="AA5" s="409" t="s">
        <v>274</v>
      </c>
      <c r="AB5" s="409" t="s">
        <v>275</v>
      </c>
      <c r="AC5" s="409" t="s">
        <v>276</v>
      </c>
      <c r="AD5" s="409" t="s">
        <v>268</v>
      </c>
      <c r="AE5" s="409" t="s">
        <v>277</v>
      </c>
      <c r="AF5" s="409" t="s">
        <v>292</v>
      </c>
      <c r="AG5" s="409" t="s">
        <v>279</v>
      </c>
      <c r="AH5" s="409" t="s">
        <v>280</v>
      </c>
      <c r="AI5" s="409" t="s">
        <v>281</v>
      </c>
      <c r="AJ5" s="409" t="s">
        <v>282</v>
      </c>
      <c r="AK5" s="409" t="s">
        <v>283</v>
      </c>
      <c r="AL5" s="409" t="s">
        <v>284</v>
      </c>
    </row>
    <row r="6" spans="1:38" ht="12.75" customHeight="1">
      <c r="A6" s="26" t="s">
        <v>371</v>
      </c>
      <c r="B6" s="26"/>
      <c r="Z6" s="364" t="s">
        <v>19</v>
      </c>
      <c r="AA6" s="427">
        <v>1.9</v>
      </c>
      <c r="AB6" s="427">
        <v>46.6</v>
      </c>
      <c r="AC6" s="427">
        <v>0.4</v>
      </c>
      <c r="AD6" s="427">
        <v>1.2</v>
      </c>
      <c r="AE6" s="427">
        <v>6</v>
      </c>
      <c r="AF6" s="427">
        <v>10.8</v>
      </c>
      <c r="AG6" s="427">
        <v>1.7</v>
      </c>
      <c r="AH6" s="427">
        <v>2.8</v>
      </c>
      <c r="AI6" s="427">
        <v>10.5</v>
      </c>
      <c r="AJ6" s="427">
        <v>7.2</v>
      </c>
      <c r="AK6" s="427">
        <v>1.7</v>
      </c>
      <c r="AL6" s="427">
        <v>9.1</v>
      </c>
    </row>
    <row r="7" spans="1:38" ht="12.75" customHeight="1">
      <c r="A7" s="26" t="s">
        <v>371</v>
      </c>
      <c r="B7" s="26"/>
      <c r="Z7" s="364" t="s">
        <v>323</v>
      </c>
      <c r="AA7" s="364">
        <f>RANK(AA6,$AA6:$AL6)</f>
        <v>8</v>
      </c>
      <c r="AB7" s="364">
        <f aca="true" t="shared" si="0" ref="AB7:AL7">RANK(AB6,$AA6:$AL6)</f>
        <v>1</v>
      </c>
      <c r="AC7" s="364">
        <f t="shared" si="0"/>
        <v>12</v>
      </c>
      <c r="AD7" s="364">
        <f t="shared" si="0"/>
        <v>11</v>
      </c>
      <c r="AE7" s="364">
        <f t="shared" si="0"/>
        <v>6</v>
      </c>
      <c r="AF7" s="364">
        <f t="shared" si="0"/>
        <v>2</v>
      </c>
      <c r="AG7" s="364">
        <f t="shared" si="0"/>
        <v>9</v>
      </c>
      <c r="AH7" s="364">
        <f t="shared" si="0"/>
        <v>7</v>
      </c>
      <c r="AI7" s="364">
        <f t="shared" si="0"/>
        <v>3</v>
      </c>
      <c r="AJ7" s="364">
        <f t="shared" si="0"/>
        <v>5</v>
      </c>
      <c r="AK7" s="364">
        <f t="shared" si="0"/>
        <v>9</v>
      </c>
      <c r="AL7" s="364">
        <f t="shared" si="0"/>
        <v>4</v>
      </c>
    </row>
    <row r="8" spans="1:2" ht="12.75" customHeight="1">
      <c r="A8" s="71" t="s">
        <v>364</v>
      </c>
      <c r="B8" s="26"/>
    </row>
    <row r="9" spans="1:26" ht="12.75" customHeight="1">
      <c r="A9" s="180"/>
      <c r="B9" s="26"/>
      <c r="I9" s="59" t="s">
        <v>308</v>
      </c>
      <c r="Z9" s="364" t="s">
        <v>322</v>
      </c>
    </row>
    <row r="10" spans="1:27" ht="12.75" customHeight="1">
      <c r="A10" s="180"/>
      <c r="B10" s="26"/>
      <c r="I10" s="59"/>
      <c r="Z10" s="408">
        <v>46.6</v>
      </c>
      <c r="AA10" s="409" t="s">
        <v>275</v>
      </c>
    </row>
    <row r="11" spans="1:27" ht="15" customHeight="1">
      <c r="A11" s="498" t="s">
        <v>307</v>
      </c>
      <c r="B11" s="498"/>
      <c r="C11" s="498"/>
      <c r="D11" s="498"/>
      <c r="E11" s="498"/>
      <c r="F11" s="498"/>
      <c r="G11" s="498"/>
      <c r="H11" s="498"/>
      <c r="I11" s="498"/>
      <c r="Z11" s="408">
        <v>10.8</v>
      </c>
      <c r="AA11" s="409" t="s">
        <v>292</v>
      </c>
    </row>
    <row r="12" spans="26:27" ht="12.75" customHeight="1">
      <c r="Z12" s="408">
        <v>10.5</v>
      </c>
      <c r="AA12" s="409" t="s">
        <v>281</v>
      </c>
    </row>
    <row r="13" spans="26:27" ht="12.75" customHeight="1">
      <c r="Z13" s="408">
        <v>9.1</v>
      </c>
      <c r="AA13" s="409" t="s">
        <v>284</v>
      </c>
    </row>
    <row r="14" spans="26:27" ht="12.75" customHeight="1">
      <c r="Z14" s="408">
        <v>7.2</v>
      </c>
      <c r="AA14" s="409" t="s">
        <v>282</v>
      </c>
    </row>
    <row r="15" spans="1:27" ht="12.75" customHeight="1">
      <c r="A15" s="26"/>
      <c r="Z15" s="408">
        <v>6</v>
      </c>
      <c r="AA15" s="409" t="s">
        <v>277</v>
      </c>
    </row>
    <row r="16" spans="1:27" ht="12.75" customHeight="1">
      <c r="A16" s="26"/>
      <c r="Z16" s="408">
        <v>2.8</v>
      </c>
      <c r="AA16" s="409" t="s">
        <v>280</v>
      </c>
    </row>
    <row r="17" spans="26:27" ht="12.75" customHeight="1">
      <c r="Z17" s="408">
        <v>1.9</v>
      </c>
      <c r="AA17" s="409" t="s">
        <v>274</v>
      </c>
    </row>
    <row r="18" spans="26:27" ht="12.75" customHeight="1">
      <c r="Z18" s="408">
        <v>1.7</v>
      </c>
      <c r="AA18" s="409" t="s">
        <v>279</v>
      </c>
    </row>
    <row r="19" spans="26:30" ht="12.75" customHeight="1">
      <c r="Z19" s="408">
        <v>1.7</v>
      </c>
      <c r="AA19" s="409" t="s">
        <v>283</v>
      </c>
      <c r="AD19" s="409"/>
    </row>
    <row r="20" spans="26:27" ht="12.75" customHeight="1">
      <c r="Z20" s="408">
        <v>1.2</v>
      </c>
      <c r="AA20" s="409" t="s">
        <v>268</v>
      </c>
    </row>
    <row r="21" spans="26:27" ht="12.75" customHeight="1">
      <c r="Z21" s="408">
        <v>0.4</v>
      </c>
      <c r="AA21" s="409" t="s">
        <v>276</v>
      </c>
    </row>
    <row r="37" spans="1:2" ht="12.75" customHeight="1">
      <c r="A37" s="26"/>
      <c r="B37" s="26"/>
    </row>
    <row r="38" spans="1:2" ht="12.75" customHeight="1">
      <c r="A38" s="26"/>
      <c r="B38" s="26"/>
    </row>
    <row r="39" spans="1:9" ht="12.75" customHeight="1">
      <c r="A39" s="26"/>
      <c r="B39" s="26"/>
      <c r="I39" s="59"/>
    </row>
    <row r="40" ht="12.75" customHeight="1">
      <c r="B40" s="26"/>
    </row>
    <row r="41" spans="1:9" ht="12.75" customHeight="1">
      <c r="A41" s="498"/>
      <c r="B41" s="498"/>
      <c r="C41" s="498"/>
      <c r="D41" s="498"/>
      <c r="E41" s="498"/>
      <c r="F41" s="498"/>
      <c r="G41" s="498"/>
      <c r="H41" s="498"/>
      <c r="I41" s="498"/>
    </row>
  </sheetData>
  <mergeCells count="2">
    <mergeCell ref="A11:I11"/>
    <mergeCell ref="A41:I41"/>
  </mergeCells>
  <printOptions/>
  <pageMargins left="0.7874015748031497" right="0.7874015748031497" top="0.7874015748031497" bottom="0.7874015748031497" header="0" footer="0"/>
  <pageSetup horizontalDpi="300" verticalDpi="300" orientation="portrait" paperSize="9" r:id="rId2"/>
  <headerFooter alignWithMargins="0">
    <oddFooter>&amp;C- 19 -</oddFooter>
  </headerFooter>
  <drawing r:id="rId1"/>
</worksheet>
</file>

<file path=xl/worksheets/sheet16.xml><?xml version="1.0" encoding="utf-8"?>
<worksheet xmlns="http://schemas.openxmlformats.org/spreadsheetml/2006/main" xmlns:r="http://schemas.openxmlformats.org/officeDocument/2006/relationships">
  <dimension ref="A3:AC53"/>
  <sheetViews>
    <sheetView workbookViewId="0" topLeftCell="A1">
      <selection activeCell="F54" sqref="F54"/>
    </sheetView>
  </sheetViews>
  <sheetFormatPr defaultColWidth="9.00390625" defaultRowHeight="13.5"/>
  <cols>
    <col min="1" max="1" width="22.875" style="26" customWidth="1"/>
    <col min="2" max="10" width="7.125" style="26" customWidth="1"/>
    <col min="11" max="11" width="6.75390625" style="26" customWidth="1"/>
    <col min="12" max="13" width="7.875" style="26" customWidth="1"/>
    <col min="14" max="14" width="7.50390625" style="26" bestFit="1" customWidth="1"/>
    <col min="15" max="22" width="7.50390625" style="26" customWidth="1"/>
    <col min="23" max="29" width="0.12890625" style="431" customWidth="1"/>
    <col min="30" max="30" width="7.625" style="0" bestFit="1" customWidth="1"/>
    <col min="31" max="32" width="6.75390625" style="0" bestFit="1" customWidth="1"/>
    <col min="33" max="33" width="7.50390625" style="0" bestFit="1" customWidth="1"/>
  </cols>
  <sheetData>
    <row r="1" ht="5.25" customHeight="1"/>
    <row r="2" ht="5.25" customHeight="1"/>
    <row r="3" spans="1:2" ht="13.5" customHeight="1">
      <c r="A3" s="73" t="s">
        <v>230</v>
      </c>
      <c r="B3" s="73"/>
    </row>
    <row r="4" spans="1:27" ht="11.25" customHeight="1">
      <c r="A4" s="73"/>
      <c r="B4" s="73"/>
      <c r="X4" s="422" t="s">
        <v>168</v>
      </c>
      <c r="Y4" s="422" t="s">
        <v>169</v>
      </c>
      <c r="Z4" s="422" t="s">
        <v>165</v>
      </c>
      <c r="AA4" s="422" t="s">
        <v>166</v>
      </c>
    </row>
    <row r="5" spans="1:27" ht="16.5" customHeight="1">
      <c r="A5" s="26" t="s">
        <v>371</v>
      </c>
      <c r="X5" s="432">
        <f>B17</f>
        <v>18380</v>
      </c>
      <c r="Y5" s="432">
        <f>C17</f>
        <v>165863</v>
      </c>
      <c r="Z5" s="432">
        <f>D17</f>
        <v>270160</v>
      </c>
      <c r="AA5" s="433">
        <f>SUM(X5:Z5)</f>
        <v>454403</v>
      </c>
    </row>
    <row r="6" spans="1:27" ht="16.5" customHeight="1">
      <c r="A6" s="26" t="s">
        <v>371</v>
      </c>
      <c r="X6" s="434">
        <f>X5/AA5*100</f>
        <v>4.044867661525122</v>
      </c>
      <c r="Y6" s="434">
        <f>Y5/AA5*100</f>
        <v>36.50129950726558</v>
      </c>
      <c r="Z6" s="434">
        <f>Z5/AA5*100</f>
        <v>59.4538328312093</v>
      </c>
      <c r="AA6" s="434">
        <f>SUM(X6:Z6)</f>
        <v>100</v>
      </c>
    </row>
    <row r="7" ht="16.5" customHeight="1">
      <c r="A7" s="26" t="s">
        <v>371</v>
      </c>
    </row>
    <row r="8" ht="16.5" customHeight="1">
      <c r="A8" s="26" t="s">
        <v>371</v>
      </c>
    </row>
    <row r="9" ht="16.5" customHeight="1">
      <c r="A9" s="26" t="s">
        <v>371</v>
      </c>
    </row>
    <row r="10" ht="14.25" customHeight="1">
      <c r="J10" s="59" t="s">
        <v>250</v>
      </c>
    </row>
    <row r="11" ht="9.75" customHeight="1"/>
    <row r="12" spans="1:29" s="146" customFormat="1" ht="15.75" customHeight="1">
      <c r="A12" s="497" t="s">
        <v>225</v>
      </c>
      <c r="B12" s="497"/>
      <c r="C12" s="497"/>
      <c r="D12" s="497"/>
      <c r="E12" s="497"/>
      <c r="F12" s="497"/>
      <c r="G12" s="497"/>
      <c r="H12" s="497"/>
      <c r="I12" s="497"/>
      <c r="J12" s="497"/>
      <c r="K12" s="46"/>
      <c r="L12" s="46"/>
      <c r="M12" s="46"/>
      <c r="N12" s="46"/>
      <c r="O12" s="46"/>
      <c r="P12" s="46"/>
      <c r="Q12" s="46"/>
      <c r="R12" s="46"/>
      <c r="S12" s="46"/>
      <c r="T12" s="46"/>
      <c r="U12" s="46"/>
      <c r="V12" s="46"/>
      <c r="W12" s="435"/>
      <c r="X12" s="435" t="s">
        <v>17</v>
      </c>
      <c r="Y12" s="435"/>
      <c r="Z12" s="435"/>
      <c r="AA12" s="435" t="s">
        <v>18</v>
      </c>
      <c r="AB12" s="435"/>
      <c r="AC12" s="435"/>
    </row>
    <row r="13" spans="1:29" s="143" customFormat="1" ht="11.25" customHeight="1">
      <c r="A13" s="46"/>
      <c r="B13" s="46"/>
      <c r="C13" s="46"/>
      <c r="D13" s="46"/>
      <c r="E13" s="46"/>
      <c r="F13" s="46"/>
      <c r="G13" s="46"/>
      <c r="H13" s="46"/>
      <c r="I13" s="46"/>
      <c r="J13" s="145" t="s">
        <v>366</v>
      </c>
      <c r="K13" s="46"/>
      <c r="L13" s="46"/>
      <c r="M13" s="46"/>
      <c r="N13" s="46"/>
      <c r="O13" s="46"/>
      <c r="P13" s="46"/>
      <c r="Q13" s="46"/>
      <c r="R13" s="46"/>
      <c r="S13" s="46"/>
      <c r="T13" s="46"/>
      <c r="U13" s="46"/>
      <c r="V13" s="46"/>
      <c r="W13" s="436"/>
      <c r="X13" s="422" t="s">
        <v>168</v>
      </c>
      <c r="Y13" s="422" t="s">
        <v>169</v>
      </c>
      <c r="Z13" s="422" t="s">
        <v>165</v>
      </c>
      <c r="AA13" s="422" t="s">
        <v>168</v>
      </c>
      <c r="AB13" s="422" t="s">
        <v>169</v>
      </c>
      <c r="AC13" s="422" t="s">
        <v>165</v>
      </c>
    </row>
    <row r="14" spans="1:29" ht="16.5" customHeight="1">
      <c r="A14" s="526" t="s">
        <v>160</v>
      </c>
      <c r="B14" s="506" t="s">
        <v>166</v>
      </c>
      <c r="C14" s="521"/>
      <c r="D14" s="507"/>
      <c r="E14" s="506" t="s">
        <v>136</v>
      </c>
      <c r="F14" s="521"/>
      <c r="G14" s="507"/>
      <c r="H14" s="506" t="s">
        <v>239</v>
      </c>
      <c r="I14" s="521"/>
      <c r="J14" s="507"/>
      <c r="K14"/>
      <c r="L14"/>
      <c r="M14"/>
      <c r="N14"/>
      <c r="O14"/>
      <c r="P14"/>
      <c r="Q14"/>
      <c r="R14"/>
      <c r="S14"/>
      <c r="T14"/>
      <c r="U14"/>
      <c r="V14"/>
      <c r="W14" s="437" t="s">
        <v>85</v>
      </c>
      <c r="X14" s="429">
        <f aca="true" t="shared" si="0" ref="X14:X28">B17</f>
        <v>18380</v>
      </c>
      <c r="Y14" s="429">
        <f aca="true" t="shared" si="1" ref="Y14:Y28">C17</f>
        <v>165863</v>
      </c>
      <c r="Z14" s="429">
        <f aca="true" t="shared" si="2" ref="Z14:Z28">D17</f>
        <v>270160</v>
      </c>
      <c r="AA14" s="430">
        <f>X14/SUM($X14:$Z14)</f>
        <v>0.04044867661525122</v>
      </c>
      <c r="AB14" s="430">
        <f>Y14/SUM($X14:$Z14)</f>
        <v>0.3650129950726558</v>
      </c>
      <c r="AC14" s="430">
        <f>Z14/SUM($X14:$Z14)</f>
        <v>0.594538328312093</v>
      </c>
    </row>
    <row r="15" spans="1:29" s="143" customFormat="1" ht="21" customHeight="1">
      <c r="A15" s="526"/>
      <c r="B15" s="57" t="s">
        <v>168</v>
      </c>
      <c r="C15" s="36" t="s">
        <v>169</v>
      </c>
      <c r="D15" s="36" t="s">
        <v>165</v>
      </c>
      <c r="E15" s="57" t="s">
        <v>168</v>
      </c>
      <c r="F15" s="36" t="s">
        <v>169</v>
      </c>
      <c r="G15" s="36" t="s">
        <v>165</v>
      </c>
      <c r="H15" s="57" t="s">
        <v>168</v>
      </c>
      <c r="I15" s="36" t="s">
        <v>169</v>
      </c>
      <c r="J15" s="36" t="s">
        <v>165</v>
      </c>
      <c r="W15" s="437" t="s">
        <v>205</v>
      </c>
      <c r="X15" s="429" t="str">
        <f t="shared" si="0"/>
        <v>-</v>
      </c>
      <c r="Y15" s="429" t="str">
        <f t="shared" si="1"/>
        <v>-</v>
      </c>
      <c r="Z15" s="429" t="str">
        <f t="shared" si="2"/>
        <v>-</v>
      </c>
      <c r="AA15" s="430" t="e">
        <f aca="true" t="shared" si="3" ref="AA15:AA28">X15/SUM($X15:$Z15)</f>
        <v>#VALUE!</v>
      </c>
      <c r="AB15" s="430" t="e">
        <f aca="true" t="shared" si="4" ref="AB15:AB28">Y15/SUM($X15:$Z15)</f>
        <v>#VALUE!</v>
      </c>
      <c r="AC15" s="430" t="e">
        <f aca="true" t="shared" si="5" ref="AC15:AC28">Z15/SUM($X15:$Z15)</f>
        <v>#VALUE!</v>
      </c>
    </row>
    <row r="16" spans="1:29" s="80" customFormat="1" ht="36">
      <c r="A16" s="135"/>
      <c r="B16" s="185"/>
      <c r="C16" s="55" t="s">
        <v>167</v>
      </c>
      <c r="D16" s="55" t="s">
        <v>167</v>
      </c>
      <c r="E16" s="55"/>
      <c r="F16" s="55" t="s">
        <v>167</v>
      </c>
      <c r="G16" s="55" t="s">
        <v>167</v>
      </c>
      <c r="H16" s="55"/>
      <c r="I16" s="55" t="s">
        <v>167</v>
      </c>
      <c r="J16" s="55" t="s">
        <v>167</v>
      </c>
      <c r="W16" s="437" t="s">
        <v>104</v>
      </c>
      <c r="X16" s="429">
        <f t="shared" si="0"/>
        <v>1775</v>
      </c>
      <c r="Y16" s="429">
        <f t="shared" si="1"/>
        <v>10882</v>
      </c>
      <c r="Z16" s="429">
        <f t="shared" si="2"/>
        <v>5291</v>
      </c>
      <c r="AA16" s="430">
        <f t="shared" si="3"/>
        <v>0.09889681301537775</v>
      </c>
      <c r="AB16" s="430">
        <f t="shared" si="4"/>
        <v>0.6063071094272342</v>
      </c>
      <c r="AC16" s="430">
        <f t="shared" si="5"/>
        <v>0.294796077557388</v>
      </c>
    </row>
    <row r="17" spans="1:29" s="80" customFormat="1" ht="17.25" customHeight="1">
      <c r="A17" s="82" t="s">
        <v>85</v>
      </c>
      <c r="B17" s="144">
        <v>18380</v>
      </c>
      <c r="C17" s="144">
        <v>165863</v>
      </c>
      <c r="D17" s="163">
        <v>270160</v>
      </c>
      <c r="E17" s="163">
        <v>8060</v>
      </c>
      <c r="F17" s="163">
        <v>77941</v>
      </c>
      <c r="G17" s="163">
        <v>172356</v>
      </c>
      <c r="H17" s="163">
        <v>10320</v>
      </c>
      <c r="I17" s="144">
        <v>87922</v>
      </c>
      <c r="J17" s="144">
        <v>97804</v>
      </c>
      <c r="W17" s="437" t="s">
        <v>86</v>
      </c>
      <c r="X17" s="429">
        <f t="shared" si="0"/>
        <v>1621</v>
      </c>
      <c r="Y17" s="429">
        <f t="shared" si="1"/>
        <v>28511</v>
      </c>
      <c r="Z17" s="429">
        <f t="shared" si="2"/>
        <v>127400</v>
      </c>
      <c r="AA17" s="430">
        <f t="shared" si="3"/>
        <v>0.010289972830916892</v>
      </c>
      <c r="AB17" s="430">
        <f t="shared" si="4"/>
        <v>0.18098545057512125</v>
      </c>
      <c r="AC17" s="430">
        <f t="shared" si="5"/>
        <v>0.8087245765939619</v>
      </c>
    </row>
    <row r="18" spans="1:29" s="80" customFormat="1" ht="17.25" customHeight="1">
      <c r="A18" s="82" t="s">
        <v>205</v>
      </c>
      <c r="B18" s="197" t="s">
        <v>440</v>
      </c>
      <c r="C18" s="197" t="s">
        <v>440</v>
      </c>
      <c r="D18" s="198" t="s">
        <v>440</v>
      </c>
      <c r="E18" s="198" t="s">
        <v>440</v>
      </c>
      <c r="F18" s="197" t="s">
        <v>440</v>
      </c>
      <c r="G18" s="198" t="s">
        <v>440</v>
      </c>
      <c r="H18" s="198" t="s">
        <v>440</v>
      </c>
      <c r="I18" s="197" t="s">
        <v>440</v>
      </c>
      <c r="J18" s="197" t="s">
        <v>440</v>
      </c>
      <c r="W18" s="437" t="s">
        <v>105</v>
      </c>
      <c r="X18" s="429" t="str">
        <f t="shared" si="0"/>
        <v>x</v>
      </c>
      <c r="Y18" s="429" t="str">
        <f t="shared" si="1"/>
        <v>x</v>
      </c>
      <c r="Z18" s="429">
        <f t="shared" si="2"/>
        <v>1208</v>
      </c>
      <c r="AA18" s="430" t="e">
        <f t="shared" si="3"/>
        <v>#VALUE!</v>
      </c>
      <c r="AB18" s="430" t="e">
        <f t="shared" si="4"/>
        <v>#VALUE!</v>
      </c>
      <c r="AC18" s="430">
        <f t="shared" si="5"/>
        <v>1</v>
      </c>
    </row>
    <row r="19" spans="1:29" s="80" customFormat="1" ht="17.25" customHeight="1">
      <c r="A19" s="82" t="s">
        <v>104</v>
      </c>
      <c r="B19" s="144">
        <v>1775</v>
      </c>
      <c r="C19" s="144">
        <v>10882</v>
      </c>
      <c r="D19" s="163">
        <v>5291</v>
      </c>
      <c r="E19" s="163">
        <v>1453</v>
      </c>
      <c r="F19" s="163">
        <v>9021</v>
      </c>
      <c r="G19" s="163">
        <v>4527</v>
      </c>
      <c r="H19" s="163">
        <v>322</v>
      </c>
      <c r="I19" s="144">
        <v>1861</v>
      </c>
      <c r="J19" s="144">
        <v>764</v>
      </c>
      <c r="W19" s="437" t="s">
        <v>256</v>
      </c>
      <c r="X19" s="429" t="str">
        <f t="shared" si="0"/>
        <v>x</v>
      </c>
      <c r="Y19" s="429">
        <f t="shared" si="1"/>
        <v>853</v>
      </c>
      <c r="Z19" s="429">
        <f t="shared" si="2"/>
        <v>3389</v>
      </c>
      <c r="AA19" s="430" t="e">
        <f t="shared" si="3"/>
        <v>#VALUE!</v>
      </c>
      <c r="AB19" s="430">
        <f t="shared" si="4"/>
        <v>0.20108439415370108</v>
      </c>
      <c r="AC19" s="430">
        <f t="shared" si="5"/>
        <v>0.798915605846299</v>
      </c>
    </row>
    <row r="20" spans="1:29" s="80" customFormat="1" ht="17.25" customHeight="1">
      <c r="A20" s="82" t="s">
        <v>86</v>
      </c>
      <c r="B20" s="144">
        <v>1621</v>
      </c>
      <c r="C20" s="144">
        <v>28511</v>
      </c>
      <c r="D20" s="163">
        <v>127400</v>
      </c>
      <c r="E20" s="163">
        <v>766</v>
      </c>
      <c r="F20" s="163">
        <v>14297</v>
      </c>
      <c r="G20" s="163">
        <v>98488</v>
      </c>
      <c r="H20" s="163">
        <v>855</v>
      </c>
      <c r="I20" s="144">
        <v>14214</v>
      </c>
      <c r="J20" s="144">
        <v>28912</v>
      </c>
      <c r="W20" s="437" t="s">
        <v>257</v>
      </c>
      <c r="X20" s="429" t="str">
        <f t="shared" si="0"/>
        <v>x</v>
      </c>
      <c r="Y20" s="429">
        <f t="shared" si="1"/>
        <v>7583</v>
      </c>
      <c r="Z20" s="429">
        <f t="shared" si="2"/>
        <v>16304</v>
      </c>
      <c r="AA20" s="430" t="e">
        <f t="shared" si="3"/>
        <v>#VALUE!</v>
      </c>
      <c r="AB20" s="430">
        <f t="shared" si="4"/>
        <v>0.3174530079122535</v>
      </c>
      <c r="AC20" s="430">
        <f t="shared" si="5"/>
        <v>0.6825469920877465</v>
      </c>
    </row>
    <row r="21" spans="1:29" s="80" customFormat="1" ht="17.25" customHeight="1">
      <c r="A21" s="199" t="s">
        <v>105</v>
      </c>
      <c r="B21" s="197" t="s">
        <v>365</v>
      </c>
      <c r="C21" s="197" t="s">
        <v>365</v>
      </c>
      <c r="D21" s="163">
        <v>1208</v>
      </c>
      <c r="E21" s="197" t="s">
        <v>365</v>
      </c>
      <c r="F21" s="197" t="s">
        <v>365</v>
      </c>
      <c r="G21" s="163">
        <v>1110</v>
      </c>
      <c r="H21" s="197" t="s">
        <v>365</v>
      </c>
      <c r="I21" s="197" t="s">
        <v>441</v>
      </c>
      <c r="J21" s="144">
        <v>98</v>
      </c>
      <c r="W21" s="437" t="s">
        <v>120</v>
      </c>
      <c r="X21" s="429">
        <f t="shared" si="0"/>
        <v>5726</v>
      </c>
      <c r="Y21" s="429">
        <f t="shared" si="1"/>
        <v>46983</v>
      </c>
      <c r="Z21" s="429">
        <f t="shared" si="2"/>
        <v>29231</v>
      </c>
      <c r="AA21" s="430">
        <f t="shared" si="3"/>
        <v>0.06988040029289724</v>
      </c>
      <c r="AB21" s="430">
        <f t="shared" si="4"/>
        <v>0.5733829631437637</v>
      </c>
      <c r="AC21" s="430">
        <f t="shared" si="5"/>
        <v>0.35673663656333904</v>
      </c>
    </row>
    <row r="22" spans="1:29" s="80" customFormat="1" ht="17.25" customHeight="1">
      <c r="A22" s="82" t="s">
        <v>256</v>
      </c>
      <c r="B22" s="197" t="s">
        <v>365</v>
      </c>
      <c r="C22" s="144">
        <v>853</v>
      </c>
      <c r="D22" s="163">
        <v>3389</v>
      </c>
      <c r="E22" s="197" t="s">
        <v>365</v>
      </c>
      <c r="F22" s="163">
        <v>532</v>
      </c>
      <c r="G22" s="163">
        <v>2644</v>
      </c>
      <c r="H22" s="197" t="s">
        <v>365</v>
      </c>
      <c r="I22" s="144">
        <v>321</v>
      </c>
      <c r="J22" s="144">
        <v>745</v>
      </c>
      <c r="W22" s="438" t="s">
        <v>106</v>
      </c>
      <c r="X22" s="429" t="str">
        <f t="shared" si="0"/>
        <v>x</v>
      </c>
      <c r="Y22" s="429">
        <f t="shared" si="1"/>
        <v>5316</v>
      </c>
      <c r="Z22" s="429">
        <f t="shared" si="2"/>
        <v>4503</v>
      </c>
      <c r="AA22" s="430" t="e">
        <f t="shared" si="3"/>
        <v>#VALUE!</v>
      </c>
      <c r="AB22" s="430">
        <f t="shared" si="4"/>
        <v>0.5413993278337916</v>
      </c>
      <c r="AC22" s="430">
        <f t="shared" si="5"/>
        <v>0.45860067216620837</v>
      </c>
    </row>
    <row r="23" spans="1:29" s="80" customFormat="1" ht="17.25" customHeight="1">
      <c r="A23" s="82" t="s">
        <v>257</v>
      </c>
      <c r="B23" s="197" t="s">
        <v>365</v>
      </c>
      <c r="C23" s="144">
        <v>7583</v>
      </c>
      <c r="D23" s="163">
        <v>16304</v>
      </c>
      <c r="E23" s="197" t="s">
        <v>365</v>
      </c>
      <c r="F23" s="163">
        <v>5329</v>
      </c>
      <c r="G23" s="163">
        <v>12583</v>
      </c>
      <c r="H23" s="197" t="s">
        <v>365</v>
      </c>
      <c r="I23" s="144">
        <v>2254</v>
      </c>
      <c r="J23" s="144">
        <v>3721</v>
      </c>
      <c r="W23" s="438" t="s">
        <v>206</v>
      </c>
      <c r="X23" s="429" t="str">
        <f t="shared" si="0"/>
        <v>x</v>
      </c>
      <c r="Y23" s="429">
        <f t="shared" si="1"/>
        <v>1127</v>
      </c>
      <c r="Z23" s="429">
        <f t="shared" si="2"/>
        <v>367</v>
      </c>
      <c r="AA23" s="430" t="e">
        <f t="shared" si="3"/>
        <v>#VALUE!</v>
      </c>
      <c r="AB23" s="430">
        <f t="shared" si="4"/>
        <v>0.7543507362784472</v>
      </c>
      <c r="AC23" s="430">
        <f t="shared" si="5"/>
        <v>0.24564926372155288</v>
      </c>
    </row>
    <row r="24" spans="1:29" ht="17.25" customHeight="1">
      <c r="A24" s="82" t="s">
        <v>120</v>
      </c>
      <c r="B24" s="144">
        <v>5726</v>
      </c>
      <c r="C24" s="144">
        <v>46983</v>
      </c>
      <c r="D24" s="163">
        <v>29231</v>
      </c>
      <c r="E24" s="163">
        <v>2708</v>
      </c>
      <c r="F24" s="163">
        <v>23618</v>
      </c>
      <c r="G24" s="163">
        <v>10986</v>
      </c>
      <c r="H24" s="163">
        <v>3019</v>
      </c>
      <c r="I24" s="144">
        <v>23365</v>
      </c>
      <c r="J24" s="144">
        <v>18245</v>
      </c>
      <c r="K24"/>
      <c r="L24"/>
      <c r="M24"/>
      <c r="N24"/>
      <c r="O24"/>
      <c r="P24"/>
      <c r="Q24"/>
      <c r="R24"/>
      <c r="S24"/>
      <c r="T24"/>
      <c r="U24"/>
      <c r="V24"/>
      <c r="W24" s="439" t="s">
        <v>263</v>
      </c>
      <c r="X24" s="429">
        <f t="shared" si="0"/>
        <v>2433</v>
      </c>
      <c r="Y24" s="429">
        <f t="shared" si="1"/>
        <v>17511</v>
      </c>
      <c r="Z24" s="429">
        <f t="shared" si="2"/>
        <v>7794</v>
      </c>
      <c r="AA24" s="430">
        <f t="shared" si="3"/>
        <v>0.08771360588362535</v>
      </c>
      <c r="AB24" s="430">
        <f t="shared" si="4"/>
        <v>0.6313000216309755</v>
      </c>
      <c r="AC24" s="430">
        <f t="shared" si="5"/>
        <v>0.2809863724853991</v>
      </c>
    </row>
    <row r="25" spans="1:29" ht="17.25" customHeight="1">
      <c r="A25" s="130" t="s">
        <v>106</v>
      </c>
      <c r="B25" s="197" t="s">
        <v>365</v>
      </c>
      <c r="C25" s="144">
        <v>5316</v>
      </c>
      <c r="D25" s="163">
        <v>4503</v>
      </c>
      <c r="E25" s="197" t="s">
        <v>365</v>
      </c>
      <c r="F25" s="163">
        <v>1335</v>
      </c>
      <c r="G25" s="163">
        <v>2526</v>
      </c>
      <c r="H25" s="197" t="s">
        <v>365</v>
      </c>
      <c r="I25" s="144">
        <v>3981</v>
      </c>
      <c r="J25" s="144">
        <v>1977</v>
      </c>
      <c r="K25"/>
      <c r="L25"/>
      <c r="M25"/>
      <c r="N25"/>
      <c r="O25"/>
      <c r="P25"/>
      <c r="Q25"/>
      <c r="R25"/>
      <c r="S25"/>
      <c r="T25"/>
      <c r="U25"/>
      <c r="V25"/>
      <c r="W25" s="438" t="s">
        <v>264</v>
      </c>
      <c r="X25" s="429">
        <f t="shared" si="0"/>
        <v>1260</v>
      </c>
      <c r="Y25" s="429">
        <f t="shared" si="1"/>
        <v>17413</v>
      </c>
      <c r="Z25" s="429">
        <f t="shared" si="2"/>
        <v>28248</v>
      </c>
      <c r="AA25" s="430">
        <f t="shared" si="3"/>
        <v>0.026853647620468445</v>
      </c>
      <c r="AB25" s="430">
        <f t="shared" si="4"/>
        <v>0.37111314763112463</v>
      </c>
      <c r="AC25" s="430">
        <f t="shared" si="5"/>
        <v>0.6020332047484069</v>
      </c>
    </row>
    <row r="26" spans="1:29" ht="17.25" customHeight="1">
      <c r="A26" s="130" t="s">
        <v>206</v>
      </c>
      <c r="B26" s="197" t="s">
        <v>365</v>
      </c>
      <c r="C26" s="144">
        <v>1127</v>
      </c>
      <c r="D26" s="162">
        <v>367</v>
      </c>
      <c r="E26" s="197" t="s">
        <v>365</v>
      </c>
      <c r="F26" s="163">
        <v>868</v>
      </c>
      <c r="G26" s="162">
        <v>241</v>
      </c>
      <c r="H26" s="197" t="s">
        <v>365</v>
      </c>
      <c r="I26" s="144">
        <v>259</v>
      </c>
      <c r="J26" s="144">
        <v>126</v>
      </c>
      <c r="K26"/>
      <c r="L26"/>
      <c r="M26"/>
      <c r="N26"/>
      <c r="O26"/>
      <c r="P26"/>
      <c r="Q26"/>
      <c r="R26"/>
      <c r="S26"/>
      <c r="T26"/>
      <c r="U26"/>
      <c r="V26"/>
      <c r="W26" s="438" t="s">
        <v>265</v>
      </c>
      <c r="X26" s="429">
        <f t="shared" si="0"/>
        <v>775</v>
      </c>
      <c r="Y26" s="429">
        <f t="shared" si="1"/>
        <v>8713</v>
      </c>
      <c r="Z26" s="429">
        <f t="shared" si="2"/>
        <v>19914</v>
      </c>
      <c r="AA26" s="430">
        <f t="shared" si="3"/>
        <v>0.026358751105366982</v>
      </c>
      <c r="AB26" s="430">
        <f t="shared" si="4"/>
        <v>0.2963403850078226</v>
      </c>
      <c r="AC26" s="430">
        <f t="shared" si="5"/>
        <v>0.6773008638868104</v>
      </c>
    </row>
    <row r="27" spans="1:29" ht="17.25" customHeight="1">
      <c r="A27" s="96" t="s">
        <v>263</v>
      </c>
      <c r="B27" s="144">
        <v>2433</v>
      </c>
      <c r="C27" s="144">
        <v>17511</v>
      </c>
      <c r="D27" s="163">
        <v>7794</v>
      </c>
      <c r="E27" s="144">
        <v>627</v>
      </c>
      <c r="F27" s="163">
        <v>6273</v>
      </c>
      <c r="G27" s="163">
        <v>3057</v>
      </c>
      <c r="H27" s="144">
        <v>1806</v>
      </c>
      <c r="I27" s="144">
        <v>11238</v>
      </c>
      <c r="J27" s="144">
        <v>4737</v>
      </c>
      <c r="K27"/>
      <c r="L27"/>
      <c r="M27"/>
      <c r="N27"/>
      <c r="O27"/>
      <c r="P27"/>
      <c r="Q27"/>
      <c r="R27"/>
      <c r="S27"/>
      <c r="T27"/>
      <c r="U27"/>
      <c r="V27"/>
      <c r="W27" s="438" t="s">
        <v>258</v>
      </c>
      <c r="X27" s="429">
        <f t="shared" si="0"/>
        <v>413</v>
      </c>
      <c r="Y27" s="429">
        <f t="shared" si="1"/>
        <v>1769</v>
      </c>
      <c r="Z27" s="429" t="str">
        <f t="shared" si="2"/>
        <v>x</v>
      </c>
      <c r="AA27" s="430">
        <f t="shared" si="3"/>
        <v>0.18927589367552705</v>
      </c>
      <c r="AB27" s="430">
        <f t="shared" si="4"/>
        <v>0.810724106324473</v>
      </c>
      <c r="AC27" s="430" t="e">
        <f t="shared" si="5"/>
        <v>#VALUE!</v>
      </c>
    </row>
    <row r="28" spans="1:29" ht="17.25" customHeight="1">
      <c r="A28" s="130" t="s">
        <v>264</v>
      </c>
      <c r="B28" s="144">
        <v>1260</v>
      </c>
      <c r="C28" s="144">
        <v>17413</v>
      </c>
      <c r="D28" s="163">
        <v>28248</v>
      </c>
      <c r="E28" s="144">
        <v>284</v>
      </c>
      <c r="F28" s="163">
        <v>888</v>
      </c>
      <c r="G28" s="163">
        <v>7338</v>
      </c>
      <c r="H28" s="144">
        <v>976</v>
      </c>
      <c r="I28" s="144">
        <v>16525</v>
      </c>
      <c r="J28" s="144">
        <v>20910</v>
      </c>
      <c r="K28"/>
      <c r="L28"/>
      <c r="M28"/>
      <c r="N28"/>
      <c r="O28"/>
      <c r="P28"/>
      <c r="Q28"/>
      <c r="R28"/>
      <c r="S28"/>
      <c r="T28"/>
      <c r="U28"/>
      <c r="V28"/>
      <c r="W28" s="438" t="s">
        <v>107</v>
      </c>
      <c r="X28" s="429">
        <f t="shared" si="0"/>
        <v>3539</v>
      </c>
      <c r="Y28" s="429">
        <f t="shared" si="1"/>
        <v>18303</v>
      </c>
      <c r="Z28" s="429">
        <f t="shared" si="2"/>
        <v>24719</v>
      </c>
      <c r="AA28" s="430">
        <f t="shared" si="3"/>
        <v>0.07600781770150984</v>
      </c>
      <c r="AB28" s="430">
        <f t="shared" si="4"/>
        <v>0.3930972272932282</v>
      </c>
      <c r="AC28" s="430">
        <f t="shared" si="5"/>
        <v>0.530894955005262</v>
      </c>
    </row>
    <row r="29" spans="1:22" ht="17.25" customHeight="1">
      <c r="A29" s="130" t="s">
        <v>265</v>
      </c>
      <c r="B29" s="144">
        <v>775</v>
      </c>
      <c r="C29" s="144">
        <v>8713</v>
      </c>
      <c r="D29" s="163">
        <v>19914</v>
      </c>
      <c r="E29" s="144">
        <v>196</v>
      </c>
      <c r="F29" s="163">
        <v>4617</v>
      </c>
      <c r="G29" s="163">
        <v>10924</v>
      </c>
      <c r="H29" s="144">
        <v>579</v>
      </c>
      <c r="I29" s="144">
        <v>4096</v>
      </c>
      <c r="J29" s="144">
        <v>8990</v>
      </c>
      <c r="K29"/>
      <c r="L29"/>
      <c r="M29"/>
      <c r="N29"/>
      <c r="O29"/>
      <c r="P29"/>
      <c r="Q29"/>
      <c r="R29"/>
      <c r="S29"/>
      <c r="T29"/>
      <c r="U29"/>
      <c r="V29"/>
    </row>
    <row r="30" spans="1:22" ht="17.25" customHeight="1">
      <c r="A30" s="130" t="s">
        <v>258</v>
      </c>
      <c r="B30" s="144">
        <v>413</v>
      </c>
      <c r="C30" s="144">
        <v>1769</v>
      </c>
      <c r="D30" s="198" t="s">
        <v>365</v>
      </c>
      <c r="E30" s="144">
        <v>129</v>
      </c>
      <c r="F30" s="163">
        <v>1246</v>
      </c>
      <c r="G30" s="198" t="s">
        <v>365</v>
      </c>
      <c r="H30" s="144">
        <v>284</v>
      </c>
      <c r="I30" s="144">
        <v>523</v>
      </c>
      <c r="J30" s="197" t="s">
        <v>365</v>
      </c>
      <c r="K30"/>
      <c r="L30"/>
      <c r="M30"/>
      <c r="N30"/>
      <c r="O30"/>
      <c r="P30"/>
      <c r="Q30"/>
      <c r="R30"/>
      <c r="S30"/>
      <c r="T30"/>
      <c r="U30"/>
      <c r="V30"/>
    </row>
    <row r="31" spans="1:22" ht="17.25" customHeight="1">
      <c r="A31" s="125" t="s">
        <v>107</v>
      </c>
      <c r="B31" s="284">
        <v>3539</v>
      </c>
      <c r="C31" s="284">
        <v>18303</v>
      </c>
      <c r="D31" s="285">
        <v>24719</v>
      </c>
      <c r="E31" s="286">
        <v>1230</v>
      </c>
      <c r="F31" s="285">
        <v>9153</v>
      </c>
      <c r="G31" s="285">
        <v>16857</v>
      </c>
      <c r="H31" s="286">
        <v>2309</v>
      </c>
      <c r="I31" s="284">
        <v>9150</v>
      </c>
      <c r="J31" s="284">
        <v>7862</v>
      </c>
      <c r="K31"/>
      <c r="L31"/>
      <c r="M31"/>
      <c r="N31"/>
      <c r="O31"/>
      <c r="P31"/>
      <c r="Q31"/>
      <c r="R31"/>
      <c r="S31"/>
      <c r="T31"/>
      <c r="U31"/>
      <c r="V31"/>
    </row>
    <row r="32" ht="6" customHeight="1"/>
    <row r="33" ht="16.5" customHeight="1">
      <c r="A33" s="26" t="s">
        <v>249</v>
      </c>
    </row>
    <row r="34" ht="7.5" customHeight="1"/>
    <row r="35" spans="2:22" ht="5.25" customHeight="1">
      <c r="B35" s="46"/>
      <c r="C35" s="46"/>
      <c r="D35" s="46"/>
      <c r="E35" s="46"/>
      <c r="F35" s="46"/>
      <c r="G35" s="46"/>
      <c r="H35" s="46"/>
      <c r="I35" s="46"/>
      <c r="J35" s="46"/>
      <c r="K35" s="46"/>
      <c r="L35" s="46"/>
      <c r="M35" s="46"/>
      <c r="N35" s="46"/>
      <c r="O35" s="46"/>
      <c r="P35" s="46"/>
      <c r="Q35" s="46"/>
      <c r="R35" s="46"/>
      <c r="S35" s="46"/>
      <c r="T35" s="46"/>
      <c r="U35" s="46"/>
      <c r="V35" s="46"/>
    </row>
    <row r="36" ht="5.25" customHeight="1"/>
    <row r="37" ht="5.25" customHeight="1"/>
    <row r="38" ht="16.5" customHeight="1"/>
    <row r="39" ht="16.5" customHeight="1"/>
    <row r="40" spans="23:26" ht="16.5" customHeight="1">
      <c r="W40" s="436"/>
      <c r="X40" s="436" t="s">
        <v>168</v>
      </c>
      <c r="Y40" s="422" t="s">
        <v>169</v>
      </c>
      <c r="Z40" s="422" t="s">
        <v>165</v>
      </c>
    </row>
    <row r="41" spans="23:26" ht="16.5" customHeight="1">
      <c r="W41" s="437" t="s">
        <v>85</v>
      </c>
      <c r="X41" s="429">
        <f>B17</f>
        <v>18380</v>
      </c>
      <c r="Y41" s="429">
        <f>C17</f>
        <v>165863</v>
      </c>
      <c r="Z41" s="429">
        <f>D17</f>
        <v>270160</v>
      </c>
    </row>
    <row r="42" spans="23:26" ht="16.5" customHeight="1">
      <c r="W42" s="437" t="s">
        <v>104</v>
      </c>
      <c r="X42" s="429">
        <f aca="true" t="shared" si="6" ref="X42:Z48">B19</f>
        <v>1775</v>
      </c>
      <c r="Y42" s="429">
        <f t="shared" si="6"/>
        <v>10882</v>
      </c>
      <c r="Z42" s="429">
        <f t="shared" si="6"/>
        <v>5291</v>
      </c>
    </row>
    <row r="43" spans="23:26" ht="16.5" customHeight="1">
      <c r="W43" s="437" t="s">
        <v>86</v>
      </c>
      <c r="X43" s="429">
        <f t="shared" si="6"/>
        <v>1621</v>
      </c>
      <c r="Y43" s="429">
        <f t="shared" si="6"/>
        <v>28511</v>
      </c>
      <c r="Z43" s="429">
        <f t="shared" si="6"/>
        <v>127400</v>
      </c>
    </row>
    <row r="44" spans="23:26" ht="16.5" customHeight="1">
      <c r="W44" s="437" t="s">
        <v>105</v>
      </c>
      <c r="X44" s="429" t="str">
        <f t="shared" si="6"/>
        <v>x</v>
      </c>
      <c r="Y44" s="429" t="str">
        <f t="shared" si="6"/>
        <v>x</v>
      </c>
      <c r="Z44" s="429">
        <f t="shared" si="6"/>
        <v>1208</v>
      </c>
    </row>
    <row r="45" spans="23:26" ht="16.5" customHeight="1">
      <c r="W45" s="437" t="s">
        <v>256</v>
      </c>
      <c r="X45" s="429" t="str">
        <f t="shared" si="6"/>
        <v>x</v>
      </c>
      <c r="Y45" s="429">
        <f t="shared" si="6"/>
        <v>853</v>
      </c>
      <c r="Z45" s="429">
        <f t="shared" si="6"/>
        <v>3389</v>
      </c>
    </row>
    <row r="46" spans="23:26" ht="16.5" customHeight="1">
      <c r="W46" s="437" t="s">
        <v>257</v>
      </c>
      <c r="X46" s="429" t="str">
        <f t="shared" si="6"/>
        <v>x</v>
      </c>
      <c r="Y46" s="429">
        <f t="shared" si="6"/>
        <v>7583</v>
      </c>
      <c r="Z46" s="429">
        <f t="shared" si="6"/>
        <v>16304</v>
      </c>
    </row>
    <row r="47" spans="23:26" ht="16.5" customHeight="1">
      <c r="W47" s="437" t="s">
        <v>120</v>
      </c>
      <c r="X47" s="429">
        <f t="shared" si="6"/>
        <v>5726</v>
      </c>
      <c r="Y47" s="429">
        <f t="shared" si="6"/>
        <v>46983</v>
      </c>
      <c r="Z47" s="429">
        <f t="shared" si="6"/>
        <v>29231</v>
      </c>
    </row>
    <row r="48" spans="23:26" ht="16.5" customHeight="1">
      <c r="W48" s="438" t="s">
        <v>106</v>
      </c>
      <c r="X48" s="429" t="str">
        <f t="shared" si="6"/>
        <v>x</v>
      </c>
      <c r="Y48" s="429">
        <f t="shared" si="6"/>
        <v>5316</v>
      </c>
      <c r="Z48" s="429">
        <f t="shared" si="6"/>
        <v>4503</v>
      </c>
    </row>
    <row r="49" spans="23:26" ht="16.5" customHeight="1">
      <c r="W49" s="439" t="s">
        <v>263</v>
      </c>
      <c r="X49" s="429">
        <f aca="true" t="shared" si="7" ref="X49:Z53">B27</f>
        <v>2433</v>
      </c>
      <c r="Y49" s="429">
        <f t="shared" si="7"/>
        <v>17511</v>
      </c>
      <c r="Z49" s="429">
        <f t="shared" si="7"/>
        <v>7794</v>
      </c>
    </row>
    <row r="50" spans="23:26" ht="16.5" customHeight="1">
      <c r="W50" s="438" t="s">
        <v>264</v>
      </c>
      <c r="X50" s="429">
        <f t="shared" si="7"/>
        <v>1260</v>
      </c>
      <c r="Y50" s="429">
        <f t="shared" si="7"/>
        <v>17413</v>
      </c>
      <c r="Z50" s="429">
        <f t="shared" si="7"/>
        <v>28248</v>
      </c>
    </row>
    <row r="51" spans="23:26" ht="24" customHeight="1">
      <c r="W51" s="438" t="s">
        <v>265</v>
      </c>
      <c r="X51" s="429">
        <f t="shared" si="7"/>
        <v>775</v>
      </c>
      <c r="Y51" s="429">
        <f t="shared" si="7"/>
        <v>8713</v>
      </c>
      <c r="Z51" s="429">
        <f t="shared" si="7"/>
        <v>19914</v>
      </c>
    </row>
    <row r="52" spans="23:26" ht="24" customHeight="1">
      <c r="W52" s="438" t="s">
        <v>258</v>
      </c>
      <c r="X52" s="429">
        <f t="shared" si="7"/>
        <v>413</v>
      </c>
      <c r="Y52" s="429">
        <f t="shared" si="7"/>
        <v>1769</v>
      </c>
      <c r="Z52" s="429" t="str">
        <f t="shared" si="7"/>
        <v>x</v>
      </c>
    </row>
    <row r="53" spans="23:26" ht="60">
      <c r="W53" s="438" t="s">
        <v>107</v>
      </c>
      <c r="X53" s="429">
        <f t="shared" si="7"/>
        <v>3539</v>
      </c>
      <c r="Y53" s="429">
        <f t="shared" si="7"/>
        <v>18303</v>
      </c>
      <c r="Z53" s="429">
        <f t="shared" si="7"/>
        <v>24719</v>
      </c>
    </row>
  </sheetData>
  <mergeCells count="5">
    <mergeCell ref="A12:J12"/>
    <mergeCell ref="A14:A15"/>
    <mergeCell ref="B14:D14"/>
    <mergeCell ref="E14:G14"/>
    <mergeCell ref="H14:J14"/>
  </mergeCells>
  <printOptions/>
  <pageMargins left="0.7874015748031497" right="0.7874015748031497" top="0.7874015748031497" bottom="0.7874015748031497" header="0" footer="0"/>
  <pageSetup blackAndWhite="1" horizontalDpi="300" verticalDpi="300" orientation="portrait" paperSize="9" r:id="rId2"/>
  <headerFooter alignWithMargins="0">
    <oddFooter>&amp;C- 20 -</oddFooter>
  </headerFooter>
  <drawing r:id="rId1"/>
</worksheet>
</file>

<file path=xl/worksheets/sheet17.xml><?xml version="1.0" encoding="utf-8"?>
<worksheet xmlns="http://schemas.openxmlformats.org/spreadsheetml/2006/main" xmlns:r="http://schemas.openxmlformats.org/officeDocument/2006/relationships">
  <dimension ref="A3:P45"/>
  <sheetViews>
    <sheetView workbookViewId="0" topLeftCell="A1">
      <selection activeCell="A1" sqref="A1"/>
    </sheetView>
  </sheetViews>
  <sheetFormatPr defaultColWidth="9.00390625" defaultRowHeight="16.5" customHeight="1"/>
  <cols>
    <col min="1" max="1" width="22.25390625" style="1" bestFit="1" customWidth="1"/>
    <col min="2" max="15" width="5.25390625" style="26" customWidth="1"/>
    <col min="16" max="16384" width="9.00390625" style="26" customWidth="1"/>
  </cols>
  <sheetData>
    <row r="3" ht="16.5" customHeight="1">
      <c r="A3" s="73" t="s">
        <v>231</v>
      </c>
    </row>
    <row r="4" ht="16.5" customHeight="1">
      <c r="A4" s="73"/>
    </row>
    <row r="5" ht="16.5" customHeight="1">
      <c r="A5" s="26" t="s">
        <v>371</v>
      </c>
    </row>
    <row r="6" ht="16.5" customHeight="1">
      <c r="A6" s="26" t="s">
        <v>371</v>
      </c>
    </row>
    <row r="7" ht="16.5" customHeight="1">
      <c r="A7" s="26" t="s">
        <v>371</v>
      </c>
    </row>
    <row r="8" ht="16.5" customHeight="1">
      <c r="A8" s="26" t="s">
        <v>371</v>
      </c>
    </row>
    <row r="9" spans="1:15" ht="16.5" customHeight="1">
      <c r="A9" s="26"/>
      <c r="O9" s="59" t="s">
        <v>309</v>
      </c>
    </row>
    <row r="10" spans="1:15" ht="16.5" customHeight="1">
      <c r="A10" s="497" t="s">
        <v>226</v>
      </c>
      <c r="B10" s="497"/>
      <c r="C10" s="497"/>
      <c r="D10" s="497"/>
      <c r="E10" s="497"/>
      <c r="F10" s="497"/>
      <c r="G10" s="497"/>
      <c r="H10" s="497"/>
      <c r="I10" s="497"/>
      <c r="J10" s="497"/>
      <c r="K10" s="497"/>
      <c r="L10" s="497"/>
      <c r="M10" s="497"/>
      <c r="N10" s="497"/>
      <c r="O10" s="497"/>
    </row>
    <row r="11" spans="1:15" ht="12">
      <c r="A11" s="26"/>
      <c r="O11" s="59" t="s">
        <v>212</v>
      </c>
    </row>
    <row r="12" spans="1:15" ht="16.5" customHeight="1">
      <c r="A12" s="557" t="s">
        <v>162</v>
      </c>
      <c r="B12" s="487" t="s">
        <v>367</v>
      </c>
      <c r="C12" s="173" t="s">
        <v>367</v>
      </c>
      <c r="D12" s="174"/>
      <c r="E12" s="173"/>
      <c r="F12" s="174"/>
      <c r="G12" s="173"/>
      <c r="H12" s="174"/>
      <c r="I12" s="173"/>
      <c r="J12" s="174"/>
      <c r="K12" s="173"/>
      <c r="L12" s="174"/>
      <c r="M12" s="173"/>
      <c r="N12" s="174"/>
      <c r="O12" s="173" t="s">
        <v>367</v>
      </c>
    </row>
    <row r="13" spans="1:15" ht="16.5" customHeight="1">
      <c r="A13" s="558"/>
      <c r="B13" s="175" t="s">
        <v>170</v>
      </c>
      <c r="C13" s="176" t="s">
        <v>171</v>
      </c>
      <c r="D13" s="177" t="s">
        <v>172</v>
      </c>
      <c r="E13" s="176" t="s">
        <v>173</v>
      </c>
      <c r="F13" s="177" t="s">
        <v>174</v>
      </c>
      <c r="G13" s="176" t="s">
        <v>175</v>
      </c>
      <c r="H13" s="177" t="s">
        <v>176</v>
      </c>
      <c r="I13" s="176" t="s">
        <v>177</v>
      </c>
      <c r="J13" s="177" t="s">
        <v>178</v>
      </c>
      <c r="K13" s="176" t="s">
        <v>179</v>
      </c>
      <c r="L13" s="177" t="s">
        <v>183</v>
      </c>
      <c r="M13" s="176" t="s">
        <v>180</v>
      </c>
      <c r="N13" s="177" t="s">
        <v>181</v>
      </c>
      <c r="O13" s="176" t="s">
        <v>182</v>
      </c>
    </row>
    <row r="14" spans="1:16" ht="12.75" customHeight="1">
      <c r="A14" s="560" t="s">
        <v>85</v>
      </c>
      <c r="B14" s="287">
        <v>1.8233333333333335</v>
      </c>
      <c r="C14" s="287">
        <v>1.02</v>
      </c>
      <c r="D14" s="288">
        <v>1.32</v>
      </c>
      <c r="E14" s="287">
        <v>1.75</v>
      </c>
      <c r="F14" s="288">
        <v>6.03</v>
      </c>
      <c r="G14" s="287">
        <v>1.46</v>
      </c>
      <c r="H14" s="288">
        <v>2.03</v>
      </c>
      <c r="I14" s="287">
        <v>1.56</v>
      </c>
      <c r="J14" s="288">
        <v>1.24</v>
      </c>
      <c r="K14" s="287">
        <v>1.43</v>
      </c>
      <c r="L14" s="288">
        <v>1.76</v>
      </c>
      <c r="M14" s="287">
        <v>1.28</v>
      </c>
      <c r="N14" s="288">
        <v>1</v>
      </c>
      <c r="O14" s="488">
        <v>21.88</v>
      </c>
      <c r="P14" s="63"/>
    </row>
    <row r="15" spans="1:16" ht="12.75" customHeight="1">
      <c r="A15" s="560"/>
      <c r="B15" s="292">
        <v>1.5841666666666665</v>
      </c>
      <c r="C15" s="289">
        <v>1.07</v>
      </c>
      <c r="D15" s="290">
        <v>1.26</v>
      </c>
      <c r="E15" s="289">
        <v>2.25</v>
      </c>
      <c r="F15" s="290">
        <v>2.93</v>
      </c>
      <c r="G15" s="289">
        <v>1.45</v>
      </c>
      <c r="H15" s="290">
        <v>1.37</v>
      </c>
      <c r="I15" s="289">
        <v>1.66</v>
      </c>
      <c r="J15" s="290">
        <v>1.31</v>
      </c>
      <c r="K15" s="289">
        <v>1.53</v>
      </c>
      <c r="L15" s="290">
        <v>1.79</v>
      </c>
      <c r="M15" s="289">
        <v>1.07</v>
      </c>
      <c r="N15" s="290">
        <v>1.32</v>
      </c>
      <c r="O15" s="489">
        <v>19.01</v>
      </c>
      <c r="P15" s="63"/>
    </row>
    <row r="16" spans="1:16" ht="12.75" customHeight="1">
      <c r="A16" s="560" t="s">
        <v>293</v>
      </c>
      <c r="B16" s="287">
        <v>0.8758333333333335</v>
      </c>
      <c r="C16" s="287">
        <v>0.33</v>
      </c>
      <c r="D16" s="288">
        <v>0.71</v>
      </c>
      <c r="E16" s="287">
        <v>1.02</v>
      </c>
      <c r="F16" s="288">
        <v>3.62</v>
      </c>
      <c r="G16" s="287">
        <v>0.04</v>
      </c>
      <c r="H16" s="288">
        <v>0.36</v>
      </c>
      <c r="I16" s="287">
        <v>1.32</v>
      </c>
      <c r="J16" s="288">
        <v>1.68</v>
      </c>
      <c r="K16" s="287">
        <v>0.5</v>
      </c>
      <c r="L16" s="288">
        <v>0.47</v>
      </c>
      <c r="M16" s="287">
        <v>0.15</v>
      </c>
      <c r="N16" s="288">
        <v>0.31</v>
      </c>
      <c r="O16" s="488">
        <v>10.51</v>
      </c>
      <c r="P16" s="63"/>
    </row>
    <row r="17" spans="1:16" ht="12.75" customHeight="1">
      <c r="A17" s="560"/>
      <c r="B17" s="290">
        <v>0.435</v>
      </c>
      <c r="C17" s="289">
        <v>1.78</v>
      </c>
      <c r="D17" s="290">
        <v>0</v>
      </c>
      <c r="E17" s="289">
        <v>0.37</v>
      </c>
      <c r="F17" s="290">
        <v>0.76</v>
      </c>
      <c r="G17" s="289">
        <v>0.27</v>
      </c>
      <c r="H17" s="290">
        <v>0.7</v>
      </c>
      <c r="I17" s="289">
        <v>0.17</v>
      </c>
      <c r="J17" s="290">
        <v>0.38</v>
      </c>
      <c r="K17" s="289">
        <v>0.21</v>
      </c>
      <c r="L17" s="290">
        <v>0.06</v>
      </c>
      <c r="M17" s="289">
        <v>0.11</v>
      </c>
      <c r="N17" s="290">
        <v>0.41</v>
      </c>
      <c r="O17" s="489">
        <v>5.22</v>
      </c>
      <c r="P17" s="63"/>
    </row>
    <row r="18" spans="1:16" ht="12.75" customHeight="1">
      <c r="A18" s="560" t="s">
        <v>294</v>
      </c>
      <c r="B18" s="287">
        <v>1.2516666666666667</v>
      </c>
      <c r="C18" s="287">
        <v>1.11</v>
      </c>
      <c r="D18" s="288">
        <v>1</v>
      </c>
      <c r="E18" s="287">
        <v>1.39</v>
      </c>
      <c r="F18" s="288">
        <v>4.46</v>
      </c>
      <c r="G18" s="287">
        <v>0.97</v>
      </c>
      <c r="H18" s="288">
        <v>0.96</v>
      </c>
      <c r="I18" s="287">
        <v>0.99</v>
      </c>
      <c r="J18" s="288">
        <v>0.83</v>
      </c>
      <c r="K18" s="287">
        <v>1</v>
      </c>
      <c r="L18" s="288">
        <v>1.07</v>
      </c>
      <c r="M18" s="287">
        <v>0.71</v>
      </c>
      <c r="N18" s="288">
        <v>0.53</v>
      </c>
      <c r="O18" s="488">
        <v>15.02</v>
      </c>
      <c r="P18" s="63"/>
    </row>
    <row r="19" spans="1:16" ht="12.75" customHeight="1">
      <c r="A19" s="560"/>
      <c r="B19" s="290">
        <v>1.0358333333333334</v>
      </c>
      <c r="C19" s="289">
        <v>0.86</v>
      </c>
      <c r="D19" s="290">
        <v>1.07</v>
      </c>
      <c r="E19" s="289">
        <v>0.9</v>
      </c>
      <c r="F19" s="290">
        <v>1.5</v>
      </c>
      <c r="G19" s="289">
        <v>1.1</v>
      </c>
      <c r="H19" s="290">
        <v>0.94</v>
      </c>
      <c r="I19" s="289">
        <v>0.95</v>
      </c>
      <c r="J19" s="290">
        <v>0.99</v>
      </c>
      <c r="K19" s="289">
        <v>0.9</v>
      </c>
      <c r="L19" s="290">
        <v>1.38</v>
      </c>
      <c r="M19" s="289">
        <v>0.64</v>
      </c>
      <c r="N19" s="290">
        <v>1.2</v>
      </c>
      <c r="O19" s="489">
        <v>12.43</v>
      </c>
      <c r="P19" s="63"/>
    </row>
    <row r="20" spans="1:16" ht="12.75" customHeight="1">
      <c r="A20" s="560" t="s">
        <v>209</v>
      </c>
      <c r="B20" s="287">
        <v>0.5591666666666667</v>
      </c>
      <c r="C20" s="287">
        <v>0</v>
      </c>
      <c r="D20" s="288">
        <v>0</v>
      </c>
      <c r="E20" s="287">
        <v>0</v>
      </c>
      <c r="F20" s="288">
        <v>3.78</v>
      </c>
      <c r="G20" s="287">
        <v>0</v>
      </c>
      <c r="H20" s="288">
        <v>0.17</v>
      </c>
      <c r="I20" s="287">
        <v>1.93</v>
      </c>
      <c r="J20" s="288">
        <v>0.33</v>
      </c>
      <c r="K20" s="287">
        <v>0</v>
      </c>
      <c r="L20" s="288">
        <v>0.5</v>
      </c>
      <c r="M20" s="287">
        <v>0</v>
      </c>
      <c r="N20" s="288">
        <v>0</v>
      </c>
      <c r="O20" s="488">
        <v>6.71</v>
      </c>
      <c r="P20" s="63"/>
    </row>
    <row r="21" spans="1:16" ht="12.75" customHeight="1">
      <c r="A21" s="560"/>
      <c r="B21" s="290">
        <v>0.7741666666666668</v>
      </c>
      <c r="C21" s="289">
        <v>0</v>
      </c>
      <c r="D21" s="290">
        <v>0.32</v>
      </c>
      <c r="E21" s="289">
        <v>0</v>
      </c>
      <c r="F21" s="290">
        <v>8.13</v>
      </c>
      <c r="G21" s="289">
        <v>0</v>
      </c>
      <c r="H21" s="290">
        <v>0.17</v>
      </c>
      <c r="I21" s="289">
        <v>0.34</v>
      </c>
      <c r="J21" s="290">
        <v>0</v>
      </c>
      <c r="K21" s="289">
        <v>0</v>
      </c>
      <c r="L21" s="290">
        <v>0.17</v>
      </c>
      <c r="M21" s="289">
        <v>0</v>
      </c>
      <c r="N21" s="290">
        <v>0.16</v>
      </c>
      <c r="O21" s="489">
        <v>9.29</v>
      </c>
      <c r="P21" s="63"/>
    </row>
    <row r="22" spans="1:16" ht="12.75" customHeight="1">
      <c r="A22" s="560" t="s">
        <v>245</v>
      </c>
      <c r="B22" s="287">
        <v>1.0241666666666667</v>
      </c>
      <c r="C22" s="287">
        <v>1.13</v>
      </c>
      <c r="D22" s="288">
        <v>1.07</v>
      </c>
      <c r="E22" s="287">
        <v>1.45</v>
      </c>
      <c r="F22" s="288">
        <v>3.59</v>
      </c>
      <c r="G22" s="287">
        <v>0.91</v>
      </c>
      <c r="H22" s="288">
        <v>0.94</v>
      </c>
      <c r="I22" s="287">
        <v>1.17</v>
      </c>
      <c r="J22" s="288">
        <v>0.91</v>
      </c>
      <c r="K22" s="287">
        <v>0</v>
      </c>
      <c r="L22" s="288">
        <v>0.73</v>
      </c>
      <c r="M22" s="287">
        <v>0.24</v>
      </c>
      <c r="N22" s="288">
        <v>0.15</v>
      </c>
      <c r="O22" s="488">
        <v>12.29</v>
      </c>
      <c r="P22" s="63"/>
    </row>
    <row r="23" spans="1:16" ht="12.75" customHeight="1">
      <c r="A23" s="560"/>
      <c r="B23" s="290">
        <v>1.1316666666666666</v>
      </c>
      <c r="C23" s="289">
        <v>0.62</v>
      </c>
      <c r="D23" s="290">
        <v>0.74</v>
      </c>
      <c r="E23" s="289">
        <v>3.54</v>
      </c>
      <c r="F23" s="290">
        <v>1.14</v>
      </c>
      <c r="G23" s="289">
        <v>0.53</v>
      </c>
      <c r="H23" s="290">
        <v>1.05</v>
      </c>
      <c r="I23" s="289">
        <v>1.76</v>
      </c>
      <c r="J23" s="290">
        <v>2.21</v>
      </c>
      <c r="K23" s="289">
        <v>0</v>
      </c>
      <c r="L23" s="290">
        <v>0.73</v>
      </c>
      <c r="M23" s="289">
        <v>0.69</v>
      </c>
      <c r="N23" s="290">
        <v>0.57</v>
      </c>
      <c r="O23" s="489">
        <v>13.58</v>
      </c>
      <c r="P23" s="63"/>
    </row>
    <row r="24" spans="1:16" ht="12.75" customHeight="1">
      <c r="A24" s="560" t="s">
        <v>295</v>
      </c>
      <c r="B24" s="287">
        <v>2.118333333333333</v>
      </c>
      <c r="C24" s="287">
        <v>0.85</v>
      </c>
      <c r="D24" s="288">
        <v>0.79</v>
      </c>
      <c r="E24" s="287">
        <v>2.1</v>
      </c>
      <c r="F24" s="288">
        <v>2.63</v>
      </c>
      <c r="G24" s="287">
        <v>2.87</v>
      </c>
      <c r="H24" s="288">
        <v>1.77</v>
      </c>
      <c r="I24" s="287">
        <v>2.62</v>
      </c>
      <c r="J24" s="288">
        <v>1.04</v>
      </c>
      <c r="K24" s="287">
        <v>1.79</v>
      </c>
      <c r="L24" s="288">
        <v>4.04</v>
      </c>
      <c r="M24" s="287">
        <v>2.96</v>
      </c>
      <c r="N24" s="288">
        <v>1.96</v>
      </c>
      <c r="O24" s="488">
        <v>25.42</v>
      </c>
      <c r="P24" s="63"/>
    </row>
    <row r="25" spans="1:16" ht="12.75" customHeight="1">
      <c r="A25" s="560"/>
      <c r="B25" s="290">
        <v>1.5533333333333335</v>
      </c>
      <c r="C25" s="289">
        <v>1.3</v>
      </c>
      <c r="D25" s="290">
        <v>1.21</v>
      </c>
      <c r="E25" s="289">
        <v>0.91</v>
      </c>
      <c r="F25" s="290">
        <v>1.57</v>
      </c>
      <c r="G25" s="289">
        <v>1.61</v>
      </c>
      <c r="H25" s="290">
        <v>1.56</v>
      </c>
      <c r="I25" s="289">
        <v>1.79</v>
      </c>
      <c r="J25" s="290">
        <v>1.93</v>
      </c>
      <c r="K25" s="289">
        <v>1.36</v>
      </c>
      <c r="L25" s="290">
        <v>3.18</v>
      </c>
      <c r="M25" s="289">
        <v>1.12</v>
      </c>
      <c r="N25" s="290">
        <v>1.1</v>
      </c>
      <c r="O25" s="489">
        <v>18.64</v>
      </c>
      <c r="P25" s="63"/>
    </row>
    <row r="26" spans="1:16" ht="12.75" customHeight="1">
      <c r="A26" s="560" t="s">
        <v>246</v>
      </c>
      <c r="B26" s="287">
        <v>2.0791666666666666</v>
      </c>
      <c r="C26" s="287">
        <v>0.86</v>
      </c>
      <c r="D26" s="288">
        <v>1.99</v>
      </c>
      <c r="E26" s="287">
        <v>1.93</v>
      </c>
      <c r="F26" s="288">
        <v>4.66</v>
      </c>
      <c r="G26" s="287">
        <v>2.27</v>
      </c>
      <c r="H26" s="288">
        <v>2.49</v>
      </c>
      <c r="I26" s="287">
        <v>1.59</v>
      </c>
      <c r="J26" s="288">
        <v>1.8</v>
      </c>
      <c r="K26" s="287">
        <v>2.17</v>
      </c>
      <c r="L26" s="288">
        <v>2.11</v>
      </c>
      <c r="M26" s="287">
        <v>2.05</v>
      </c>
      <c r="N26" s="288">
        <v>1.03</v>
      </c>
      <c r="O26" s="488">
        <v>24.95</v>
      </c>
      <c r="P26" s="63"/>
    </row>
    <row r="27" spans="1:16" ht="12.75" customHeight="1">
      <c r="A27" s="560"/>
      <c r="B27" s="290">
        <v>1.9325</v>
      </c>
      <c r="C27" s="289">
        <v>0.27</v>
      </c>
      <c r="D27" s="290">
        <v>1.61</v>
      </c>
      <c r="E27" s="289">
        <v>1.9</v>
      </c>
      <c r="F27" s="290">
        <v>3.02</v>
      </c>
      <c r="G27" s="289">
        <v>2.36</v>
      </c>
      <c r="H27" s="290">
        <v>1.98</v>
      </c>
      <c r="I27" s="289">
        <v>2.67</v>
      </c>
      <c r="J27" s="290">
        <v>1.87</v>
      </c>
      <c r="K27" s="289">
        <v>2.6</v>
      </c>
      <c r="L27" s="290">
        <v>1.66</v>
      </c>
      <c r="M27" s="289">
        <v>1.74</v>
      </c>
      <c r="N27" s="290">
        <v>1.51</v>
      </c>
      <c r="O27" s="489">
        <v>23.19</v>
      </c>
      <c r="P27" s="63"/>
    </row>
    <row r="28" spans="1:16" ht="12.75" customHeight="1">
      <c r="A28" s="560" t="s">
        <v>296</v>
      </c>
      <c r="B28" s="287">
        <v>1.153333333333333</v>
      </c>
      <c r="C28" s="287">
        <v>1.11</v>
      </c>
      <c r="D28" s="288">
        <v>0.37</v>
      </c>
      <c r="E28" s="287">
        <v>0.53</v>
      </c>
      <c r="F28" s="288">
        <v>4.96</v>
      </c>
      <c r="G28" s="287">
        <v>0.26</v>
      </c>
      <c r="H28" s="288">
        <v>0.67</v>
      </c>
      <c r="I28" s="287">
        <v>3.91</v>
      </c>
      <c r="J28" s="288">
        <v>0.09</v>
      </c>
      <c r="K28" s="287">
        <v>0.22</v>
      </c>
      <c r="L28" s="288">
        <v>1.19</v>
      </c>
      <c r="M28" s="287">
        <v>0.42</v>
      </c>
      <c r="N28" s="288">
        <v>0.11</v>
      </c>
      <c r="O28" s="488">
        <v>13.84</v>
      </c>
      <c r="P28" s="63"/>
    </row>
    <row r="29" spans="1:16" ht="12.75" customHeight="1">
      <c r="A29" s="560"/>
      <c r="B29" s="290">
        <v>1.4125</v>
      </c>
      <c r="C29" s="289">
        <v>1.2</v>
      </c>
      <c r="D29" s="290">
        <v>1.24</v>
      </c>
      <c r="E29" s="289">
        <v>1.45</v>
      </c>
      <c r="F29" s="290">
        <v>1.27</v>
      </c>
      <c r="G29" s="289">
        <v>1.22</v>
      </c>
      <c r="H29" s="290">
        <v>1.49</v>
      </c>
      <c r="I29" s="289">
        <v>5.65</v>
      </c>
      <c r="J29" s="290">
        <v>1.33</v>
      </c>
      <c r="K29" s="289">
        <v>0.31</v>
      </c>
      <c r="L29" s="290">
        <v>0.14</v>
      </c>
      <c r="M29" s="289">
        <v>0.27</v>
      </c>
      <c r="N29" s="290">
        <v>1.38</v>
      </c>
      <c r="O29" s="489">
        <v>16.95</v>
      </c>
      <c r="P29" s="63"/>
    </row>
    <row r="30" spans="1:16" ht="12.75" customHeight="1">
      <c r="A30" s="560" t="s">
        <v>8</v>
      </c>
      <c r="B30" s="287">
        <v>2.3875</v>
      </c>
      <c r="C30" s="287">
        <v>1.37</v>
      </c>
      <c r="D30" s="288">
        <v>1.64</v>
      </c>
      <c r="E30" s="287">
        <v>4.96</v>
      </c>
      <c r="F30" s="288">
        <v>1.59</v>
      </c>
      <c r="G30" s="287">
        <v>5.09</v>
      </c>
      <c r="H30" s="288">
        <v>2.9</v>
      </c>
      <c r="I30" s="287">
        <v>1.06</v>
      </c>
      <c r="J30" s="288">
        <v>2.18</v>
      </c>
      <c r="K30" s="287">
        <v>0.54</v>
      </c>
      <c r="L30" s="288">
        <v>3.57</v>
      </c>
      <c r="M30" s="287">
        <v>2.15</v>
      </c>
      <c r="N30" s="288">
        <v>1.6</v>
      </c>
      <c r="O30" s="488">
        <v>28.65</v>
      </c>
      <c r="P30" s="63"/>
    </row>
    <row r="31" spans="1:16" ht="12.75" customHeight="1">
      <c r="A31" s="560"/>
      <c r="B31" s="290">
        <v>2.1041666666666665</v>
      </c>
      <c r="C31" s="289">
        <v>1.1</v>
      </c>
      <c r="D31" s="290">
        <v>2.46</v>
      </c>
      <c r="E31" s="289">
        <v>1.1</v>
      </c>
      <c r="F31" s="290">
        <v>2.65</v>
      </c>
      <c r="G31" s="289">
        <v>3.49</v>
      </c>
      <c r="H31" s="290">
        <v>3.17</v>
      </c>
      <c r="I31" s="289">
        <v>3.97</v>
      </c>
      <c r="J31" s="290">
        <v>1.63</v>
      </c>
      <c r="K31" s="289">
        <v>1.9</v>
      </c>
      <c r="L31" s="290">
        <v>1.37</v>
      </c>
      <c r="M31" s="289">
        <v>1.34</v>
      </c>
      <c r="N31" s="290">
        <v>1.07</v>
      </c>
      <c r="O31" s="489">
        <v>25.25</v>
      </c>
      <c r="P31" s="63"/>
    </row>
    <row r="32" spans="1:16" ht="12.75" customHeight="1">
      <c r="A32" s="560" t="s">
        <v>247</v>
      </c>
      <c r="B32" s="287">
        <v>3.8408333333333338</v>
      </c>
      <c r="C32" s="287">
        <v>1.98</v>
      </c>
      <c r="D32" s="288">
        <v>2.4</v>
      </c>
      <c r="E32" s="287">
        <v>6.08</v>
      </c>
      <c r="F32" s="288">
        <v>7.54</v>
      </c>
      <c r="G32" s="287">
        <v>3.93</v>
      </c>
      <c r="H32" s="288">
        <v>3.42</v>
      </c>
      <c r="I32" s="287">
        <v>4.67</v>
      </c>
      <c r="J32" s="288">
        <v>3.59</v>
      </c>
      <c r="K32" s="287">
        <v>3.06</v>
      </c>
      <c r="L32" s="288">
        <v>4.09</v>
      </c>
      <c r="M32" s="287">
        <v>3.82</v>
      </c>
      <c r="N32" s="288">
        <v>1.51</v>
      </c>
      <c r="O32" s="488">
        <v>46.09</v>
      </c>
      <c r="P32" s="63"/>
    </row>
    <row r="33" spans="1:16" ht="12.75" customHeight="1">
      <c r="A33" s="560"/>
      <c r="B33" s="290">
        <v>4.001666666666667</v>
      </c>
      <c r="C33" s="289">
        <v>1.33</v>
      </c>
      <c r="D33" s="290">
        <v>3.2</v>
      </c>
      <c r="E33" s="289">
        <v>7.07</v>
      </c>
      <c r="F33" s="290">
        <v>5.77</v>
      </c>
      <c r="G33" s="289">
        <v>4.22</v>
      </c>
      <c r="H33" s="290">
        <v>3.5</v>
      </c>
      <c r="I33" s="289">
        <v>3.32</v>
      </c>
      <c r="J33" s="290">
        <v>2.46</v>
      </c>
      <c r="K33" s="289">
        <v>5.29</v>
      </c>
      <c r="L33" s="290">
        <v>5.83</v>
      </c>
      <c r="M33" s="289">
        <v>2.6</v>
      </c>
      <c r="N33" s="290">
        <v>3.43</v>
      </c>
      <c r="O33" s="489">
        <v>48.02</v>
      </c>
      <c r="P33" s="63"/>
    </row>
    <row r="34" spans="1:16" ht="12.75" customHeight="1">
      <c r="A34" s="560" t="s">
        <v>281</v>
      </c>
      <c r="B34" s="287">
        <v>2.403333333333333</v>
      </c>
      <c r="C34" s="287">
        <v>1.13</v>
      </c>
      <c r="D34" s="288">
        <v>1.7</v>
      </c>
      <c r="E34" s="287">
        <v>1.81</v>
      </c>
      <c r="F34" s="288">
        <v>9.69</v>
      </c>
      <c r="G34" s="287">
        <v>2.07</v>
      </c>
      <c r="H34" s="288">
        <v>1.71</v>
      </c>
      <c r="I34" s="287">
        <v>1.45</v>
      </c>
      <c r="J34" s="288">
        <v>1.47</v>
      </c>
      <c r="K34" s="287">
        <v>2.03</v>
      </c>
      <c r="L34" s="288">
        <v>2.11</v>
      </c>
      <c r="M34" s="287">
        <v>1.65</v>
      </c>
      <c r="N34" s="288">
        <v>2.02</v>
      </c>
      <c r="O34" s="488">
        <v>28.84</v>
      </c>
      <c r="P34" s="63"/>
    </row>
    <row r="35" spans="1:16" ht="12.75" customHeight="1">
      <c r="A35" s="560"/>
      <c r="B35" s="292">
        <v>2.1375</v>
      </c>
      <c r="C35" s="289">
        <v>2</v>
      </c>
      <c r="D35" s="290">
        <v>1.76</v>
      </c>
      <c r="E35" s="289">
        <v>2.46</v>
      </c>
      <c r="F35" s="290">
        <v>6.39</v>
      </c>
      <c r="G35" s="289">
        <v>1.24</v>
      </c>
      <c r="H35" s="290">
        <v>2.05</v>
      </c>
      <c r="I35" s="289">
        <v>2.54</v>
      </c>
      <c r="J35" s="290">
        <v>1.19</v>
      </c>
      <c r="K35" s="289">
        <v>2.04</v>
      </c>
      <c r="L35" s="290">
        <v>1.81</v>
      </c>
      <c r="M35" s="289">
        <v>1.22</v>
      </c>
      <c r="N35" s="290">
        <v>0.95</v>
      </c>
      <c r="O35" s="489">
        <v>25.65</v>
      </c>
      <c r="P35" s="63"/>
    </row>
    <row r="36" spans="1:16" ht="12.75" customHeight="1">
      <c r="A36" s="561" t="s">
        <v>248</v>
      </c>
      <c r="B36" s="287">
        <v>2.6891666666666674</v>
      </c>
      <c r="C36" s="291">
        <v>0.1</v>
      </c>
      <c r="D36" s="292">
        <v>0.08</v>
      </c>
      <c r="E36" s="291">
        <v>0.89</v>
      </c>
      <c r="F36" s="292">
        <v>17.94</v>
      </c>
      <c r="G36" s="291">
        <v>1.83</v>
      </c>
      <c r="H36" s="292">
        <v>1.69</v>
      </c>
      <c r="I36" s="291">
        <v>1.86</v>
      </c>
      <c r="J36" s="292">
        <v>0.87</v>
      </c>
      <c r="K36" s="291">
        <v>2.38</v>
      </c>
      <c r="L36" s="292">
        <v>2.6</v>
      </c>
      <c r="M36" s="291">
        <v>1.53</v>
      </c>
      <c r="N36" s="292">
        <v>0.5</v>
      </c>
      <c r="O36" s="490">
        <v>32.27</v>
      </c>
      <c r="P36" s="63"/>
    </row>
    <row r="37" spans="1:16" ht="12.75" customHeight="1">
      <c r="A37" s="562"/>
      <c r="B37" s="292">
        <v>2.53</v>
      </c>
      <c r="C37" s="291">
        <v>1.5</v>
      </c>
      <c r="D37" s="292">
        <v>0.17</v>
      </c>
      <c r="E37" s="291">
        <v>11.02</v>
      </c>
      <c r="F37" s="292">
        <v>6.57</v>
      </c>
      <c r="G37" s="291">
        <v>0.97</v>
      </c>
      <c r="H37" s="292">
        <v>1.43</v>
      </c>
      <c r="I37" s="291">
        <v>0.82</v>
      </c>
      <c r="J37" s="292">
        <v>0.62</v>
      </c>
      <c r="K37" s="291">
        <v>2.32</v>
      </c>
      <c r="L37" s="292">
        <v>2.34</v>
      </c>
      <c r="M37" s="291">
        <v>1.66</v>
      </c>
      <c r="N37" s="292">
        <v>0.94</v>
      </c>
      <c r="O37" s="490">
        <v>30.36</v>
      </c>
      <c r="P37" s="63"/>
    </row>
    <row r="38" spans="1:16" ht="12.75" customHeight="1">
      <c r="A38" s="559" t="s">
        <v>283</v>
      </c>
      <c r="B38" s="287">
        <v>5.825</v>
      </c>
      <c r="C38" s="287">
        <v>1.76</v>
      </c>
      <c r="D38" s="288">
        <v>8.6</v>
      </c>
      <c r="E38" s="287">
        <v>5.33</v>
      </c>
      <c r="F38" s="288">
        <v>10.91</v>
      </c>
      <c r="G38" s="287">
        <v>0.85</v>
      </c>
      <c r="H38" s="288">
        <v>34.54</v>
      </c>
      <c r="I38" s="287" t="s">
        <v>368</v>
      </c>
      <c r="J38" s="288" t="s">
        <v>368</v>
      </c>
      <c r="K38" s="287">
        <v>2.3</v>
      </c>
      <c r="L38" s="288">
        <v>3.78</v>
      </c>
      <c r="M38" s="287">
        <v>0</v>
      </c>
      <c r="N38" s="288">
        <v>1.83</v>
      </c>
      <c r="O38" s="488">
        <v>69.9</v>
      </c>
      <c r="P38" s="63"/>
    </row>
    <row r="39" spans="1:16" ht="12.75" customHeight="1">
      <c r="A39" s="559"/>
      <c r="B39" s="292">
        <v>1.5758333333333336</v>
      </c>
      <c r="C39" s="289">
        <v>0.78</v>
      </c>
      <c r="D39" s="290">
        <v>1.26</v>
      </c>
      <c r="E39" s="289">
        <v>1.82</v>
      </c>
      <c r="F39" s="290">
        <v>10.33</v>
      </c>
      <c r="G39" s="289">
        <v>0.28</v>
      </c>
      <c r="H39" s="290">
        <v>0.27</v>
      </c>
      <c r="I39" s="289" t="s">
        <v>368</v>
      </c>
      <c r="J39" s="290" t="s">
        <v>368</v>
      </c>
      <c r="K39" s="289">
        <v>1.9</v>
      </c>
      <c r="L39" s="290">
        <v>0.44</v>
      </c>
      <c r="M39" s="289">
        <v>0</v>
      </c>
      <c r="N39" s="290">
        <v>1.83</v>
      </c>
      <c r="O39" s="489">
        <v>18.91</v>
      </c>
      <c r="P39" s="63"/>
    </row>
    <row r="40" spans="1:16" ht="12.75" customHeight="1">
      <c r="A40" s="560" t="s">
        <v>121</v>
      </c>
      <c r="B40" s="287">
        <v>2.0691666666666664</v>
      </c>
      <c r="C40" s="287">
        <v>1.2</v>
      </c>
      <c r="D40" s="288">
        <v>1.99</v>
      </c>
      <c r="E40" s="287">
        <v>2.19</v>
      </c>
      <c r="F40" s="288">
        <v>5.01</v>
      </c>
      <c r="G40" s="287">
        <v>1.09</v>
      </c>
      <c r="H40" s="288">
        <v>2.43</v>
      </c>
      <c r="I40" s="287">
        <v>2.29</v>
      </c>
      <c r="J40" s="288">
        <v>2.36</v>
      </c>
      <c r="K40" s="287">
        <v>1.01</v>
      </c>
      <c r="L40" s="288">
        <v>1.57</v>
      </c>
      <c r="M40" s="287">
        <v>1.61</v>
      </c>
      <c r="N40" s="288">
        <v>2.08</v>
      </c>
      <c r="O40" s="488">
        <v>24.83</v>
      </c>
      <c r="P40" s="63"/>
    </row>
    <row r="41" spans="1:16" ht="12.75" customHeight="1">
      <c r="A41" s="560"/>
      <c r="B41" s="290">
        <v>2.2133333333333334</v>
      </c>
      <c r="C41" s="289">
        <v>1.42</v>
      </c>
      <c r="D41" s="290">
        <v>1.9</v>
      </c>
      <c r="E41" s="289">
        <v>2.2</v>
      </c>
      <c r="F41" s="290">
        <v>3.04</v>
      </c>
      <c r="G41" s="289">
        <v>2.49</v>
      </c>
      <c r="H41" s="290">
        <v>1.62</v>
      </c>
      <c r="I41" s="289">
        <v>2.8</v>
      </c>
      <c r="J41" s="290">
        <v>2.42</v>
      </c>
      <c r="K41" s="289">
        <v>1.83</v>
      </c>
      <c r="L41" s="290">
        <v>2.62</v>
      </c>
      <c r="M41" s="289">
        <v>2.05</v>
      </c>
      <c r="N41" s="290">
        <v>2.17</v>
      </c>
      <c r="O41" s="489">
        <v>26.56</v>
      </c>
      <c r="P41" s="63"/>
    </row>
    <row r="42" ht="16.5" customHeight="1">
      <c r="A42" s="26" t="s">
        <v>199</v>
      </c>
    </row>
    <row r="43" ht="16.5" customHeight="1">
      <c r="A43" s="26"/>
    </row>
    <row r="44" spans="1:15" ht="16.5" customHeight="1">
      <c r="A44" s="142"/>
      <c r="B44" s="142"/>
      <c r="C44" s="142"/>
      <c r="D44" s="142"/>
      <c r="E44" s="142"/>
      <c r="F44" s="142"/>
      <c r="G44" s="142"/>
      <c r="H44" s="142"/>
      <c r="I44" s="142"/>
      <c r="J44" s="142"/>
      <c r="K44" s="142"/>
      <c r="L44" s="142"/>
      <c r="M44" s="142"/>
      <c r="N44" s="142"/>
      <c r="O44" s="142"/>
    </row>
    <row r="45" spans="1:14" ht="16.5" customHeight="1">
      <c r="A45" s="498" t="s">
        <v>310</v>
      </c>
      <c r="B45" s="498"/>
      <c r="C45" s="498"/>
      <c r="D45" s="498"/>
      <c r="E45" s="498"/>
      <c r="G45" s="498" t="s">
        <v>311</v>
      </c>
      <c r="H45" s="498"/>
      <c r="I45" s="498"/>
      <c r="J45" s="498"/>
      <c r="K45" s="498"/>
      <c r="L45" s="498"/>
      <c r="M45" s="498"/>
      <c r="N45" s="498"/>
    </row>
  </sheetData>
  <mergeCells count="18">
    <mergeCell ref="A18:A19"/>
    <mergeCell ref="A26:A27"/>
    <mergeCell ref="A28:A29"/>
    <mergeCell ref="A32:A33"/>
    <mergeCell ref="A20:A21"/>
    <mergeCell ref="A22:A23"/>
    <mergeCell ref="A24:A25"/>
    <mergeCell ref="A30:A31"/>
    <mergeCell ref="G45:N45"/>
    <mergeCell ref="A45:E45"/>
    <mergeCell ref="A10:O10"/>
    <mergeCell ref="A12:A13"/>
    <mergeCell ref="A38:A39"/>
    <mergeCell ref="A40:A41"/>
    <mergeCell ref="A14:A15"/>
    <mergeCell ref="A16:A17"/>
    <mergeCell ref="A34:A35"/>
    <mergeCell ref="A36:A37"/>
  </mergeCells>
  <printOptions/>
  <pageMargins left="0.7874015748031497" right="0.7874015748031497" top="0.7874015748031497" bottom="0.7874015748031497" header="0.5118110236220472" footer="0.5118110236220472"/>
  <pageSetup blackAndWhite="1" horizontalDpi="300" verticalDpi="300" orientation="portrait" paperSize="9" scale="88" r:id="rId2"/>
  <headerFooter alignWithMargins="0">
    <oddFooter>&amp;C- 21 -</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O4"/>
  <sheetViews>
    <sheetView workbookViewId="0" topLeftCell="A1">
      <selection activeCell="Q14" sqref="Q14"/>
    </sheetView>
  </sheetViews>
  <sheetFormatPr defaultColWidth="9.00390625" defaultRowHeight="13.5"/>
  <cols>
    <col min="1" max="1" width="12.625" style="30" customWidth="1"/>
    <col min="2" max="2" width="4.625" style="30" customWidth="1"/>
    <col min="3" max="9" width="6.00390625" style="30" bestFit="1" customWidth="1"/>
    <col min="10" max="10" width="6.125" style="30" bestFit="1" customWidth="1"/>
    <col min="11" max="14" width="6.00390625" style="30" bestFit="1" customWidth="1"/>
    <col min="15" max="16384" width="9.00390625" style="30" customWidth="1"/>
  </cols>
  <sheetData>
    <row r="1" spans="1:12" ht="13.5">
      <c r="A1" s="39" t="s">
        <v>216</v>
      </c>
      <c r="L1" s="39" t="s">
        <v>312</v>
      </c>
    </row>
    <row r="2" spans="2:15" s="31" customFormat="1" ht="13.5">
      <c r="B2" s="31"/>
      <c r="C2" s="31" t="s">
        <v>87</v>
      </c>
      <c r="D2" s="31" t="s">
        <v>88</v>
      </c>
      <c r="E2" s="31" t="s">
        <v>89</v>
      </c>
      <c r="F2" s="31" t="s">
        <v>90</v>
      </c>
      <c r="G2" s="31" t="s">
        <v>91</v>
      </c>
      <c r="H2" s="31" t="s">
        <v>92</v>
      </c>
      <c r="I2" s="31" t="s">
        <v>93</v>
      </c>
      <c r="J2" s="31" t="s">
        <v>94</v>
      </c>
      <c r="K2" s="31" t="s">
        <v>95</v>
      </c>
      <c r="L2" s="31" t="s">
        <v>96</v>
      </c>
      <c r="M2" s="31" t="s">
        <v>97</v>
      </c>
      <c r="N2" s="31" t="s">
        <v>98</v>
      </c>
      <c r="O2" s="31"/>
    </row>
    <row r="3" spans="1:14" ht="13.5">
      <c r="A3" s="30" t="s">
        <v>85</v>
      </c>
      <c r="B3" s="32"/>
      <c r="C3" s="205">
        <v>1.9</v>
      </c>
      <c r="D3" s="205">
        <v>2.4</v>
      </c>
      <c r="E3" s="205">
        <v>2.6</v>
      </c>
      <c r="F3" s="205">
        <v>3.2</v>
      </c>
      <c r="G3" s="205">
        <v>2.3</v>
      </c>
      <c r="H3" s="205">
        <v>2.8</v>
      </c>
      <c r="I3" s="205">
        <v>1.1</v>
      </c>
      <c r="J3" s="205">
        <v>2</v>
      </c>
      <c r="K3" s="205">
        <v>2.6</v>
      </c>
      <c r="L3" s="205">
        <v>2.6</v>
      </c>
      <c r="M3" s="205">
        <v>3.1</v>
      </c>
      <c r="N3" s="205">
        <v>2.6</v>
      </c>
    </row>
    <row r="4" spans="1:14" ht="13.5">
      <c r="A4" s="30" t="s">
        <v>86</v>
      </c>
      <c r="B4" s="32"/>
      <c r="C4" s="206">
        <v>4.1</v>
      </c>
      <c r="D4" s="206">
        <v>4.1</v>
      </c>
      <c r="E4" s="206">
        <v>4</v>
      </c>
      <c r="F4" s="206">
        <v>4.3</v>
      </c>
      <c r="G4" s="206">
        <v>2.6</v>
      </c>
      <c r="H4" s="206">
        <v>3.4</v>
      </c>
      <c r="I4" s="206">
        <v>3</v>
      </c>
      <c r="J4" s="206">
        <v>2.8</v>
      </c>
      <c r="K4" s="206">
        <v>2.6</v>
      </c>
      <c r="L4" s="206">
        <v>2.1</v>
      </c>
      <c r="M4" s="206">
        <v>2.7</v>
      </c>
      <c r="N4" s="206">
        <v>1.5</v>
      </c>
    </row>
  </sheetData>
  <printOptions/>
  <pageMargins left="0.75" right="0.75" top="1" bottom="1" header="0.512" footer="0.512"/>
  <pageSetup fitToHeight="1" fitToWidth="1" horizontalDpi="300" verticalDpi="300" orientation="portrait" paperSize="9" scale="74" r:id="rId2"/>
  <drawing r:id="rId1"/>
</worksheet>
</file>

<file path=xl/worksheets/sheet19.xml><?xml version="1.0" encoding="utf-8"?>
<worksheet xmlns="http://schemas.openxmlformats.org/spreadsheetml/2006/main" xmlns:r="http://schemas.openxmlformats.org/officeDocument/2006/relationships">
  <dimension ref="A1:O4"/>
  <sheetViews>
    <sheetView workbookViewId="0" topLeftCell="A1">
      <selection activeCell="Q14" sqref="Q14"/>
    </sheetView>
  </sheetViews>
  <sheetFormatPr defaultColWidth="9.00390625" defaultRowHeight="13.5"/>
  <cols>
    <col min="1" max="1" width="10.625" style="30" customWidth="1"/>
    <col min="2" max="2" width="4.625" style="30" customWidth="1"/>
    <col min="3" max="14" width="4.50390625" style="30" bestFit="1" customWidth="1"/>
    <col min="15" max="16384" width="9.00390625" style="30" customWidth="1"/>
  </cols>
  <sheetData>
    <row r="1" ht="13.5">
      <c r="A1" s="39" t="s">
        <v>313</v>
      </c>
    </row>
    <row r="2" spans="3:15" s="31" customFormat="1" ht="13.5">
      <c r="C2" s="31" t="s">
        <v>87</v>
      </c>
      <c r="D2" s="31" t="s">
        <v>88</v>
      </c>
      <c r="E2" s="31" t="s">
        <v>89</v>
      </c>
      <c r="F2" s="31" t="s">
        <v>90</v>
      </c>
      <c r="G2" s="31" t="s">
        <v>91</v>
      </c>
      <c r="H2" s="31" t="s">
        <v>92</v>
      </c>
      <c r="I2" s="31" t="s">
        <v>93</v>
      </c>
      <c r="J2" s="31" t="s">
        <v>94</v>
      </c>
      <c r="K2" s="31" t="s">
        <v>95</v>
      </c>
      <c r="L2" s="31" t="s">
        <v>96</v>
      </c>
      <c r="M2" s="31">
        <v>11</v>
      </c>
      <c r="N2" s="31" t="s">
        <v>98</v>
      </c>
      <c r="O2" s="31"/>
    </row>
    <row r="3" spans="1:14" ht="13.5">
      <c r="A3" s="30" t="s">
        <v>111</v>
      </c>
      <c r="B3" s="33"/>
      <c r="C3" s="207">
        <v>1.02</v>
      </c>
      <c r="D3" s="207">
        <v>1.32</v>
      </c>
      <c r="E3" s="207">
        <v>1.75</v>
      </c>
      <c r="F3" s="207">
        <v>6.03</v>
      </c>
      <c r="G3" s="207">
        <v>1.46</v>
      </c>
      <c r="H3" s="207">
        <v>2.03</v>
      </c>
      <c r="I3" s="207">
        <v>1.56</v>
      </c>
      <c r="J3" s="207">
        <v>1.24</v>
      </c>
      <c r="K3" s="207">
        <v>1.43</v>
      </c>
      <c r="L3" s="207">
        <v>1.76</v>
      </c>
      <c r="M3" s="207">
        <v>1.28</v>
      </c>
      <c r="N3" s="207">
        <v>1</v>
      </c>
    </row>
    <row r="4" spans="1:14" ht="13.5">
      <c r="A4" s="30" t="s">
        <v>112</v>
      </c>
      <c r="B4" s="33"/>
      <c r="C4" s="207">
        <v>1.07</v>
      </c>
      <c r="D4" s="207">
        <v>1.26</v>
      </c>
      <c r="E4" s="207">
        <v>2.25</v>
      </c>
      <c r="F4" s="207">
        <v>2.93</v>
      </c>
      <c r="G4" s="207">
        <v>1.45</v>
      </c>
      <c r="H4" s="207">
        <v>1.37</v>
      </c>
      <c r="I4" s="207">
        <v>1.66</v>
      </c>
      <c r="J4" s="207">
        <v>1.31</v>
      </c>
      <c r="K4" s="207">
        <v>1.53</v>
      </c>
      <c r="L4" s="207">
        <v>1.79</v>
      </c>
      <c r="M4" s="207">
        <v>1.07</v>
      </c>
      <c r="N4" s="207">
        <v>1.32</v>
      </c>
    </row>
  </sheetData>
  <printOptions/>
  <pageMargins left="0.75" right="0.75" top="1" bottom="1" header="0.512" footer="0.512"/>
  <pageSetup horizontalDpi="300" verticalDpi="300" orientation="portrait" paperSize="9" r:id="rId2"/>
  <headerFooter alignWithMargins="0">
    <oddHeader>&amp;R&amp;A</oddHeader>
  </headerFooter>
  <drawing r:id="rId1"/>
</worksheet>
</file>

<file path=xl/worksheets/sheet2.xml><?xml version="1.0" encoding="utf-8"?>
<worksheet xmlns="http://schemas.openxmlformats.org/spreadsheetml/2006/main" xmlns:r="http://schemas.openxmlformats.org/officeDocument/2006/relationships">
  <dimension ref="A1:Y21"/>
  <sheetViews>
    <sheetView zoomScale="75" zoomScaleNormal="75" workbookViewId="0" topLeftCell="A1">
      <selection activeCell="L4" sqref="L4"/>
    </sheetView>
  </sheetViews>
  <sheetFormatPr defaultColWidth="9.00390625" defaultRowHeight="13.5"/>
  <cols>
    <col min="1" max="1" width="7.50390625" style="0" bestFit="1" customWidth="1"/>
    <col min="2" max="3" width="14.50390625" style="0" customWidth="1"/>
    <col min="20" max="25" width="0.12890625" style="0" customWidth="1"/>
  </cols>
  <sheetData>
    <row r="1" spans="1:8" ht="25.5" customHeight="1">
      <c r="A1" s="494" t="s">
        <v>69</v>
      </c>
      <c r="B1" s="494"/>
      <c r="C1" s="494"/>
      <c r="D1" s="494"/>
      <c r="E1" s="494"/>
      <c r="F1" s="494"/>
      <c r="G1" s="494"/>
      <c r="H1" s="494"/>
    </row>
    <row r="2" ht="21" customHeight="1">
      <c r="A2" t="s">
        <v>70</v>
      </c>
    </row>
    <row r="3" ht="21" customHeight="1">
      <c r="H3" s="320" t="s">
        <v>377</v>
      </c>
    </row>
    <row r="6" spans="20:25" ht="199.5">
      <c r="T6" s="315"/>
      <c r="U6" s="316" t="s">
        <v>65</v>
      </c>
      <c r="V6" s="316" t="s">
        <v>66</v>
      </c>
      <c r="W6" s="316" t="s">
        <v>67</v>
      </c>
      <c r="X6" s="316" t="s">
        <v>68</v>
      </c>
      <c r="Y6" s="316" t="s">
        <v>64</v>
      </c>
    </row>
    <row r="7" spans="20:25" ht="14.25">
      <c r="T7" s="317">
        <v>13</v>
      </c>
      <c r="U7" s="318">
        <v>105.6</v>
      </c>
      <c r="V7" s="318">
        <v>104</v>
      </c>
      <c r="W7" s="318">
        <v>101.1</v>
      </c>
      <c r="X7" s="318">
        <v>97.2</v>
      </c>
      <c r="Y7" s="319">
        <v>101.5</v>
      </c>
    </row>
    <row r="8" spans="20:25" ht="14.25">
      <c r="T8" s="317">
        <v>14</v>
      </c>
      <c r="U8" s="318">
        <v>102</v>
      </c>
      <c r="V8" s="318">
        <v>101.2</v>
      </c>
      <c r="W8" s="318">
        <v>100.6</v>
      </c>
      <c r="X8" s="318">
        <v>97.7</v>
      </c>
      <c r="Y8" s="319">
        <v>100.8</v>
      </c>
    </row>
    <row r="9" spans="20:25" ht="14.25">
      <c r="T9" s="317">
        <v>15</v>
      </c>
      <c r="U9" s="318">
        <v>100.4</v>
      </c>
      <c r="V9" s="318">
        <v>99.8</v>
      </c>
      <c r="W9" s="318">
        <v>100.1</v>
      </c>
      <c r="X9" s="318">
        <v>98.6</v>
      </c>
      <c r="Y9" s="319">
        <v>100.6</v>
      </c>
    </row>
    <row r="10" spans="20:25" ht="14.25">
      <c r="T10" s="317">
        <v>16</v>
      </c>
      <c r="U10" s="318">
        <v>99.1</v>
      </c>
      <c r="V10" s="318">
        <v>99</v>
      </c>
      <c r="W10" s="318">
        <v>99.4</v>
      </c>
      <c r="X10" s="318">
        <v>101.1</v>
      </c>
      <c r="Y10" s="319">
        <v>100.1</v>
      </c>
    </row>
    <row r="11" spans="20:25" ht="14.25">
      <c r="T11" s="317">
        <v>17</v>
      </c>
      <c r="U11" s="318">
        <v>100</v>
      </c>
      <c r="V11" s="318">
        <v>100</v>
      </c>
      <c r="W11" s="318">
        <v>100</v>
      </c>
      <c r="X11" s="318">
        <v>100</v>
      </c>
      <c r="Y11" s="319">
        <v>100</v>
      </c>
    </row>
    <row r="12" spans="20:25" ht="14.25">
      <c r="T12" s="317">
        <v>18</v>
      </c>
      <c r="U12" s="318">
        <v>101.3</v>
      </c>
      <c r="V12" s="318">
        <v>100.9</v>
      </c>
      <c r="W12" s="318">
        <v>101</v>
      </c>
      <c r="X12" s="318">
        <v>101.1</v>
      </c>
      <c r="Y12" s="319">
        <v>100.4</v>
      </c>
    </row>
    <row r="13" spans="20:25" ht="14.25">
      <c r="T13" s="317">
        <v>19</v>
      </c>
      <c r="U13" s="318">
        <v>101.4</v>
      </c>
      <c r="V13" s="318">
        <v>101.2</v>
      </c>
      <c r="W13" s="318">
        <v>102.7</v>
      </c>
      <c r="X13" s="318">
        <v>103.5</v>
      </c>
      <c r="Y13" s="319">
        <v>100.2</v>
      </c>
    </row>
    <row r="14" spans="20:25" ht="14.25">
      <c r="T14" s="170"/>
      <c r="U14" s="171"/>
      <c r="V14" s="171"/>
      <c r="W14" s="171"/>
      <c r="X14" s="171"/>
      <c r="Y14" s="172"/>
    </row>
    <row r="15" spans="20:25" ht="14.25">
      <c r="T15" s="170"/>
      <c r="U15" s="171"/>
      <c r="V15" s="171"/>
      <c r="W15" s="171"/>
      <c r="X15" s="171"/>
      <c r="Y15" s="172"/>
    </row>
    <row r="16" spans="20:25" ht="14.25">
      <c r="T16" s="170"/>
      <c r="U16" s="171"/>
      <c r="V16" s="171"/>
      <c r="W16" s="171"/>
      <c r="X16" s="171"/>
      <c r="Y16" s="172"/>
    </row>
    <row r="17" spans="20:25" ht="14.25">
      <c r="T17" s="170"/>
      <c r="U17" s="171"/>
      <c r="V17" s="171"/>
      <c r="W17" s="171"/>
      <c r="X17" s="171"/>
      <c r="Y17" s="172"/>
    </row>
    <row r="18" spans="20:25" ht="14.25">
      <c r="T18" s="170"/>
      <c r="U18" s="171"/>
      <c r="V18" s="171"/>
      <c r="W18" s="171"/>
      <c r="X18" s="171"/>
      <c r="Y18" s="172"/>
    </row>
    <row r="19" spans="20:25" ht="14.25">
      <c r="T19" s="170"/>
      <c r="U19" s="171"/>
      <c r="V19" s="171"/>
      <c r="W19" s="171"/>
      <c r="X19" s="171"/>
      <c r="Y19" s="172"/>
    </row>
    <row r="20" spans="20:25" ht="14.25">
      <c r="T20" s="170"/>
      <c r="U20" s="171"/>
      <c r="V20" s="171"/>
      <c r="W20" s="171"/>
      <c r="X20" s="171"/>
      <c r="Y20" s="172"/>
    </row>
    <row r="21" spans="20:25" ht="14.25">
      <c r="T21" s="170"/>
      <c r="U21" s="171"/>
      <c r="V21" s="171"/>
      <c r="W21" s="171"/>
      <c r="X21" s="171"/>
      <c r="Y21" s="179"/>
    </row>
  </sheetData>
  <mergeCells count="1">
    <mergeCell ref="A1:H1"/>
  </mergeCells>
  <printOptions/>
  <pageMargins left="0.7874015748031497" right="0.7874015748031497" top="0.7874015748031497" bottom="0.7874015748031497" header="0.5118110236220472" footer="0.5118110236220472"/>
  <pageSetup horizontalDpi="300" verticalDpi="300" orientation="portrait" paperSize="9" r:id="rId2"/>
  <headerFooter alignWithMargins="0">
    <oddFooter>&amp;C- 6 -</oddFooter>
  </headerFooter>
  <drawing r:id="rId1"/>
</worksheet>
</file>

<file path=xl/worksheets/sheet3.xml><?xml version="1.0" encoding="utf-8"?>
<worksheet xmlns="http://schemas.openxmlformats.org/spreadsheetml/2006/main" xmlns:r="http://schemas.openxmlformats.org/officeDocument/2006/relationships">
  <dimension ref="A1:AL36"/>
  <sheetViews>
    <sheetView workbookViewId="0" topLeftCell="A1">
      <selection activeCell="J25" sqref="J25"/>
    </sheetView>
  </sheetViews>
  <sheetFormatPr defaultColWidth="9.00390625" defaultRowHeight="13.5"/>
  <cols>
    <col min="1" max="1" width="3.875" style="27" customWidth="1"/>
    <col min="2" max="2" width="23.125" style="27" customWidth="1"/>
    <col min="3" max="3" width="8.50390625" style="27" bestFit="1" customWidth="1"/>
    <col min="4" max="5" width="8.50390625" style="27" customWidth="1"/>
    <col min="6" max="25" width="8.625" style="27" customWidth="1"/>
    <col min="26" max="38" width="0.2421875" style="326" customWidth="1"/>
    <col min="39" max="16384" width="8.625" style="27" customWidth="1"/>
  </cols>
  <sheetData>
    <row r="1" spans="1:9" ht="17.25">
      <c r="A1" s="70" t="s">
        <v>201</v>
      </c>
      <c r="B1" s="69"/>
      <c r="C1" s="26"/>
      <c r="D1" s="26"/>
      <c r="E1" s="26"/>
      <c r="F1" s="26"/>
      <c r="G1" s="26"/>
      <c r="H1" s="26"/>
      <c r="I1" s="26"/>
    </row>
    <row r="2" spans="1:9" ht="16.5" customHeight="1">
      <c r="A2" s="26"/>
      <c r="B2" s="69"/>
      <c r="C2" s="26"/>
      <c r="D2" s="26"/>
      <c r="E2" s="26"/>
      <c r="F2" s="26"/>
      <c r="G2" s="26"/>
      <c r="H2" s="26"/>
      <c r="I2" s="26"/>
    </row>
    <row r="3" spans="1:9" ht="16.5" customHeight="1">
      <c r="A3" s="73" t="s">
        <v>187</v>
      </c>
      <c r="B3" s="69"/>
      <c r="C3" s="26"/>
      <c r="D3" s="26"/>
      <c r="E3" s="26"/>
      <c r="F3" s="26"/>
      <c r="G3" s="26"/>
      <c r="H3" s="26"/>
      <c r="I3" s="26"/>
    </row>
    <row r="4" spans="1:9" ht="16.5" customHeight="1">
      <c r="A4" s="68"/>
      <c r="B4" s="69"/>
      <c r="C4" s="26"/>
      <c r="D4" s="26"/>
      <c r="E4" s="26"/>
      <c r="F4" s="26"/>
      <c r="G4" s="26"/>
      <c r="H4" s="26"/>
      <c r="I4" s="26"/>
    </row>
    <row r="5" spans="1:9" ht="16.5" customHeight="1">
      <c r="A5" s="26"/>
      <c r="B5" s="69"/>
      <c r="C5" s="26"/>
      <c r="D5" s="26"/>
      <c r="E5" s="26"/>
      <c r="F5" s="26"/>
      <c r="G5" s="26"/>
      <c r="H5" s="26"/>
      <c r="I5" s="26"/>
    </row>
    <row r="6" spans="1:9" ht="16.5" customHeight="1">
      <c r="A6" s="26"/>
      <c r="B6" s="69"/>
      <c r="C6" s="26"/>
      <c r="D6" s="26"/>
      <c r="E6" s="26"/>
      <c r="F6" s="26"/>
      <c r="G6" s="26"/>
      <c r="H6" s="26"/>
      <c r="I6" s="26"/>
    </row>
    <row r="7" spans="1:9" ht="16.5" customHeight="1">
      <c r="A7" s="26"/>
      <c r="B7" s="69"/>
      <c r="C7" s="26"/>
      <c r="D7" s="26"/>
      <c r="E7" s="26"/>
      <c r="F7" s="26"/>
      <c r="G7" s="26"/>
      <c r="H7" s="26"/>
      <c r="I7" s="26"/>
    </row>
    <row r="8" spans="1:9" ht="16.5" customHeight="1">
      <c r="A8" s="26"/>
      <c r="B8" s="69"/>
      <c r="C8" s="26"/>
      <c r="D8" s="26"/>
      <c r="E8" s="26"/>
      <c r="F8" s="26"/>
      <c r="G8" s="26"/>
      <c r="H8" s="26"/>
      <c r="I8" s="26"/>
    </row>
    <row r="9" spans="1:9" ht="16.5" customHeight="1">
      <c r="A9" s="26"/>
      <c r="B9" s="69"/>
      <c r="C9" s="26"/>
      <c r="D9" s="26"/>
      <c r="E9" s="26"/>
      <c r="F9" s="26"/>
      <c r="G9" s="26"/>
      <c r="H9" s="26"/>
      <c r="I9" s="26"/>
    </row>
    <row r="10" spans="1:9" ht="16.5" customHeight="1">
      <c r="A10" s="26"/>
      <c r="B10" s="69"/>
      <c r="C10" s="26"/>
      <c r="D10" s="26"/>
      <c r="E10" s="26"/>
      <c r="F10" s="26"/>
      <c r="G10" s="26"/>
      <c r="H10" s="26"/>
      <c r="I10" s="26"/>
    </row>
    <row r="11" spans="1:27" ht="16.5" customHeight="1">
      <c r="A11" s="26"/>
      <c r="B11" s="69"/>
      <c r="C11" s="26"/>
      <c r="D11" s="26"/>
      <c r="E11" s="26"/>
      <c r="F11" s="26"/>
      <c r="G11" s="26"/>
      <c r="H11" s="26"/>
      <c r="I11" s="26"/>
      <c r="AA11" s="326" t="s">
        <v>83</v>
      </c>
    </row>
    <row r="12" spans="1:27" ht="16.5" customHeight="1">
      <c r="A12" s="26"/>
      <c r="B12" s="69"/>
      <c r="C12" s="26"/>
      <c r="D12" s="26"/>
      <c r="E12" s="26"/>
      <c r="F12" s="26"/>
      <c r="G12" s="26"/>
      <c r="H12" s="26"/>
      <c r="I12" s="26"/>
      <c r="Z12" s="330" t="s">
        <v>72</v>
      </c>
      <c r="AA12" s="331">
        <v>99.22616888738281</v>
      </c>
    </row>
    <row r="13" spans="1:27" ht="16.5" customHeight="1">
      <c r="A13" s="26"/>
      <c r="B13" s="69"/>
      <c r="C13" s="26"/>
      <c r="D13" s="26"/>
      <c r="E13" s="26"/>
      <c r="F13" s="26"/>
      <c r="G13" s="26"/>
      <c r="H13" s="26"/>
      <c r="I13" s="26"/>
      <c r="Z13" s="330" t="s">
        <v>81</v>
      </c>
      <c r="AA13" s="331">
        <v>100.26185694938322</v>
      </c>
    </row>
    <row r="14" spans="1:27" ht="16.5" customHeight="1">
      <c r="A14" s="26"/>
      <c r="B14" s="69"/>
      <c r="C14" s="26"/>
      <c r="D14" s="26"/>
      <c r="E14" s="26"/>
      <c r="F14" s="26"/>
      <c r="G14" s="26"/>
      <c r="H14" s="26"/>
      <c r="I14" s="26"/>
      <c r="Z14" s="330" t="s">
        <v>82</v>
      </c>
      <c r="AA14" s="331">
        <v>95.24304352846092</v>
      </c>
    </row>
    <row r="15" spans="1:27" ht="16.5" customHeight="1">
      <c r="A15" s="26"/>
      <c r="B15" s="69"/>
      <c r="C15" s="26"/>
      <c r="D15" s="26"/>
      <c r="E15" s="26"/>
      <c r="F15" s="26"/>
      <c r="G15" s="26"/>
      <c r="H15" s="26"/>
      <c r="I15" s="26"/>
      <c r="Z15" s="330"/>
      <c r="AA15" s="331"/>
    </row>
    <row r="16" spans="1:9" ht="16.5" customHeight="1">
      <c r="A16" s="26"/>
      <c r="B16" s="69"/>
      <c r="C16" s="26"/>
      <c r="D16" s="26"/>
      <c r="E16" s="26"/>
      <c r="F16" s="26"/>
      <c r="G16" s="26"/>
      <c r="H16" s="26"/>
      <c r="I16" s="59" t="s">
        <v>20</v>
      </c>
    </row>
    <row r="17" spans="2:7" ht="16.5" customHeight="1">
      <c r="B17" s="69"/>
      <c r="C17" s="26"/>
      <c r="D17" s="26"/>
      <c r="E17" s="26"/>
      <c r="F17" s="26"/>
      <c r="G17" s="26"/>
    </row>
    <row r="18" spans="1:38" s="29" customFormat="1" ht="16.5" customHeight="1">
      <c r="A18" s="497" t="s">
        <v>84</v>
      </c>
      <c r="B18" s="497"/>
      <c r="C18" s="497"/>
      <c r="D18" s="497"/>
      <c r="E18" s="497"/>
      <c r="F18" s="497"/>
      <c r="G18" s="497"/>
      <c r="H18" s="497"/>
      <c r="I18" s="497"/>
      <c r="Z18" s="326"/>
      <c r="AA18" s="326"/>
      <c r="AB18" s="326"/>
      <c r="AC18" s="326"/>
      <c r="AD18" s="326"/>
      <c r="AE18" s="326"/>
      <c r="AF18" s="326"/>
      <c r="AG18" s="326"/>
      <c r="AH18" s="326"/>
      <c r="AI18" s="326"/>
      <c r="AJ18" s="326"/>
      <c r="AK18" s="326"/>
      <c r="AL18" s="326"/>
    </row>
    <row r="19" ht="16.5" customHeight="1">
      <c r="I19" s="59" t="s">
        <v>314</v>
      </c>
    </row>
    <row r="20" spans="1:38" s="34" customFormat="1" ht="25.5" customHeight="1">
      <c r="A20" s="499"/>
      <c r="B20" s="499"/>
      <c r="C20" s="500" t="s">
        <v>80</v>
      </c>
      <c r="D20" s="501" t="s">
        <v>79</v>
      </c>
      <c r="E20" s="501"/>
      <c r="F20" s="502" t="s">
        <v>78</v>
      </c>
      <c r="G20" s="502"/>
      <c r="H20" s="502"/>
      <c r="I20" s="503"/>
      <c r="Z20" s="505" t="s">
        <v>207</v>
      </c>
      <c r="AA20" s="505"/>
      <c r="AB20" s="505"/>
      <c r="AC20" s="505"/>
      <c r="AD20" s="505"/>
      <c r="AE20" s="505"/>
      <c r="AF20" s="333"/>
      <c r="AG20" s="334" t="s">
        <v>378</v>
      </c>
      <c r="AH20" s="333"/>
      <c r="AI20" s="334" t="s">
        <v>379</v>
      </c>
      <c r="AJ20" s="333"/>
      <c r="AK20" s="333"/>
      <c r="AL20" s="333"/>
    </row>
    <row r="21" spans="1:38" s="34" customFormat="1" ht="16.5" customHeight="1">
      <c r="A21" s="499"/>
      <c r="B21" s="499"/>
      <c r="C21" s="500"/>
      <c r="D21" s="501" t="s">
        <v>76</v>
      </c>
      <c r="E21" s="501" t="s">
        <v>77</v>
      </c>
      <c r="F21" s="501" t="s">
        <v>113</v>
      </c>
      <c r="G21" s="501"/>
      <c r="H21" s="506" t="s">
        <v>114</v>
      </c>
      <c r="I21" s="507"/>
      <c r="J21" s="28"/>
      <c r="K21" s="28"/>
      <c r="L21" s="28"/>
      <c r="M21" s="28"/>
      <c r="N21" s="28"/>
      <c r="O21" s="28"/>
      <c r="P21" s="28"/>
      <c r="Q21" s="28"/>
      <c r="R21" s="28"/>
      <c r="S21" s="28"/>
      <c r="T21" s="28"/>
      <c r="U21" s="28"/>
      <c r="V21" s="28"/>
      <c r="W21" s="28"/>
      <c r="X21" s="28"/>
      <c r="Y21" s="28"/>
      <c r="Z21" s="504" t="s">
        <v>113</v>
      </c>
      <c r="AA21" s="504"/>
      <c r="AB21" s="504"/>
      <c r="AC21" s="504" t="s">
        <v>114</v>
      </c>
      <c r="AD21" s="504"/>
      <c r="AE21" s="504"/>
      <c r="AF21" s="333"/>
      <c r="AG21" s="334" t="s">
        <v>380</v>
      </c>
      <c r="AH21" s="334" t="s">
        <v>381</v>
      </c>
      <c r="AI21" s="334" t="s">
        <v>380</v>
      </c>
      <c r="AJ21" s="334" t="s">
        <v>381</v>
      </c>
      <c r="AK21" s="333"/>
      <c r="AL21" s="333"/>
    </row>
    <row r="22" spans="1:38" s="34" customFormat="1" ht="16.5" customHeight="1">
      <c r="A22" s="499"/>
      <c r="B22" s="499"/>
      <c r="C22" s="500"/>
      <c r="D22" s="501"/>
      <c r="E22" s="501"/>
      <c r="F22" s="151" t="s">
        <v>330</v>
      </c>
      <c r="G22" s="151" t="s">
        <v>315</v>
      </c>
      <c r="H22" s="151" t="s">
        <v>330</v>
      </c>
      <c r="I22" s="151" t="s">
        <v>315</v>
      </c>
      <c r="Z22" s="332" t="s">
        <v>253</v>
      </c>
      <c r="AA22" s="332" t="s">
        <v>332</v>
      </c>
      <c r="AB22" s="332" t="s">
        <v>333</v>
      </c>
      <c r="AC22" s="332" t="s">
        <v>253</v>
      </c>
      <c r="AD22" s="332" t="s">
        <v>332</v>
      </c>
      <c r="AE22" s="332" t="s">
        <v>333</v>
      </c>
      <c r="AF22" s="333"/>
      <c r="AG22" s="333" t="s">
        <v>266</v>
      </c>
      <c r="AH22" s="333" t="s">
        <v>266</v>
      </c>
      <c r="AI22" s="333" t="s">
        <v>266</v>
      </c>
      <c r="AJ22" s="333" t="s">
        <v>266</v>
      </c>
      <c r="AK22" s="333"/>
      <c r="AL22" s="333"/>
    </row>
    <row r="23" spans="1:38" s="34" customFormat="1" ht="9.75" customHeight="1">
      <c r="A23" s="166"/>
      <c r="B23" s="167"/>
      <c r="C23" s="168" t="s">
        <v>213</v>
      </c>
      <c r="D23" s="165"/>
      <c r="E23" s="165"/>
      <c r="F23" s="169" t="s">
        <v>334</v>
      </c>
      <c r="G23" s="169" t="s">
        <v>334</v>
      </c>
      <c r="H23" s="169" t="s">
        <v>334</v>
      </c>
      <c r="I23" s="169" t="s">
        <v>334</v>
      </c>
      <c r="Z23" s="332"/>
      <c r="AA23" s="332"/>
      <c r="AB23" s="332"/>
      <c r="AC23" s="332"/>
      <c r="AD23" s="332"/>
      <c r="AE23" s="332"/>
      <c r="AF23" s="333"/>
      <c r="AG23" s="333"/>
      <c r="AH23" s="333"/>
      <c r="AI23" s="333"/>
      <c r="AJ23" s="333"/>
      <c r="AK23" s="333"/>
      <c r="AL23" s="333"/>
    </row>
    <row r="24" spans="1:38" s="34" customFormat="1" ht="21" customHeight="1">
      <c r="A24" s="495" t="s">
        <v>71</v>
      </c>
      <c r="B24" s="85" t="s">
        <v>72</v>
      </c>
      <c r="C24" s="213">
        <v>374808</v>
      </c>
      <c r="D24" s="152">
        <v>101.4</v>
      </c>
      <c r="E24" s="153">
        <v>101.2</v>
      </c>
      <c r="F24" s="214">
        <v>0.1</v>
      </c>
      <c r="G24" s="214">
        <v>1.3</v>
      </c>
      <c r="H24" s="215">
        <v>0.3</v>
      </c>
      <c r="I24" s="214">
        <v>0.9</v>
      </c>
      <c r="Z24" s="335">
        <v>95.2</v>
      </c>
      <c r="AA24" s="335">
        <v>94.3</v>
      </c>
      <c r="AB24" s="336">
        <v>95.5</v>
      </c>
      <c r="AC24" s="335">
        <v>97.5</v>
      </c>
      <c r="AD24" s="335">
        <v>96.5</v>
      </c>
      <c r="AE24" s="336">
        <v>97.3</v>
      </c>
      <c r="AF24" s="333"/>
      <c r="AG24" s="333">
        <v>0.9544008483563147</v>
      </c>
      <c r="AH24" s="333">
        <v>-1.2565445026177997</v>
      </c>
      <c r="AI24" s="333">
        <v>1.0362694300518172</v>
      </c>
      <c r="AJ24" s="333">
        <v>-0.8221993833504655</v>
      </c>
      <c r="AK24" s="333"/>
      <c r="AL24" s="333"/>
    </row>
    <row r="25" spans="1:38" s="34" customFormat="1" ht="21" customHeight="1">
      <c r="A25" s="496"/>
      <c r="B25" s="85" t="s">
        <v>73</v>
      </c>
      <c r="C25" s="213">
        <v>300567</v>
      </c>
      <c r="D25" s="152">
        <v>102.3</v>
      </c>
      <c r="E25" s="153">
        <v>102.1</v>
      </c>
      <c r="F25" s="214">
        <v>1.6</v>
      </c>
      <c r="G25" s="214">
        <v>0.7</v>
      </c>
      <c r="H25" s="215">
        <v>1.8</v>
      </c>
      <c r="I25" s="214">
        <v>0.3</v>
      </c>
      <c r="Z25" s="335">
        <v>97.9</v>
      </c>
      <c r="AA25" s="335">
        <v>97</v>
      </c>
      <c r="AB25" s="336">
        <v>97.8</v>
      </c>
      <c r="AC25" s="335">
        <v>100.3</v>
      </c>
      <c r="AD25" s="335">
        <v>99.3</v>
      </c>
      <c r="AE25" s="336">
        <v>99.6</v>
      </c>
      <c r="AF25" s="333"/>
      <c r="AG25" s="333">
        <v>0.9278350515463956</v>
      </c>
      <c r="AH25" s="333">
        <v>-0.8179959100204428</v>
      </c>
      <c r="AI25" s="333">
        <v>1.0070493454179257</v>
      </c>
      <c r="AJ25" s="333">
        <v>-0.3012048192771033</v>
      </c>
      <c r="AK25" s="333"/>
      <c r="AL25" s="333"/>
    </row>
    <row r="26" spans="1:38" s="34" customFormat="1" ht="21" customHeight="1">
      <c r="A26" s="496"/>
      <c r="B26" s="86" t="s">
        <v>74</v>
      </c>
      <c r="C26" s="216">
        <v>74241</v>
      </c>
      <c r="D26" s="87" t="s">
        <v>335</v>
      </c>
      <c r="E26" s="156" t="s">
        <v>335</v>
      </c>
      <c r="F26" s="189" t="s">
        <v>335</v>
      </c>
      <c r="G26" s="189" t="s">
        <v>335</v>
      </c>
      <c r="H26" s="157" t="s">
        <v>335</v>
      </c>
      <c r="I26" s="89" t="s">
        <v>335</v>
      </c>
      <c r="Z26" s="335"/>
      <c r="AA26" s="335"/>
      <c r="AB26" s="337"/>
      <c r="AC26" s="335"/>
      <c r="AD26" s="335"/>
      <c r="AE26" s="337"/>
      <c r="AF26" s="333"/>
      <c r="AG26" s="333"/>
      <c r="AH26" s="333"/>
      <c r="AI26" s="333"/>
      <c r="AJ26" s="333"/>
      <c r="AK26" s="333"/>
      <c r="AL26" s="333"/>
    </row>
    <row r="27" spans="1:38" s="34" customFormat="1" ht="21" customHeight="1">
      <c r="A27" s="496" t="s">
        <v>75</v>
      </c>
      <c r="B27" s="85" t="s">
        <v>72</v>
      </c>
      <c r="C27" s="217">
        <v>377731</v>
      </c>
      <c r="D27" s="154">
        <v>100.7</v>
      </c>
      <c r="E27" s="155">
        <v>100.3</v>
      </c>
      <c r="F27" s="218">
        <v>-0.3</v>
      </c>
      <c r="G27" s="218">
        <v>1</v>
      </c>
      <c r="H27" s="218">
        <v>-0.4</v>
      </c>
      <c r="I27" s="218">
        <v>0.7</v>
      </c>
      <c r="Z27" s="335">
        <v>96.3</v>
      </c>
      <c r="AA27" s="335">
        <v>95.3</v>
      </c>
      <c r="AB27" s="336">
        <v>96.1</v>
      </c>
      <c r="AC27" s="335">
        <v>99</v>
      </c>
      <c r="AD27" s="335">
        <v>97.5</v>
      </c>
      <c r="AE27" s="336">
        <v>98.4</v>
      </c>
      <c r="AF27" s="333"/>
      <c r="AG27" s="333">
        <v>1.0493179433368311</v>
      </c>
      <c r="AH27" s="333">
        <v>-0.8324661810613918</v>
      </c>
      <c r="AI27" s="333">
        <v>1.538461538461533</v>
      </c>
      <c r="AJ27" s="333">
        <v>-0.91463414634147</v>
      </c>
      <c r="AK27" s="333"/>
      <c r="AL27" s="333"/>
    </row>
    <row r="28" spans="1:38" s="34" customFormat="1" ht="21" customHeight="1">
      <c r="A28" s="496"/>
      <c r="B28" s="85" t="s">
        <v>73</v>
      </c>
      <c r="C28" s="219">
        <v>299782</v>
      </c>
      <c r="D28" s="152">
        <v>101.1</v>
      </c>
      <c r="E28" s="153">
        <v>100.7</v>
      </c>
      <c r="F28" s="218">
        <v>0.5</v>
      </c>
      <c r="G28" s="218">
        <v>0.6</v>
      </c>
      <c r="H28" s="218">
        <v>0.4</v>
      </c>
      <c r="I28" s="218">
        <v>0.3</v>
      </c>
      <c r="Z28" s="335">
        <v>98.4</v>
      </c>
      <c r="AA28" s="335">
        <v>97.7</v>
      </c>
      <c r="AB28" s="336">
        <v>97.8</v>
      </c>
      <c r="AC28" s="335">
        <v>101.1</v>
      </c>
      <c r="AD28" s="335">
        <v>100</v>
      </c>
      <c r="AE28" s="336">
        <v>100.1</v>
      </c>
      <c r="AF28" s="333"/>
      <c r="AG28" s="333">
        <v>0.7164790174002178</v>
      </c>
      <c r="AH28" s="333">
        <v>-0.10224948875254825</v>
      </c>
      <c r="AI28" s="333">
        <v>1.0999999999999943</v>
      </c>
      <c r="AJ28" s="333">
        <v>-0.09990009990009696</v>
      </c>
      <c r="AK28" s="333"/>
      <c r="AL28" s="333"/>
    </row>
    <row r="29" spans="1:38" s="34" customFormat="1" ht="21" customHeight="1">
      <c r="A29" s="496"/>
      <c r="B29" s="86" t="s">
        <v>74</v>
      </c>
      <c r="C29" s="220">
        <v>77949</v>
      </c>
      <c r="D29" s="87" t="s">
        <v>335</v>
      </c>
      <c r="E29" s="87" t="s">
        <v>335</v>
      </c>
      <c r="F29" s="221">
        <v>-3.4</v>
      </c>
      <c r="G29" s="221">
        <v>2.6</v>
      </c>
      <c r="H29" s="88" t="s">
        <v>335</v>
      </c>
      <c r="I29" s="88" t="s">
        <v>335</v>
      </c>
      <c r="Z29" s="338"/>
      <c r="AA29" s="338"/>
      <c r="AB29" s="339"/>
      <c r="AC29" s="338"/>
      <c r="AD29" s="338"/>
      <c r="AE29" s="339"/>
      <c r="AF29" s="333"/>
      <c r="AG29" s="333"/>
      <c r="AH29" s="333"/>
      <c r="AI29" s="333"/>
      <c r="AJ29" s="333"/>
      <c r="AK29" s="333"/>
      <c r="AL29" s="333"/>
    </row>
    <row r="30" ht="16.5" customHeight="1"/>
    <row r="31" spans="1:9" ht="13.5" customHeight="1">
      <c r="A31" s="498" t="s">
        <v>215</v>
      </c>
      <c r="B31" s="498"/>
      <c r="C31" s="498"/>
      <c r="D31" s="498"/>
      <c r="E31" s="498"/>
      <c r="F31" s="498"/>
      <c r="G31" s="498"/>
      <c r="H31" s="498"/>
      <c r="I31" s="498"/>
    </row>
    <row r="32" ht="13.5" customHeight="1"/>
    <row r="33" spans="26:38" ht="13.5" customHeight="1">
      <c r="Z33" s="327"/>
      <c r="AA33" s="327">
        <v>1</v>
      </c>
      <c r="AB33" s="327">
        <v>2</v>
      </c>
      <c r="AC33" s="327">
        <v>3</v>
      </c>
      <c r="AD33" s="327">
        <v>4</v>
      </c>
      <c r="AE33" s="327">
        <v>5</v>
      </c>
      <c r="AF33" s="327">
        <v>6</v>
      </c>
      <c r="AG33" s="327">
        <v>7</v>
      </c>
      <c r="AH33" s="327">
        <v>8</v>
      </c>
      <c r="AI33" s="327">
        <v>9</v>
      </c>
      <c r="AJ33" s="327">
        <v>10</v>
      </c>
      <c r="AK33" s="327">
        <v>11</v>
      </c>
      <c r="AL33" s="327">
        <v>12</v>
      </c>
    </row>
    <row r="34" spans="26:38" ht="13.5" customHeight="1">
      <c r="Z34" s="328" t="s">
        <v>382</v>
      </c>
      <c r="AA34" s="327">
        <v>100.5</v>
      </c>
      <c r="AB34" s="327">
        <v>102.1</v>
      </c>
      <c r="AC34" s="327">
        <v>102.6</v>
      </c>
      <c r="AD34" s="327">
        <v>103.5</v>
      </c>
      <c r="AE34" s="327">
        <v>101.1</v>
      </c>
      <c r="AF34" s="327">
        <v>103.4</v>
      </c>
      <c r="AG34" s="327">
        <v>102.3</v>
      </c>
      <c r="AH34" s="327">
        <v>102.5</v>
      </c>
      <c r="AI34" s="327">
        <v>101.7</v>
      </c>
      <c r="AJ34" s="327">
        <v>102.6</v>
      </c>
      <c r="AK34" s="327">
        <v>102.8</v>
      </c>
      <c r="AL34" s="327">
        <v>102.9</v>
      </c>
    </row>
    <row r="35" spans="26:38" ht="13.5" customHeight="1">
      <c r="Z35" s="328"/>
      <c r="AA35" s="327"/>
      <c r="AB35" s="327"/>
      <c r="AC35" s="327"/>
      <c r="AD35" s="327"/>
      <c r="AE35" s="327"/>
      <c r="AF35" s="327"/>
      <c r="AG35" s="329"/>
      <c r="AH35" s="329"/>
      <c r="AI35" s="327"/>
      <c r="AJ35" s="327"/>
      <c r="AK35" s="327"/>
      <c r="AL35" s="327"/>
    </row>
    <row r="36" spans="26:38" ht="13.5" customHeight="1">
      <c r="Z36" s="328" t="s">
        <v>86</v>
      </c>
      <c r="AA36" s="327">
        <v>99.3</v>
      </c>
      <c r="AB36" s="327">
        <v>101.5</v>
      </c>
      <c r="AC36" s="327">
        <v>101.2</v>
      </c>
      <c r="AD36" s="327">
        <v>101.7</v>
      </c>
      <c r="AE36" s="327">
        <v>99.2</v>
      </c>
      <c r="AF36" s="329">
        <v>102.3</v>
      </c>
      <c r="AG36" s="327">
        <v>101.6</v>
      </c>
      <c r="AH36" s="327">
        <v>101</v>
      </c>
      <c r="AI36" s="327">
        <v>100.9</v>
      </c>
      <c r="AJ36" s="327">
        <v>101.5</v>
      </c>
      <c r="AK36" s="327">
        <v>101.2</v>
      </c>
      <c r="AL36" s="327">
        <v>101.7</v>
      </c>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6.5" customHeight="1"/>
    <row r="50" ht="16.5" customHeight="1"/>
    <row r="51" ht="16.5" customHeight="1"/>
  </sheetData>
  <mergeCells count="15">
    <mergeCell ref="Z21:AB21"/>
    <mergeCell ref="AC21:AE21"/>
    <mergeCell ref="Z20:AE20"/>
    <mergeCell ref="F21:G21"/>
    <mergeCell ref="H21:I21"/>
    <mergeCell ref="A24:A26"/>
    <mergeCell ref="A27:A29"/>
    <mergeCell ref="A18:I18"/>
    <mergeCell ref="A31:I31"/>
    <mergeCell ref="A20:B22"/>
    <mergeCell ref="C20:C22"/>
    <mergeCell ref="D20:E20"/>
    <mergeCell ref="F20:I20"/>
    <mergeCell ref="D21:D22"/>
    <mergeCell ref="E21:E22"/>
  </mergeCells>
  <printOptions/>
  <pageMargins left="0.7874015748031497" right="0.7874015748031497" top="0.7874015748031497" bottom="0.7874015748031497" header="0" footer="0"/>
  <pageSetup horizontalDpi="300" verticalDpi="300" orientation="portrait" paperSize="9" r:id="rId2"/>
  <headerFooter alignWithMargins="0">
    <oddFooter>&amp;C- 7 -</oddFooter>
  </headerFooter>
  <drawing r:id="rId1"/>
</worksheet>
</file>

<file path=xl/worksheets/sheet4.xml><?xml version="1.0" encoding="utf-8"?>
<worksheet xmlns="http://schemas.openxmlformats.org/spreadsheetml/2006/main" xmlns:r="http://schemas.openxmlformats.org/officeDocument/2006/relationships">
  <dimension ref="A2:AL49"/>
  <sheetViews>
    <sheetView workbookViewId="0" topLeftCell="A1">
      <selection activeCell="K19" sqref="K19"/>
    </sheetView>
  </sheetViews>
  <sheetFormatPr defaultColWidth="9.00390625" defaultRowHeight="15" customHeight="1"/>
  <cols>
    <col min="1" max="8" width="9.00390625" style="71" customWidth="1"/>
    <col min="9" max="9" width="13.125" style="71" customWidth="1"/>
    <col min="10" max="24" width="9.00390625" style="71" customWidth="1"/>
    <col min="25" max="38" width="0.12890625" style="340" customWidth="1"/>
    <col min="39" max="16384" width="9.00390625" style="71" customWidth="1"/>
  </cols>
  <sheetData>
    <row r="1" ht="15.75" customHeight="1"/>
    <row r="2" spans="1:2" ht="16.5" customHeight="1">
      <c r="A2" s="73" t="s">
        <v>188</v>
      </c>
      <c r="B2" s="68"/>
    </row>
    <row r="3" spans="1:25" ht="16.5" customHeight="1">
      <c r="A3" s="68"/>
      <c r="B3" s="68"/>
      <c r="Y3" s="340" t="s">
        <v>100</v>
      </c>
    </row>
    <row r="4" spans="1:9" ht="16.5" customHeight="1">
      <c r="A4" s="26"/>
      <c r="B4" s="68"/>
      <c r="C4" s="72"/>
      <c r="D4" s="72"/>
      <c r="E4" s="72"/>
      <c r="F4" s="72"/>
      <c r="G4" s="72"/>
      <c r="H4" s="72"/>
      <c r="I4" s="72"/>
    </row>
    <row r="5" spans="1:38" s="72" customFormat="1" ht="16.5" customHeight="1">
      <c r="A5" s="26"/>
      <c r="B5" s="68"/>
      <c r="C5" s="71"/>
      <c r="D5" s="71"/>
      <c r="E5" s="71"/>
      <c r="F5" s="71"/>
      <c r="G5" s="71"/>
      <c r="H5" s="71"/>
      <c r="I5" s="71"/>
      <c r="Y5" s="341"/>
      <c r="Z5" s="341"/>
      <c r="AA5" s="341" t="s">
        <v>87</v>
      </c>
      <c r="AB5" s="341" t="s">
        <v>88</v>
      </c>
      <c r="AC5" s="341" t="s">
        <v>89</v>
      </c>
      <c r="AD5" s="341" t="s">
        <v>90</v>
      </c>
      <c r="AE5" s="341" t="s">
        <v>91</v>
      </c>
      <c r="AF5" s="341" t="s">
        <v>92</v>
      </c>
      <c r="AG5" s="341" t="s">
        <v>93</v>
      </c>
      <c r="AH5" s="341" t="s">
        <v>94</v>
      </c>
      <c r="AI5" s="341" t="s">
        <v>95</v>
      </c>
      <c r="AJ5" s="341" t="s">
        <v>184</v>
      </c>
      <c r="AK5" s="341" t="s">
        <v>185</v>
      </c>
      <c r="AL5" s="341" t="s">
        <v>186</v>
      </c>
    </row>
    <row r="6" spans="1:38" ht="16.5" customHeight="1">
      <c r="A6" s="26"/>
      <c r="B6" s="68"/>
      <c r="Y6" s="340" t="s">
        <v>101</v>
      </c>
      <c r="AA6" s="342">
        <f>AA12/AA18*100-100</f>
        <v>-1.3349514563106908</v>
      </c>
      <c r="AB6" s="342">
        <f aca="true" t="shared" si="0" ref="AB6:AL6">AB12/AB18*100-100</f>
        <v>2.5062656641604093</v>
      </c>
      <c r="AC6" s="342">
        <f t="shared" si="0"/>
        <v>6.079404466501259</v>
      </c>
      <c r="AD6" s="342">
        <f t="shared" si="0"/>
        <v>4.136253041362508</v>
      </c>
      <c r="AE6" s="342">
        <f t="shared" si="0"/>
        <v>1.251564455569465</v>
      </c>
      <c r="AF6" s="342">
        <f t="shared" si="0"/>
        <v>-0.9973404255319167</v>
      </c>
      <c r="AG6" s="342">
        <f t="shared" si="0"/>
        <v>-2.8731045490822</v>
      </c>
      <c r="AH6" s="342">
        <f t="shared" si="0"/>
        <v>1.7094017094017033</v>
      </c>
      <c r="AI6" s="342">
        <f t="shared" si="0"/>
        <v>1.3664596273291778</v>
      </c>
      <c r="AJ6" s="342">
        <f t="shared" si="0"/>
        <v>0.8695652173912976</v>
      </c>
      <c r="AK6" s="342">
        <f t="shared" si="0"/>
        <v>0.6936416184970966</v>
      </c>
      <c r="AL6" s="342">
        <f t="shared" si="0"/>
        <v>-2.4925224327018896</v>
      </c>
    </row>
    <row r="7" spans="1:38" ht="16.5" customHeight="1">
      <c r="A7" s="26"/>
      <c r="B7" s="68"/>
      <c r="Y7" s="340" t="s">
        <v>102</v>
      </c>
      <c r="AA7" s="342">
        <f>AA13/AA19*100-100</f>
        <v>1.1088709677419217</v>
      </c>
      <c r="AB7" s="342">
        <f aca="true" t="shared" si="1" ref="AB7:AL7">AB13/AB19*100-100</f>
        <v>2.6000000000000085</v>
      </c>
      <c r="AC7" s="342">
        <f t="shared" si="1"/>
        <v>2.6946107784431064</v>
      </c>
      <c r="AD7" s="342">
        <f t="shared" si="1"/>
        <v>1.26953125</v>
      </c>
      <c r="AE7" s="342">
        <f t="shared" si="1"/>
        <v>0.9018036072144326</v>
      </c>
      <c r="AF7" s="342">
        <f t="shared" si="1"/>
        <v>2.5870646766169187</v>
      </c>
      <c r="AG7" s="342">
        <f t="shared" si="1"/>
        <v>2.607823470411219</v>
      </c>
      <c r="AH7" s="342">
        <f t="shared" si="1"/>
        <v>2.920443101711996</v>
      </c>
      <c r="AI7" s="342">
        <f t="shared" si="1"/>
        <v>1.299999999999983</v>
      </c>
      <c r="AJ7" s="342">
        <f t="shared" si="1"/>
        <v>1.1916583912611856</v>
      </c>
      <c r="AK7" s="342">
        <f t="shared" si="1"/>
        <v>1.2884043607532192</v>
      </c>
      <c r="AL7" s="342">
        <f t="shared" si="1"/>
        <v>1.689860834990057</v>
      </c>
    </row>
    <row r="8" spans="1:38" ht="16.5" customHeight="1">
      <c r="A8" s="26"/>
      <c r="B8" s="68"/>
      <c r="Y8" s="340" t="s">
        <v>99</v>
      </c>
      <c r="AA8" s="342">
        <f>AA14/AA20*100-100</f>
        <v>0.3003003003003073</v>
      </c>
      <c r="AB8" s="342">
        <f aca="true" t="shared" si="2" ref="AB8:AL8">AB14/AB20*100-100</f>
        <v>-0.10040160642569163</v>
      </c>
      <c r="AC8" s="342">
        <f t="shared" si="2"/>
        <v>-0.20020020020020013</v>
      </c>
      <c r="AD8" s="342">
        <f t="shared" si="2"/>
        <v>-0.39920159680639244</v>
      </c>
      <c r="AE8" s="342">
        <f t="shared" si="2"/>
        <v>0</v>
      </c>
      <c r="AF8" s="342">
        <f t="shared" si="2"/>
        <v>-0.2982107355864798</v>
      </c>
      <c r="AG8" s="342">
        <f t="shared" si="2"/>
        <v>-0.5964214711729596</v>
      </c>
      <c r="AH8" s="342">
        <f t="shared" si="2"/>
        <v>-0.9871668311944717</v>
      </c>
      <c r="AI8" s="342">
        <f t="shared" si="2"/>
        <v>-0.7905138339920939</v>
      </c>
      <c r="AJ8" s="342">
        <f t="shared" si="2"/>
        <v>-0.19821605550049526</v>
      </c>
      <c r="AK8" s="342">
        <f t="shared" si="2"/>
        <v>0.39920159680637823</v>
      </c>
      <c r="AL8" s="342">
        <f t="shared" si="2"/>
        <v>0.2991026919242188</v>
      </c>
    </row>
    <row r="9" spans="1:2" ht="16.5" customHeight="1">
      <c r="A9" s="26"/>
      <c r="B9" s="68"/>
    </row>
    <row r="10" spans="2:9" ht="16.5" customHeight="1">
      <c r="B10" s="68"/>
      <c r="I10" s="59" t="s">
        <v>21</v>
      </c>
    </row>
    <row r="11" spans="2:38" ht="16.5" customHeight="1">
      <c r="B11" s="68"/>
      <c r="I11" s="59"/>
      <c r="Y11" s="341" t="s">
        <v>331</v>
      </c>
      <c r="Z11" s="341"/>
      <c r="AA11" s="341" t="s">
        <v>87</v>
      </c>
      <c r="AB11" s="341" t="s">
        <v>88</v>
      </c>
      <c r="AC11" s="341" t="s">
        <v>89</v>
      </c>
      <c r="AD11" s="341" t="s">
        <v>90</v>
      </c>
      <c r="AE11" s="341" t="s">
        <v>91</v>
      </c>
      <c r="AF11" s="341" t="s">
        <v>92</v>
      </c>
      <c r="AG11" s="341" t="s">
        <v>93</v>
      </c>
      <c r="AH11" s="341" t="s">
        <v>94</v>
      </c>
      <c r="AI11" s="341" t="s">
        <v>95</v>
      </c>
      <c r="AJ11" s="341" t="s">
        <v>383</v>
      </c>
      <c r="AK11" s="341" t="s">
        <v>384</v>
      </c>
      <c r="AL11" s="341" t="s">
        <v>385</v>
      </c>
    </row>
    <row r="12" spans="1:38" ht="16.5" customHeight="1">
      <c r="A12" s="498" t="s">
        <v>14</v>
      </c>
      <c r="B12" s="498"/>
      <c r="C12" s="498"/>
      <c r="D12" s="498"/>
      <c r="E12" s="498"/>
      <c r="F12" s="498"/>
      <c r="G12" s="498"/>
      <c r="H12" s="498"/>
      <c r="I12" s="498"/>
      <c r="Y12" s="340" t="s">
        <v>101</v>
      </c>
      <c r="AA12" s="342">
        <v>81.3</v>
      </c>
      <c r="AB12" s="342">
        <v>81.8</v>
      </c>
      <c r="AC12" s="342">
        <v>85.5</v>
      </c>
      <c r="AD12" s="342">
        <v>85.6</v>
      </c>
      <c r="AE12" s="342">
        <v>80.9</v>
      </c>
      <c r="AF12" s="342">
        <v>148.9</v>
      </c>
      <c r="AG12" s="342">
        <v>121.7</v>
      </c>
      <c r="AH12" s="342">
        <v>83.3</v>
      </c>
      <c r="AI12" s="342">
        <v>81.6</v>
      </c>
      <c r="AJ12" s="342">
        <v>81.2</v>
      </c>
      <c r="AK12" s="342">
        <v>87.1</v>
      </c>
      <c r="AL12" s="342">
        <v>195.6</v>
      </c>
    </row>
    <row r="13" spans="25:38" ht="16.5" customHeight="1">
      <c r="Y13" s="340" t="s">
        <v>102</v>
      </c>
      <c r="AA13" s="342">
        <v>100.3</v>
      </c>
      <c r="AB13" s="342">
        <v>102.6</v>
      </c>
      <c r="AC13" s="342">
        <v>102.9</v>
      </c>
      <c r="AD13" s="342">
        <v>103.7</v>
      </c>
      <c r="AE13" s="342">
        <v>100.7</v>
      </c>
      <c r="AF13" s="342">
        <v>103.1</v>
      </c>
      <c r="AG13" s="342">
        <v>102.3</v>
      </c>
      <c r="AH13" s="342">
        <v>102.2</v>
      </c>
      <c r="AI13" s="342">
        <v>101.3</v>
      </c>
      <c r="AJ13" s="342">
        <v>101.9</v>
      </c>
      <c r="AK13" s="342">
        <v>102.2</v>
      </c>
      <c r="AL13" s="342">
        <v>102.3</v>
      </c>
    </row>
    <row r="14" spans="25:38" ht="16.5" customHeight="1">
      <c r="Y14" s="340" t="s">
        <v>99</v>
      </c>
      <c r="AA14" s="342">
        <v>100.2</v>
      </c>
      <c r="AB14" s="342">
        <v>99.5</v>
      </c>
      <c r="AC14" s="342">
        <v>99.7</v>
      </c>
      <c r="AD14" s="342">
        <v>99.8</v>
      </c>
      <c r="AE14" s="342">
        <v>100.4</v>
      </c>
      <c r="AF14" s="342">
        <v>100.3</v>
      </c>
      <c r="AG14" s="342">
        <v>100</v>
      </c>
      <c r="AH14" s="342">
        <v>100.3</v>
      </c>
      <c r="AI14" s="342">
        <v>100.4</v>
      </c>
      <c r="AJ14" s="342">
        <v>100.7</v>
      </c>
      <c r="AK14" s="342">
        <v>100.6</v>
      </c>
      <c r="AL14" s="342">
        <v>100.6</v>
      </c>
    </row>
    <row r="15" ht="16.5" customHeight="1"/>
    <row r="16" ht="16.5" customHeight="1"/>
    <row r="17" spans="25:38" ht="16.5" customHeight="1">
      <c r="Y17" s="341" t="s">
        <v>316</v>
      </c>
      <c r="Z17" s="341"/>
      <c r="AA17" s="341" t="s">
        <v>87</v>
      </c>
      <c r="AB17" s="341" t="s">
        <v>88</v>
      </c>
      <c r="AC17" s="341" t="s">
        <v>89</v>
      </c>
      <c r="AD17" s="341" t="s">
        <v>90</v>
      </c>
      <c r="AE17" s="341" t="s">
        <v>91</v>
      </c>
      <c r="AF17" s="341" t="s">
        <v>92</v>
      </c>
      <c r="AG17" s="341" t="s">
        <v>93</v>
      </c>
      <c r="AH17" s="341" t="s">
        <v>94</v>
      </c>
      <c r="AI17" s="341" t="s">
        <v>95</v>
      </c>
      <c r="AJ17" s="341" t="s">
        <v>383</v>
      </c>
      <c r="AK17" s="341" t="s">
        <v>384</v>
      </c>
      <c r="AL17" s="341" t="s">
        <v>385</v>
      </c>
    </row>
    <row r="18" spans="25:38" ht="16.5" customHeight="1">
      <c r="Y18" s="340" t="s">
        <v>101</v>
      </c>
      <c r="AA18" s="342">
        <v>82.4</v>
      </c>
      <c r="AB18" s="342">
        <v>79.8</v>
      </c>
      <c r="AC18" s="342">
        <v>80.6</v>
      </c>
      <c r="AD18" s="342">
        <v>82.2</v>
      </c>
      <c r="AE18" s="342">
        <v>79.9</v>
      </c>
      <c r="AF18" s="342">
        <v>150.4</v>
      </c>
      <c r="AG18" s="342">
        <v>125.3</v>
      </c>
      <c r="AH18" s="342">
        <v>81.9</v>
      </c>
      <c r="AI18" s="342">
        <v>80.5</v>
      </c>
      <c r="AJ18" s="342">
        <v>80.5</v>
      </c>
      <c r="AK18" s="342">
        <v>86.5</v>
      </c>
      <c r="AL18" s="342">
        <v>200.6</v>
      </c>
    </row>
    <row r="19" spans="25:38" ht="16.5" customHeight="1">
      <c r="Y19" s="340" t="s">
        <v>102</v>
      </c>
      <c r="AA19" s="342">
        <v>99.2</v>
      </c>
      <c r="AB19" s="342">
        <v>100</v>
      </c>
      <c r="AC19" s="342">
        <v>100.2</v>
      </c>
      <c r="AD19" s="342">
        <v>102.4</v>
      </c>
      <c r="AE19" s="342">
        <v>99.8</v>
      </c>
      <c r="AF19" s="342">
        <v>100.5</v>
      </c>
      <c r="AG19" s="342">
        <v>99.7</v>
      </c>
      <c r="AH19" s="342">
        <v>99.3</v>
      </c>
      <c r="AI19" s="342">
        <v>100</v>
      </c>
      <c r="AJ19" s="342">
        <v>100.7</v>
      </c>
      <c r="AK19" s="342">
        <v>100.9</v>
      </c>
      <c r="AL19" s="342">
        <v>100.6</v>
      </c>
    </row>
    <row r="20" spans="25:38" ht="16.5" customHeight="1">
      <c r="Y20" s="340" t="s">
        <v>99</v>
      </c>
      <c r="AA20" s="342">
        <v>99.9</v>
      </c>
      <c r="AB20" s="342">
        <v>99.6</v>
      </c>
      <c r="AC20" s="342">
        <v>99.9</v>
      </c>
      <c r="AD20" s="342">
        <v>100.2</v>
      </c>
      <c r="AE20" s="342">
        <v>100.4</v>
      </c>
      <c r="AF20" s="342">
        <v>100.6</v>
      </c>
      <c r="AG20" s="342">
        <v>100.6</v>
      </c>
      <c r="AH20" s="342">
        <v>101.3</v>
      </c>
      <c r="AI20" s="342">
        <v>101.2</v>
      </c>
      <c r="AJ20" s="342">
        <v>100.9</v>
      </c>
      <c r="AK20" s="342">
        <v>100.2</v>
      </c>
      <c r="AL20" s="342">
        <v>100.3</v>
      </c>
    </row>
    <row r="21" ht="16.5" customHeight="1"/>
    <row r="22" ht="16.5" customHeight="1"/>
    <row r="23" spans="25:38" ht="16.5" customHeight="1">
      <c r="Y23" s="341"/>
      <c r="Z23" s="341"/>
      <c r="AA23" s="341"/>
      <c r="AB23" s="341"/>
      <c r="AC23" s="341"/>
      <c r="AD23" s="341"/>
      <c r="AE23" s="341"/>
      <c r="AF23" s="341"/>
      <c r="AG23" s="341"/>
      <c r="AH23" s="341"/>
      <c r="AI23" s="341"/>
      <c r="AJ23" s="341"/>
      <c r="AK23" s="341"/>
      <c r="AL23" s="341"/>
    </row>
    <row r="24" spans="27:38" ht="16.5" customHeight="1">
      <c r="AA24" s="342"/>
      <c r="AB24" s="342"/>
      <c r="AC24" s="342"/>
      <c r="AD24" s="342"/>
      <c r="AE24" s="342"/>
      <c r="AF24" s="342"/>
      <c r="AG24" s="342"/>
      <c r="AH24" s="342"/>
      <c r="AI24" s="342"/>
      <c r="AJ24" s="342"/>
      <c r="AK24" s="342"/>
      <c r="AL24" s="342"/>
    </row>
    <row r="25" spans="27:38" ht="16.5" customHeight="1">
      <c r="AA25" s="342"/>
      <c r="AB25" s="342"/>
      <c r="AC25" s="342"/>
      <c r="AD25" s="342"/>
      <c r="AE25" s="342"/>
      <c r="AF25" s="342"/>
      <c r="AG25" s="342"/>
      <c r="AH25" s="342"/>
      <c r="AI25" s="342"/>
      <c r="AJ25" s="342"/>
      <c r="AK25" s="342"/>
      <c r="AL25" s="342"/>
    </row>
    <row r="26" spans="27:38" ht="16.5" customHeight="1">
      <c r="AA26" s="342"/>
      <c r="AB26" s="342"/>
      <c r="AC26" s="342"/>
      <c r="AD26" s="342"/>
      <c r="AE26" s="342"/>
      <c r="AF26" s="342"/>
      <c r="AG26" s="342"/>
      <c r="AH26" s="342"/>
      <c r="AI26" s="342"/>
      <c r="AJ26" s="342"/>
      <c r="AK26" s="342"/>
      <c r="AL26" s="342"/>
    </row>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c r="A36" s="73" t="s">
        <v>189</v>
      </c>
    </row>
    <row r="37" ht="16.5" customHeight="1">
      <c r="A37" s="73"/>
    </row>
    <row r="38" spans="1:9" ht="16.5" customHeight="1">
      <c r="A38" s="142"/>
      <c r="B38" s="508"/>
      <c r="C38" s="509"/>
      <c r="D38" s="509"/>
      <c r="E38" s="509"/>
      <c r="F38" s="509"/>
      <c r="G38" s="509"/>
      <c r="H38" s="509"/>
      <c r="I38" s="509"/>
    </row>
    <row r="39" spans="1:9" ht="16.5" customHeight="1">
      <c r="A39" s="142"/>
      <c r="B39" s="508" t="s">
        <v>369</v>
      </c>
      <c r="C39" s="509"/>
      <c r="D39" s="509"/>
      <c r="E39" s="509"/>
      <c r="F39" s="509"/>
      <c r="G39" s="509"/>
      <c r="H39" s="509"/>
      <c r="I39" s="509"/>
    </row>
    <row r="40" spans="1:9" ht="16.5" customHeight="1">
      <c r="A40" s="142"/>
      <c r="B40" s="508" t="s">
        <v>369</v>
      </c>
      <c r="C40" s="509"/>
      <c r="D40" s="509"/>
      <c r="E40" s="509"/>
      <c r="F40" s="509"/>
      <c r="G40" s="509"/>
      <c r="H40" s="509"/>
      <c r="I40" s="509"/>
    </row>
    <row r="41" spans="1:9" ht="16.5" customHeight="1">
      <c r="A41" s="142"/>
      <c r="B41" s="508" t="s">
        <v>370</v>
      </c>
      <c r="C41" s="509"/>
      <c r="D41" s="509"/>
      <c r="E41" s="509"/>
      <c r="F41" s="509"/>
      <c r="G41" s="509"/>
      <c r="H41" s="509"/>
      <c r="I41" s="509"/>
    </row>
    <row r="42" spans="1:9" ht="16.5" customHeight="1">
      <c r="A42" s="142"/>
      <c r="B42" s="508" t="s">
        <v>370</v>
      </c>
      <c r="C42" s="509"/>
      <c r="D42" s="509"/>
      <c r="E42" s="509"/>
      <c r="F42" s="509"/>
      <c r="G42" s="509"/>
      <c r="H42" s="509"/>
      <c r="I42" s="509"/>
    </row>
    <row r="43" spans="1:9" ht="16.5" customHeight="1">
      <c r="A43" s="142"/>
      <c r="B43" s="508" t="s">
        <v>369</v>
      </c>
      <c r="C43" s="509"/>
      <c r="D43" s="509"/>
      <c r="E43" s="509"/>
      <c r="F43" s="509"/>
      <c r="G43" s="509"/>
      <c r="H43" s="509"/>
      <c r="I43" s="509"/>
    </row>
    <row r="44" spans="1:9" ht="16.5" customHeight="1">
      <c r="A44" s="142"/>
      <c r="B44" s="508" t="s">
        <v>369</v>
      </c>
      <c r="C44" s="509"/>
      <c r="D44" s="509"/>
      <c r="E44" s="509"/>
      <c r="F44" s="509"/>
      <c r="G44" s="509"/>
      <c r="H44" s="509"/>
      <c r="I44" s="509"/>
    </row>
    <row r="45" spans="1:9" ht="16.5" customHeight="1">
      <c r="A45" s="142"/>
      <c r="B45" s="508" t="s">
        <v>370</v>
      </c>
      <c r="C45" s="509"/>
      <c r="D45" s="509"/>
      <c r="E45" s="509"/>
      <c r="F45" s="509"/>
      <c r="G45" s="509"/>
      <c r="H45" s="509"/>
      <c r="I45" s="509"/>
    </row>
    <row r="46" spans="1:9" ht="16.5" customHeight="1">
      <c r="A46" s="142"/>
      <c r="B46" s="508" t="s">
        <v>369</v>
      </c>
      <c r="C46" s="509"/>
      <c r="D46" s="509"/>
      <c r="E46" s="509"/>
      <c r="F46" s="509"/>
      <c r="G46" s="509"/>
      <c r="H46" s="509"/>
      <c r="I46" s="509"/>
    </row>
    <row r="47" spans="2:9" ht="16.5" customHeight="1">
      <c r="B47" s="508" t="s">
        <v>370</v>
      </c>
      <c r="C47" s="509"/>
      <c r="D47" s="509"/>
      <c r="E47" s="509"/>
      <c r="F47" s="509"/>
      <c r="G47" s="509"/>
      <c r="H47" s="509"/>
      <c r="I47" s="509"/>
    </row>
    <row r="48" spans="2:9" ht="16.5" customHeight="1">
      <c r="B48" s="508" t="s">
        <v>369</v>
      </c>
      <c r="C48" s="509"/>
      <c r="D48" s="509"/>
      <c r="E48" s="509"/>
      <c r="F48" s="509"/>
      <c r="G48" s="509"/>
      <c r="H48" s="509"/>
      <c r="I48" s="509"/>
    </row>
    <row r="49" spans="2:9" ht="15" customHeight="1">
      <c r="B49" s="26" t="s">
        <v>371</v>
      </c>
      <c r="G49" s="498" t="s">
        <v>13</v>
      </c>
      <c r="H49" s="498"/>
      <c r="I49" s="498"/>
    </row>
  </sheetData>
  <mergeCells count="13">
    <mergeCell ref="B41:I41"/>
    <mergeCell ref="B42:I42"/>
    <mergeCell ref="A12:I12"/>
    <mergeCell ref="B38:I38"/>
    <mergeCell ref="B39:I39"/>
    <mergeCell ref="B40:I40"/>
    <mergeCell ref="B43:I43"/>
    <mergeCell ref="B44:I44"/>
    <mergeCell ref="B45:I45"/>
    <mergeCell ref="G49:I49"/>
    <mergeCell ref="B47:I47"/>
    <mergeCell ref="B48:I48"/>
    <mergeCell ref="B46:I46"/>
  </mergeCells>
  <printOptions/>
  <pageMargins left="0.7874015748031497" right="0.7874015748031497" top="0.7874015748031497" bottom="0.7874015748031497" header="0" footer="0"/>
  <pageSetup horizontalDpi="300" verticalDpi="300" orientation="portrait" paperSize="9" r:id="rId2"/>
  <headerFooter alignWithMargins="0">
    <oddFooter>&amp;C- 8 -</oddFooter>
  </headerFooter>
  <drawing r:id="rId1"/>
</worksheet>
</file>

<file path=xl/worksheets/sheet5.xml><?xml version="1.0" encoding="utf-8"?>
<worksheet xmlns="http://schemas.openxmlformats.org/spreadsheetml/2006/main" xmlns:r="http://schemas.openxmlformats.org/officeDocument/2006/relationships">
  <dimension ref="A2:H46"/>
  <sheetViews>
    <sheetView workbookViewId="0" topLeftCell="A1">
      <selection activeCell="F32" sqref="F32"/>
    </sheetView>
  </sheetViews>
  <sheetFormatPr defaultColWidth="9.00390625" defaultRowHeight="16.5" customHeight="1"/>
  <cols>
    <col min="1" max="1" width="23.25390625" style="440" customWidth="1"/>
    <col min="2" max="7" width="10.625" style="440" customWidth="1"/>
    <col min="8" max="8" width="8.125" style="440" customWidth="1"/>
    <col min="9" max="16384" width="9.00390625" style="440" customWidth="1"/>
  </cols>
  <sheetData>
    <row r="2" spans="1:7" ht="16.5" customHeight="1">
      <c r="A2" s="356" t="s">
        <v>259</v>
      </c>
      <c r="B2" s="356"/>
      <c r="C2" s="356"/>
      <c r="D2" s="356"/>
      <c r="E2" s="356"/>
      <c r="F2" s="356"/>
      <c r="G2" s="356"/>
    </row>
    <row r="3" spans="1:7" ht="16.5" customHeight="1">
      <c r="A3" s="190" t="s">
        <v>254</v>
      </c>
      <c r="B3" s="71"/>
      <c r="C3" s="71"/>
      <c r="D3" s="71"/>
      <c r="E3" s="71"/>
      <c r="F3" s="71"/>
      <c r="G3" s="71"/>
    </row>
    <row r="4" spans="1:7" ht="16.5" customHeight="1">
      <c r="A4" s="90"/>
      <c r="B4" s="91" t="s">
        <v>408</v>
      </c>
      <c r="C4" s="92"/>
      <c r="D4" s="93"/>
      <c r="E4" s="323" t="s">
        <v>116</v>
      </c>
      <c r="F4" s="493"/>
      <c r="G4" s="324"/>
    </row>
    <row r="5" spans="1:7" ht="16.5" customHeight="1">
      <c r="A5" s="82" t="s">
        <v>162</v>
      </c>
      <c r="B5" s="94"/>
      <c r="C5" s="321" t="s">
        <v>22</v>
      </c>
      <c r="D5" s="322"/>
      <c r="E5" s="104"/>
      <c r="F5" s="325"/>
      <c r="G5" s="300"/>
    </row>
    <row r="6" spans="1:7" ht="16.5" customHeight="1">
      <c r="A6" s="82"/>
      <c r="B6" s="46" t="s">
        <v>117</v>
      </c>
      <c r="C6" s="301" t="s">
        <v>23</v>
      </c>
      <c r="D6" s="302"/>
      <c r="E6" s="48" t="s">
        <v>117</v>
      </c>
      <c r="F6" s="325" t="s">
        <v>260</v>
      </c>
      <c r="G6" s="300"/>
    </row>
    <row r="7" spans="1:7" ht="16.5" customHeight="1">
      <c r="A7" s="95"/>
      <c r="B7" s="67"/>
      <c r="C7" s="57" t="s">
        <v>15</v>
      </c>
      <c r="D7" s="57" t="s">
        <v>317</v>
      </c>
      <c r="E7" s="47"/>
      <c r="F7" s="301" t="s">
        <v>262</v>
      </c>
      <c r="G7" s="302"/>
    </row>
    <row r="8" spans="1:7" ht="16.5" customHeight="1">
      <c r="A8" s="82"/>
      <c r="B8" s="49" t="s">
        <v>118</v>
      </c>
      <c r="C8" s="50" t="s">
        <v>119</v>
      </c>
      <c r="D8" s="106" t="s">
        <v>119</v>
      </c>
      <c r="E8" s="50" t="s">
        <v>118</v>
      </c>
      <c r="F8" s="512" t="s">
        <v>124</v>
      </c>
      <c r="G8" s="452"/>
    </row>
    <row r="9" spans="1:7" ht="16.5" customHeight="1">
      <c r="A9" s="82" t="s">
        <v>85</v>
      </c>
      <c r="B9" s="51">
        <v>374808</v>
      </c>
      <c r="C9" s="222">
        <v>0.1</v>
      </c>
      <c r="D9" s="223">
        <v>1.3</v>
      </c>
      <c r="E9" s="230">
        <v>74241</v>
      </c>
      <c r="F9" s="510">
        <v>-5147</v>
      </c>
      <c r="G9" s="511"/>
    </row>
    <row r="10" spans="1:7" ht="16.5" customHeight="1">
      <c r="A10" s="82" t="s">
        <v>409</v>
      </c>
      <c r="B10" s="224">
        <v>495904</v>
      </c>
      <c r="C10" s="222">
        <v>18.2</v>
      </c>
      <c r="D10" s="223">
        <v>-2.1</v>
      </c>
      <c r="E10" s="230">
        <v>105264</v>
      </c>
      <c r="F10" s="510">
        <v>60890</v>
      </c>
      <c r="G10" s="511"/>
    </row>
    <row r="11" spans="1:7" ht="16.5" customHeight="1">
      <c r="A11" s="82" t="s">
        <v>86</v>
      </c>
      <c r="B11" s="224">
        <v>429626</v>
      </c>
      <c r="C11" s="222">
        <v>-0.3</v>
      </c>
      <c r="D11" s="223">
        <v>1.4</v>
      </c>
      <c r="E11" s="107">
        <v>92664</v>
      </c>
      <c r="F11" s="510">
        <v>-2026</v>
      </c>
      <c r="G11" s="511"/>
    </row>
    <row r="12" spans="1:7" ht="16.5" customHeight="1">
      <c r="A12" s="96" t="s">
        <v>410</v>
      </c>
      <c r="B12" s="224">
        <v>612260</v>
      </c>
      <c r="C12" s="222">
        <v>7.1</v>
      </c>
      <c r="D12" s="223">
        <v>8.4</v>
      </c>
      <c r="E12" s="230">
        <v>167163</v>
      </c>
      <c r="F12" s="510">
        <v>14053</v>
      </c>
      <c r="G12" s="511"/>
    </row>
    <row r="13" spans="1:7" ht="16.5" customHeight="1">
      <c r="A13" s="82" t="s">
        <v>256</v>
      </c>
      <c r="B13" s="224">
        <v>554435</v>
      </c>
      <c r="C13" s="222">
        <v>7.8</v>
      </c>
      <c r="D13" s="223">
        <v>-0.3</v>
      </c>
      <c r="E13" s="230">
        <v>136050</v>
      </c>
      <c r="F13" s="510">
        <v>73871</v>
      </c>
      <c r="G13" s="511"/>
    </row>
    <row r="14" spans="1:7" ht="16.5" customHeight="1">
      <c r="A14" s="82" t="s">
        <v>257</v>
      </c>
      <c r="B14" s="224">
        <v>289793</v>
      </c>
      <c r="C14" s="222">
        <v>-1</v>
      </c>
      <c r="D14" s="223">
        <v>3.2</v>
      </c>
      <c r="E14" s="230">
        <v>33267</v>
      </c>
      <c r="F14" s="510">
        <v>-8261</v>
      </c>
      <c r="G14" s="511"/>
    </row>
    <row r="15" spans="1:7" ht="16.5" customHeight="1">
      <c r="A15" s="82" t="s">
        <v>120</v>
      </c>
      <c r="B15" s="224">
        <v>226067</v>
      </c>
      <c r="C15" s="222">
        <v>5.5</v>
      </c>
      <c r="D15" s="223">
        <v>-0.4</v>
      </c>
      <c r="E15" s="230">
        <v>32213</v>
      </c>
      <c r="F15" s="510">
        <v>-671</v>
      </c>
      <c r="G15" s="511"/>
    </row>
    <row r="16" spans="1:7" ht="16.5" customHeight="1">
      <c r="A16" s="82" t="s">
        <v>411</v>
      </c>
      <c r="B16" s="52">
        <v>522395</v>
      </c>
      <c r="C16" s="225">
        <v>-5.4</v>
      </c>
      <c r="D16" s="223">
        <v>5.8</v>
      </c>
      <c r="E16" s="230">
        <v>121780</v>
      </c>
      <c r="F16" s="510">
        <v>-81212</v>
      </c>
      <c r="G16" s="511"/>
    </row>
    <row r="17" spans="1:7" ht="16.5" customHeight="1">
      <c r="A17" s="82" t="s">
        <v>135</v>
      </c>
      <c r="B17" s="52">
        <v>395207</v>
      </c>
      <c r="C17" s="52" t="s">
        <v>122</v>
      </c>
      <c r="D17" s="52" t="s">
        <v>122</v>
      </c>
      <c r="E17" s="107">
        <v>66366</v>
      </c>
      <c r="F17" s="510" t="s">
        <v>412</v>
      </c>
      <c r="G17" s="511"/>
    </row>
    <row r="18" spans="1:7" ht="16.5" customHeight="1">
      <c r="A18" s="82" t="s">
        <v>413</v>
      </c>
      <c r="B18" s="52">
        <v>157457</v>
      </c>
      <c r="C18" s="225">
        <v>11.2</v>
      </c>
      <c r="D18" s="223">
        <v>0.6</v>
      </c>
      <c r="E18" s="107">
        <v>16256</v>
      </c>
      <c r="F18" s="510">
        <v>3283</v>
      </c>
      <c r="G18" s="511"/>
    </row>
    <row r="19" spans="1:7" ht="16.5" customHeight="1">
      <c r="A19" s="82" t="s">
        <v>414</v>
      </c>
      <c r="B19" s="52">
        <v>306787</v>
      </c>
      <c r="C19" s="226">
        <v>1</v>
      </c>
      <c r="D19" s="223">
        <v>0.1</v>
      </c>
      <c r="E19" s="107">
        <v>49294</v>
      </c>
      <c r="F19" s="510">
        <v>-7460</v>
      </c>
      <c r="G19" s="511"/>
    </row>
    <row r="20" spans="1:7" ht="16.5" customHeight="1">
      <c r="A20" s="82" t="s">
        <v>415</v>
      </c>
      <c r="B20" s="52">
        <v>436868</v>
      </c>
      <c r="C20" s="226">
        <v>-7.1</v>
      </c>
      <c r="D20" s="223">
        <v>2.1</v>
      </c>
      <c r="E20" s="107">
        <v>87865</v>
      </c>
      <c r="F20" s="510">
        <v>-48161</v>
      </c>
      <c r="G20" s="511"/>
    </row>
    <row r="21" spans="1:7" ht="16.5" customHeight="1">
      <c r="A21" s="82" t="s">
        <v>258</v>
      </c>
      <c r="B21" s="52">
        <v>371981</v>
      </c>
      <c r="C21" s="226">
        <v>3.1</v>
      </c>
      <c r="D21" s="223">
        <v>-0.4</v>
      </c>
      <c r="E21" s="107">
        <v>97050</v>
      </c>
      <c r="F21" s="510">
        <v>-4394</v>
      </c>
      <c r="G21" s="511"/>
    </row>
    <row r="22" spans="1:7" ht="16.5" customHeight="1">
      <c r="A22" s="95" t="s">
        <v>107</v>
      </c>
      <c r="B22" s="227">
        <v>334350</v>
      </c>
      <c r="C22" s="228">
        <v>-0.6</v>
      </c>
      <c r="D22" s="229">
        <v>-1</v>
      </c>
      <c r="E22" s="231">
        <v>60296</v>
      </c>
      <c r="F22" s="309">
        <v>-10227</v>
      </c>
      <c r="G22" s="310"/>
    </row>
    <row r="23" spans="1:7" ht="16.5" customHeight="1">
      <c r="A23" s="97"/>
      <c r="B23" s="51"/>
      <c r="C23" s="98"/>
      <c r="D23" s="99"/>
      <c r="E23" s="51"/>
      <c r="F23" s="100"/>
      <c r="G23" s="100"/>
    </row>
    <row r="24" spans="1:7" ht="25.5" customHeight="1">
      <c r="A24" s="356" t="s">
        <v>261</v>
      </c>
      <c r="B24" s="356"/>
      <c r="C24" s="356"/>
      <c r="D24" s="356"/>
      <c r="E24" s="356"/>
      <c r="F24" s="356"/>
      <c r="G24" s="356"/>
    </row>
    <row r="25" spans="1:8" ht="16.5" customHeight="1">
      <c r="A25" s="190" t="s">
        <v>254</v>
      </c>
      <c r="B25" s="71"/>
      <c r="C25" s="71"/>
      <c r="D25" s="71"/>
      <c r="E25" s="71"/>
      <c r="F25" s="71"/>
      <c r="G25" s="71"/>
      <c r="H25" s="42"/>
    </row>
    <row r="26" spans="1:8" ht="13.5">
      <c r="A26" s="90"/>
      <c r="B26" s="303" t="s">
        <v>255</v>
      </c>
      <c r="C26" s="304"/>
      <c r="D26" s="304"/>
      <c r="E26" s="304"/>
      <c r="F26" s="304"/>
      <c r="G26" s="305"/>
      <c r="H26" s="43"/>
    </row>
    <row r="27" spans="1:8" ht="16.5" customHeight="1">
      <c r="A27" s="104"/>
      <c r="B27" s="306" t="s">
        <v>71</v>
      </c>
      <c r="C27" s="307"/>
      <c r="D27" s="308"/>
      <c r="E27" s="306" t="s">
        <v>75</v>
      </c>
      <c r="F27" s="307"/>
      <c r="G27" s="308"/>
      <c r="H27" s="43"/>
    </row>
    <row r="28" spans="1:8" ht="13.5">
      <c r="A28" s="457"/>
      <c r="B28" s="90"/>
      <c r="C28" s="321" t="s">
        <v>416</v>
      </c>
      <c r="D28" s="322"/>
      <c r="E28" s="94"/>
      <c r="F28" s="321" t="s">
        <v>416</v>
      </c>
      <c r="G28" s="322"/>
      <c r="H28" s="38"/>
    </row>
    <row r="29" spans="1:8" ht="13.5">
      <c r="A29" s="104" t="s">
        <v>162</v>
      </c>
      <c r="B29" s="147" t="s">
        <v>117</v>
      </c>
      <c r="C29" s="301" t="s">
        <v>23</v>
      </c>
      <c r="D29" s="302"/>
      <c r="E29" s="46" t="s">
        <v>117</v>
      </c>
      <c r="F29" s="301" t="s">
        <v>23</v>
      </c>
      <c r="G29" s="302"/>
      <c r="H29" s="44"/>
    </row>
    <row r="30" spans="1:8" ht="13.5">
      <c r="A30" s="105"/>
      <c r="B30" s="121"/>
      <c r="C30" s="101" t="s">
        <v>15</v>
      </c>
      <c r="D30" s="101" t="s">
        <v>16</v>
      </c>
      <c r="E30" s="67"/>
      <c r="F30" s="101" t="s">
        <v>15</v>
      </c>
      <c r="G30" s="101" t="s">
        <v>16</v>
      </c>
      <c r="H30" s="45"/>
    </row>
    <row r="31" spans="1:8" ht="13.5">
      <c r="A31" s="82"/>
      <c r="B31" s="49" t="s">
        <v>118</v>
      </c>
      <c r="C31" s="50" t="s">
        <v>119</v>
      </c>
      <c r="D31" s="106" t="s">
        <v>119</v>
      </c>
      <c r="E31" s="49" t="s">
        <v>118</v>
      </c>
      <c r="F31" s="50" t="s">
        <v>119</v>
      </c>
      <c r="G31" s="106" t="s">
        <v>119</v>
      </c>
      <c r="H31" s="45"/>
    </row>
    <row r="32" spans="1:8" ht="19.5" customHeight="1">
      <c r="A32" s="82" t="s">
        <v>85</v>
      </c>
      <c r="B32" s="51">
        <v>300567</v>
      </c>
      <c r="C32" s="222">
        <v>1.6</v>
      </c>
      <c r="D32" s="223">
        <v>0.7</v>
      </c>
      <c r="E32" s="51">
        <v>299782</v>
      </c>
      <c r="F32" s="222">
        <v>0.5</v>
      </c>
      <c r="G32" s="223">
        <v>0.6</v>
      </c>
      <c r="H32" s="45"/>
    </row>
    <row r="33" spans="1:8" ht="19.5" customHeight="1">
      <c r="A33" s="82" t="s">
        <v>134</v>
      </c>
      <c r="B33" s="232" t="s">
        <v>417</v>
      </c>
      <c r="C33" s="222" t="s">
        <v>417</v>
      </c>
      <c r="D33" s="223" t="s">
        <v>217</v>
      </c>
      <c r="E33" s="51">
        <v>372058</v>
      </c>
      <c r="F33" s="222">
        <v>-0.2</v>
      </c>
      <c r="G33" s="223">
        <v>1.1</v>
      </c>
      <c r="H33" s="45"/>
    </row>
    <row r="34" spans="1:8" ht="19.5" customHeight="1">
      <c r="A34" s="82" t="s">
        <v>418</v>
      </c>
      <c r="B34" s="224">
        <v>390640</v>
      </c>
      <c r="C34" s="222">
        <v>6.2</v>
      </c>
      <c r="D34" s="223">
        <v>-0.2</v>
      </c>
      <c r="E34" s="224">
        <v>359455</v>
      </c>
      <c r="F34" s="222">
        <v>-0.4</v>
      </c>
      <c r="G34" s="223">
        <v>1.1</v>
      </c>
      <c r="H34" s="45"/>
    </row>
    <row r="35" spans="1:8" ht="19.5" customHeight="1">
      <c r="A35" s="82" t="s">
        <v>86</v>
      </c>
      <c r="B35" s="224">
        <v>336962</v>
      </c>
      <c r="C35" s="222">
        <v>0.4</v>
      </c>
      <c r="D35" s="223">
        <v>0.7</v>
      </c>
      <c r="E35" s="224">
        <v>319471</v>
      </c>
      <c r="F35" s="222">
        <v>0.1</v>
      </c>
      <c r="G35" s="223">
        <v>0.7</v>
      </c>
      <c r="H35" s="45"/>
    </row>
    <row r="36" spans="1:8" ht="19.5" customHeight="1">
      <c r="A36" s="96" t="s">
        <v>419</v>
      </c>
      <c r="B36" s="224">
        <v>445097</v>
      </c>
      <c r="C36" s="222">
        <v>3.5</v>
      </c>
      <c r="D36" s="223">
        <v>3.8</v>
      </c>
      <c r="E36" s="224">
        <v>458038</v>
      </c>
      <c r="F36" s="222">
        <v>0.9</v>
      </c>
      <c r="G36" s="223">
        <v>0.1</v>
      </c>
      <c r="H36" s="45"/>
    </row>
    <row r="37" spans="1:8" ht="19.5" customHeight="1">
      <c r="A37" s="82" t="s">
        <v>256</v>
      </c>
      <c r="B37" s="224">
        <v>418385</v>
      </c>
      <c r="C37" s="222">
        <v>0.1</v>
      </c>
      <c r="D37" s="223">
        <v>2.2</v>
      </c>
      <c r="E37" s="224">
        <v>388206</v>
      </c>
      <c r="F37" s="222">
        <v>2.8</v>
      </c>
      <c r="G37" s="223">
        <v>0.5</v>
      </c>
      <c r="H37" s="45"/>
    </row>
    <row r="38" spans="1:8" ht="19.5" customHeight="1">
      <c r="A38" s="82" t="s">
        <v>257</v>
      </c>
      <c r="B38" s="224">
        <v>256526</v>
      </c>
      <c r="C38" s="222">
        <v>1.3</v>
      </c>
      <c r="D38" s="223">
        <v>0.8</v>
      </c>
      <c r="E38" s="224">
        <v>289600</v>
      </c>
      <c r="F38" s="222">
        <v>0.8</v>
      </c>
      <c r="G38" s="223">
        <v>1.1</v>
      </c>
      <c r="H38" s="45"/>
    </row>
    <row r="39" spans="1:8" ht="19.5" customHeight="1">
      <c r="A39" s="82" t="s">
        <v>120</v>
      </c>
      <c r="B39" s="224">
        <v>193854</v>
      </c>
      <c r="C39" s="222">
        <v>6.4</v>
      </c>
      <c r="D39" s="223">
        <v>-0.9</v>
      </c>
      <c r="E39" s="224">
        <v>241927</v>
      </c>
      <c r="F39" s="222">
        <v>1.1</v>
      </c>
      <c r="G39" s="223">
        <v>2.7</v>
      </c>
      <c r="H39" s="45"/>
    </row>
    <row r="40" spans="1:8" ht="19.5" customHeight="1">
      <c r="A40" s="82" t="s">
        <v>420</v>
      </c>
      <c r="B40" s="52">
        <v>400615</v>
      </c>
      <c r="C40" s="225">
        <v>5.5</v>
      </c>
      <c r="D40" s="223">
        <v>3.2</v>
      </c>
      <c r="E40" s="52">
        <v>427182</v>
      </c>
      <c r="F40" s="225">
        <v>1.1</v>
      </c>
      <c r="G40" s="233">
        <v>-0.2</v>
      </c>
      <c r="H40" s="45"/>
    </row>
    <row r="41" spans="1:8" ht="19.5" customHeight="1">
      <c r="A41" s="82" t="s">
        <v>135</v>
      </c>
      <c r="B41" s="52">
        <v>328841</v>
      </c>
      <c r="C41" s="52" t="s">
        <v>122</v>
      </c>
      <c r="D41" s="234" t="s">
        <v>122</v>
      </c>
      <c r="E41" s="52">
        <v>355656</v>
      </c>
      <c r="F41" s="225">
        <v>1.1</v>
      </c>
      <c r="G41" s="225">
        <v>-0.9</v>
      </c>
      <c r="H41" s="45"/>
    </row>
    <row r="42" spans="1:8" ht="19.5" customHeight="1">
      <c r="A42" s="82" t="s">
        <v>413</v>
      </c>
      <c r="B42" s="52">
        <v>141201</v>
      </c>
      <c r="C42" s="225">
        <v>12.1</v>
      </c>
      <c r="D42" s="223">
        <v>-1.5</v>
      </c>
      <c r="E42" s="52">
        <v>162412</v>
      </c>
      <c r="F42" s="225">
        <v>-1.2</v>
      </c>
      <c r="G42" s="233">
        <v>-2.3</v>
      </c>
      <c r="H42" s="45"/>
    </row>
    <row r="43" spans="1:8" ht="19.5" customHeight="1">
      <c r="A43" s="82" t="s">
        <v>414</v>
      </c>
      <c r="B43" s="52">
        <v>257493</v>
      </c>
      <c r="C43" s="226">
        <v>2.9</v>
      </c>
      <c r="D43" s="223">
        <v>1.4</v>
      </c>
      <c r="E43" s="52">
        <v>303764</v>
      </c>
      <c r="F43" s="226">
        <v>2.1</v>
      </c>
      <c r="G43" s="233">
        <v>0.8</v>
      </c>
      <c r="H43" s="45"/>
    </row>
    <row r="44" spans="1:7" ht="16.5" customHeight="1">
      <c r="A44" s="82" t="s">
        <v>415</v>
      </c>
      <c r="B44" s="52">
        <v>349003</v>
      </c>
      <c r="C44" s="226">
        <v>-0.2</v>
      </c>
      <c r="D44" s="223">
        <v>1.6</v>
      </c>
      <c r="E44" s="52">
        <v>372177</v>
      </c>
      <c r="F44" s="226">
        <v>-0.1</v>
      </c>
      <c r="G44" s="233">
        <v>-0.5</v>
      </c>
    </row>
    <row r="45" spans="1:7" ht="16.5" customHeight="1">
      <c r="A45" s="82" t="s">
        <v>258</v>
      </c>
      <c r="B45" s="52">
        <v>274931</v>
      </c>
      <c r="C45" s="226">
        <v>-0.5</v>
      </c>
      <c r="D45" s="223">
        <v>-0.7</v>
      </c>
      <c r="E45" s="52">
        <v>281095</v>
      </c>
      <c r="F45" s="226">
        <v>-2.5</v>
      </c>
      <c r="G45" s="233">
        <v>0</v>
      </c>
    </row>
    <row r="46" spans="1:7" ht="25.5" customHeight="1">
      <c r="A46" s="95" t="s">
        <v>107</v>
      </c>
      <c r="B46" s="227">
        <v>274054</v>
      </c>
      <c r="C46" s="228">
        <v>2</v>
      </c>
      <c r="D46" s="229">
        <v>-0.9</v>
      </c>
      <c r="E46" s="227">
        <v>264945</v>
      </c>
      <c r="F46" s="228">
        <v>0.2</v>
      </c>
      <c r="G46" s="235">
        <v>0.3</v>
      </c>
    </row>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mergeCells count="30">
    <mergeCell ref="F17:G17"/>
    <mergeCell ref="F22:G22"/>
    <mergeCell ref="F18:G18"/>
    <mergeCell ref="F19:G19"/>
    <mergeCell ref="F20:G20"/>
    <mergeCell ref="F21:G21"/>
    <mergeCell ref="C6:D6"/>
    <mergeCell ref="F6:G6"/>
    <mergeCell ref="F7:G7"/>
    <mergeCell ref="C29:D29"/>
    <mergeCell ref="F29:G29"/>
    <mergeCell ref="B26:G26"/>
    <mergeCell ref="B27:D27"/>
    <mergeCell ref="E27:G27"/>
    <mergeCell ref="F10:G10"/>
    <mergeCell ref="F11:G11"/>
    <mergeCell ref="A2:G2"/>
    <mergeCell ref="E4:G4"/>
    <mergeCell ref="C5:D5"/>
    <mergeCell ref="F5:G5"/>
    <mergeCell ref="F9:G9"/>
    <mergeCell ref="F8:G8"/>
    <mergeCell ref="A24:G24"/>
    <mergeCell ref="C28:D28"/>
    <mergeCell ref="F28:G28"/>
    <mergeCell ref="F12:G12"/>
    <mergeCell ref="F13:G13"/>
    <mergeCell ref="F14:G14"/>
    <mergeCell ref="F15:G15"/>
    <mergeCell ref="F16:G16"/>
  </mergeCells>
  <printOptions/>
  <pageMargins left="0.7874015748031497" right="0.7874015748031497" top="0.7874015748031497" bottom="0.7874015748031497" header="0" footer="0"/>
  <pageSetup horizontalDpi="300" verticalDpi="300" orientation="portrait" paperSize="9" r:id="rId1"/>
  <headerFooter alignWithMargins="0">
    <oddFooter>&amp;C- 9 -</oddFooter>
  </headerFooter>
</worksheet>
</file>

<file path=xl/worksheets/sheet6.xml><?xml version="1.0" encoding="utf-8"?>
<worksheet xmlns="http://schemas.openxmlformats.org/spreadsheetml/2006/main" xmlns:r="http://schemas.openxmlformats.org/officeDocument/2006/relationships">
  <dimension ref="A2:BB75"/>
  <sheetViews>
    <sheetView workbookViewId="0" topLeftCell="A1">
      <selection activeCell="B51" sqref="B51"/>
    </sheetView>
  </sheetViews>
  <sheetFormatPr defaultColWidth="9.00390625" defaultRowHeight="16.5" customHeight="1"/>
  <cols>
    <col min="1" max="1" width="22.75390625" style="30" customWidth="1"/>
    <col min="2" max="8" width="9.125" style="30" customWidth="1"/>
    <col min="9" max="29" width="10.75390625" style="30" customWidth="1"/>
    <col min="30" max="44" width="0.12890625" style="364" customWidth="1"/>
    <col min="45" max="54" width="5.25390625" style="180" customWidth="1"/>
    <col min="55" max="16384" width="9.00390625" style="30" customWidth="1"/>
  </cols>
  <sheetData>
    <row r="2" ht="16.5" customHeight="1">
      <c r="A2" s="73" t="s">
        <v>190</v>
      </c>
    </row>
    <row r="3" ht="16.5" customHeight="1">
      <c r="A3" s="73"/>
    </row>
    <row r="4" spans="1:54" s="39" customFormat="1" ht="16.5" customHeight="1">
      <c r="A4" s="26" t="s">
        <v>371</v>
      </c>
      <c r="AD4" s="364"/>
      <c r="AE4" s="364"/>
      <c r="AF4" s="364"/>
      <c r="AG4" s="364"/>
      <c r="AH4" s="364"/>
      <c r="AI4" s="364"/>
      <c r="AJ4" s="364"/>
      <c r="AK4" s="364"/>
      <c r="AL4" s="364"/>
      <c r="AM4" s="364"/>
      <c r="AN4" s="364"/>
      <c r="AO4" s="364"/>
      <c r="AP4" s="364"/>
      <c r="AQ4" s="364"/>
      <c r="AR4" s="364"/>
      <c r="AS4" s="180"/>
      <c r="AT4" s="180"/>
      <c r="AU4" s="180"/>
      <c r="AV4" s="180"/>
      <c r="AW4" s="180"/>
      <c r="AX4" s="180"/>
      <c r="AY4" s="180"/>
      <c r="AZ4" s="180"/>
      <c r="BA4" s="180"/>
      <c r="BB4" s="180"/>
    </row>
    <row r="5" spans="1:54" s="39" customFormat="1" ht="16.5" customHeight="1">
      <c r="A5" s="26" t="s">
        <v>371</v>
      </c>
      <c r="AD5" s="364"/>
      <c r="AE5" s="364"/>
      <c r="AF5" s="364"/>
      <c r="AG5" s="364"/>
      <c r="AH5" s="364"/>
      <c r="AI5" s="364"/>
      <c r="AJ5" s="364"/>
      <c r="AK5" s="364"/>
      <c r="AL5" s="364"/>
      <c r="AM5" s="364"/>
      <c r="AN5" s="364"/>
      <c r="AO5" s="364"/>
      <c r="AP5" s="364"/>
      <c r="AQ5" s="364"/>
      <c r="AR5" s="364"/>
      <c r="AS5" s="180"/>
      <c r="AT5" s="180"/>
      <c r="AU5" s="180"/>
      <c r="AV5" s="180"/>
      <c r="AW5" s="180"/>
      <c r="AX5" s="180"/>
      <c r="AY5" s="180"/>
      <c r="AZ5" s="180"/>
      <c r="BA5" s="180"/>
      <c r="BB5" s="180"/>
    </row>
    <row r="6" spans="1:54" s="39" customFormat="1" ht="16.5" customHeight="1">
      <c r="A6" s="26" t="s">
        <v>371</v>
      </c>
      <c r="AD6" s="364"/>
      <c r="AE6" s="364"/>
      <c r="AF6" s="364"/>
      <c r="AG6" s="364"/>
      <c r="AH6" s="364"/>
      <c r="AI6" s="364"/>
      <c r="AJ6" s="364"/>
      <c r="AK6" s="364"/>
      <c r="AL6" s="364"/>
      <c r="AM6" s="364"/>
      <c r="AN6" s="364"/>
      <c r="AO6" s="364"/>
      <c r="AP6" s="364"/>
      <c r="AQ6" s="364"/>
      <c r="AR6" s="364"/>
      <c r="AS6" s="180"/>
      <c r="AT6" s="180"/>
      <c r="AU6" s="180"/>
      <c r="AV6" s="180"/>
      <c r="AW6" s="180"/>
      <c r="AX6" s="180"/>
      <c r="AY6" s="180"/>
      <c r="AZ6" s="180"/>
      <c r="BA6" s="180"/>
      <c r="BB6" s="180"/>
    </row>
    <row r="7" spans="1:54" s="39" customFormat="1" ht="16.5" customHeight="1">
      <c r="A7" s="26" t="s">
        <v>364</v>
      </c>
      <c r="AD7" s="364"/>
      <c r="AE7" s="364"/>
      <c r="AF7" s="364"/>
      <c r="AG7" s="364"/>
      <c r="AH7" s="364"/>
      <c r="AI7" s="364"/>
      <c r="AJ7" s="364"/>
      <c r="AK7" s="364"/>
      <c r="AL7" s="364"/>
      <c r="AM7" s="364"/>
      <c r="AN7" s="364"/>
      <c r="AO7" s="364"/>
      <c r="AP7" s="364"/>
      <c r="AQ7" s="364"/>
      <c r="AR7" s="364"/>
      <c r="AS7" s="180"/>
      <c r="AT7" s="180"/>
      <c r="AU7" s="180"/>
      <c r="AV7" s="180"/>
      <c r="AW7" s="180"/>
      <c r="AX7" s="180"/>
      <c r="AY7" s="180"/>
      <c r="AZ7" s="180"/>
      <c r="BA7" s="180"/>
      <c r="BB7" s="180"/>
    </row>
    <row r="8" spans="1:54" s="39" customFormat="1" ht="16.5" customHeight="1">
      <c r="A8" s="26" t="s">
        <v>364</v>
      </c>
      <c r="H8" s="59" t="s">
        <v>339</v>
      </c>
      <c r="AD8" s="364"/>
      <c r="AE8" s="364"/>
      <c r="AF8" s="364"/>
      <c r="AG8" s="364"/>
      <c r="AH8" s="364"/>
      <c r="AI8" s="364"/>
      <c r="AJ8" s="364"/>
      <c r="AK8" s="364"/>
      <c r="AL8" s="364"/>
      <c r="AM8" s="364"/>
      <c r="AN8" s="364"/>
      <c r="AO8" s="364"/>
      <c r="AP8" s="364"/>
      <c r="AQ8" s="364"/>
      <c r="AR8" s="364"/>
      <c r="AS8" s="180"/>
      <c r="AT8" s="180"/>
      <c r="AU8" s="180"/>
      <c r="AV8" s="180"/>
      <c r="AW8" s="180"/>
      <c r="AX8" s="180"/>
      <c r="AY8" s="180"/>
      <c r="AZ8" s="180"/>
      <c r="BA8" s="180"/>
      <c r="BB8" s="180"/>
    </row>
    <row r="9" spans="1:54" s="39" customFormat="1" ht="16.5" customHeight="1">
      <c r="A9" s="26" t="s">
        <v>371</v>
      </c>
      <c r="AD9" s="364"/>
      <c r="AE9" s="364"/>
      <c r="AF9" s="364"/>
      <c r="AG9" s="364"/>
      <c r="AH9" s="364"/>
      <c r="AI9" s="364"/>
      <c r="AJ9" s="364"/>
      <c r="AK9" s="364"/>
      <c r="AL9" s="364"/>
      <c r="AM9" s="364"/>
      <c r="AN9" s="364"/>
      <c r="AO9" s="364"/>
      <c r="AP9" s="364"/>
      <c r="AQ9" s="364"/>
      <c r="AR9" s="364"/>
      <c r="AS9" s="180"/>
      <c r="AT9" s="180"/>
      <c r="AU9" s="180"/>
      <c r="AV9" s="180"/>
      <c r="AW9" s="180"/>
      <c r="AX9" s="180"/>
      <c r="AY9" s="180"/>
      <c r="AZ9" s="180"/>
      <c r="BA9" s="180"/>
      <c r="BB9" s="180"/>
    </row>
    <row r="10" spans="1:54" s="39" customFormat="1" ht="16.5" customHeight="1">
      <c r="A10" s="26" t="s">
        <v>364</v>
      </c>
      <c r="AD10" s="364"/>
      <c r="AE10" s="364"/>
      <c r="AF10" s="364"/>
      <c r="AG10" s="364"/>
      <c r="AH10" s="364"/>
      <c r="AI10" s="364"/>
      <c r="AJ10" s="364"/>
      <c r="AK10" s="364"/>
      <c r="AL10" s="364"/>
      <c r="AM10" s="364"/>
      <c r="AN10" s="364"/>
      <c r="AO10" s="364"/>
      <c r="AP10" s="364"/>
      <c r="AQ10" s="364"/>
      <c r="AR10" s="364"/>
      <c r="AS10" s="180"/>
      <c r="AT10" s="180"/>
      <c r="AU10" s="180"/>
      <c r="AV10" s="180"/>
      <c r="AW10" s="180"/>
      <c r="AX10" s="180"/>
      <c r="AY10" s="180"/>
      <c r="AZ10" s="180"/>
      <c r="BA10" s="180"/>
      <c r="BB10" s="180"/>
    </row>
    <row r="11" spans="1:54" s="39" customFormat="1" ht="16.5" customHeight="1">
      <c r="A11" s="26" t="s">
        <v>364</v>
      </c>
      <c r="H11" s="59" t="s">
        <v>297</v>
      </c>
      <c r="AD11" s="364"/>
      <c r="AE11" s="364"/>
      <c r="AF11" s="364"/>
      <c r="AG11" s="364"/>
      <c r="AH11" s="364"/>
      <c r="AI11" s="364"/>
      <c r="AJ11" s="364"/>
      <c r="AK11" s="364"/>
      <c r="AL11" s="364"/>
      <c r="AM11" s="364"/>
      <c r="AN11" s="364"/>
      <c r="AO11" s="364"/>
      <c r="AP11" s="364"/>
      <c r="AQ11" s="364"/>
      <c r="AR11" s="364"/>
      <c r="AS11" s="180"/>
      <c r="AT11" s="180"/>
      <c r="AU11" s="180"/>
      <c r="AV11" s="180"/>
      <c r="AW11" s="180"/>
      <c r="AX11" s="180"/>
      <c r="AY11" s="180"/>
      <c r="AZ11" s="180"/>
      <c r="BA11" s="180"/>
      <c r="BB11" s="180"/>
    </row>
    <row r="13" spans="1:8" ht="16.5" customHeight="1">
      <c r="A13" s="311" t="s">
        <v>220</v>
      </c>
      <c r="B13" s="311"/>
      <c r="C13" s="311"/>
      <c r="D13" s="311"/>
      <c r="E13" s="311"/>
      <c r="F13" s="311"/>
      <c r="G13" s="311"/>
      <c r="H13" s="311"/>
    </row>
    <row r="14" spans="1:8" ht="24" customHeight="1">
      <c r="A14" s="514" t="s">
        <v>232</v>
      </c>
      <c r="B14" s="515"/>
      <c r="C14" s="296" t="s">
        <v>233</v>
      </c>
      <c r="D14" s="297"/>
      <c r="E14" s="297"/>
      <c r="F14" s="296" t="s">
        <v>234</v>
      </c>
      <c r="G14" s="297"/>
      <c r="H14" s="298"/>
    </row>
    <row r="15" spans="1:54" ht="22.5">
      <c r="A15" s="516"/>
      <c r="B15" s="517"/>
      <c r="C15" s="108" t="s">
        <v>126</v>
      </c>
      <c r="D15" s="109" t="s">
        <v>127</v>
      </c>
      <c r="E15" s="110" t="s">
        <v>123</v>
      </c>
      <c r="F15" s="109" t="s">
        <v>126</v>
      </c>
      <c r="G15" s="109" t="s">
        <v>127</v>
      </c>
      <c r="H15" s="110" t="s">
        <v>123</v>
      </c>
      <c r="AI15" s="344" t="s">
        <v>131</v>
      </c>
      <c r="AN15" s="371" t="s">
        <v>298</v>
      </c>
      <c r="AU15" s="37"/>
      <c r="AV15" s="37"/>
      <c r="AW15" s="37"/>
      <c r="AX15" s="37"/>
      <c r="AY15" s="37"/>
      <c r="AZ15" s="37"/>
      <c r="BA15" s="37"/>
      <c r="BB15" s="37"/>
    </row>
    <row r="16" spans="1:54" ht="13.5">
      <c r="A16" s="187"/>
      <c r="B16" s="188"/>
      <c r="C16" s="191" t="s">
        <v>124</v>
      </c>
      <c r="D16" s="192" t="s">
        <v>125</v>
      </c>
      <c r="E16" s="192" t="s">
        <v>124</v>
      </c>
      <c r="F16" s="191" t="s">
        <v>124</v>
      </c>
      <c r="G16" s="192" t="s">
        <v>125</v>
      </c>
      <c r="H16" s="192" t="s">
        <v>124</v>
      </c>
      <c r="AI16" s="365"/>
      <c r="AJ16" s="330" t="s">
        <v>336</v>
      </c>
      <c r="AK16" s="372" t="s">
        <v>129</v>
      </c>
      <c r="AL16" s="372" t="s">
        <v>133</v>
      </c>
      <c r="AM16" s="372" t="s">
        <v>130</v>
      </c>
      <c r="AN16" s="349" t="s">
        <v>386</v>
      </c>
      <c r="AO16" s="372" t="s">
        <v>129</v>
      </c>
      <c r="AP16" s="373" t="s">
        <v>387</v>
      </c>
      <c r="AQ16" s="373" t="s">
        <v>388</v>
      </c>
      <c r="AU16" s="183"/>
      <c r="AV16" s="183"/>
      <c r="AW16" s="183"/>
      <c r="AX16" s="183"/>
      <c r="AY16" s="183"/>
      <c r="AZ16" s="183"/>
      <c r="BA16" s="183"/>
      <c r="BB16" s="183"/>
    </row>
    <row r="17" spans="1:54" ht="18" customHeight="1">
      <c r="A17" s="312" t="s">
        <v>205</v>
      </c>
      <c r="B17" s="313"/>
      <c r="C17" s="111" t="s">
        <v>217</v>
      </c>
      <c r="D17" s="111" t="s">
        <v>218</v>
      </c>
      <c r="E17" s="111" t="s">
        <v>218</v>
      </c>
      <c r="F17" s="238">
        <v>372058</v>
      </c>
      <c r="G17" s="242">
        <v>116.4606490103953</v>
      </c>
      <c r="H17" s="243">
        <v>2246.727053140097</v>
      </c>
      <c r="I17" s="74"/>
      <c r="J17" s="74"/>
      <c r="K17" s="74"/>
      <c r="L17" s="74"/>
      <c r="M17" s="74"/>
      <c r="N17" s="74"/>
      <c r="O17" s="74"/>
      <c r="P17" s="74"/>
      <c r="Q17" s="74"/>
      <c r="R17" s="74"/>
      <c r="S17" s="74"/>
      <c r="T17" s="74"/>
      <c r="U17" s="74"/>
      <c r="V17" s="74"/>
      <c r="W17" s="74"/>
      <c r="X17" s="74"/>
      <c r="Y17" s="74"/>
      <c r="Z17" s="74"/>
      <c r="AA17" s="74"/>
      <c r="AB17" s="74"/>
      <c r="AC17" s="74"/>
      <c r="AD17" s="345"/>
      <c r="AE17" s="345"/>
      <c r="AF17" s="345"/>
      <c r="AG17" s="345"/>
      <c r="AI17" s="365" t="s">
        <v>205</v>
      </c>
      <c r="AJ17" s="346" t="s">
        <v>217</v>
      </c>
      <c r="AK17" s="347" t="s">
        <v>389</v>
      </c>
      <c r="AL17" s="347" t="s">
        <v>389</v>
      </c>
      <c r="AM17" s="347" t="s">
        <v>389</v>
      </c>
      <c r="AN17" s="374" t="s">
        <v>217</v>
      </c>
      <c r="AO17" s="347" t="s">
        <v>389</v>
      </c>
      <c r="AP17" s="375"/>
      <c r="AR17" s="347"/>
      <c r="AU17" s="183"/>
      <c r="AV17" s="183"/>
      <c r="AW17" s="183"/>
      <c r="AX17" s="183"/>
      <c r="AY17" s="183"/>
      <c r="AZ17" s="183"/>
      <c r="BA17" s="183"/>
      <c r="BB17" s="183"/>
    </row>
    <row r="18" spans="1:54" s="31" customFormat="1" ht="18" customHeight="1">
      <c r="A18" s="314" t="s">
        <v>104</v>
      </c>
      <c r="B18" s="313"/>
      <c r="C18" s="236">
        <v>390640</v>
      </c>
      <c r="D18" s="237">
        <v>115.92998617054742</v>
      </c>
      <c r="E18" s="238">
        <v>2198.3117613956106</v>
      </c>
      <c r="F18" s="236">
        <v>359455</v>
      </c>
      <c r="G18" s="244">
        <v>112.5156900000313</v>
      </c>
      <c r="H18" s="243">
        <v>2061.0951834862385</v>
      </c>
      <c r="I18" s="75"/>
      <c r="J18" s="75"/>
      <c r="K18" s="75"/>
      <c r="L18" s="75"/>
      <c r="M18" s="75"/>
      <c r="N18" s="75"/>
      <c r="O18" s="75"/>
      <c r="P18" s="75"/>
      <c r="Q18" s="75"/>
      <c r="R18" s="75"/>
      <c r="S18" s="75"/>
      <c r="T18" s="75"/>
      <c r="U18" s="75"/>
      <c r="V18" s="75"/>
      <c r="W18" s="75"/>
      <c r="X18" s="75"/>
      <c r="Y18" s="75"/>
      <c r="Z18" s="75"/>
      <c r="AA18" s="75"/>
      <c r="AB18" s="75"/>
      <c r="AC18" s="75"/>
      <c r="AD18" s="348"/>
      <c r="AE18" s="348"/>
      <c r="AF18" s="348"/>
      <c r="AG18" s="348"/>
      <c r="AH18" s="376">
        <f>RANK(AK18,AK$18:AK$30)</f>
        <v>4</v>
      </c>
      <c r="AI18" s="365" t="s">
        <v>104</v>
      </c>
      <c r="AJ18" s="349">
        <v>390640</v>
      </c>
      <c r="AK18" s="350">
        <f>AJ18/$AJ$19*100</f>
        <v>115.92998617054742</v>
      </c>
      <c r="AL18" s="351">
        <f>AJ18/AM18</f>
        <v>2198.3117613956106</v>
      </c>
      <c r="AM18" s="377">
        <v>177.7</v>
      </c>
      <c r="AN18" s="349">
        <v>317334</v>
      </c>
      <c r="AO18" s="350">
        <f>AN18/$AN$19*100</f>
        <v>95.67359293785651</v>
      </c>
      <c r="AP18" s="378">
        <f aca="true" t="shared" si="0" ref="AP18:AP23">-(100-AK18)</f>
        <v>15.929986170547423</v>
      </c>
      <c r="AQ18" s="378">
        <f aca="true" t="shared" si="1" ref="AQ18:AQ23">-(100-AO18)</f>
        <v>-4.326407062143488</v>
      </c>
      <c r="AR18" s="353"/>
      <c r="AS18" s="181"/>
      <c r="AT18" s="181"/>
      <c r="AU18" s="181"/>
      <c r="AV18" s="181"/>
      <c r="AW18" s="181"/>
      <c r="AX18" s="181"/>
      <c r="AY18" s="181"/>
      <c r="AZ18" s="181"/>
      <c r="BA18" s="181"/>
      <c r="BB18" s="181"/>
    </row>
    <row r="19" spans="1:54" s="41" customFormat="1" ht="18" customHeight="1">
      <c r="A19" s="314" t="s">
        <v>86</v>
      </c>
      <c r="B19" s="313"/>
      <c r="C19" s="236">
        <v>336962</v>
      </c>
      <c r="D19" s="237">
        <v>100</v>
      </c>
      <c r="E19" s="238">
        <v>2003.3412604042808</v>
      </c>
      <c r="F19" s="236">
        <v>319471</v>
      </c>
      <c r="G19" s="244">
        <v>100</v>
      </c>
      <c r="H19" s="243">
        <v>1906.1515513126492</v>
      </c>
      <c r="I19" s="76"/>
      <c r="J19" s="76"/>
      <c r="K19" s="76"/>
      <c r="L19" s="76"/>
      <c r="M19" s="76"/>
      <c r="N19" s="76"/>
      <c r="O19" s="76"/>
      <c r="P19" s="76"/>
      <c r="Q19" s="76"/>
      <c r="R19" s="76"/>
      <c r="S19" s="76"/>
      <c r="T19" s="76"/>
      <c r="U19" s="76"/>
      <c r="V19" s="76"/>
      <c r="W19" s="76"/>
      <c r="X19" s="76"/>
      <c r="Y19" s="76"/>
      <c r="Z19" s="76"/>
      <c r="AA19" s="76"/>
      <c r="AB19" s="76"/>
      <c r="AC19" s="76"/>
      <c r="AD19" s="352"/>
      <c r="AE19" s="352"/>
      <c r="AF19" s="352"/>
      <c r="AG19" s="352"/>
      <c r="AH19" s="376">
        <f aca="true" t="shared" si="2" ref="AH19:AH30">RANK(AK19,AK$18:AK$30)</f>
        <v>6</v>
      </c>
      <c r="AI19" s="365" t="s">
        <v>86</v>
      </c>
      <c r="AJ19" s="349">
        <v>336962</v>
      </c>
      <c r="AK19" s="350">
        <v>100</v>
      </c>
      <c r="AL19" s="351">
        <f aca="true" t="shared" si="3" ref="AL19:AL29">AJ19/AM19</f>
        <v>2003.3412604042808</v>
      </c>
      <c r="AM19" s="377">
        <v>168.2</v>
      </c>
      <c r="AN19" s="349">
        <v>331684</v>
      </c>
      <c r="AO19" s="350">
        <v>100</v>
      </c>
      <c r="AP19" s="378">
        <f t="shared" si="0"/>
        <v>0</v>
      </c>
      <c r="AQ19" s="378">
        <f t="shared" si="1"/>
        <v>0</v>
      </c>
      <c r="AR19" s="353"/>
      <c r="AS19" s="182"/>
      <c r="AT19" s="182"/>
      <c r="AU19" s="182"/>
      <c r="AV19" s="182"/>
      <c r="AW19" s="182"/>
      <c r="AX19" s="182"/>
      <c r="AY19" s="182"/>
      <c r="AZ19" s="182"/>
      <c r="BA19" s="182"/>
      <c r="BB19" s="182"/>
    </row>
    <row r="20" spans="1:54" s="40" customFormat="1" ht="18" customHeight="1">
      <c r="A20" s="299" t="s">
        <v>105</v>
      </c>
      <c r="B20" s="513"/>
      <c r="C20" s="236">
        <v>445097</v>
      </c>
      <c r="D20" s="237">
        <v>132.0911556792754</v>
      </c>
      <c r="E20" s="238">
        <v>2866.0463618802314</v>
      </c>
      <c r="F20" s="236">
        <v>458038</v>
      </c>
      <c r="G20" s="244">
        <v>143.37388996184316</v>
      </c>
      <c r="H20" s="243">
        <v>2877.1231155778896</v>
      </c>
      <c r="I20" s="77"/>
      <c r="J20" s="77"/>
      <c r="K20" s="77"/>
      <c r="L20" s="77"/>
      <c r="M20" s="77"/>
      <c r="N20" s="77"/>
      <c r="O20" s="77"/>
      <c r="P20" s="77"/>
      <c r="Q20" s="77"/>
      <c r="R20" s="77"/>
      <c r="S20" s="77"/>
      <c r="T20" s="77"/>
      <c r="U20" s="77"/>
      <c r="V20" s="77"/>
      <c r="W20" s="77"/>
      <c r="X20" s="77"/>
      <c r="Y20" s="77"/>
      <c r="Z20" s="77"/>
      <c r="AA20" s="77"/>
      <c r="AB20" s="77"/>
      <c r="AC20" s="77"/>
      <c r="AD20" s="354"/>
      <c r="AE20" s="354"/>
      <c r="AF20" s="354"/>
      <c r="AG20" s="354"/>
      <c r="AH20" s="376">
        <f t="shared" si="2"/>
        <v>1</v>
      </c>
      <c r="AI20" s="365" t="s">
        <v>105</v>
      </c>
      <c r="AJ20" s="349">
        <v>445097</v>
      </c>
      <c r="AK20" s="350">
        <f aca="true" t="shared" si="4" ref="AK20:AK30">AJ20/$AJ$19*100</f>
        <v>132.0911556792754</v>
      </c>
      <c r="AL20" s="351">
        <f t="shared" si="3"/>
        <v>2866.0463618802314</v>
      </c>
      <c r="AM20" s="377">
        <v>155.3</v>
      </c>
      <c r="AN20" s="349">
        <v>459263</v>
      </c>
      <c r="AO20" s="350">
        <f aca="true" t="shared" si="5" ref="AO20:AO30">AN20/$AN$19*100</f>
        <v>138.4640199708156</v>
      </c>
      <c r="AP20" s="378">
        <f t="shared" si="0"/>
        <v>32.0911556792754</v>
      </c>
      <c r="AQ20" s="378">
        <f t="shared" si="1"/>
        <v>38.4640199708156</v>
      </c>
      <c r="AR20" s="353"/>
      <c r="AS20" s="182"/>
      <c r="AT20" s="182"/>
      <c r="AU20" s="182"/>
      <c r="AV20" s="182"/>
      <c r="AW20" s="182"/>
      <c r="AX20" s="182"/>
      <c r="AY20" s="182"/>
      <c r="AZ20" s="182"/>
      <c r="BA20" s="182"/>
      <c r="BB20" s="182"/>
    </row>
    <row r="21" spans="1:44" ht="18" customHeight="1">
      <c r="A21" s="314" t="s">
        <v>256</v>
      </c>
      <c r="B21" s="313"/>
      <c r="C21" s="236">
        <v>418385</v>
      </c>
      <c r="D21" s="237">
        <v>124.1638523038206</v>
      </c>
      <c r="E21" s="238">
        <v>2477.116637063351</v>
      </c>
      <c r="F21" s="236">
        <v>388206</v>
      </c>
      <c r="G21" s="244">
        <v>121.51525490576608</v>
      </c>
      <c r="H21" s="243">
        <v>2367.109756097561</v>
      </c>
      <c r="I21" s="77"/>
      <c r="J21" s="77"/>
      <c r="K21" s="77"/>
      <c r="L21" s="77"/>
      <c r="M21" s="77"/>
      <c r="N21" s="77"/>
      <c r="O21" s="77"/>
      <c r="P21" s="77"/>
      <c r="Q21" s="77"/>
      <c r="R21" s="77"/>
      <c r="S21" s="77"/>
      <c r="T21" s="77"/>
      <c r="U21" s="77"/>
      <c r="V21" s="77"/>
      <c r="W21" s="77"/>
      <c r="X21" s="77"/>
      <c r="Y21" s="77"/>
      <c r="Z21" s="77"/>
      <c r="AA21" s="77"/>
      <c r="AB21" s="77"/>
      <c r="AC21" s="77"/>
      <c r="AD21" s="354"/>
      <c r="AE21" s="354"/>
      <c r="AF21" s="354"/>
      <c r="AG21" s="354"/>
      <c r="AH21" s="376">
        <f t="shared" si="2"/>
        <v>2</v>
      </c>
      <c r="AI21" s="365" t="s">
        <v>256</v>
      </c>
      <c r="AJ21" s="349">
        <v>418385</v>
      </c>
      <c r="AK21" s="350">
        <f t="shared" si="4"/>
        <v>124.1638523038206</v>
      </c>
      <c r="AL21" s="351">
        <f t="shared" si="3"/>
        <v>2477.116637063351</v>
      </c>
      <c r="AM21" s="377">
        <v>168.9</v>
      </c>
      <c r="AN21" s="349">
        <v>279593</v>
      </c>
      <c r="AO21" s="350">
        <f t="shared" si="5"/>
        <v>84.29499161852848</v>
      </c>
      <c r="AP21" s="378">
        <f t="shared" si="0"/>
        <v>24.163852303820605</v>
      </c>
      <c r="AQ21" s="378">
        <f t="shared" si="1"/>
        <v>-15.705008381471515</v>
      </c>
      <c r="AR21" s="347"/>
    </row>
    <row r="22" spans="1:44" ht="18" customHeight="1">
      <c r="A22" s="314" t="s">
        <v>257</v>
      </c>
      <c r="B22" s="313"/>
      <c r="C22" s="236">
        <v>256526</v>
      </c>
      <c r="D22" s="237">
        <v>76.12905906303975</v>
      </c>
      <c r="E22" s="238">
        <v>1441.9673974142777</v>
      </c>
      <c r="F22" s="236">
        <v>289600</v>
      </c>
      <c r="G22" s="244">
        <v>90.6498555424436</v>
      </c>
      <c r="H22" s="243">
        <v>1644.520159000568</v>
      </c>
      <c r="I22" s="77"/>
      <c r="J22" s="77"/>
      <c r="K22" s="77"/>
      <c r="L22" s="77"/>
      <c r="M22" s="77"/>
      <c r="N22" s="77"/>
      <c r="O22" s="77"/>
      <c r="P22" s="77"/>
      <c r="Q22" s="77"/>
      <c r="R22" s="77"/>
      <c r="S22" s="77"/>
      <c r="T22" s="77"/>
      <c r="U22" s="77"/>
      <c r="V22" s="77"/>
      <c r="W22" s="77"/>
      <c r="X22" s="77"/>
      <c r="Y22" s="77"/>
      <c r="Z22" s="77"/>
      <c r="AA22" s="77"/>
      <c r="AB22" s="77"/>
      <c r="AC22" s="77"/>
      <c r="AD22" s="354"/>
      <c r="AE22" s="354"/>
      <c r="AF22" s="354"/>
      <c r="AG22" s="354"/>
      <c r="AH22" s="376">
        <f t="shared" si="2"/>
        <v>11</v>
      </c>
      <c r="AI22" s="365" t="s">
        <v>257</v>
      </c>
      <c r="AJ22" s="349">
        <v>256526</v>
      </c>
      <c r="AK22" s="350">
        <f t="shared" si="4"/>
        <v>76.12905906303975</v>
      </c>
      <c r="AL22" s="351">
        <f t="shared" si="3"/>
        <v>1441.9673974142777</v>
      </c>
      <c r="AM22" s="377">
        <v>177.9</v>
      </c>
      <c r="AN22" s="349">
        <v>271041</v>
      </c>
      <c r="AO22" s="350">
        <f t="shared" si="5"/>
        <v>81.71663390455977</v>
      </c>
      <c r="AP22" s="378">
        <f t="shared" si="0"/>
        <v>-23.870940936960253</v>
      </c>
      <c r="AQ22" s="378">
        <f t="shared" si="1"/>
        <v>-18.28336609544023</v>
      </c>
      <c r="AR22" s="347"/>
    </row>
    <row r="23" spans="1:44" ht="18" customHeight="1">
      <c r="A23" s="314" t="s">
        <v>120</v>
      </c>
      <c r="B23" s="313"/>
      <c r="C23" s="236">
        <v>193854</v>
      </c>
      <c r="D23" s="237">
        <v>57.529929190828646</v>
      </c>
      <c r="E23" s="238">
        <v>1434.8926720947447</v>
      </c>
      <c r="F23" s="236">
        <v>241927</v>
      </c>
      <c r="G23" s="244">
        <v>75.72737431566559</v>
      </c>
      <c r="H23" s="243">
        <v>1708.5240112994352</v>
      </c>
      <c r="I23" s="77"/>
      <c r="J23" s="77"/>
      <c r="K23" s="77"/>
      <c r="L23" s="77"/>
      <c r="M23" s="77"/>
      <c r="N23" s="77"/>
      <c r="O23" s="77"/>
      <c r="P23" s="77"/>
      <c r="Q23" s="77"/>
      <c r="R23" s="77"/>
      <c r="S23" s="77"/>
      <c r="T23" s="77"/>
      <c r="U23" s="77"/>
      <c r="V23" s="77"/>
      <c r="W23" s="77"/>
      <c r="X23" s="77"/>
      <c r="Y23" s="77"/>
      <c r="Z23" s="77"/>
      <c r="AA23" s="77"/>
      <c r="AB23" s="77"/>
      <c r="AC23" s="77"/>
      <c r="AD23" s="354"/>
      <c r="AE23" s="354"/>
      <c r="AF23" s="354"/>
      <c r="AG23" s="354"/>
      <c r="AH23" s="376">
        <f t="shared" si="2"/>
        <v>12</v>
      </c>
      <c r="AI23" s="365" t="s">
        <v>120</v>
      </c>
      <c r="AJ23" s="349">
        <v>193854</v>
      </c>
      <c r="AK23" s="350">
        <f t="shared" si="4"/>
        <v>57.529929190828646</v>
      </c>
      <c r="AL23" s="351">
        <f t="shared" si="3"/>
        <v>1434.8926720947447</v>
      </c>
      <c r="AM23" s="377">
        <v>135.1</v>
      </c>
      <c r="AN23" s="349">
        <v>191606</v>
      </c>
      <c r="AO23" s="350">
        <f t="shared" si="5"/>
        <v>57.76763425429022</v>
      </c>
      <c r="AP23" s="378">
        <f t="shared" si="0"/>
        <v>-42.470070809171354</v>
      </c>
      <c r="AQ23" s="378">
        <f t="shared" si="1"/>
        <v>-42.23236574570978</v>
      </c>
      <c r="AR23" s="347"/>
    </row>
    <row r="24" spans="1:44" ht="18" customHeight="1">
      <c r="A24" s="314" t="s">
        <v>106</v>
      </c>
      <c r="B24" s="313"/>
      <c r="C24" s="238">
        <v>400615</v>
      </c>
      <c r="D24" s="237">
        <v>118.89026062285954</v>
      </c>
      <c r="E24" s="238">
        <v>2587.9521963824286</v>
      </c>
      <c r="F24" s="236">
        <v>427182</v>
      </c>
      <c r="G24" s="244">
        <v>133.71542330915796</v>
      </c>
      <c r="H24" s="243">
        <v>2797.524557956778</v>
      </c>
      <c r="I24" s="77"/>
      <c r="J24" s="77"/>
      <c r="K24" s="77"/>
      <c r="L24" s="77"/>
      <c r="M24" s="77"/>
      <c r="N24" s="77"/>
      <c r="O24" s="77"/>
      <c r="P24" s="77"/>
      <c r="Q24" s="77"/>
      <c r="R24" s="77"/>
      <c r="S24" s="77"/>
      <c r="T24" s="77"/>
      <c r="U24" s="77"/>
      <c r="V24" s="77"/>
      <c r="W24" s="77"/>
      <c r="X24" s="77"/>
      <c r="Y24" s="77"/>
      <c r="Z24" s="77"/>
      <c r="AA24" s="77"/>
      <c r="AB24" s="77"/>
      <c r="AC24" s="77"/>
      <c r="AD24" s="354"/>
      <c r="AE24" s="354"/>
      <c r="AF24" s="354"/>
      <c r="AG24" s="354"/>
      <c r="AH24" s="376">
        <f t="shared" si="2"/>
        <v>3</v>
      </c>
      <c r="AI24" s="365" t="s">
        <v>106</v>
      </c>
      <c r="AJ24" s="349">
        <v>400615</v>
      </c>
      <c r="AK24" s="350">
        <f t="shared" si="4"/>
        <v>118.89026062285954</v>
      </c>
      <c r="AL24" s="351">
        <f>AJ24/AM24</f>
        <v>2587.9521963824286</v>
      </c>
      <c r="AM24" s="377">
        <v>154.8</v>
      </c>
      <c r="AN24" s="349">
        <v>445906</v>
      </c>
      <c r="AO24" s="350">
        <f t="shared" si="5"/>
        <v>134.4369942475368</v>
      </c>
      <c r="AP24" s="378"/>
      <c r="AQ24" s="378"/>
      <c r="AR24" s="347"/>
    </row>
    <row r="25" spans="1:44" ht="18" customHeight="1">
      <c r="A25" s="314" t="s">
        <v>206</v>
      </c>
      <c r="B25" s="313"/>
      <c r="C25" s="238">
        <v>328841</v>
      </c>
      <c r="D25" s="239">
        <v>97.58993595717025</v>
      </c>
      <c r="E25" s="238">
        <v>2001.4668289713936</v>
      </c>
      <c r="F25" s="236">
        <v>335656</v>
      </c>
      <c r="G25" s="244">
        <v>105.06618754127919</v>
      </c>
      <c r="H25" s="243">
        <v>2139.2989165073295</v>
      </c>
      <c r="I25" s="77"/>
      <c r="J25" s="77"/>
      <c r="K25" s="77"/>
      <c r="L25" s="77"/>
      <c r="M25" s="77"/>
      <c r="N25" s="77"/>
      <c r="O25" s="77"/>
      <c r="P25" s="77"/>
      <c r="Q25" s="77"/>
      <c r="R25" s="77"/>
      <c r="S25" s="77"/>
      <c r="T25" s="77"/>
      <c r="U25" s="77"/>
      <c r="V25" s="77"/>
      <c r="W25" s="77"/>
      <c r="X25" s="77"/>
      <c r="Y25" s="77"/>
      <c r="Z25" s="77"/>
      <c r="AA25" s="77"/>
      <c r="AB25" s="77"/>
      <c r="AC25" s="77"/>
      <c r="AD25" s="354"/>
      <c r="AE25" s="354"/>
      <c r="AF25" s="354"/>
      <c r="AG25" s="354"/>
      <c r="AH25" s="376">
        <f t="shared" si="2"/>
        <v>7</v>
      </c>
      <c r="AI25" s="365" t="s">
        <v>206</v>
      </c>
      <c r="AJ25" s="355">
        <v>328841</v>
      </c>
      <c r="AK25" s="350">
        <f t="shared" si="4"/>
        <v>97.58993595717025</v>
      </c>
      <c r="AL25" s="351">
        <f>AJ25/AM25</f>
        <v>2001.4668289713936</v>
      </c>
      <c r="AM25" s="357">
        <v>164.3</v>
      </c>
      <c r="AN25" s="355" t="s">
        <v>122</v>
      </c>
      <c r="AO25" s="379" t="s">
        <v>390</v>
      </c>
      <c r="AP25" s="378"/>
      <c r="AQ25" s="378"/>
      <c r="AR25" s="347"/>
    </row>
    <row r="26" spans="1:44" ht="18" customHeight="1">
      <c r="A26" s="314" t="s">
        <v>263</v>
      </c>
      <c r="B26" s="313"/>
      <c r="C26" s="238">
        <v>141201</v>
      </c>
      <c r="D26" s="239">
        <v>41.904131623150384</v>
      </c>
      <c r="E26" s="238">
        <v>1213.0670103092782</v>
      </c>
      <c r="F26" s="236">
        <v>162412</v>
      </c>
      <c r="G26" s="244">
        <v>50.83779122361655</v>
      </c>
      <c r="H26" s="243">
        <v>1322.57328990228</v>
      </c>
      <c r="I26" s="77"/>
      <c r="J26" s="77"/>
      <c r="K26" s="77"/>
      <c r="L26" s="77"/>
      <c r="M26" s="77"/>
      <c r="N26" s="77"/>
      <c r="O26" s="77"/>
      <c r="P26" s="77"/>
      <c r="Q26" s="77"/>
      <c r="R26" s="77"/>
      <c r="S26" s="77"/>
      <c r="T26" s="77"/>
      <c r="U26" s="77"/>
      <c r="V26" s="77"/>
      <c r="W26" s="77"/>
      <c r="X26" s="77"/>
      <c r="Y26" s="77"/>
      <c r="Z26" s="77"/>
      <c r="AA26" s="77"/>
      <c r="AB26" s="77"/>
      <c r="AC26" s="77"/>
      <c r="AD26" s="354"/>
      <c r="AE26" s="354"/>
      <c r="AF26" s="354"/>
      <c r="AG26" s="354"/>
      <c r="AH26" s="376">
        <f t="shared" si="2"/>
        <v>13</v>
      </c>
      <c r="AI26" s="365" t="s">
        <v>263</v>
      </c>
      <c r="AJ26" s="349">
        <v>141201</v>
      </c>
      <c r="AK26" s="350">
        <f t="shared" si="4"/>
        <v>41.904131623150384</v>
      </c>
      <c r="AL26" s="351">
        <f>AJ26/AM26</f>
        <v>1213.0670103092782</v>
      </c>
      <c r="AM26" s="377">
        <v>116.4</v>
      </c>
      <c r="AN26" s="349">
        <v>108793</v>
      </c>
      <c r="AO26" s="350">
        <f t="shared" si="5"/>
        <v>32.80019536667431</v>
      </c>
      <c r="AP26" s="378"/>
      <c r="AQ26" s="378"/>
      <c r="AR26" s="347"/>
    </row>
    <row r="27" spans="1:44" ht="18" customHeight="1">
      <c r="A27" s="314" t="s">
        <v>264</v>
      </c>
      <c r="B27" s="313"/>
      <c r="C27" s="238">
        <v>257493</v>
      </c>
      <c r="D27" s="239">
        <v>76.41603504252706</v>
      </c>
      <c r="E27" s="238">
        <v>1938.9533132530119</v>
      </c>
      <c r="F27" s="236">
        <v>303764</v>
      </c>
      <c r="G27" s="244">
        <v>95.08343480315898</v>
      </c>
      <c r="H27" s="243">
        <v>2077.7291381668947</v>
      </c>
      <c r="I27" s="77"/>
      <c r="J27" s="77"/>
      <c r="K27" s="77"/>
      <c r="L27" s="77"/>
      <c r="M27" s="77"/>
      <c r="N27" s="77"/>
      <c r="O27" s="77"/>
      <c r="P27" s="77"/>
      <c r="Q27" s="77"/>
      <c r="R27" s="77"/>
      <c r="S27" s="77"/>
      <c r="T27" s="77"/>
      <c r="U27" s="77"/>
      <c r="V27" s="77"/>
      <c r="W27" s="77"/>
      <c r="X27" s="77"/>
      <c r="Y27" s="77"/>
      <c r="Z27" s="77"/>
      <c r="AA27" s="77"/>
      <c r="AB27" s="77"/>
      <c r="AC27" s="77"/>
      <c r="AD27" s="354"/>
      <c r="AE27" s="354"/>
      <c r="AF27" s="354"/>
      <c r="AG27" s="354"/>
      <c r="AH27" s="376">
        <f t="shared" si="2"/>
        <v>10</v>
      </c>
      <c r="AI27" s="365" t="s">
        <v>264</v>
      </c>
      <c r="AJ27" s="349">
        <v>257493</v>
      </c>
      <c r="AK27" s="350">
        <f t="shared" si="4"/>
        <v>76.41603504252706</v>
      </c>
      <c r="AL27" s="351">
        <f>AJ27/AM27</f>
        <v>1938.9533132530119</v>
      </c>
      <c r="AM27" s="377">
        <v>132.8</v>
      </c>
      <c r="AN27" s="349">
        <v>268362</v>
      </c>
      <c r="AO27" s="350">
        <f t="shared" si="5"/>
        <v>80.90893742236587</v>
      </c>
      <c r="AP27" s="378"/>
      <c r="AQ27" s="378"/>
      <c r="AR27" s="347"/>
    </row>
    <row r="28" spans="1:44" ht="18" customHeight="1">
      <c r="A28" s="314" t="s">
        <v>265</v>
      </c>
      <c r="B28" s="313"/>
      <c r="C28" s="238">
        <v>349003</v>
      </c>
      <c r="D28" s="239">
        <v>103.5733999679489</v>
      </c>
      <c r="E28" s="238">
        <v>2754.561957379637</v>
      </c>
      <c r="F28" s="236">
        <v>372177</v>
      </c>
      <c r="G28" s="244">
        <v>116.49789808777635</v>
      </c>
      <c r="H28" s="243">
        <v>2702.81045751634</v>
      </c>
      <c r="I28" s="77"/>
      <c r="J28" s="77"/>
      <c r="K28" s="77"/>
      <c r="L28" s="77"/>
      <c r="M28" s="77"/>
      <c r="N28" s="77"/>
      <c r="O28" s="77"/>
      <c r="P28" s="77"/>
      <c r="Q28" s="77"/>
      <c r="R28" s="77"/>
      <c r="S28" s="77"/>
      <c r="T28" s="77"/>
      <c r="U28" s="77"/>
      <c r="V28" s="77"/>
      <c r="W28" s="77"/>
      <c r="X28" s="77"/>
      <c r="Y28" s="77"/>
      <c r="Z28" s="77"/>
      <c r="AA28" s="77"/>
      <c r="AB28" s="77"/>
      <c r="AC28" s="77"/>
      <c r="AD28" s="354"/>
      <c r="AE28" s="354"/>
      <c r="AF28" s="354"/>
      <c r="AG28" s="354"/>
      <c r="AH28" s="376">
        <f t="shared" si="2"/>
        <v>5</v>
      </c>
      <c r="AI28" s="365" t="s">
        <v>265</v>
      </c>
      <c r="AJ28" s="349">
        <v>349003</v>
      </c>
      <c r="AK28" s="350">
        <f t="shared" si="4"/>
        <v>103.5733999679489</v>
      </c>
      <c r="AL28" s="351">
        <f>AJ28/AM28</f>
        <v>2754.561957379637</v>
      </c>
      <c r="AM28" s="377">
        <v>126.7</v>
      </c>
      <c r="AN28" s="349">
        <v>391032</v>
      </c>
      <c r="AO28" s="350">
        <f t="shared" si="5"/>
        <v>117.89293423861264</v>
      </c>
      <c r="AP28" s="378"/>
      <c r="AQ28" s="378"/>
      <c r="AR28" s="347"/>
    </row>
    <row r="29" spans="1:44" ht="18" customHeight="1">
      <c r="A29" s="314" t="s">
        <v>258</v>
      </c>
      <c r="B29" s="313"/>
      <c r="C29" s="238">
        <v>274931</v>
      </c>
      <c r="D29" s="239">
        <v>81.59109929309535</v>
      </c>
      <c r="E29" s="238">
        <v>1903.9542936288087</v>
      </c>
      <c r="F29" s="236">
        <v>281095</v>
      </c>
      <c r="G29" s="244">
        <v>87.98764207079829</v>
      </c>
      <c r="H29" s="243">
        <v>1875.2168112074717</v>
      </c>
      <c r="I29" s="77"/>
      <c r="J29" s="77"/>
      <c r="K29" s="77"/>
      <c r="L29" s="77"/>
      <c r="M29" s="77"/>
      <c r="N29" s="77"/>
      <c r="O29" s="77"/>
      <c r="P29" s="77"/>
      <c r="Q29" s="77"/>
      <c r="R29" s="77"/>
      <c r="S29" s="77"/>
      <c r="T29" s="77"/>
      <c r="U29" s="77"/>
      <c r="V29" s="77"/>
      <c r="W29" s="77"/>
      <c r="X29" s="77"/>
      <c r="Y29" s="77"/>
      <c r="Z29" s="77"/>
      <c r="AA29" s="77"/>
      <c r="AB29" s="77"/>
      <c r="AC29" s="77"/>
      <c r="AD29" s="354"/>
      <c r="AE29" s="354"/>
      <c r="AF29" s="354"/>
      <c r="AG29" s="354"/>
      <c r="AH29" s="376">
        <f t="shared" si="2"/>
        <v>8</v>
      </c>
      <c r="AI29" s="365" t="s">
        <v>258</v>
      </c>
      <c r="AJ29" s="349">
        <v>274931</v>
      </c>
      <c r="AK29" s="350">
        <f t="shared" si="4"/>
        <v>81.59109929309535</v>
      </c>
      <c r="AL29" s="351">
        <f t="shared" si="3"/>
        <v>1903.9542936288087</v>
      </c>
      <c r="AM29" s="380">
        <v>144.4</v>
      </c>
      <c r="AN29" s="349">
        <v>317935</v>
      </c>
      <c r="AO29" s="350">
        <f t="shared" si="5"/>
        <v>95.85478949843828</v>
      </c>
      <c r="AP29" s="378"/>
      <c r="AQ29" s="378"/>
      <c r="AR29" s="347"/>
    </row>
    <row r="30" spans="1:44" ht="18" customHeight="1">
      <c r="A30" s="518" t="s">
        <v>107</v>
      </c>
      <c r="B30" s="519"/>
      <c r="C30" s="240">
        <v>274054</v>
      </c>
      <c r="D30" s="241">
        <v>81.33083255678682</v>
      </c>
      <c r="E30" s="240">
        <v>1787.6973255055445</v>
      </c>
      <c r="F30" s="245">
        <v>264945</v>
      </c>
      <c r="G30" s="246">
        <v>82.93241014051354</v>
      </c>
      <c r="H30" s="247">
        <v>1773.3935742971887</v>
      </c>
      <c r="I30" s="77"/>
      <c r="J30" s="77"/>
      <c r="K30" s="77"/>
      <c r="L30" s="77"/>
      <c r="M30" s="77"/>
      <c r="N30" s="77"/>
      <c r="O30" s="77"/>
      <c r="P30" s="77"/>
      <c r="Q30" s="77"/>
      <c r="R30" s="77"/>
      <c r="S30" s="77"/>
      <c r="T30" s="77"/>
      <c r="U30" s="77"/>
      <c r="V30" s="77"/>
      <c r="W30" s="77"/>
      <c r="X30" s="77"/>
      <c r="Y30" s="77"/>
      <c r="Z30" s="77"/>
      <c r="AA30" s="77"/>
      <c r="AB30" s="77"/>
      <c r="AC30" s="77"/>
      <c r="AD30" s="354"/>
      <c r="AE30" s="354"/>
      <c r="AF30" s="354"/>
      <c r="AG30" s="354"/>
      <c r="AH30" s="376">
        <f t="shared" si="2"/>
        <v>9</v>
      </c>
      <c r="AI30" s="381" t="s">
        <v>107</v>
      </c>
      <c r="AJ30" s="349">
        <v>274054</v>
      </c>
      <c r="AK30" s="350">
        <f t="shared" si="4"/>
        <v>81.33083255678682</v>
      </c>
      <c r="AL30" s="351">
        <f>AJ30/AM30</f>
        <v>1787.6973255055445</v>
      </c>
      <c r="AM30" s="380">
        <v>153.3</v>
      </c>
      <c r="AN30" s="349">
        <v>273150</v>
      </c>
      <c r="AO30" s="350">
        <f t="shared" si="5"/>
        <v>82.35248007139326</v>
      </c>
      <c r="AP30" s="378"/>
      <c r="AQ30" s="378"/>
      <c r="AR30" s="347"/>
    </row>
    <row r="31" spans="1:44" ht="13.5">
      <c r="A31" s="26" t="s">
        <v>191</v>
      </c>
      <c r="B31" s="114"/>
      <c r="C31" s="114"/>
      <c r="D31" s="114"/>
      <c r="E31" s="114"/>
      <c r="F31" s="114"/>
      <c r="G31" s="114"/>
      <c r="H31" s="114"/>
      <c r="I31" s="77"/>
      <c r="J31" s="77"/>
      <c r="K31" s="77"/>
      <c r="L31" s="77"/>
      <c r="M31" s="77"/>
      <c r="N31" s="77"/>
      <c r="O31" s="77"/>
      <c r="P31" s="77"/>
      <c r="Q31" s="77"/>
      <c r="R31" s="77"/>
      <c r="S31" s="77"/>
      <c r="T31" s="77"/>
      <c r="U31" s="77"/>
      <c r="V31" s="77"/>
      <c r="W31" s="77"/>
      <c r="X31" s="77"/>
      <c r="Y31" s="77"/>
      <c r="Z31" s="77"/>
      <c r="AA31" s="77"/>
      <c r="AB31" s="77"/>
      <c r="AC31" s="77"/>
      <c r="AD31" s="354"/>
      <c r="AE31" s="354"/>
      <c r="AF31" s="354"/>
      <c r="AG31" s="354"/>
      <c r="AI31" s="344" t="s">
        <v>132</v>
      </c>
      <c r="AP31" s="378"/>
      <c r="AQ31" s="378"/>
      <c r="AR31" s="347"/>
    </row>
    <row r="32" spans="1:44" ht="13.5">
      <c r="A32" s="26"/>
      <c r="B32" s="114"/>
      <c r="C32" s="114"/>
      <c r="D32" s="114"/>
      <c r="E32" s="114"/>
      <c r="F32" s="114"/>
      <c r="G32" s="114"/>
      <c r="H32" s="114"/>
      <c r="I32" s="77"/>
      <c r="J32" s="77"/>
      <c r="K32" s="77"/>
      <c r="L32" s="77"/>
      <c r="M32" s="77"/>
      <c r="N32" s="77"/>
      <c r="O32" s="77"/>
      <c r="P32" s="77"/>
      <c r="Q32" s="77"/>
      <c r="R32" s="77"/>
      <c r="S32" s="77"/>
      <c r="T32" s="77"/>
      <c r="U32" s="77"/>
      <c r="V32" s="77"/>
      <c r="W32" s="77"/>
      <c r="X32" s="77"/>
      <c r="Y32" s="77"/>
      <c r="Z32" s="77"/>
      <c r="AA32" s="77"/>
      <c r="AB32" s="77"/>
      <c r="AC32" s="77"/>
      <c r="AD32" s="354"/>
      <c r="AE32" s="354"/>
      <c r="AF32" s="354"/>
      <c r="AG32" s="354"/>
      <c r="AI32" s="365"/>
      <c r="AJ32" s="330" t="s">
        <v>336</v>
      </c>
      <c r="AK32" s="372" t="s">
        <v>129</v>
      </c>
      <c r="AL32" s="372" t="s">
        <v>133</v>
      </c>
      <c r="AM32" s="372" t="s">
        <v>130</v>
      </c>
      <c r="AP32" s="378">
        <f>-(100-AK29)</f>
        <v>-18.408900706904646</v>
      </c>
      <c r="AQ32" s="378">
        <f>-(100-AO29)</f>
        <v>-4.145210501561721</v>
      </c>
      <c r="AR32" s="347"/>
    </row>
    <row r="33" spans="1:39" ht="16.5" customHeight="1">
      <c r="A33" s="114"/>
      <c r="B33" s="114"/>
      <c r="C33" s="114"/>
      <c r="D33" s="114"/>
      <c r="E33" s="114"/>
      <c r="F33" s="114"/>
      <c r="G33" s="114"/>
      <c r="H33" s="115"/>
      <c r="I33" s="77"/>
      <c r="J33" s="77"/>
      <c r="K33" s="77"/>
      <c r="L33" s="77"/>
      <c r="M33" s="77"/>
      <c r="N33" s="77"/>
      <c r="O33" s="77"/>
      <c r="P33" s="77"/>
      <c r="Q33" s="77"/>
      <c r="R33" s="77"/>
      <c r="S33" s="77"/>
      <c r="T33" s="77"/>
      <c r="U33" s="77"/>
      <c r="V33" s="77"/>
      <c r="W33" s="77"/>
      <c r="X33" s="77"/>
      <c r="Y33" s="77"/>
      <c r="Z33" s="77"/>
      <c r="AA33" s="77"/>
      <c r="AB33" s="77"/>
      <c r="AC33" s="77"/>
      <c r="AD33" s="354"/>
      <c r="AE33" s="354"/>
      <c r="AF33" s="354"/>
      <c r="AG33" s="354"/>
      <c r="AI33" s="365" t="s">
        <v>205</v>
      </c>
      <c r="AJ33" s="349">
        <v>372058</v>
      </c>
      <c r="AK33" s="358">
        <f aca="true" t="shared" si="6" ref="AK33:AK46">AJ33/$AJ$35*100</f>
        <v>116.4606490103953</v>
      </c>
      <c r="AL33" s="351">
        <f>AJ33/AM33</f>
        <v>2246.727053140097</v>
      </c>
      <c r="AM33" s="382">
        <v>165.6</v>
      </c>
    </row>
    <row r="34" spans="1:39" ht="16.5" customHeight="1">
      <c r="A34" s="311" t="s">
        <v>221</v>
      </c>
      <c r="B34" s="311"/>
      <c r="C34" s="311"/>
      <c r="D34" s="311"/>
      <c r="E34" s="311"/>
      <c r="F34" s="311"/>
      <c r="G34" s="311"/>
      <c r="H34" s="311"/>
      <c r="I34" s="77"/>
      <c r="J34" s="77"/>
      <c r="K34" s="77"/>
      <c r="L34" s="77"/>
      <c r="M34" s="77"/>
      <c r="N34" s="77"/>
      <c r="O34" s="77"/>
      <c r="P34" s="77"/>
      <c r="Q34" s="77"/>
      <c r="R34" s="77"/>
      <c r="S34" s="77"/>
      <c r="T34" s="77"/>
      <c r="U34" s="77"/>
      <c r="V34" s="77"/>
      <c r="W34" s="77"/>
      <c r="X34" s="77"/>
      <c r="Y34" s="77"/>
      <c r="Z34" s="77"/>
      <c r="AA34" s="77"/>
      <c r="AB34" s="77"/>
      <c r="AC34" s="77"/>
      <c r="AF34" s="354"/>
      <c r="AG34" s="354"/>
      <c r="AI34" s="365" t="s">
        <v>104</v>
      </c>
      <c r="AJ34" s="349">
        <v>359455</v>
      </c>
      <c r="AK34" s="358">
        <f t="shared" si="6"/>
        <v>112.5156900000313</v>
      </c>
      <c r="AL34" s="351">
        <f aca="true" t="shared" si="7" ref="AL34:AL46">AJ34/AM34</f>
        <v>2061.0951834862385</v>
      </c>
      <c r="AM34" s="382">
        <v>174.4</v>
      </c>
    </row>
    <row r="35" spans="1:39" ht="16.5" customHeight="1">
      <c r="A35" s="116" t="s">
        <v>235</v>
      </c>
      <c r="B35" s="117" t="s">
        <v>241</v>
      </c>
      <c r="C35" s="117" t="s">
        <v>267</v>
      </c>
      <c r="D35" s="117" t="s">
        <v>318</v>
      </c>
      <c r="E35" s="117" t="s">
        <v>338</v>
      </c>
      <c r="AD35" s="359" t="s">
        <v>348</v>
      </c>
      <c r="AE35" s="360"/>
      <c r="AF35" s="361" t="s">
        <v>129</v>
      </c>
      <c r="AG35" s="354"/>
      <c r="AI35" s="365" t="s">
        <v>86</v>
      </c>
      <c r="AJ35" s="349">
        <v>319471</v>
      </c>
      <c r="AK35" s="358">
        <f t="shared" si="6"/>
        <v>100</v>
      </c>
      <c r="AL35" s="351">
        <f t="shared" si="7"/>
        <v>1906.1515513126492</v>
      </c>
      <c r="AM35" s="382">
        <v>167.6</v>
      </c>
    </row>
    <row r="36" spans="1:39" ht="16.5" customHeight="1">
      <c r="A36" s="118" t="s">
        <v>205</v>
      </c>
      <c r="B36" s="119" t="s">
        <v>217</v>
      </c>
      <c r="C36" s="119" t="s">
        <v>217</v>
      </c>
      <c r="D36" s="119" t="s">
        <v>128</v>
      </c>
      <c r="E36" s="119" t="s">
        <v>128</v>
      </c>
      <c r="AD36" s="361" t="s">
        <v>344</v>
      </c>
      <c r="AE36" s="361" t="s">
        <v>345</v>
      </c>
      <c r="AF36" s="362" t="s">
        <v>347</v>
      </c>
      <c r="AG36" s="383" t="s">
        <v>346</v>
      </c>
      <c r="AI36" s="365" t="s">
        <v>105</v>
      </c>
      <c r="AJ36" s="349">
        <v>458038</v>
      </c>
      <c r="AK36" s="358">
        <f t="shared" si="6"/>
        <v>143.37388996184316</v>
      </c>
      <c r="AL36" s="351">
        <f t="shared" si="7"/>
        <v>2877.1231155778896</v>
      </c>
      <c r="AM36" s="382">
        <v>159.2</v>
      </c>
    </row>
    <row r="37" spans="1:39" ht="16.5" customHeight="1">
      <c r="A37" s="112" t="s">
        <v>104</v>
      </c>
      <c r="B37" s="458">
        <v>92.50046772120196</v>
      </c>
      <c r="C37" s="458">
        <v>96.57797332215937</v>
      </c>
      <c r="D37" s="459">
        <v>95.67359293785651</v>
      </c>
      <c r="E37" s="459">
        <v>115.92998617054742</v>
      </c>
      <c r="AD37" s="363">
        <f aca="true" t="shared" si="8" ref="AD37:AD48">ABS(D37-100)</f>
        <v>4.326407062143488</v>
      </c>
      <c r="AE37" s="363">
        <f aca="true" t="shared" si="9" ref="AE37:AE48">ABS(E37-100)</f>
        <v>15.929986170547423</v>
      </c>
      <c r="AF37" s="363" t="str">
        <f>IF((AE37-AD37)&gt;0,"拡大","縮小")</f>
        <v>拡大</v>
      </c>
      <c r="AG37" s="384">
        <f>AE37-AD37</f>
        <v>11.603579108403935</v>
      </c>
      <c r="AI37" s="365" t="s">
        <v>256</v>
      </c>
      <c r="AJ37" s="349">
        <v>388206</v>
      </c>
      <c r="AK37" s="358">
        <f t="shared" si="6"/>
        <v>121.51525490576608</v>
      </c>
      <c r="AL37" s="351">
        <f t="shared" si="7"/>
        <v>2367.109756097561</v>
      </c>
      <c r="AM37" s="382">
        <v>164</v>
      </c>
    </row>
    <row r="38" spans="1:39" ht="16.5" customHeight="1">
      <c r="A38" s="193" t="s">
        <v>340</v>
      </c>
      <c r="B38" s="458">
        <v>132.84700386850696</v>
      </c>
      <c r="C38" s="458">
        <v>134.3602449770296</v>
      </c>
      <c r="D38" s="459">
        <v>138.4640199708156</v>
      </c>
      <c r="E38" s="459">
        <v>132.0911556792754</v>
      </c>
      <c r="AD38" s="363">
        <f t="shared" si="8"/>
        <v>38.4640199708156</v>
      </c>
      <c r="AE38" s="363">
        <f t="shared" si="9"/>
        <v>32.0911556792754</v>
      </c>
      <c r="AF38" s="363" t="str">
        <f aca="true" t="shared" si="10" ref="AF38:AF48">IF((AE38-AD38)&gt;0,"拡大","縮小")</f>
        <v>縮小</v>
      </c>
      <c r="AG38" s="384">
        <f aca="true" t="shared" si="11" ref="AG38:AG48">AE38-AD38</f>
        <v>-6.372864291540196</v>
      </c>
      <c r="AI38" s="365" t="s">
        <v>257</v>
      </c>
      <c r="AJ38" s="349">
        <v>289600</v>
      </c>
      <c r="AK38" s="358">
        <f t="shared" si="6"/>
        <v>90.6498555424436</v>
      </c>
      <c r="AL38" s="351">
        <f t="shared" si="7"/>
        <v>1644.520159000568</v>
      </c>
      <c r="AM38" s="382">
        <v>176.1</v>
      </c>
    </row>
    <row r="39" spans="1:39" ht="16.5" customHeight="1">
      <c r="A39" s="120" t="s">
        <v>256</v>
      </c>
      <c r="B39" s="458">
        <v>79.48031648128814</v>
      </c>
      <c r="C39" s="458">
        <v>83.1045403340651</v>
      </c>
      <c r="D39" s="459">
        <v>84.29499161852848</v>
      </c>
      <c r="E39" s="459">
        <v>124.1638523038206</v>
      </c>
      <c r="AD39" s="363">
        <f t="shared" si="8"/>
        <v>15.705008381471515</v>
      </c>
      <c r="AE39" s="363">
        <f t="shared" si="9"/>
        <v>24.163852303820605</v>
      </c>
      <c r="AF39" s="363" t="str">
        <f t="shared" si="10"/>
        <v>拡大</v>
      </c>
      <c r="AG39" s="384">
        <f t="shared" si="11"/>
        <v>8.45884392234909</v>
      </c>
      <c r="AH39" s="365"/>
      <c r="AI39" s="365" t="s">
        <v>120</v>
      </c>
      <c r="AJ39" s="349">
        <v>241927</v>
      </c>
      <c r="AK39" s="358">
        <f t="shared" si="6"/>
        <v>75.72737431566559</v>
      </c>
      <c r="AL39" s="351">
        <f t="shared" si="7"/>
        <v>1708.5240112994352</v>
      </c>
      <c r="AM39" s="382">
        <v>141.6</v>
      </c>
    </row>
    <row r="40" spans="1:39" ht="16.5" customHeight="1">
      <c r="A40" s="112" t="s">
        <v>257</v>
      </c>
      <c r="B40" s="458">
        <v>79.14808355009446</v>
      </c>
      <c r="C40" s="458">
        <v>81.68896904993973</v>
      </c>
      <c r="D40" s="459">
        <v>81.71663390455977</v>
      </c>
      <c r="E40" s="459">
        <v>76.12905906303975</v>
      </c>
      <c r="AD40" s="363">
        <f t="shared" si="8"/>
        <v>18.28336609544023</v>
      </c>
      <c r="AE40" s="363">
        <f t="shared" si="9"/>
        <v>23.870940936960253</v>
      </c>
      <c r="AF40" s="363" t="str">
        <f t="shared" si="10"/>
        <v>拡大</v>
      </c>
      <c r="AG40" s="384">
        <f t="shared" si="11"/>
        <v>5.5875748415200235</v>
      </c>
      <c r="AI40" s="365" t="s">
        <v>106</v>
      </c>
      <c r="AJ40" s="349">
        <v>427182</v>
      </c>
      <c r="AK40" s="358">
        <f t="shared" si="6"/>
        <v>133.71542330915796</v>
      </c>
      <c r="AL40" s="351">
        <f t="shared" si="7"/>
        <v>2797.524557956778</v>
      </c>
      <c r="AM40" s="382">
        <v>152.7</v>
      </c>
    </row>
    <row r="41" spans="1:39" ht="16.5" customHeight="1">
      <c r="A41" s="112" t="s">
        <v>120</v>
      </c>
      <c r="B41" s="458">
        <v>52.080906715269435</v>
      </c>
      <c r="C41" s="458">
        <v>58.69580399408508</v>
      </c>
      <c r="D41" s="460">
        <v>57.76763425429022</v>
      </c>
      <c r="E41" s="460">
        <v>57.529929190828646</v>
      </c>
      <c r="AD41" s="363">
        <f t="shared" si="8"/>
        <v>42.23236574570978</v>
      </c>
      <c r="AE41" s="363">
        <f t="shared" si="9"/>
        <v>42.470070809171354</v>
      </c>
      <c r="AF41" s="363" t="str">
        <f t="shared" si="10"/>
        <v>拡大</v>
      </c>
      <c r="AG41" s="384">
        <f t="shared" si="11"/>
        <v>0.2377050634615756</v>
      </c>
      <c r="AI41" s="365" t="s">
        <v>206</v>
      </c>
      <c r="AJ41" s="349">
        <v>335656</v>
      </c>
      <c r="AK41" s="358">
        <f t="shared" si="6"/>
        <v>105.06618754127919</v>
      </c>
      <c r="AL41" s="351">
        <f t="shared" si="7"/>
        <v>2139.2989165073295</v>
      </c>
      <c r="AM41" s="382">
        <v>156.9</v>
      </c>
    </row>
    <row r="42" spans="1:39" ht="16.5" customHeight="1">
      <c r="A42" s="112" t="s">
        <v>341</v>
      </c>
      <c r="B42" s="460">
        <v>128.3137292769332</v>
      </c>
      <c r="C42" s="460">
        <v>131.15258838211315</v>
      </c>
      <c r="D42" s="460">
        <v>134.4369942475368</v>
      </c>
      <c r="E42" s="460">
        <v>118.89026062285954</v>
      </c>
      <c r="AD42" s="363">
        <f t="shared" si="8"/>
        <v>34.4369942475368</v>
      </c>
      <c r="AE42" s="363">
        <f t="shared" si="9"/>
        <v>18.890260622859543</v>
      </c>
      <c r="AF42" s="363" t="str">
        <f t="shared" si="10"/>
        <v>縮小</v>
      </c>
      <c r="AG42" s="384">
        <f t="shared" si="11"/>
        <v>-15.546733624677259</v>
      </c>
      <c r="AI42" s="365" t="s">
        <v>263</v>
      </c>
      <c r="AJ42" s="349">
        <v>162412</v>
      </c>
      <c r="AK42" s="358">
        <f t="shared" si="6"/>
        <v>50.83779122361655</v>
      </c>
      <c r="AL42" s="351">
        <f t="shared" si="7"/>
        <v>1322.57328990228</v>
      </c>
      <c r="AM42" s="382">
        <v>122.8</v>
      </c>
    </row>
    <row r="43" spans="1:39" ht="16.5" customHeight="1">
      <c r="A43" s="112" t="s">
        <v>206</v>
      </c>
      <c r="B43" s="460" t="s">
        <v>122</v>
      </c>
      <c r="C43" s="460" t="s">
        <v>122</v>
      </c>
      <c r="D43" s="461" t="s">
        <v>122</v>
      </c>
      <c r="E43" s="460">
        <v>97.58993595717025</v>
      </c>
      <c r="AD43" s="363" t="e">
        <f t="shared" si="8"/>
        <v>#VALUE!</v>
      </c>
      <c r="AE43" s="363">
        <f t="shared" si="9"/>
        <v>2.4100640428297453</v>
      </c>
      <c r="AF43" s="363" t="e">
        <f t="shared" si="10"/>
        <v>#VALUE!</v>
      </c>
      <c r="AG43" s="384" t="e">
        <f t="shared" si="11"/>
        <v>#VALUE!</v>
      </c>
      <c r="AI43" s="365" t="s">
        <v>264</v>
      </c>
      <c r="AJ43" s="349">
        <v>303764</v>
      </c>
      <c r="AK43" s="358">
        <f t="shared" si="6"/>
        <v>95.08343480315898</v>
      </c>
      <c r="AL43" s="351">
        <f t="shared" si="7"/>
        <v>2077.7291381668947</v>
      </c>
      <c r="AM43" s="382">
        <v>146.2</v>
      </c>
    </row>
    <row r="44" spans="1:39" ht="16.5" customHeight="1">
      <c r="A44" s="112" t="s">
        <v>342</v>
      </c>
      <c r="B44" s="460">
        <v>34.36543811897621</v>
      </c>
      <c r="C44" s="460">
        <v>33.52037578528984</v>
      </c>
      <c r="D44" s="460">
        <v>32.80019536667431</v>
      </c>
      <c r="E44" s="460">
        <v>41.904131623150384</v>
      </c>
      <c r="AD44" s="363">
        <f t="shared" si="8"/>
        <v>67.1998046333257</v>
      </c>
      <c r="AE44" s="363">
        <f t="shared" si="9"/>
        <v>58.095868376849616</v>
      </c>
      <c r="AF44" s="363" t="str">
        <f t="shared" si="10"/>
        <v>縮小</v>
      </c>
      <c r="AG44" s="384">
        <f t="shared" si="11"/>
        <v>-9.103936256476082</v>
      </c>
      <c r="AI44" s="365" t="s">
        <v>265</v>
      </c>
      <c r="AJ44" s="349">
        <v>372177</v>
      </c>
      <c r="AK44" s="358">
        <f t="shared" si="6"/>
        <v>116.49789808777635</v>
      </c>
      <c r="AL44" s="351">
        <f t="shared" si="7"/>
        <v>2702.81045751634</v>
      </c>
      <c r="AM44" s="382">
        <v>137.7</v>
      </c>
    </row>
    <row r="45" spans="1:39" ht="16.5" customHeight="1">
      <c r="A45" s="112" t="s">
        <v>264</v>
      </c>
      <c r="B45" s="460">
        <v>80.74769006077358</v>
      </c>
      <c r="C45" s="460">
        <v>80.38422649140546</v>
      </c>
      <c r="D45" s="460">
        <v>80.90893742236587</v>
      </c>
      <c r="E45" s="460">
        <v>76.41603504252706</v>
      </c>
      <c r="AD45" s="363">
        <f t="shared" si="8"/>
        <v>19.091062577634133</v>
      </c>
      <c r="AE45" s="363">
        <f t="shared" si="9"/>
        <v>23.583964957472944</v>
      </c>
      <c r="AF45" s="363" t="str">
        <f t="shared" si="10"/>
        <v>拡大</v>
      </c>
      <c r="AG45" s="384">
        <f t="shared" si="11"/>
        <v>4.49290237983881</v>
      </c>
      <c r="AI45" s="365" t="s">
        <v>258</v>
      </c>
      <c r="AJ45" s="349">
        <v>281095</v>
      </c>
      <c r="AK45" s="358">
        <f t="shared" si="6"/>
        <v>87.98764207079829</v>
      </c>
      <c r="AL45" s="351">
        <f t="shared" si="7"/>
        <v>1875.2168112074717</v>
      </c>
      <c r="AM45" s="382">
        <v>149.9</v>
      </c>
    </row>
    <row r="46" spans="1:39" ht="16.5" customHeight="1">
      <c r="A46" s="112" t="s">
        <v>343</v>
      </c>
      <c r="B46" s="460">
        <v>116.51387774069536</v>
      </c>
      <c r="C46" s="460">
        <v>116.97045883092395</v>
      </c>
      <c r="D46" s="460">
        <v>117.89293423861264</v>
      </c>
      <c r="E46" s="460">
        <v>103.5733999679489</v>
      </c>
      <c r="AD46" s="363">
        <f t="shared" si="8"/>
        <v>17.89293423861264</v>
      </c>
      <c r="AE46" s="363">
        <f t="shared" si="9"/>
        <v>3.5733999679489017</v>
      </c>
      <c r="AF46" s="363" t="str">
        <f t="shared" si="10"/>
        <v>縮小</v>
      </c>
      <c r="AG46" s="384">
        <f t="shared" si="11"/>
        <v>-14.319534270663738</v>
      </c>
      <c r="AI46" s="381" t="s">
        <v>107</v>
      </c>
      <c r="AJ46" s="349">
        <v>264945</v>
      </c>
      <c r="AK46" s="358">
        <f t="shared" si="6"/>
        <v>82.93241014051354</v>
      </c>
      <c r="AL46" s="351">
        <f t="shared" si="7"/>
        <v>1773.3935742971887</v>
      </c>
      <c r="AM46" s="382">
        <v>149.4</v>
      </c>
    </row>
    <row r="47" spans="1:39" ht="16.5" customHeight="1">
      <c r="A47" s="112" t="s">
        <v>258</v>
      </c>
      <c r="B47" s="460">
        <v>96.43747321918924</v>
      </c>
      <c r="C47" s="460">
        <v>97.29031356938333</v>
      </c>
      <c r="D47" s="460">
        <v>95.85478949843828</v>
      </c>
      <c r="E47" s="460">
        <v>81.59109929309535</v>
      </c>
      <c r="AD47" s="363">
        <f t="shared" si="8"/>
        <v>4.145210501561721</v>
      </c>
      <c r="AE47" s="363">
        <f t="shared" si="9"/>
        <v>18.408900706904646</v>
      </c>
      <c r="AF47" s="363" t="str">
        <f t="shared" si="10"/>
        <v>拡大</v>
      </c>
      <c r="AG47" s="384">
        <f t="shared" si="11"/>
        <v>14.263690205342925</v>
      </c>
      <c r="AI47" s="365"/>
      <c r="AJ47" s="349"/>
      <c r="AK47" s="358"/>
      <c r="AL47" s="351"/>
      <c r="AM47" s="366"/>
    </row>
    <row r="48" spans="1:39" ht="16.5" customHeight="1">
      <c r="A48" s="113" t="s">
        <v>107</v>
      </c>
      <c r="B48" s="462">
        <v>85.71790678165567</v>
      </c>
      <c r="C48" s="462">
        <v>83.75372338971935</v>
      </c>
      <c r="D48" s="462">
        <v>82.35248007139326</v>
      </c>
      <c r="E48" s="462">
        <v>81.33083255678682</v>
      </c>
      <c r="AD48" s="363">
        <f t="shared" si="8"/>
        <v>17.64751992860674</v>
      </c>
      <c r="AE48" s="363">
        <f t="shared" si="9"/>
        <v>18.669167443213183</v>
      </c>
      <c r="AF48" s="363" t="str">
        <f t="shared" si="10"/>
        <v>拡大</v>
      </c>
      <c r="AG48" s="384">
        <f t="shared" si="11"/>
        <v>1.0216475146064425</v>
      </c>
      <c r="AI48" s="365"/>
      <c r="AJ48" s="349"/>
      <c r="AK48" s="358"/>
      <c r="AL48" s="351"/>
      <c r="AM48" s="366"/>
    </row>
    <row r="49" spans="1:32" ht="16.5" customHeight="1">
      <c r="A49" s="66"/>
      <c r="C49" s="53"/>
      <c r="D49" s="53"/>
      <c r="E49" s="53"/>
      <c r="F49" s="54"/>
      <c r="G49" s="200"/>
      <c r="H49" s="53"/>
      <c r="I49" s="39"/>
      <c r="J49" s="39"/>
      <c r="K49" s="39"/>
      <c r="L49" s="39"/>
      <c r="M49" s="39"/>
      <c r="N49" s="39"/>
      <c r="O49" s="39"/>
      <c r="P49" s="39"/>
      <c r="Q49" s="39"/>
      <c r="R49" s="39"/>
      <c r="S49" s="39"/>
      <c r="T49" s="39"/>
      <c r="U49" s="39"/>
      <c r="V49" s="39"/>
      <c r="W49" s="39"/>
      <c r="X49" s="39"/>
      <c r="Y49" s="39"/>
      <c r="Z49" s="39"/>
      <c r="AA49" s="39"/>
      <c r="AB49" s="39"/>
      <c r="AC49" s="39"/>
      <c r="AE49" s="375" t="s">
        <v>349</v>
      </c>
      <c r="AF49" s="364">
        <f>COUNTIF(AF37:AF48,"拡大")</f>
        <v>7</v>
      </c>
    </row>
    <row r="50" spans="1:32" ht="16.5" customHeight="1">
      <c r="A50" s="66"/>
      <c r="C50" s="53"/>
      <c r="D50" s="53"/>
      <c r="E50" s="53"/>
      <c r="F50" s="54"/>
      <c r="G50" s="54"/>
      <c r="H50" s="53"/>
      <c r="I50" s="39"/>
      <c r="J50" s="39"/>
      <c r="K50" s="39"/>
      <c r="L50" s="39"/>
      <c r="M50" s="39"/>
      <c r="N50" s="39"/>
      <c r="O50" s="39"/>
      <c r="P50" s="39"/>
      <c r="Q50" s="39"/>
      <c r="R50" s="39"/>
      <c r="S50" s="39"/>
      <c r="T50" s="39"/>
      <c r="U50" s="39"/>
      <c r="V50" s="39"/>
      <c r="W50" s="39"/>
      <c r="X50" s="39"/>
      <c r="Y50" s="39"/>
      <c r="Z50" s="39"/>
      <c r="AA50" s="39"/>
      <c r="AB50" s="39"/>
      <c r="AC50" s="39"/>
      <c r="AE50" s="375" t="s">
        <v>350</v>
      </c>
      <c r="AF50" s="364">
        <f>COUNTIF(AF37:AF48,"縮小")</f>
        <v>4</v>
      </c>
    </row>
    <row r="51" spans="1:29" ht="16.5" customHeight="1">
      <c r="A51" s="66"/>
      <c r="C51" s="53"/>
      <c r="D51" s="53"/>
      <c r="E51" s="53"/>
      <c r="F51" s="54"/>
      <c r="G51" s="54"/>
      <c r="H51" s="53"/>
      <c r="I51" s="39"/>
      <c r="J51" s="39"/>
      <c r="K51" s="39"/>
      <c r="L51" s="39"/>
      <c r="M51" s="39"/>
      <c r="N51" s="39"/>
      <c r="O51" s="39"/>
      <c r="P51" s="39"/>
      <c r="Q51" s="39"/>
      <c r="R51" s="39"/>
      <c r="S51" s="39"/>
      <c r="T51" s="39"/>
      <c r="U51" s="39"/>
      <c r="V51" s="39"/>
      <c r="W51" s="39"/>
      <c r="X51" s="39"/>
      <c r="Y51" s="39"/>
      <c r="Z51" s="39"/>
      <c r="AA51" s="39"/>
      <c r="AB51" s="39"/>
      <c r="AC51" s="39"/>
    </row>
    <row r="52" spans="1:29" ht="16.5" customHeight="1">
      <c r="A52" s="66"/>
      <c r="C52" s="53"/>
      <c r="D52" s="53"/>
      <c r="E52" s="53"/>
      <c r="F52" s="54"/>
      <c r="G52" s="54"/>
      <c r="H52" s="53"/>
      <c r="I52" s="39"/>
      <c r="J52" s="39"/>
      <c r="K52" s="39"/>
      <c r="L52" s="39"/>
      <c r="M52" s="39"/>
      <c r="N52" s="39"/>
      <c r="O52" s="39"/>
      <c r="P52" s="39"/>
      <c r="Q52" s="39"/>
      <c r="R52" s="39"/>
      <c r="S52" s="39"/>
      <c r="T52" s="39"/>
      <c r="U52" s="39"/>
      <c r="V52" s="39"/>
      <c r="W52" s="39"/>
      <c r="X52" s="39"/>
      <c r="Y52" s="39"/>
      <c r="Z52" s="39"/>
      <c r="AA52" s="39"/>
      <c r="AB52" s="39"/>
      <c r="AC52" s="39"/>
    </row>
    <row r="53" spans="1:8" ht="16.5" customHeight="1">
      <c r="A53" s="498"/>
      <c r="B53" s="498"/>
      <c r="C53" s="498"/>
      <c r="D53" s="498"/>
      <c r="E53" s="498"/>
      <c r="F53" s="498"/>
      <c r="G53" s="498"/>
      <c r="H53" s="498"/>
    </row>
    <row r="54" spans="9:35" ht="16.5" customHeight="1">
      <c r="I54" s="39"/>
      <c r="J54" s="39"/>
      <c r="K54" s="39"/>
      <c r="L54" s="39"/>
      <c r="M54" s="39"/>
      <c r="N54" s="39"/>
      <c r="O54" s="39"/>
      <c r="P54" s="39"/>
      <c r="Q54" s="39"/>
      <c r="R54" s="39"/>
      <c r="S54" s="39"/>
      <c r="T54" s="39"/>
      <c r="U54" s="39"/>
      <c r="V54" s="39"/>
      <c r="W54" s="39"/>
      <c r="X54" s="39"/>
      <c r="Y54" s="39"/>
      <c r="Z54" s="39"/>
      <c r="AA54" s="39"/>
      <c r="AB54" s="39"/>
      <c r="AC54" s="39"/>
      <c r="AI54" s="364" t="s">
        <v>103</v>
      </c>
    </row>
    <row r="55" spans="35:54" ht="16.5" customHeight="1">
      <c r="AI55" s="385"/>
      <c r="AJ55" s="385"/>
      <c r="AK55" s="385" t="s">
        <v>98</v>
      </c>
      <c r="AL55" s="385" t="s">
        <v>210</v>
      </c>
      <c r="AM55" s="385" t="s">
        <v>214</v>
      </c>
      <c r="AN55" s="385" t="s">
        <v>242</v>
      </c>
      <c r="AO55" s="385" t="s">
        <v>269</v>
      </c>
      <c r="AP55" s="385" t="s">
        <v>270</v>
      </c>
      <c r="AQ55" s="385" t="s">
        <v>319</v>
      </c>
      <c r="AR55" s="385" t="s">
        <v>337</v>
      </c>
      <c r="BA55" s="30"/>
      <c r="BB55" s="30"/>
    </row>
    <row r="56" spans="35:54" ht="16.5" customHeight="1">
      <c r="AI56" s="364" t="s">
        <v>104</v>
      </c>
      <c r="AK56" s="386">
        <v>118.7</v>
      </c>
      <c r="AL56" s="386">
        <v>118.1</v>
      </c>
      <c r="AM56" s="386">
        <v>95.7299156368168</v>
      </c>
      <c r="AN56" s="386">
        <v>92.3885709461293</v>
      </c>
      <c r="AO56" s="386">
        <v>92.50046772120196</v>
      </c>
      <c r="AP56" s="386">
        <v>96.57797332215937</v>
      </c>
      <c r="AQ56" s="387">
        <v>95.67359293785651</v>
      </c>
      <c r="AR56" s="386">
        <v>115.92998617054742</v>
      </c>
      <c r="BA56" s="30"/>
      <c r="BB56" s="30"/>
    </row>
    <row r="57" spans="35:54" ht="16.5" customHeight="1">
      <c r="AI57" s="364" t="s">
        <v>105</v>
      </c>
      <c r="AK57" s="386">
        <v>137.4</v>
      </c>
      <c r="AL57" s="386">
        <v>143.1</v>
      </c>
      <c r="AM57" s="386">
        <v>137.42371576754613</v>
      </c>
      <c r="AN57" s="386">
        <v>123.24918738655073</v>
      </c>
      <c r="AO57" s="386">
        <v>132.84700386850696</v>
      </c>
      <c r="AP57" s="386">
        <v>134.3602449770296</v>
      </c>
      <c r="AQ57" s="387">
        <v>138.4640199708156</v>
      </c>
      <c r="AR57" s="386">
        <v>132.0911556792754</v>
      </c>
      <c r="BA57" s="30"/>
      <c r="BB57" s="30"/>
    </row>
    <row r="58" spans="35:54" ht="16.5" customHeight="1">
      <c r="AI58" s="364" t="s">
        <v>268</v>
      </c>
      <c r="AK58" s="386"/>
      <c r="AL58" s="386"/>
      <c r="AM58" s="386"/>
      <c r="AN58" s="386"/>
      <c r="AO58" s="386">
        <v>79.48031648128814</v>
      </c>
      <c r="AP58" s="386">
        <v>83.1045403340651</v>
      </c>
      <c r="AQ58" s="387">
        <v>84.29499161852848</v>
      </c>
      <c r="AR58" s="386">
        <v>124.1638523038206</v>
      </c>
      <c r="BA58" s="30"/>
      <c r="BB58" s="30"/>
    </row>
    <row r="59" spans="35:54" ht="16.5" customHeight="1">
      <c r="AI59" s="364" t="s">
        <v>257</v>
      </c>
      <c r="AK59" s="386"/>
      <c r="AL59" s="386"/>
      <c r="AM59" s="386"/>
      <c r="AN59" s="386"/>
      <c r="AO59" s="386">
        <v>79.14808355009446</v>
      </c>
      <c r="AP59" s="386">
        <v>81.68896904993973</v>
      </c>
      <c r="AQ59" s="387">
        <v>81.71663390455977</v>
      </c>
      <c r="AR59" s="386">
        <v>76.12905906303975</v>
      </c>
      <c r="BA59" s="30"/>
      <c r="BB59" s="30"/>
    </row>
    <row r="60" spans="35:54" ht="16.5" customHeight="1">
      <c r="AI60" s="364" t="s">
        <v>120</v>
      </c>
      <c r="AK60" s="386"/>
      <c r="AL60" s="386"/>
      <c r="AM60" s="386"/>
      <c r="AN60" s="386"/>
      <c r="AO60" s="386">
        <v>52.080906715269435</v>
      </c>
      <c r="AP60" s="386">
        <v>58.69580399408508</v>
      </c>
      <c r="AQ60" s="387">
        <v>57.76763425429022</v>
      </c>
      <c r="AR60" s="386">
        <v>57.529929190828646</v>
      </c>
      <c r="BA60" s="30"/>
      <c r="BB60" s="30"/>
    </row>
    <row r="61" spans="35:54" ht="16.5" customHeight="1">
      <c r="AI61" s="364" t="s">
        <v>106</v>
      </c>
      <c r="AK61" s="386"/>
      <c r="AL61" s="386"/>
      <c r="AM61" s="386"/>
      <c r="AN61" s="386"/>
      <c r="AO61" s="386">
        <v>128.3137292769332</v>
      </c>
      <c r="AP61" s="386">
        <v>131.15258838211315</v>
      </c>
      <c r="AQ61" s="387">
        <v>134.4369942475368</v>
      </c>
      <c r="AR61" s="386">
        <v>118.89026062285954</v>
      </c>
      <c r="BA61" s="30"/>
      <c r="BB61" s="30"/>
    </row>
    <row r="62" spans="35:54" ht="16.5" customHeight="1">
      <c r="AI62" s="364" t="s">
        <v>135</v>
      </c>
      <c r="AK62" s="386"/>
      <c r="AL62" s="386"/>
      <c r="AM62" s="386"/>
      <c r="AN62" s="386"/>
      <c r="AO62" s="387" t="s">
        <v>122</v>
      </c>
      <c r="AP62" s="387" t="s">
        <v>122</v>
      </c>
      <c r="AQ62" s="387" t="s">
        <v>122</v>
      </c>
      <c r="AR62" s="386">
        <v>97.58993595717025</v>
      </c>
      <c r="BA62" s="30"/>
      <c r="BB62" s="30"/>
    </row>
    <row r="63" spans="35:54" ht="16.5" customHeight="1">
      <c r="AI63" s="364" t="s">
        <v>263</v>
      </c>
      <c r="AK63" s="386"/>
      <c r="AL63" s="386"/>
      <c r="AM63" s="386"/>
      <c r="AN63" s="386"/>
      <c r="AO63" s="386">
        <v>34.36543811897621</v>
      </c>
      <c r="AP63" s="386">
        <v>33.52037578528984</v>
      </c>
      <c r="AQ63" s="387">
        <v>32.80019536667431</v>
      </c>
      <c r="AR63" s="386">
        <v>41.904131623150384</v>
      </c>
      <c r="BA63" s="30"/>
      <c r="BB63" s="30"/>
    </row>
    <row r="64" spans="35:54" ht="16.5" customHeight="1">
      <c r="AI64" s="364" t="s">
        <v>264</v>
      </c>
      <c r="AK64" s="386"/>
      <c r="AL64" s="386"/>
      <c r="AM64" s="386"/>
      <c r="AN64" s="386"/>
      <c r="AO64" s="386">
        <v>80.74769006077358</v>
      </c>
      <c r="AP64" s="386">
        <v>80.38422649140546</v>
      </c>
      <c r="AQ64" s="387">
        <v>80.90893742236587</v>
      </c>
      <c r="AR64" s="386">
        <v>76.41603504252706</v>
      </c>
      <c r="BA64" s="30"/>
      <c r="BB64" s="30"/>
    </row>
    <row r="65" spans="35:54" ht="16.5" customHeight="1">
      <c r="AI65" s="364" t="s">
        <v>265</v>
      </c>
      <c r="AK65" s="386"/>
      <c r="AL65" s="386"/>
      <c r="AM65" s="386"/>
      <c r="AN65" s="386"/>
      <c r="AO65" s="386">
        <v>116.51387774069536</v>
      </c>
      <c r="AP65" s="386">
        <v>116.97045883092395</v>
      </c>
      <c r="AQ65" s="387">
        <v>117.89293423861264</v>
      </c>
      <c r="AR65" s="386">
        <v>103.5733999679489</v>
      </c>
      <c r="BA65" s="30"/>
      <c r="BB65" s="30"/>
    </row>
    <row r="66" spans="35:54" ht="16.5" customHeight="1">
      <c r="AI66" s="364" t="s">
        <v>258</v>
      </c>
      <c r="AK66" s="386"/>
      <c r="AL66" s="386"/>
      <c r="AM66" s="386"/>
      <c r="AN66" s="386"/>
      <c r="AO66" s="386">
        <v>96.43747321918924</v>
      </c>
      <c r="AP66" s="386">
        <v>97.29031356938333</v>
      </c>
      <c r="AQ66" s="387">
        <v>95.85478949843828</v>
      </c>
      <c r="AR66" s="386">
        <v>81.59109929309535</v>
      </c>
      <c r="BA66" s="30"/>
      <c r="BB66" s="30"/>
    </row>
    <row r="67" spans="35:44" ht="16.5" customHeight="1">
      <c r="AI67" s="364" t="s">
        <v>107</v>
      </c>
      <c r="AK67" s="386"/>
      <c r="AL67" s="386"/>
      <c r="AM67" s="386"/>
      <c r="AN67" s="386"/>
      <c r="AO67" s="386">
        <v>85.71790678165567</v>
      </c>
      <c r="AP67" s="386">
        <v>83.75372338971935</v>
      </c>
      <c r="AQ67" s="387">
        <v>82.35248007139326</v>
      </c>
      <c r="AR67" s="386">
        <v>81.33083255678682</v>
      </c>
    </row>
    <row r="68" spans="35:38" ht="16.5" customHeight="1">
      <c r="AI68" s="368"/>
      <c r="AJ68" s="369"/>
      <c r="AL68" s="369"/>
    </row>
    <row r="69" spans="35:39" ht="16.5" customHeight="1">
      <c r="AI69" s="368"/>
      <c r="AJ69" s="344"/>
      <c r="AK69" s="388"/>
      <c r="AL69" s="344"/>
      <c r="AM69" s="388"/>
    </row>
    <row r="70" spans="35:38" ht="16.5" customHeight="1">
      <c r="AI70" s="368"/>
      <c r="AJ70" s="344"/>
      <c r="AL70" s="344"/>
    </row>
    <row r="71" spans="35:39" ht="16.5" customHeight="1">
      <c r="AI71" s="368"/>
      <c r="AJ71" s="344"/>
      <c r="AK71" s="388"/>
      <c r="AL71" s="344"/>
      <c r="AM71" s="388"/>
    </row>
    <row r="72" spans="35:39" ht="16.5" customHeight="1">
      <c r="AI72" s="368"/>
      <c r="AJ72" s="344"/>
      <c r="AK72" s="388"/>
      <c r="AL72" s="344"/>
      <c r="AM72" s="388"/>
    </row>
    <row r="73" spans="35:39" ht="16.5" customHeight="1">
      <c r="AI73" s="368"/>
      <c r="AJ73" s="344"/>
      <c r="AK73" s="388"/>
      <c r="AL73" s="344"/>
      <c r="AM73" s="388"/>
    </row>
    <row r="74" spans="35:39" ht="16.5" customHeight="1">
      <c r="AI74" s="368"/>
      <c r="AJ74" s="344"/>
      <c r="AK74" s="388"/>
      <c r="AL74" s="344"/>
      <c r="AM74" s="388"/>
    </row>
    <row r="75" spans="35:39" ht="16.5" customHeight="1">
      <c r="AI75" s="368"/>
      <c r="AJ75" s="344"/>
      <c r="AK75" s="388"/>
      <c r="AL75" s="344"/>
      <c r="AM75" s="388"/>
    </row>
  </sheetData>
  <mergeCells count="20">
    <mergeCell ref="A30:B30"/>
    <mergeCell ref="A24:B24"/>
    <mergeCell ref="A26:B26"/>
    <mergeCell ref="A27:B27"/>
    <mergeCell ref="A28:B28"/>
    <mergeCell ref="F14:H14"/>
    <mergeCell ref="A19:B19"/>
    <mergeCell ref="A20:B20"/>
    <mergeCell ref="A29:B29"/>
    <mergeCell ref="A14:B15"/>
    <mergeCell ref="A53:H53"/>
    <mergeCell ref="A34:H34"/>
    <mergeCell ref="A13:H13"/>
    <mergeCell ref="A17:B17"/>
    <mergeCell ref="A25:B25"/>
    <mergeCell ref="A21:B21"/>
    <mergeCell ref="A18:B18"/>
    <mergeCell ref="A22:B22"/>
    <mergeCell ref="A23:B23"/>
    <mergeCell ref="C14:E14"/>
  </mergeCells>
  <printOptions/>
  <pageMargins left="0.7874015748031497" right="0.77" top="0.7874015748031497" bottom="0.7874015748031497" header="0" footer="0"/>
  <pageSetup blackAndWhite="1" horizontalDpi="300" verticalDpi="300" orientation="portrait" paperSize="9" r:id="rId2"/>
  <headerFooter alignWithMargins="0">
    <oddFooter>&amp;C- 10 -</oddFooter>
  </headerFooter>
  <drawing r:id="rId1"/>
</worksheet>
</file>

<file path=xl/worksheets/sheet7.xml><?xml version="1.0" encoding="utf-8"?>
<worksheet xmlns="http://schemas.openxmlformats.org/spreadsheetml/2006/main" xmlns:r="http://schemas.openxmlformats.org/officeDocument/2006/relationships">
  <dimension ref="A3:V33"/>
  <sheetViews>
    <sheetView workbookViewId="0" topLeftCell="A1">
      <selection activeCell="M8" sqref="M8"/>
    </sheetView>
  </sheetViews>
  <sheetFormatPr defaultColWidth="9.00390625" defaultRowHeight="16.5" customHeight="1"/>
  <cols>
    <col min="1" max="1" width="27.375" style="26" customWidth="1"/>
    <col min="2" max="3" width="10.00390625" style="26" customWidth="1"/>
    <col min="4" max="4" width="9.875" style="26" bestFit="1" customWidth="1"/>
    <col min="5" max="6" width="10.00390625" style="26" customWidth="1"/>
    <col min="7" max="7" width="9.875" style="26" bestFit="1" customWidth="1"/>
    <col min="8" max="14" width="9.00390625" style="26" customWidth="1"/>
    <col min="15" max="15" width="9.00390625" style="389" customWidth="1"/>
    <col min="16" max="21" width="0.12890625" style="389" customWidth="1"/>
    <col min="22" max="22" width="9.00390625" style="389" customWidth="1"/>
    <col min="23" max="16384" width="9.00390625" style="26" customWidth="1"/>
  </cols>
  <sheetData>
    <row r="3" ht="16.5" customHeight="1">
      <c r="A3" s="73" t="s">
        <v>192</v>
      </c>
    </row>
    <row r="4" spans="1:2" ht="12" customHeight="1">
      <c r="A4" s="73"/>
      <c r="B4" s="68"/>
    </row>
    <row r="5" ht="16.5" customHeight="1">
      <c r="A5" s="26" t="s">
        <v>372</v>
      </c>
    </row>
    <row r="6" ht="16.5" customHeight="1">
      <c r="A6" s="26" t="s">
        <v>372</v>
      </c>
    </row>
    <row r="7" ht="16.5" customHeight="1">
      <c r="A7" s="26" t="s">
        <v>372</v>
      </c>
    </row>
    <row r="8" ht="16.5" customHeight="1">
      <c r="A8" s="26" t="s">
        <v>372</v>
      </c>
    </row>
    <row r="9" ht="16.5" customHeight="1">
      <c r="A9" s="26" t="s">
        <v>372</v>
      </c>
    </row>
    <row r="10" ht="16.5" customHeight="1">
      <c r="A10" s="26" t="s">
        <v>372</v>
      </c>
    </row>
    <row r="11" ht="16.5" customHeight="1">
      <c r="A11" s="26" t="s">
        <v>372</v>
      </c>
    </row>
    <row r="12" ht="16.5" customHeight="1">
      <c r="A12" s="26" t="s">
        <v>372</v>
      </c>
    </row>
    <row r="13" ht="16.5" customHeight="1">
      <c r="G13" s="59" t="s">
        <v>300</v>
      </c>
    </row>
    <row r="14" spans="1:7" ht="16.5" customHeight="1">
      <c r="A14" s="520" t="s">
        <v>421</v>
      </c>
      <c r="B14" s="520"/>
      <c r="C14" s="520"/>
      <c r="D14" s="520"/>
      <c r="E14" s="520"/>
      <c r="F14" s="520"/>
      <c r="G14" s="520"/>
    </row>
    <row r="15" spans="1:7" ht="19.5" customHeight="1">
      <c r="A15" s="522" t="s">
        <v>236</v>
      </c>
      <c r="B15" s="506" t="s">
        <v>72</v>
      </c>
      <c r="C15" s="521"/>
      <c r="D15" s="521"/>
      <c r="E15" s="506" t="s">
        <v>73</v>
      </c>
      <c r="F15" s="521"/>
      <c r="G15" s="507"/>
    </row>
    <row r="16" spans="1:20" ht="18.75" customHeight="1">
      <c r="A16" s="523"/>
      <c r="B16" s="57" t="s">
        <v>136</v>
      </c>
      <c r="C16" s="57" t="s">
        <v>239</v>
      </c>
      <c r="D16" s="57" t="s">
        <v>145</v>
      </c>
      <c r="E16" s="57" t="s">
        <v>136</v>
      </c>
      <c r="F16" s="57" t="s">
        <v>239</v>
      </c>
      <c r="G16" s="57" t="s">
        <v>145</v>
      </c>
      <c r="P16" s="391"/>
      <c r="Q16" s="391" t="s">
        <v>320</v>
      </c>
      <c r="R16" s="391"/>
      <c r="S16" s="391" t="s">
        <v>352</v>
      </c>
      <c r="T16" s="391" t="s">
        <v>353</v>
      </c>
    </row>
    <row r="17" spans="1:22" s="78" customFormat="1" ht="12">
      <c r="A17" s="122"/>
      <c r="B17" s="56" t="s">
        <v>124</v>
      </c>
      <c r="C17" s="56" t="s">
        <v>124</v>
      </c>
      <c r="D17" s="56" t="s">
        <v>125</v>
      </c>
      <c r="E17" s="56" t="s">
        <v>124</v>
      </c>
      <c r="F17" s="56" t="s">
        <v>124</v>
      </c>
      <c r="G17" s="56" t="s">
        <v>125</v>
      </c>
      <c r="O17" s="390"/>
      <c r="P17" s="392"/>
      <c r="Q17" s="393" t="s">
        <v>136</v>
      </c>
      <c r="R17" s="393" t="s">
        <v>239</v>
      </c>
      <c r="S17" s="392" t="s">
        <v>351</v>
      </c>
      <c r="T17" s="392" t="s">
        <v>351</v>
      </c>
      <c r="U17" s="390"/>
      <c r="V17" s="390"/>
    </row>
    <row r="18" spans="1:20" ht="19.5" customHeight="1">
      <c r="A18" s="104" t="s">
        <v>85</v>
      </c>
      <c r="B18" s="251">
        <v>458407</v>
      </c>
      <c r="C18" s="251">
        <v>225609</v>
      </c>
      <c r="D18" s="463">
        <v>49.215871485383076</v>
      </c>
      <c r="E18" s="251">
        <v>363716</v>
      </c>
      <c r="F18" s="251">
        <v>187866</v>
      </c>
      <c r="G18" s="463">
        <v>51.65183824742381</v>
      </c>
      <c r="P18" s="394" t="s">
        <v>85</v>
      </c>
      <c r="Q18" s="395">
        <v>458407</v>
      </c>
      <c r="R18" s="395">
        <v>225609</v>
      </c>
      <c r="S18" s="391"/>
      <c r="T18" s="391"/>
    </row>
    <row r="19" spans="1:20" ht="19.5" customHeight="1">
      <c r="A19" s="104" t="s">
        <v>104</v>
      </c>
      <c r="B19" s="251">
        <v>529818</v>
      </c>
      <c r="C19" s="251">
        <v>290879</v>
      </c>
      <c r="D19" s="463">
        <v>54.90168321952067</v>
      </c>
      <c r="E19" s="251">
        <v>418875</v>
      </c>
      <c r="F19" s="251">
        <v>219946</v>
      </c>
      <c r="G19" s="463">
        <v>52.50874365860937</v>
      </c>
      <c r="P19" s="394" t="s">
        <v>104</v>
      </c>
      <c r="Q19" s="395">
        <v>529818</v>
      </c>
      <c r="R19" s="395">
        <v>290879</v>
      </c>
      <c r="S19" s="391">
        <v>5</v>
      </c>
      <c r="T19" s="391">
        <v>9</v>
      </c>
    </row>
    <row r="20" spans="1:20" ht="19.5" customHeight="1">
      <c r="A20" s="123" t="s">
        <v>86</v>
      </c>
      <c r="B20" s="251">
        <v>486586</v>
      </c>
      <c r="C20" s="251">
        <v>232123</v>
      </c>
      <c r="D20" s="463">
        <v>47.70441401931005</v>
      </c>
      <c r="E20" s="251">
        <v>379568</v>
      </c>
      <c r="F20" s="251">
        <v>189230</v>
      </c>
      <c r="G20" s="463">
        <v>49.854044598069386</v>
      </c>
      <c r="P20" s="396" t="s">
        <v>86</v>
      </c>
      <c r="Q20" s="395">
        <v>486586</v>
      </c>
      <c r="R20" s="395">
        <v>232123</v>
      </c>
      <c r="S20" s="391">
        <v>11</v>
      </c>
      <c r="T20" s="391">
        <v>11</v>
      </c>
    </row>
    <row r="21" spans="1:20" ht="19.5" customHeight="1">
      <c r="A21" s="123" t="s">
        <v>105</v>
      </c>
      <c r="B21" s="251">
        <v>636539</v>
      </c>
      <c r="C21" s="251">
        <v>358737</v>
      </c>
      <c r="D21" s="463">
        <v>56.35742664628561</v>
      </c>
      <c r="E21" s="251">
        <v>461557</v>
      </c>
      <c r="F21" s="251">
        <v>273225</v>
      </c>
      <c r="G21" s="463">
        <v>59.19637227904679</v>
      </c>
      <c r="P21" s="396" t="s">
        <v>105</v>
      </c>
      <c r="Q21" s="395">
        <v>636539</v>
      </c>
      <c r="R21" s="395">
        <v>358737</v>
      </c>
      <c r="S21" s="391">
        <v>4</v>
      </c>
      <c r="T21" s="391">
        <v>3</v>
      </c>
    </row>
    <row r="22" spans="1:20" ht="19.5" customHeight="1">
      <c r="A22" s="124" t="s">
        <v>256</v>
      </c>
      <c r="B22" s="251">
        <v>612119</v>
      </c>
      <c r="C22" s="251">
        <v>334532</v>
      </c>
      <c r="D22" s="463">
        <v>54.651464829551124</v>
      </c>
      <c r="E22" s="251">
        <v>460361</v>
      </c>
      <c r="F22" s="251">
        <v>258364</v>
      </c>
      <c r="G22" s="463">
        <v>56.12204335293389</v>
      </c>
      <c r="P22" s="397" t="s">
        <v>256</v>
      </c>
      <c r="Q22" s="395">
        <v>612119</v>
      </c>
      <c r="R22" s="395">
        <v>334532</v>
      </c>
      <c r="S22" s="391">
        <v>6</v>
      </c>
      <c r="T22" s="391">
        <v>6</v>
      </c>
    </row>
    <row r="23" spans="1:20" ht="19.5" customHeight="1">
      <c r="A23" s="123" t="s">
        <v>257</v>
      </c>
      <c r="B23" s="251">
        <v>328489</v>
      </c>
      <c r="C23" s="251">
        <v>154340</v>
      </c>
      <c r="D23" s="463">
        <v>46.98483054227082</v>
      </c>
      <c r="E23" s="251">
        <v>289539</v>
      </c>
      <c r="F23" s="251">
        <v>140967</v>
      </c>
      <c r="G23" s="463">
        <v>48.68670541792298</v>
      </c>
      <c r="P23" s="396" t="s">
        <v>257</v>
      </c>
      <c r="Q23" s="395">
        <v>328489</v>
      </c>
      <c r="R23" s="395">
        <v>154340</v>
      </c>
      <c r="S23" s="391">
        <v>12</v>
      </c>
      <c r="T23" s="391">
        <v>12</v>
      </c>
    </row>
    <row r="24" spans="1:20" ht="19.5" customHeight="1">
      <c r="A24" s="123" t="s">
        <v>422</v>
      </c>
      <c r="B24" s="251">
        <v>360543</v>
      </c>
      <c r="C24" s="251">
        <v>144314</v>
      </c>
      <c r="D24" s="463">
        <v>40.026848392563444</v>
      </c>
      <c r="E24" s="251">
        <v>298862</v>
      </c>
      <c r="F24" s="251">
        <v>130016</v>
      </c>
      <c r="G24" s="463">
        <v>43.50369066659528</v>
      </c>
      <c r="P24" s="396" t="s">
        <v>120</v>
      </c>
      <c r="Q24" s="395">
        <v>360543</v>
      </c>
      <c r="R24" s="395">
        <v>144314</v>
      </c>
      <c r="S24" s="391">
        <v>13</v>
      </c>
      <c r="T24" s="391">
        <v>13</v>
      </c>
    </row>
    <row r="25" spans="1:20" ht="19.5" customHeight="1">
      <c r="A25" s="123" t="s">
        <v>106</v>
      </c>
      <c r="B25" s="251">
        <v>669482</v>
      </c>
      <c r="C25" s="251">
        <v>338144</v>
      </c>
      <c r="D25" s="463">
        <v>50.5083034345957</v>
      </c>
      <c r="E25" s="251">
        <v>504475</v>
      </c>
      <c r="F25" s="251">
        <v>270513</v>
      </c>
      <c r="G25" s="463">
        <v>53.62267704048763</v>
      </c>
      <c r="P25" s="396" t="s">
        <v>106</v>
      </c>
      <c r="Q25" s="395">
        <v>669482</v>
      </c>
      <c r="R25" s="395">
        <v>338144</v>
      </c>
      <c r="S25" s="391">
        <v>9</v>
      </c>
      <c r="T25" s="391">
        <v>8</v>
      </c>
    </row>
    <row r="26" spans="1:20" ht="19.5" customHeight="1">
      <c r="A26" s="123" t="s">
        <v>206</v>
      </c>
      <c r="B26" s="251">
        <v>450102</v>
      </c>
      <c r="C26" s="251">
        <v>287479</v>
      </c>
      <c r="D26" s="463">
        <v>63.869745080004094</v>
      </c>
      <c r="E26" s="251">
        <v>370889</v>
      </c>
      <c r="F26" s="251">
        <v>246323</v>
      </c>
      <c r="G26" s="463">
        <v>66.41421018148287</v>
      </c>
      <c r="P26" s="396" t="s">
        <v>206</v>
      </c>
      <c r="Q26" s="395">
        <v>450102</v>
      </c>
      <c r="R26" s="395">
        <v>287479</v>
      </c>
      <c r="S26" s="391">
        <v>2</v>
      </c>
      <c r="T26" s="391">
        <v>2</v>
      </c>
    </row>
    <row r="27" spans="1:20" ht="19.5" customHeight="1">
      <c r="A27" s="123" t="s">
        <v>263</v>
      </c>
      <c r="B27" s="251">
        <v>230483</v>
      </c>
      <c r="C27" s="251">
        <v>110242</v>
      </c>
      <c r="D27" s="463">
        <v>47.830859542786236</v>
      </c>
      <c r="E27" s="251">
        <v>198533</v>
      </c>
      <c r="F27" s="251">
        <v>104133</v>
      </c>
      <c r="G27" s="463">
        <v>52.451229770365636</v>
      </c>
      <c r="P27" s="396" t="s">
        <v>263</v>
      </c>
      <c r="Q27" s="395">
        <v>230483</v>
      </c>
      <c r="R27" s="395">
        <v>110242</v>
      </c>
      <c r="S27" s="391">
        <v>10</v>
      </c>
      <c r="T27" s="391">
        <v>10</v>
      </c>
    </row>
    <row r="28" spans="1:20" ht="19.5" customHeight="1">
      <c r="A28" s="123" t="s">
        <v>264</v>
      </c>
      <c r="B28" s="251">
        <v>437892</v>
      </c>
      <c r="C28" s="251">
        <v>261289</v>
      </c>
      <c r="D28" s="463">
        <v>59.669735916618706</v>
      </c>
      <c r="E28" s="251">
        <v>373756</v>
      </c>
      <c r="F28" s="251">
        <v>217146</v>
      </c>
      <c r="G28" s="463">
        <v>58.09833153180149</v>
      </c>
      <c r="P28" s="396" t="s">
        <v>264</v>
      </c>
      <c r="Q28" s="395">
        <v>437892</v>
      </c>
      <c r="R28" s="395">
        <v>261289</v>
      </c>
      <c r="S28" s="391">
        <v>3</v>
      </c>
      <c r="T28" s="391">
        <v>5</v>
      </c>
    </row>
    <row r="29" spans="1:20" ht="19.5" customHeight="1">
      <c r="A29" s="123" t="s">
        <v>423</v>
      </c>
      <c r="B29" s="251">
        <v>505791</v>
      </c>
      <c r="C29" s="251">
        <v>351098</v>
      </c>
      <c r="D29" s="463">
        <v>69.41562819425415</v>
      </c>
      <c r="E29" s="251">
        <v>404051</v>
      </c>
      <c r="F29" s="251">
        <v>280499</v>
      </c>
      <c r="G29" s="463">
        <v>69.42168191639175</v>
      </c>
      <c r="P29" s="396" t="s">
        <v>265</v>
      </c>
      <c r="Q29" s="395">
        <v>505791</v>
      </c>
      <c r="R29" s="395">
        <v>351098</v>
      </c>
      <c r="S29" s="391">
        <v>1</v>
      </c>
      <c r="T29" s="391">
        <v>1</v>
      </c>
    </row>
    <row r="30" spans="1:20" ht="19.5" customHeight="1">
      <c r="A30" s="123" t="s">
        <v>258</v>
      </c>
      <c r="B30" s="251">
        <v>428953</v>
      </c>
      <c r="C30" s="251">
        <v>229667</v>
      </c>
      <c r="D30" s="463">
        <v>53.54129706517964</v>
      </c>
      <c r="E30" s="251">
        <v>311494</v>
      </c>
      <c r="F30" s="251">
        <v>183598</v>
      </c>
      <c r="G30" s="463">
        <v>58.94110319941957</v>
      </c>
      <c r="P30" s="396" t="s">
        <v>258</v>
      </c>
      <c r="Q30" s="395">
        <v>428953</v>
      </c>
      <c r="R30" s="395">
        <v>229667</v>
      </c>
      <c r="S30" s="391">
        <v>7</v>
      </c>
      <c r="T30" s="391">
        <v>4</v>
      </c>
    </row>
    <row r="31" spans="1:20" ht="19.5" customHeight="1">
      <c r="A31" s="125" t="s">
        <v>107</v>
      </c>
      <c r="B31" s="252">
        <v>393970</v>
      </c>
      <c r="C31" s="252">
        <v>208178</v>
      </c>
      <c r="D31" s="464">
        <v>52.84107926999517</v>
      </c>
      <c r="E31" s="252">
        <v>320994</v>
      </c>
      <c r="F31" s="252">
        <v>174717</v>
      </c>
      <c r="G31" s="464">
        <v>54.429989345595246</v>
      </c>
      <c r="P31" s="396" t="s">
        <v>107</v>
      </c>
      <c r="Q31" s="395">
        <v>393970</v>
      </c>
      <c r="R31" s="395">
        <v>208178</v>
      </c>
      <c r="S31" s="391">
        <v>8</v>
      </c>
      <c r="T31" s="391">
        <v>7</v>
      </c>
    </row>
    <row r="33" spans="1:7" ht="15" customHeight="1">
      <c r="A33" s="311" t="s">
        <v>299</v>
      </c>
      <c r="B33" s="311"/>
      <c r="C33" s="311"/>
      <c r="D33" s="311"/>
      <c r="E33" s="311"/>
      <c r="F33" s="311"/>
      <c r="G33" s="311"/>
    </row>
    <row r="34" ht="14.25" customHeight="1"/>
  </sheetData>
  <mergeCells count="5">
    <mergeCell ref="A14:G14"/>
    <mergeCell ref="A33:G33"/>
    <mergeCell ref="B15:D15"/>
    <mergeCell ref="E15:G15"/>
    <mergeCell ref="A15:A16"/>
  </mergeCells>
  <printOptions/>
  <pageMargins left="0.7874015748031497" right="0.7874015748031497" top="0.38" bottom="0.47" header="0" footer="0"/>
  <pageSetup blackAndWhite="1" horizontalDpi="300" verticalDpi="300" orientation="portrait" paperSize="9" r:id="rId2"/>
  <headerFooter alignWithMargins="0">
    <oddFooter>&amp;C- 11 -</oddFooter>
  </headerFooter>
  <drawing r:id="rId1"/>
</worksheet>
</file>

<file path=xl/worksheets/sheet8.xml><?xml version="1.0" encoding="utf-8"?>
<worksheet xmlns="http://schemas.openxmlformats.org/spreadsheetml/2006/main" xmlns:r="http://schemas.openxmlformats.org/officeDocument/2006/relationships">
  <dimension ref="A3:T26"/>
  <sheetViews>
    <sheetView workbookViewId="0" topLeftCell="A1">
      <selection activeCell="M7" sqref="M7"/>
    </sheetView>
  </sheetViews>
  <sheetFormatPr defaultColWidth="9.00390625" defaultRowHeight="16.5" customHeight="1"/>
  <cols>
    <col min="1" max="1" width="11.25390625" style="26" customWidth="1"/>
    <col min="2" max="7" width="12.50390625" style="26" customWidth="1"/>
    <col min="8" max="14" width="9.00390625" style="26" customWidth="1"/>
    <col min="15" max="15" width="9.00390625" style="389" customWidth="1"/>
    <col min="16" max="19" width="0.12890625" style="391" customWidth="1"/>
    <col min="20" max="20" width="9.00390625" style="389" customWidth="1"/>
    <col min="21" max="16384" width="9.00390625" style="26" customWidth="1"/>
  </cols>
  <sheetData>
    <row r="3" spans="1:2" ht="16.5" customHeight="1">
      <c r="A3" s="73" t="s">
        <v>193</v>
      </c>
      <c r="B3" s="68"/>
    </row>
    <row r="4" ht="16.5" customHeight="1">
      <c r="B4" s="68"/>
    </row>
    <row r="5" spans="1:2" ht="16.5" customHeight="1">
      <c r="A5" s="26" t="s">
        <v>372</v>
      </c>
      <c r="B5" s="68"/>
    </row>
    <row r="6" spans="1:2" ht="16.5" customHeight="1">
      <c r="A6" s="26" t="s">
        <v>372</v>
      </c>
      <c r="B6" s="68"/>
    </row>
    <row r="7" spans="1:2" ht="16.5" customHeight="1">
      <c r="A7" s="26" t="s">
        <v>372</v>
      </c>
      <c r="B7" s="68"/>
    </row>
    <row r="8" spans="1:2" ht="16.5" customHeight="1">
      <c r="A8" s="26" t="s">
        <v>374</v>
      </c>
      <c r="B8" s="68"/>
    </row>
    <row r="9" spans="1:2" ht="16.5" customHeight="1">
      <c r="A9" s="26" t="s">
        <v>372</v>
      </c>
      <c r="B9" s="68"/>
    </row>
    <row r="10" spans="1:7" ht="16.5" customHeight="1">
      <c r="A10" s="26" t="s">
        <v>372</v>
      </c>
      <c r="B10" s="68"/>
      <c r="G10" s="59" t="s">
        <v>301</v>
      </c>
    </row>
    <row r="11" ht="16.5" customHeight="1">
      <c r="B11" s="68"/>
    </row>
    <row r="12" spans="1:7" ht="23.25" customHeight="1">
      <c r="A12" s="498" t="s">
        <v>424</v>
      </c>
      <c r="B12" s="498"/>
      <c r="C12" s="498"/>
      <c r="D12" s="498"/>
      <c r="E12" s="498"/>
      <c r="F12" s="498"/>
      <c r="G12" s="498"/>
    </row>
    <row r="13" spans="1:7" ht="22.5" customHeight="1">
      <c r="A13" s="522" t="s">
        <v>163</v>
      </c>
      <c r="B13" s="506" t="s">
        <v>72</v>
      </c>
      <c r="C13" s="521"/>
      <c r="D13" s="506" t="s">
        <v>73</v>
      </c>
      <c r="E13" s="521"/>
      <c r="F13" s="524" t="s">
        <v>354</v>
      </c>
      <c r="G13" s="525"/>
    </row>
    <row r="14" spans="1:16" ht="24">
      <c r="A14" s="523"/>
      <c r="B14" s="57" t="s">
        <v>15</v>
      </c>
      <c r="C14" s="57" t="s">
        <v>317</v>
      </c>
      <c r="D14" s="57" t="s">
        <v>15</v>
      </c>
      <c r="E14" s="57" t="s">
        <v>317</v>
      </c>
      <c r="F14" s="58" t="s">
        <v>202</v>
      </c>
      <c r="G14" s="126" t="s">
        <v>24</v>
      </c>
      <c r="P14" s="391" t="s">
        <v>321</v>
      </c>
    </row>
    <row r="15" spans="1:20" s="78" customFormat="1" ht="12">
      <c r="A15" s="81"/>
      <c r="B15" s="55" t="s">
        <v>124</v>
      </c>
      <c r="C15" s="56" t="s">
        <v>124</v>
      </c>
      <c r="D15" s="55" t="s">
        <v>124</v>
      </c>
      <c r="E15" s="56" t="s">
        <v>124</v>
      </c>
      <c r="F15" s="127"/>
      <c r="G15" s="128"/>
      <c r="O15" s="390"/>
      <c r="P15" s="392"/>
      <c r="Q15" s="399" t="s">
        <v>72</v>
      </c>
      <c r="R15" s="400" t="s">
        <v>115</v>
      </c>
      <c r="S15" s="392"/>
      <c r="T15" s="390"/>
    </row>
    <row r="16" spans="1:20" s="79" customFormat="1" ht="21.75" customHeight="1">
      <c r="A16" s="82" t="s">
        <v>137</v>
      </c>
      <c r="B16" s="129">
        <v>374808</v>
      </c>
      <c r="C16" s="129">
        <v>378210</v>
      </c>
      <c r="D16" s="129">
        <v>300567</v>
      </c>
      <c r="E16" s="129">
        <v>298822</v>
      </c>
      <c r="F16" s="465">
        <v>100</v>
      </c>
      <c r="G16" s="465">
        <v>100</v>
      </c>
      <c r="O16" s="398"/>
      <c r="P16" s="394" t="s">
        <v>137</v>
      </c>
      <c r="Q16" s="395">
        <v>374808</v>
      </c>
      <c r="R16" s="395">
        <v>300567</v>
      </c>
      <c r="S16" s="401"/>
      <c r="T16" s="398"/>
    </row>
    <row r="17" spans="1:20" s="79" customFormat="1" ht="21.75" customHeight="1">
      <c r="A17" s="82" t="s">
        <v>138</v>
      </c>
      <c r="B17" s="129">
        <v>353277</v>
      </c>
      <c r="C17" s="129">
        <v>351826</v>
      </c>
      <c r="D17" s="129">
        <v>285057</v>
      </c>
      <c r="E17" s="129">
        <v>286620</v>
      </c>
      <c r="F17" s="465">
        <v>94.25545879490299</v>
      </c>
      <c r="G17" s="465">
        <v>94.83975286708122</v>
      </c>
      <c r="O17" s="398"/>
      <c r="P17" s="394" t="s">
        <v>138</v>
      </c>
      <c r="Q17" s="395">
        <v>353277</v>
      </c>
      <c r="R17" s="395">
        <v>285057</v>
      </c>
      <c r="S17" s="401"/>
      <c r="T17" s="398"/>
    </row>
    <row r="18" spans="1:20" s="79" customFormat="1" ht="21.75" customHeight="1">
      <c r="A18" s="130" t="s">
        <v>139</v>
      </c>
      <c r="B18" s="129">
        <v>409640</v>
      </c>
      <c r="C18" s="129">
        <v>422150</v>
      </c>
      <c r="D18" s="129">
        <v>320852</v>
      </c>
      <c r="E18" s="129">
        <v>329154</v>
      </c>
      <c r="F18" s="465">
        <v>109.2932914985806</v>
      </c>
      <c r="G18" s="465">
        <v>106.74891122445244</v>
      </c>
      <c r="O18" s="398"/>
      <c r="P18" s="396" t="s">
        <v>139</v>
      </c>
      <c r="Q18" s="395">
        <v>409640</v>
      </c>
      <c r="R18" s="395">
        <v>320852</v>
      </c>
      <c r="S18" s="401"/>
      <c r="T18" s="398"/>
    </row>
    <row r="19" spans="1:20" s="79" customFormat="1" ht="21.75" customHeight="1">
      <c r="A19" s="130" t="s">
        <v>140</v>
      </c>
      <c r="B19" s="129">
        <v>363880</v>
      </c>
      <c r="C19" s="129">
        <v>375987</v>
      </c>
      <c r="D19" s="129">
        <v>286780</v>
      </c>
      <c r="E19" s="129">
        <v>296858</v>
      </c>
      <c r="F19" s="465">
        <v>97.08437386608611</v>
      </c>
      <c r="G19" s="465">
        <v>95.41300275812048</v>
      </c>
      <c r="O19" s="398"/>
      <c r="P19" s="396" t="s">
        <v>140</v>
      </c>
      <c r="Q19" s="395">
        <v>363880</v>
      </c>
      <c r="R19" s="395">
        <v>286780</v>
      </c>
      <c r="S19" s="401"/>
      <c r="T19" s="398"/>
    </row>
    <row r="20" spans="1:20" s="79" customFormat="1" ht="21.75" customHeight="1">
      <c r="A20" s="131" t="s">
        <v>141</v>
      </c>
      <c r="B20" s="129">
        <v>337213</v>
      </c>
      <c r="C20" s="129">
        <v>360028</v>
      </c>
      <c r="D20" s="129">
        <v>271139</v>
      </c>
      <c r="E20" s="129">
        <v>289279</v>
      </c>
      <c r="F20" s="465">
        <v>89.96953106657276</v>
      </c>
      <c r="G20" s="465">
        <v>90.20917133284757</v>
      </c>
      <c r="O20" s="398"/>
      <c r="P20" s="402" t="s">
        <v>141</v>
      </c>
      <c r="Q20" s="395">
        <v>337213</v>
      </c>
      <c r="R20" s="395">
        <v>271139</v>
      </c>
      <c r="S20" s="401"/>
      <c r="T20" s="398"/>
    </row>
    <row r="21" spans="1:20" s="79" customFormat="1" ht="21.75" customHeight="1">
      <c r="A21" s="130" t="s">
        <v>142</v>
      </c>
      <c r="B21" s="129">
        <v>331490</v>
      </c>
      <c r="C21" s="129">
        <v>335342</v>
      </c>
      <c r="D21" s="129">
        <v>266760</v>
      </c>
      <c r="E21" s="129">
        <v>269158</v>
      </c>
      <c r="F21" s="465">
        <v>88.44261595270112</v>
      </c>
      <c r="G21" s="465">
        <v>88.75225823194162</v>
      </c>
      <c r="O21" s="398"/>
      <c r="P21" s="396" t="s">
        <v>142</v>
      </c>
      <c r="Q21" s="395">
        <v>331490</v>
      </c>
      <c r="R21" s="395">
        <v>266760</v>
      </c>
      <c r="S21" s="401"/>
      <c r="T21" s="398"/>
    </row>
    <row r="22" spans="1:20" s="79" customFormat="1" ht="21.75" customHeight="1">
      <c r="A22" s="130" t="s">
        <v>143</v>
      </c>
      <c r="B22" s="129">
        <v>488551</v>
      </c>
      <c r="C22" s="129">
        <v>489455</v>
      </c>
      <c r="D22" s="129">
        <v>374024</v>
      </c>
      <c r="E22" s="129">
        <v>374252</v>
      </c>
      <c r="F22" s="465">
        <v>130.34700433288512</v>
      </c>
      <c r="G22" s="465">
        <v>124.43947605691909</v>
      </c>
      <c r="O22" s="398"/>
      <c r="P22" s="396" t="s">
        <v>143</v>
      </c>
      <c r="Q22" s="395">
        <v>488551</v>
      </c>
      <c r="R22" s="395">
        <v>374024</v>
      </c>
      <c r="S22" s="401"/>
      <c r="T22" s="398"/>
    </row>
    <row r="23" spans="1:20" s="79" customFormat="1" ht="21.75" customHeight="1">
      <c r="A23" s="125" t="s">
        <v>144</v>
      </c>
      <c r="B23" s="132">
        <v>377731</v>
      </c>
      <c r="C23" s="132">
        <v>384401</v>
      </c>
      <c r="D23" s="132">
        <v>299782</v>
      </c>
      <c r="E23" s="132">
        <v>302746</v>
      </c>
      <c r="F23" s="466">
        <v>100.77986595803719</v>
      </c>
      <c r="G23" s="466">
        <v>99.73882695039708</v>
      </c>
      <c r="O23" s="398"/>
      <c r="P23" s="396" t="s">
        <v>144</v>
      </c>
      <c r="Q23" s="395">
        <v>377731</v>
      </c>
      <c r="R23" s="395">
        <v>299782</v>
      </c>
      <c r="S23" s="401"/>
      <c r="T23" s="398"/>
    </row>
    <row r="26" spans="1:7" ht="16.5" customHeight="1">
      <c r="A26" s="498" t="s">
        <v>302</v>
      </c>
      <c r="B26" s="498"/>
      <c r="C26" s="498"/>
      <c r="D26" s="498"/>
      <c r="E26" s="498"/>
      <c r="F26" s="498"/>
      <c r="G26" s="498"/>
    </row>
  </sheetData>
  <mergeCells count="6">
    <mergeCell ref="A12:G12"/>
    <mergeCell ref="A26:G26"/>
    <mergeCell ref="B13:C13"/>
    <mergeCell ref="D13:E13"/>
    <mergeCell ref="A13:A14"/>
    <mergeCell ref="F13:G13"/>
  </mergeCells>
  <printOptions/>
  <pageMargins left="0.7874015748031497" right="0.7874015748031497" top="0.7874015748031497" bottom="0.7874015748031497" header="0" footer="0"/>
  <pageSetup horizontalDpi="300" verticalDpi="300" orientation="portrait" paperSize="9" r:id="rId2"/>
  <headerFooter alignWithMargins="0">
    <oddFooter>&amp;C- 12-</oddFooter>
  </headerFooter>
  <drawing r:id="rId1"/>
</worksheet>
</file>

<file path=xl/worksheets/sheet9.xml><?xml version="1.0" encoding="utf-8"?>
<worksheet xmlns="http://schemas.openxmlformats.org/spreadsheetml/2006/main" xmlns:r="http://schemas.openxmlformats.org/officeDocument/2006/relationships">
  <dimension ref="A3:R42"/>
  <sheetViews>
    <sheetView workbookViewId="0" topLeftCell="A1">
      <selection activeCell="A1" sqref="A1"/>
    </sheetView>
  </sheetViews>
  <sheetFormatPr defaultColWidth="9.00390625" defaultRowHeight="16.5" customHeight="1"/>
  <cols>
    <col min="1" max="1" width="23.75390625" style="26" customWidth="1"/>
    <col min="2" max="7" width="10.50390625" style="26" customWidth="1"/>
    <col min="8" max="15" width="9.00390625" style="440" customWidth="1"/>
    <col min="16" max="18" width="0.12890625" style="449" customWidth="1"/>
    <col min="19" max="16384" width="9.00390625" style="440" customWidth="1"/>
  </cols>
  <sheetData>
    <row r="3" spans="1:2" ht="16.5" customHeight="1">
      <c r="A3" s="73" t="s">
        <v>194</v>
      </c>
      <c r="B3" s="68"/>
    </row>
    <row r="4" spans="1:2" ht="16.5" customHeight="1">
      <c r="A4" s="73"/>
      <c r="B4" s="68"/>
    </row>
    <row r="5" spans="1:2" ht="16.5" customHeight="1">
      <c r="A5" s="26" t="s">
        <v>372</v>
      </c>
      <c r="B5" s="68"/>
    </row>
    <row r="6" spans="1:2" ht="16.5" customHeight="1">
      <c r="A6" s="26" t="s">
        <v>372</v>
      </c>
      <c r="B6" s="68"/>
    </row>
    <row r="7" spans="1:2" ht="16.5" customHeight="1">
      <c r="A7" s="26" t="s">
        <v>372</v>
      </c>
      <c r="B7" s="68"/>
    </row>
    <row r="8" spans="1:2" ht="16.5" customHeight="1">
      <c r="A8" s="26" t="s">
        <v>372</v>
      </c>
      <c r="B8" s="68"/>
    </row>
    <row r="9" spans="1:2" ht="16.5" customHeight="1">
      <c r="A9" s="26" t="s">
        <v>372</v>
      </c>
      <c r="B9" s="68"/>
    </row>
    <row r="10" spans="1:2" ht="16.5" customHeight="1">
      <c r="A10" s="26" t="s">
        <v>372</v>
      </c>
      <c r="B10" s="68"/>
    </row>
    <row r="11" spans="1:2" ht="16.5" customHeight="1">
      <c r="A11" s="26" t="s">
        <v>373</v>
      </c>
      <c r="B11" s="68"/>
    </row>
    <row r="12" spans="1:2" ht="16.5" customHeight="1">
      <c r="A12" s="26" t="s">
        <v>372</v>
      </c>
      <c r="B12" s="68"/>
    </row>
    <row r="13" spans="1:2" ht="16.5" customHeight="1">
      <c r="A13" s="26" t="s">
        <v>372</v>
      </c>
      <c r="B13" s="68"/>
    </row>
    <row r="14" spans="1:2" ht="16.5" customHeight="1">
      <c r="A14" s="26" t="s">
        <v>372</v>
      </c>
      <c r="B14" s="68"/>
    </row>
    <row r="15" spans="1:2" ht="16.5" customHeight="1">
      <c r="A15" s="26" t="s">
        <v>372</v>
      </c>
      <c r="B15" s="68"/>
    </row>
    <row r="16" spans="1:2" ht="16.5" customHeight="1">
      <c r="A16" s="26" t="s">
        <v>372</v>
      </c>
      <c r="B16" s="68"/>
    </row>
    <row r="17" spans="1:2" ht="16.5" customHeight="1">
      <c r="A17" s="26" t="s">
        <v>372</v>
      </c>
      <c r="B17" s="68"/>
    </row>
    <row r="18" spans="1:2" ht="16.5" customHeight="1">
      <c r="A18" s="26" t="s">
        <v>372</v>
      </c>
      <c r="B18" s="68"/>
    </row>
    <row r="19" spans="1:2" ht="16.5" customHeight="1">
      <c r="A19" s="26" t="s">
        <v>373</v>
      </c>
      <c r="B19" s="68"/>
    </row>
    <row r="20" spans="1:7" ht="16.5" customHeight="1">
      <c r="A20" s="26" t="s">
        <v>372</v>
      </c>
      <c r="B20" s="68"/>
      <c r="G20" s="26" t="s">
        <v>227</v>
      </c>
    </row>
    <row r="21" ht="11.25" customHeight="1">
      <c r="B21" s="68"/>
    </row>
    <row r="22" spans="1:7" ht="18.75" customHeight="1">
      <c r="A22" s="311" t="s">
        <v>222</v>
      </c>
      <c r="B22" s="311"/>
      <c r="C22" s="311"/>
      <c r="D22" s="311"/>
      <c r="E22" s="311"/>
      <c r="F22" s="311"/>
      <c r="G22" s="311"/>
    </row>
    <row r="23" ht="12.75" customHeight="1">
      <c r="B23" s="68"/>
    </row>
    <row r="24" spans="1:7" ht="18.75" customHeight="1">
      <c r="A24" s="526" t="s">
        <v>237</v>
      </c>
      <c r="B24" s="506" t="s">
        <v>72</v>
      </c>
      <c r="C24" s="521"/>
      <c r="D24" s="507"/>
      <c r="E24" s="506" t="s">
        <v>73</v>
      </c>
      <c r="F24" s="521"/>
      <c r="G24" s="507"/>
    </row>
    <row r="25" spans="1:18" ht="23.25" customHeight="1">
      <c r="A25" s="526"/>
      <c r="B25" s="57" t="s">
        <v>146</v>
      </c>
      <c r="C25" s="57" t="s">
        <v>147</v>
      </c>
      <c r="D25" s="133" t="s">
        <v>251</v>
      </c>
      <c r="E25" s="57" t="s">
        <v>146</v>
      </c>
      <c r="F25" s="57" t="s">
        <v>147</v>
      </c>
      <c r="G25" s="133" t="s">
        <v>251</v>
      </c>
      <c r="Q25" s="467" t="s">
        <v>6</v>
      </c>
      <c r="R25" s="467" t="s">
        <v>7</v>
      </c>
    </row>
    <row r="26" spans="1:18" s="80" customFormat="1" ht="10.5">
      <c r="A26" s="81"/>
      <c r="B26" s="55" t="s">
        <v>124</v>
      </c>
      <c r="C26" s="56" t="s">
        <v>124</v>
      </c>
      <c r="D26" s="56" t="s">
        <v>125</v>
      </c>
      <c r="E26" s="55" t="s">
        <v>124</v>
      </c>
      <c r="F26" s="56" t="s">
        <v>124</v>
      </c>
      <c r="G26" s="56" t="s">
        <v>125</v>
      </c>
      <c r="P26" s="468"/>
      <c r="Q26" s="468"/>
      <c r="R26" s="468"/>
    </row>
    <row r="27" spans="1:18" s="470" customFormat="1" ht="23.25" customHeight="1">
      <c r="A27" s="82" t="s">
        <v>85</v>
      </c>
      <c r="B27" s="129">
        <v>329285</v>
      </c>
      <c r="C27" s="129">
        <v>407954</v>
      </c>
      <c r="D27" s="469">
        <v>80.7162081999441</v>
      </c>
      <c r="E27" s="129">
        <v>273845</v>
      </c>
      <c r="F27" s="129">
        <v>320024</v>
      </c>
      <c r="G27" s="469">
        <v>85.57014473914457</v>
      </c>
      <c r="P27" s="97" t="s">
        <v>85</v>
      </c>
      <c r="Q27" s="471"/>
      <c r="R27" s="471"/>
    </row>
    <row r="28" spans="1:18" s="470" customFormat="1" ht="23.25" customHeight="1">
      <c r="A28" s="82" t="s">
        <v>104</v>
      </c>
      <c r="B28" s="129">
        <v>499616</v>
      </c>
      <c r="C28" s="129">
        <v>483952</v>
      </c>
      <c r="D28" s="472">
        <v>103.23668462988064</v>
      </c>
      <c r="E28" s="162">
        <v>394612</v>
      </c>
      <c r="F28" s="162">
        <v>377850</v>
      </c>
      <c r="G28" s="472">
        <v>104.43615191213445</v>
      </c>
      <c r="P28" s="97" t="s">
        <v>104</v>
      </c>
      <c r="Q28" s="471">
        <v>6</v>
      </c>
      <c r="R28" s="471">
        <v>7</v>
      </c>
    </row>
    <row r="29" spans="1:18" s="470" customFormat="1" ht="23.25" customHeight="1">
      <c r="A29" s="82" t="s">
        <v>86</v>
      </c>
      <c r="B29" s="129">
        <v>326490</v>
      </c>
      <c r="C29" s="129">
        <v>470162</v>
      </c>
      <c r="D29" s="472">
        <v>69.4420221115275</v>
      </c>
      <c r="E29" s="162">
        <v>270423</v>
      </c>
      <c r="F29" s="162">
        <v>363114</v>
      </c>
      <c r="G29" s="472">
        <v>74.47330590393099</v>
      </c>
      <c r="P29" s="97" t="s">
        <v>86</v>
      </c>
      <c r="Q29" s="471">
        <v>13</v>
      </c>
      <c r="R29" s="471">
        <v>13</v>
      </c>
    </row>
    <row r="30" spans="1:18" s="470" customFormat="1" ht="23.25" customHeight="1">
      <c r="A30" s="203" t="s">
        <v>425</v>
      </c>
      <c r="B30" s="129">
        <v>549820</v>
      </c>
      <c r="C30" s="129">
        <v>637133</v>
      </c>
      <c r="D30" s="472">
        <v>86.29595390601335</v>
      </c>
      <c r="E30" s="162">
        <v>409200</v>
      </c>
      <c r="F30" s="162">
        <v>459397</v>
      </c>
      <c r="G30" s="472">
        <v>89.07328519777012</v>
      </c>
      <c r="P30" s="473" t="s">
        <v>105</v>
      </c>
      <c r="Q30" s="471">
        <v>10</v>
      </c>
      <c r="R30" s="471">
        <v>10</v>
      </c>
    </row>
    <row r="31" spans="1:18" s="470" customFormat="1" ht="23.25" customHeight="1">
      <c r="A31" s="130" t="s">
        <v>256</v>
      </c>
      <c r="B31" s="129">
        <v>697623</v>
      </c>
      <c r="C31" s="129">
        <v>505644</v>
      </c>
      <c r="D31" s="472">
        <v>137.9672259534376</v>
      </c>
      <c r="E31" s="162">
        <v>509097</v>
      </c>
      <c r="F31" s="162">
        <v>387475</v>
      </c>
      <c r="G31" s="472">
        <v>131.38834763533131</v>
      </c>
      <c r="P31" s="474" t="s">
        <v>256</v>
      </c>
      <c r="Q31" s="471">
        <v>2</v>
      </c>
      <c r="R31" s="471">
        <v>3</v>
      </c>
    </row>
    <row r="32" spans="1:18" s="470" customFormat="1" ht="23.25" customHeight="1">
      <c r="A32" s="96" t="s">
        <v>257</v>
      </c>
      <c r="B32" s="129">
        <v>310848</v>
      </c>
      <c r="C32" s="129">
        <v>243138</v>
      </c>
      <c r="D32" s="472">
        <v>127.84838240011844</v>
      </c>
      <c r="E32" s="162">
        <v>278498</v>
      </c>
      <c r="F32" s="162">
        <v>207839</v>
      </c>
      <c r="G32" s="472">
        <v>133.99698805325275</v>
      </c>
      <c r="P32" s="475" t="s">
        <v>257</v>
      </c>
      <c r="Q32" s="471">
        <v>3</v>
      </c>
      <c r="R32" s="471">
        <v>2</v>
      </c>
    </row>
    <row r="33" spans="1:18" s="470" customFormat="1" ht="23.25" customHeight="1">
      <c r="A33" s="130" t="s">
        <v>120</v>
      </c>
      <c r="B33" s="129">
        <v>227021</v>
      </c>
      <c r="C33" s="129">
        <v>224982</v>
      </c>
      <c r="D33" s="472">
        <v>100.90629472580028</v>
      </c>
      <c r="E33" s="162">
        <v>196519</v>
      </c>
      <c r="F33" s="162">
        <v>190828</v>
      </c>
      <c r="G33" s="472">
        <v>102.98226675330665</v>
      </c>
      <c r="P33" s="474" t="s">
        <v>120</v>
      </c>
      <c r="Q33" s="471">
        <v>7</v>
      </c>
      <c r="R33" s="471">
        <v>8</v>
      </c>
    </row>
    <row r="34" spans="1:18" s="470" customFormat="1" ht="23.25" customHeight="1">
      <c r="A34" s="130" t="s">
        <v>106</v>
      </c>
      <c r="B34" s="129">
        <v>518685</v>
      </c>
      <c r="C34" s="129">
        <v>527248</v>
      </c>
      <c r="D34" s="472">
        <v>98.37590659424028</v>
      </c>
      <c r="E34" s="162">
        <v>404649</v>
      </c>
      <c r="F34" s="162">
        <v>395338</v>
      </c>
      <c r="G34" s="472">
        <v>102.35519985430189</v>
      </c>
      <c r="P34" s="474" t="s">
        <v>106</v>
      </c>
      <c r="Q34" s="471">
        <v>8</v>
      </c>
      <c r="R34" s="471">
        <v>9</v>
      </c>
    </row>
    <row r="35" spans="1:18" s="470" customFormat="1" ht="23.25" customHeight="1">
      <c r="A35" s="130" t="s">
        <v>206</v>
      </c>
      <c r="B35" s="144">
        <v>454009</v>
      </c>
      <c r="C35" s="144">
        <v>302924</v>
      </c>
      <c r="D35" s="472">
        <v>149.87554634165664</v>
      </c>
      <c r="E35" s="163">
        <v>378289</v>
      </c>
      <c r="F35" s="163">
        <v>251237</v>
      </c>
      <c r="G35" s="472">
        <v>150.57057678606256</v>
      </c>
      <c r="P35" s="474" t="s">
        <v>206</v>
      </c>
      <c r="Q35" s="471">
        <v>1</v>
      </c>
      <c r="R35" s="471">
        <v>1</v>
      </c>
    </row>
    <row r="36" spans="1:18" s="470" customFormat="1" ht="23.25" customHeight="1">
      <c r="A36" s="130" t="s">
        <v>426</v>
      </c>
      <c r="B36" s="129">
        <v>148147</v>
      </c>
      <c r="C36" s="129">
        <v>173964</v>
      </c>
      <c r="D36" s="472">
        <v>85.1595732450392</v>
      </c>
      <c r="E36" s="162">
        <v>131581</v>
      </c>
      <c r="F36" s="162">
        <v>158258</v>
      </c>
      <c r="G36" s="472">
        <v>83.14334820356632</v>
      </c>
      <c r="P36" s="474" t="s">
        <v>426</v>
      </c>
      <c r="Q36" s="471">
        <v>11</v>
      </c>
      <c r="R36" s="471">
        <v>11</v>
      </c>
    </row>
    <row r="37" spans="1:18" s="470" customFormat="1" ht="23.25" customHeight="1">
      <c r="A37" s="130" t="s">
        <v>427</v>
      </c>
      <c r="B37" s="129">
        <v>260421</v>
      </c>
      <c r="C37" s="129">
        <v>332241</v>
      </c>
      <c r="D37" s="472">
        <v>78.3831616206308</v>
      </c>
      <c r="E37" s="162">
        <v>212060</v>
      </c>
      <c r="F37" s="162">
        <v>282435</v>
      </c>
      <c r="G37" s="472">
        <v>75.08276240550923</v>
      </c>
      <c r="P37" s="474" t="s">
        <v>427</v>
      </c>
      <c r="Q37" s="471">
        <v>12</v>
      </c>
      <c r="R37" s="471">
        <v>12</v>
      </c>
    </row>
    <row r="38" spans="1:18" s="470" customFormat="1" ht="23.25" customHeight="1">
      <c r="A38" s="130" t="s">
        <v>265</v>
      </c>
      <c r="B38" s="129">
        <v>453173</v>
      </c>
      <c r="C38" s="129">
        <v>392047</v>
      </c>
      <c r="D38" s="472">
        <v>115.59149795815298</v>
      </c>
      <c r="E38" s="162">
        <v>367566</v>
      </c>
      <c r="F38" s="162">
        <v>297972</v>
      </c>
      <c r="G38" s="472">
        <v>123.35588578792638</v>
      </c>
      <c r="P38" s="474" t="s">
        <v>265</v>
      </c>
      <c r="Q38" s="471">
        <v>4</v>
      </c>
      <c r="R38" s="471">
        <v>5</v>
      </c>
    </row>
    <row r="39" spans="1:18" s="470" customFormat="1" ht="23.25" customHeight="1">
      <c r="A39" s="130" t="s">
        <v>258</v>
      </c>
      <c r="B39" s="129">
        <v>400725</v>
      </c>
      <c r="C39" s="129">
        <v>353300</v>
      </c>
      <c r="D39" s="472">
        <v>113.42343617322388</v>
      </c>
      <c r="E39" s="162">
        <v>313416</v>
      </c>
      <c r="F39" s="162">
        <v>249920</v>
      </c>
      <c r="G39" s="472">
        <v>125.40653008962867</v>
      </c>
      <c r="P39" s="474" t="s">
        <v>258</v>
      </c>
      <c r="Q39" s="471">
        <v>5</v>
      </c>
      <c r="R39" s="471">
        <v>4</v>
      </c>
    </row>
    <row r="40" spans="1:18" s="470" customFormat="1" ht="23.25" customHeight="1">
      <c r="A40" s="125" t="s">
        <v>107</v>
      </c>
      <c r="B40" s="252">
        <v>327869</v>
      </c>
      <c r="C40" s="132">
        <v>341337</v>
      </c>
      <c r="D40" s="476">
        <v>96.05433926002748</v>
      </c>
      <c r="E40" s="164">
        <v>280354</v>
      </c>
      <c r="F40" s="164">
        <v>267261</v>
      </c>
      <c r="G40" s="476">
        <v>104.89895645081026</v>
      </c>
      <c r="P40" s="474" t="s">
        <v>107</v>
      </c>
      <c r="Q40" s="471">
        <v>9</v>
      </c>
      <c r="R40" s="471">
        <v>6</v>
      </c>
    </row>
    <row r="41" ht="12.75" customHeight="1"/>
    <row r="42" ht="30.75" customHeight="1">
      <c r="A42" s="134" t="s">
        <v>161</v>
      </c>
    </row>
  </sheetData>
  <mergeCells count="4">
    <mergeCell ref="A24:A25"/>
    <mergeCell ref="B24:D24"/>
    <mergeCell ref="E24:G24"/>
    <mergeCell ref="A22:G22"/>
  </mergeCells>
  <printOptions/>
  <pageMargins left="0.7874015748031497" right="0.44" top="0.7874015748031497" bottom="0.7874015748031497" header="0" footer="0"/>
  <pageSetup blackAndWhite="1" horizontalDpi="300" verticalDpi="300" orientation="portrait" paperSize="9" r:id="rId2"/>
  <headerFooter alignWithMargins="0">
    <oddFooter>&amp;C- 13 -</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2008-06-26T07:41:52Z</cp:lastPrinted>
  <dcterms:created xsi:type="dcterms:W3CDTF">2007-07-02T00:10:09Z</dcterms:created>
  <dcterms:modified xsi:type="dcterms:W3CDTF">2008-06-26T07:41:57Z</dcterms:modified>
  <cp:category/>
  <cp:version/>
  <cp:contentType/>
  <cp:contentStatus/>
</cp:coreProperties>
</file>