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81" yWindow="1620" windowWidth="14955" windowHeight="9000" tabRatio="827" activeTab="0"/>
  </bookViews>
  <sheets>
    <sheet name="44高等学校の状況別卒業者の推移" sheetId="1" r:id="rId1"/>
    <sheet name="45状況別卒業者数および割合（総数）" sheetId="2" r:id="rId2"/>
    <sheet name="45状況別卒業者数および割合（全日）" sheetId="3" r:id="rId3"/>
    <sheet name="45状況別卒業者数および割合（定時）" sheetId="4" r:id="rId4"/>
    <sheet name="46･47産業別就職者数（課程別・学科別）割合" sheetId="5" r:id="rId5"/>
    <sheet name="48・49産業別就職者数（就職先地域別）割合" sheetId="6" r:id="rId6"/>
    <sheet name="50・51職業別就職者数割合" sheetId="7" r:id="rId7"/>
    <sheet name="52就職先都道府県就職者数および割合" sheetId="8" r:id="rId8"/>
    <sheet name="　計算" sheetId="9" r:id="rId9"/>
    <sheet name="Sheet1" sheetId="10" r:id="rId10"/>
  </sheets>
  <definedNames>
    <definedName name="_xlnm.Print_Titles" localSheetId="8">'　計算'!$A:$A,'　計算'!$1:$4</definedName>
  </definedNames>
  <calcPr fullCalcOnLoad="1"/>
</workbook>
</file>

<file path=xl/sharedStrings.xml><?xml version="1.0" encoding="utf-8"?>
<sst xmlns="http://schemas.openxmlformats.org/spreadsheetml/2006/main" count="1124" uniqueCount="237">
  <si>
    <t>計</t>
  </si>
  <si>
    <t>合　計</t>
  </si>
  <si>
    <t>（単位：人）</t>
  </si>
  <si>
    <t>（単位：％）</t>
  </si>
  <si>
    <t>計</t>
  </si>
  <si>
    <t>男</t>
  </si>
  <si>
    <t>女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</si>
  <si>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</si>
  <si>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</si>
  <si>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</si>
  <si>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</si>
  <si>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</si>
  <si>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</si>
  <si>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</si>
  <si>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</si>
  <si>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</si>
  <si>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</si>
  <si>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</si>
  <si>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区　分</t>
  </si>
  <si>
    <t>計</t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</si>
  <si>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</si>
  <si>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</si>
  <si>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</si>
  <si>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</si>
  <si>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</si>
  <si>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</si>
  <si>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</si>
  <si>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公務(他に分類されるものを除く)</t>
  </si>
  <si>
    <t>左記以外のもの</t>
  </si>
  <si>
    <t>全日制</t>
  </si>
  <si>
    <t>定時制</t>
  </si>
  <si>
    <t>課
程
別</t>
  </si>
  <si>
    <t>学
科
別</t>
  </si>
  <si>
    <t>県　内</t>
  </si>
  <si>
    <t>県　外</t>
  </si>
  <si>
    <t>職業安定所又は学校を通じて就職した者
(再掲)</t>
  </si>
  <si>
    <t>専門的・技術的職業従事者</t>
  </si>
  <si>
    <t>保安職業
従事者</t>
  </si>
  <si>
    <t>自家・自営業に就いた者
(再掲)</t>
  </si>
  <si>
    <t>第46表　産業別就職者数（課程別・学科別）</t>
  </si>
  <si>
    <t>第47表　産業別就職者の割合（課程別・学科別）</t>
  </si>
  <si>
    <t>第48表　産業別就職者数（就職先地域別）</t>
  </si>
  <si>
    <t>第49表　産業別就職者の割合（就職先地域別）</t>
  </si>
  <si>
    <t>第50表　職業別就職者数</t>
  </si>
  <si>
    <t>第51表　職業別就職者の割合</t>
  </si>
  <si>
    <t>農業，
林業</t>
  </si>
  <si>
    <t>鉱業，
採石業，
砂利採取業</t>
  </si>
  <si>
    <t>運輸業，郵便業</t>
  </si>
  <si>
    <t>卸売業，小売業</t>
  </si>
  <si>
    <t>金融業，
保険業</t>
  </si>
  <si>
    <t>不動産業，
物品賃貸業</t>
  </si>
  <si>
    <t>学術研究，
専門・技術
サービス業</t>
  </si>
  <si>
    <t>宿泊業，飲食サービス業</t>
  </si>
  <si>
    <t>生活関連サービス業，娯楽業</t>
  </si>
  <si>
    <t>教育，学習支援業</t>
  </si>
  <si>
    <t>医療，
福祉</t>
  </si>
  <si>
    <t>サービス
職業
従事者</t>
  </si>
  <si>
    <t>農林漁業従事者</t>
  </si>
  <si>
    <t>農林業
従事者</t>
  </si>
  <si>
    <t>輸送・機械
運転従事者</t>
  </si>
  <si>
    <t>左記以外のもの</t>
  </si>
  <si>
    <t>生産工程従事者(再掲)</t>
  </si>
  <si>
    <t>計</t>
  </si>
  <si>
    <t>その他</t>
  </si>
  <si>
    <t>事　務
従事者</t>
  </si>
  <si>
    <t>販　売
従事者</t>
  </si>
  <si>
    <t>漁　業
従事者</t>
  </si>
  <si>
    <t>生産工程
従事者</t>
  </si>
  <si>
    <t>建設・採掘
従事者</t>
  </si>
  <si>
    <t>運搬・清掃等従事者</t>
  </si>
  <si>
    <t>製造・加工
従事者</t>
  </si>
  <si>
    <t>機械組立
従事者</t>
  </si>
  <si>
    <t>整備修理
従事者</t>
  </si>
  <si>
    <t>検　査
従事者</t>
  </si>
  <si>
    <t>高等学校卒業後の状況</t>
  </si>
  <si>
    <t>短期大学(本科)</t>
  </si>
  <si>
    <t>・短期大学(本科)への入学志願者</t>
  </si>
  <si>
    <t>・短期大学(本科)への入学志願者</t>
  </si>
  <si>
    <t>大学（学部）</t>
  </si>
  <si>
    <t>卒業者総数のうち大学（学部）</t>
  </si>
  <si>
    <t>）</t>
  </si>
  <si>
    <t>Ｄのうち</t>
  </si>
  <si>
    <t>掲</t>
  </si>
  <si>
    <t>Ｃのうち</t>
  </si>
  <si>
    <t>再</t>
  </si>
  <si>
    <t>Ｂのうち</t>
  </si>
  <si>
    <t>（</t>
  </si>
  <si>
    <t>Ａのうち</t>
  </si>
  <si>
    <t>Ｈ　死亡不詳の者</t>
  </si>
  <si>
    <t>Ｇ　上記以外の者</t>
  </si>
  <si>
    <t>Ｆ　一時的な仕事に就いた者</t>
  </si>
  <si>
    <t>Ｅ　就職者（Ａ・Ｂ・Ｃ・Ｄ を除く）</t>
  </si>
  <si>
    <t>Ｄ　公共職業能力開発施設等入学者</t>
  </si>
  <si>
    <t>各種学校</t>
  </si>
  <si>
    <t>　　等入学者</t>
  </si>
  <si>
    <t>専修学校（一般課程）等</t>
  </si>
  <si>
    <t>　　(一般課程)</t>
  </si>
  <si>
    <t>Ｃ　専修学校</t>
  </si>
  <si>
    <t>Ｂ 専修学校（専門課程）進学者</t>
  </si>
  <si>
    <t>特別支援学校高等部（専攻科）</t>
  </si>
  <si>
    <t>高等学校（専攻科）</t>
  </si>
  <si>
    <t>大学・短期大学（別科）</t>
  </si>
  <si>
    <t>進学者数</t>
  </si>
  <si>
    <t>大学・短期大学の通信教育部及び放送大学</t>
  </si>
  <si>
    <t>短期大学（本科）</t>
  </si>
  <si>
    <t>大 学 等</t>
  </si>
  <si>
    <t>Ａ</t>
  </si>
  <si>
    <t>合計（卒業者数）</t>
  </si>
  <si>
    <t>合計（卒業者数）</t>
  </si>
  <si>
    <t>Ｈ　不詳・死亡の者</t>
  </si>
  <si>
    <t>合計（卒業者数）　Ａ+Ｂ+Ｃ+Ｄ+Ｅ+Ｆ+Ｇ＋Ｈ</t>
  </si>
  <si>
    <t>合計（卒業者数）　Ａ+Ｂ+Ｃ+Ｄ+Ｅ+Ｆ+Ｇ＋Ｈ</t>
  </si>
  <si>
    <t>女</t>
  </si>
  <si>
    <t>男</t>
  </si>
  <si>
    <t>総合学科</t>
  </si>
  <si>
    <t>福祉に関
する学科</t>
  </si>
  <si>
    <t>情報に関
する学科</t>
  </si>
  <si>
    <t>看護に関
する学科</t>
  </si>
  <si>
    <t>家庭に関
する学科</t>
  </si>
  <si>
    <t>水産に関
する学科</t>
  </si>
  <si>
    <t>商業に関
する学科</t>
  </si>
  <si>
    <t>工業に関
する学科</t>
  </si>
  <si>
    <t>農業に関
する学科</t>
  </si>
  <si>
    <t>普通科</t>
  </si>
  <si>
    <t>第45表　状況別卒業者数および割合（総数）</t>
  </si>
  <si>
    <t>盲・聾・養護学校高等部（専攻科）</t>
  </si>
  <si>
    <t>・短期大学(本科)への入学志願者</t>
  </si>
  <si>
    <t>合計（卒業者数）　Ａ+Ｂ+Ｃ+Ｄ+Ｅ+Ｆ+Ｇ＋Ｈ</t>
  </si>
  <si>
    <t>第45表　状況別卒業者数および割合（全日制）</t>
  </si>
  <si>
    <t>合計（卒業者数）　Ａ+Ｂ+Ｃ+Ｄ+Ｅ+Ｆ+Ｇ</t>
  </si>
  <si>
    <t>（単位：％）</t>
  </si>
  <si>
    <t>第45表　状況別卒業者数および割合（定時制）</t>
  </si>
  <si>
    <t>第52表　就職先の都道府県別就職者数および割合</t>
  </si>
  <si>
    <t>　　　　　　　（単位：人、％）</t>
  </si>
  <si>
    <t>区分</t>
  </si>
  <si>
    <t>就職者数</t>
  </si>
  <si>
    <t>就職者割合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</si>
  <si>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</si>
  <si>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</si>
  <si>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</si>
  <si>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</si>
  <si>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</si>
  <si>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</si>
  <si>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</si>
  <si>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</si>
  <si>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</si>
  <si>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</si>
  <si>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</si>
  <si>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</si>
  <si>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</si>
  <si>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</si>
  <si>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</si>
  <si>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</si>
  <si>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</si>
  <si>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</si>
  <si>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</si>
  <si>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</si>
  <si>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</si>
  <si>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</si>
  <si>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</si>
  <si>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</si>
  <si>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</si>
  <si>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</si>
  <si>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</si>
  <si>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</si>
  <si>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</si>
  <si>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</si>
  <si>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</si>
  <si>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</si>
  <si>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</si>
  <si>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</si>
  <si>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</si>
  <si>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</si>
  <si>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</si>
  <si>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</si>
  <si>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</si>
  <si>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</si>
  <si>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</si>
  <si>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</si>
  <si>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</si>
  <si>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</si>
  <si>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</si>
  <si>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</si>
  <si>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</si>
  <si>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</si>
  <si>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　学　入　学　志　願　者</t>
  </si>
  <si>
    <t>短　期　大　学　入　学　志　願　者</t>
  </si>
  <si>
    <t>普　通</t>
  </si>
  <si>
    <t>農　業</t>
  </si>
  <si>
    <t>工　業</t>
  </si>
  <si>
    <t>商　業</t>
  </si>
  <si>
    <t>水　産</t>
  </si>
  <si>
    <t>家　庭</t>
  </si>
  <si>
    <t>看　護</t>
  </si>
  <si>
    <t>情　報</t>
  </si>
  <si>
    <t>福　祉</t>
  </si>
  <si>
    <t>計　男</t>
  </si>
  <si>
    <t>計　全日</t>
  </si>
  <si>
    <t>計　女</t>
  </si>
  <si>
    <t>（Ｅ）公共職業能力開発施設等入学者は、平成１１年に（Ｄ）専修学校（一般課程）等入学者から分離された。</t>
  </si>
  <si>
    <t>大学等進学者には、昭和59年３月卒から大学・短期大学の通信教育部へ進学した者を含む。</t>
  </si>
  <si>
    <t>　　には、就職進学者を含む。</t>
  </si>
  <si>
    <t>注１　（Ｉ）の（Ｂ）､（Ｃ）､（Ｄ）､（Ｅ）のうち就職している者は、昭和51年度までは就職進学者であり外数である。また、大学等進学率</t>
  </si>
  <si>
    <t>元</t>
  </si>
  <si>
    <t>…</t>
  </si>
  <si>
    <t>平成</t>
  </si>
  <si>
    <t>昭和</t>
  </si>
  <si>
    <t>西暦</t>
  </si>
  <si>
    <t xml:space="preserve"> 開発施設等入学者</t>
  </si>
  <si>
    <t>　般課程)等入学者</t>
  </si>
  <si>
    <t>（専門課程）進学者</t>
  </si>
  <si>
    <t>　　 進　学　者</t>
  </si>
  <si>
    <t>(年/3月卒）</t>
  </si>
  <si>
    <t>（Ｆ）就　職　者</t>
  </si>
  <si>
    <t>（Ｅ）公共職業能力</t>
  </si>
  <si>
    <t>（Ｄ）専修学校（一</t>
  </si>
  <si>
    <t>（Ｃ）専修学校</t>
  </si>
  <si>
    <t>（Ｂ） 大 学 等</t>
  </si>
  <si>
    <t>（Ａ）卒業者総数</t>
  </si>
  <si>
    <t>卒業年次</t>
  </si>
  <si>
    <t>第44表 高等学校（全日制・定時制）の状況別卒業者数の推移</t>
  </si>
  <si>
    <t>高等学校卒業後の状況</t>
  </si>
  <si>
    <t>就職率には、（Ｉ）の（Ｂ）､（Ｃ）､（Ｄ）､（Ｅ）のうち就職している者を含む。</t>
  </si>
  <si>
    <t>（Ｇ）左記以外の者には、平成16年度卒から一時的な仕事に就いた者を含む。</t>
  </si>
  <si>
    <t>注4</t>
  </si>
  <si>
    <t>-</t>
  </si>
  <si>
    <t>-</t>
  </si>
  <si>
    <t>（全 国 平 均）</t>
  </si>
  <si>
    <t>（ 滋  賀  県）</t>
  </si>
  <si>
    <t>のうち就職している者</t>
  </si>
  <si>
    <t>　そ　の　他</t>
  </si>
  <si>
    <t>就　　職　　率</t>
  </si>
  <si>
    <t>大　学　等　進　学　率</t>
  </si>
  <si>
    <t>(Ｉ) (B)､(C)､(D)､(E)</t>
  </si>
  <si>
    <t>（Ｈ）不詳・死亡</t>
  </si>
  <si>
    <t>（Ｇ）左記以外の者</t>
  </si>
  <si>
    <t xml:space="preserve">   （単位：人、％）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</si>
</sst>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_ * #,##0.0_ ;_ * \-#,##0.0_ ;_ * &quot;-&quot;?_ ;_ @_ "/>
    <numFmt numFmtId="180" formatCode="0.0_ "/>
    <numFmt numFmtId="181" formatCode="#,##0_);[Red]\(#,##0\)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E+00"/>
    <numFmt numFmtId="187" formatCode="0_);\(0\)"/>
    <numFmt numFmtId="188" formatCode="#,##0.0;[Red]\-#,##0.0"/>
    <numFmt numFmtId="189" formatCode="#,##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Ｐ明朝"/>
      <family val="1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2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1" borderId="3" applyNumberFormat="0" applyBorder="0" applyAlignment="0" applyProtection="0"/>
    <xf numFmtId="185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3" fillId="0" borderId="0">
      <alignment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63" fillId="3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180" fontId="5" fillId="0" borderId="0" xfId="0" applyNumberFormat="1" applyFont="1" applyAlignment="1">
      <alignment vertical="center" shrinkToFit="1"/>
    </xf>
    <xf numFmtId="180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6" fillId="0" borderId="16" xfId="0" applyNumberFormat="1" applyFont="1" applyBorder="1" applyAlignment="1">
      <alignment vertical="center" shrinkToFit="1"/>
    </xf>
    <xf numFmtId="179" fontId="6" fillId="0" borderId="17" xfId="0" applyNumberFormat="1" applyFont="1" applyBorder="1" applyAlignment="1">
      <alignment horizontal="right"/>
    </xf>
    <xf numFmtId="179" fontId="6" fillId="0" borderId="18" xfId="0" applyNumberFormat="1" applyFont="1" applyBorder="1" applyAlignment="1">
      <alignment horizontal="right"/>
    </xf>
    <xf numFmtId="179" fontId="6" fillId="0" borderId="19" xfId="0" applyNumberFormat="1" applyFont="1" applyBorder="1" applyAlignment="1">
      <alignment horizontal="right"/>
    </xf>
    <xf numFmtId="179" fontId="6" fillId="0" borderId="2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6" fillId="0" borderId="21" xfId="0" applyNumberFormat="1" applyFont="1" applyBorder="1" applyAlignment="1">
      <alignment horizontal="right"/>
    </xf>
    <xf numFmtId="179" fontId="6" fillId="0" borderId="22" xfId="0" applyNumberFormat="1" applyFont="1" applyBorder="1" applyAlignment="1">
      <alignment horizontal="right"/>
    </xf>
    <xf numFmtId="179" fontId="6" fillId="0" borderId="23" xfId="0" applyNumberFormat="1" applyFont="1" applyBorder="1" applyAlignment="1">
      <alignment horizontal="right"/>
    </xf>
    <xf numFmtId="179" fontId="6" fillId="0" borderId="24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shrinkToFit="1"/>
    </xf>
    <xf numFmtId="179" fontId="6" fillId="0" borderId="17" xfId="0" applyNumberFormat="1" applyFont="1" applyFill="1" applyBorder="1" applyAlignment="1">
      <alignment horizontal="right"/>
    </xf>
    <xf numFmtId="179" fontId="6" fillId="0" borderId="18" xfId="0" applyNumberFormat="1" applyFont="1" applyFill="1" applyBorder="1" applyAlignment="1">
      <alignment horizontal="right"/>
    </xf>
    <xf numFmtId="179" fontId="6" fillId="0" borderId="19" xfId="0" applyNumberFormat="1" applyFont="1" applyFill="1" applyBorder="1" applyAlignment="1">
      <alignment horizontal="right"/>
    </xf>
    <xf numFmtId="179" fontId="6" fillId="0" borderId="2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179" fontId="6" fillId="0" borderId="22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179" fontId="6" fillId="0" borderId="24" xfId="0" applyNumberFormat="1" applyFont="1" applyFill="1" applyBorder="1" applyAlignment="1">
      <alignment horizontal="right"/>
    </xf>
    <xf numFmtId="41" fontId="6" fillId="35" borderId="20" xfId="0" applyNumberFormat="1" applyFont="1" applyFill="1" applyBorder="1" applyAlignment="1">
      <alignment horizontal="right" shrinkToFit="1"/>
    </xf>
    <xf numFmtId="41" fontId="6" fillId="35" borderId="0" xfId="0" applyNumberFormat="1" applyFont="1" applyFill="1" applyBorder="1" applyAlignment="1">
      <alignment horizontal="right" shrinkToFit="1"/>
    </xf>
    <xf numFmtId="41" fontId="6" fillId="35" borderId="21" xfId="0" applyNumberFormat="1" applyFont="1" applyFill="1" applyBorder="1" applyAlignment="1">
      <alignment horizontal="right" shrinkToFit="1"/>
    </xf>
    <xf numFmtId="41" fontId="6" fillId="35" borderId="21" xfId="0" applyNumberFormat="1" applyFont="1" applyFill="1" applyBorder="1" applyAlignment="1">
      <alignment horizontal="right"/>
    </xf>
    <xf numFmtId="41" fontId="6" fillId="35" borderId="22" xfId="0" applyNumberFormat="1" applyFont="1" applyFill="1" applyBorder="1" applyAlignment="1">
      <alignment horizontal="right" shrinkToFit="1"/>
    </xf>
    <xf numFmtId="41" fontId="6" fillId="35" borderId="23" xfId="0" applyNumberFormat="1" applyFont="1" applyFill="1" applyBorder="1" applyAlignment="1">
      <alignment horizontal="right" shrinkToFit="1"/>
    </xf>
    <xf numFmtId="41" fontId="6" fillId="35" borderId="24" xfId="0" applyNumberFormat="1" applyFont="1" applyFill="1" applyBorder="1" applyAlignment="1">
      <alignment horizontal="right" shrinkToFit="1"/>
    </xf>
    <xf numFmtId="41" fontId="6" fillId="35" borderId="24" xfId="0" applyNumberFormat="1" applyFont="1" applyFill="1" applyBorder="1" applyAlignment="1">
      <alignment horizontal="right"/>
    </xf>
    <xf numFmtId="41" fontId="6" fillId="36" borderId="20" xfId="0" applyNumberFormat="1" applyFont="1" applyFill="1" applyBorder="1" applyAlignment="1">
      <alignment horizontal="right" shrinkToFit="1"/>
    </xf>
    <xf numFmtId="41" fontId="6" fillId="36" borderId="21" xfId="0" applyNumberFormat="1" applyFont="1" applyFill="1" applyBorder="1" applyAlignment="1">
      <alignment horizontal="right" shrinkToFit="1"/>
    </xf>
    <xf numFmtId="41" fontId="6" fillId="36" borderId="0" xfId="0" applyNumberFormat="1" applyFont="1" applyFill="1" applyBorder="1" applyAlignment="1">
      <alignment horizontal="right" shrinkToFit="1"/>
    </xf>
    <xf numFmtId="41" fontId="6" fillId="37" borderId="17" xfId="0" applyNumberFormat="1" applyFont="1" applyFill="1" applyBorder="1" applyAlignment="1">
      <alignment horizontal="right" shrinkToFit="1"/>
    </xf>
    <xf numFmtId="41" fontId="6" fillId="37" borderId="18" xfId="0" applyNumberFormat="1" applyFont="1" applyFill="1" applyBorder="1" applyAlignment="1">
      <alignment horizontal="right" shrinkToFit="1"/>
    </xf>
    <xf numFmtId="41" fontId="6" fillId="37" borderId="19" xfId="0" applyNumberFormat="1" applyFont="1" applyFill="1" applyBorder="1" applyAlignment="1">
      <alignment horizontal="right" shrinkToFit="1"/>
    </xf>
    <xf numFmtId="41" fontId="6" fillId="37" borderId="20" xfId="0" applyNumberFormat="1" applyFont="1" applyFill="1" applyBorder="1" applyAlignment="1">
      <alignment horizontal="right" shrinkToFit="1"/>
    </xf>
    <xf numFmtId="41" fontId="6" fillId="37" borderId="0" xfId="0" applyNumberFormat="1" applyFont="1" applyFill="1" applyBorder="1" applyAlignment="1">
      <alignment horizontal="right" shrinkToFit="1"/>
    </xf>
    <xf numFmtId="41" fontId="6" fillId="37" borderId="21" xfId="0" applyNumberFormat="1" applyFont="1" applyFill="1" applyBorder="1" applyAlignment="1">
      <alignment horizontal="right" shrinkToFit="1"/>
    </xf>
    <xf numFmtId="41" fontId="6" fillId="37" borderId="22" xfId="0" applyNumberFormat="1" applyFont="1" applyFill="1" applyBorder="1" applyAlignment="1">
      <alignment horizontal="right" shrinkToFit="1"/>
    </xf>
    <xf numFmtId="41" fontId="6" fillId="37" borderId="23" xfId="0" applyNumberFormat="1" applyFont="1" applyFill="1" applyBorder="1" applyAlignment="1">
      <alignment horizontal="right" shrinkToFit="1"/>
    </xf>
    <xf numFmtId="41" fontId="6" fillId="37" borderId="24" xfId="0" applyNumberFormat="1" applyFont="1" applyFill="1" applyBorder="1" applyAlignment="1">
      <alignment horizontal="right" shrinkToFit="1"/>
    </xf>
    <xf numFmtId="41" fontId="6" fillId="35" borderId="17" xfId="0" applyNumberFormat="1" applyFont="1" applyFill="1" applyBorder="1" applyAlignment="1">
      <alignment horizontal="right" shrinkToFit="1"/>
    </xf>
    <xf numFmtId="41" fontId="6" fillId="35" borderId="18" xfId="0" applyNumberFormat="1" applyFont="1" applyFill="1" applyBorder="1" applyAlignment="1">
      <alignment horizontal="right" shrinkToFit="1"/>
    </xf>
    <xf numFmtId="41" fontId="6" fillId="35" borderId="19" xfId="0" applyNumberFormat="1" applyFont="1" applyFill="1" applyBorder="1" applyAlignment="1">
      <alignment horizontal="right" shrinkToFit="1"/>
    </xf>
    <xf numFmtId="49" fontId="5" fillId="0" borderId="18" xfId="0" applyNumberFormat="1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6" fillId="37" borderId="18" xfId="0" applyNumberFormat="1" applyFont="1" applyFill="1" applyBorder="1" applyAlignment="1">
      <alignment horizontal="right"/>
    </xf>
    <xf numFmtId="41" fontId="6" fillId="37" borderId="0" xfId="0" applyNumberFormat="1" applyFont="1" applyFill="1" applyBorder="1" applyAlignment="1">
      <alignment horizontal="right"/>
    </xf>
    <xf numFmtId="41" fontId="6" fillId="36" borderId="0" xfId="0" applyNumberFormat="1" applyFont="1" applyFill="1" applyBorder="1" applyAlignment="1">
      <alignment horizontal="right"/>
    </xf>
    <xf numFmtId="41" fontId="6" fillId="37" borderId="23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/>
    </xf>
    <xf numFmtId="0" fontId="6" fillId="0" borderId="0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81" fontId="6" fillId="0" borderId="23" xfId="0" applyNumberFormat="1" applyFont="1" applyBorder="1" applyAlignment="1">
      <alignment horizontal="left"/>
    </xf>
    <xf numFmtId="181" fontId="6" fillId="0" borderId="24" xfId="0" applyNumberFormat="1" applyFont="1" applyBorder="1" applyAlignment="1">
      <alignment horizontal="left"/>
    </xf>
    <xf numFmtId="181" fontId="6" fillId="0" borderId="0" xfId="0" applyNumberFormat="1" applyFont="1" applyBorder="1" applyAlignment="1">
      <alignment horizontal="left"/>
    </xf>
    <xf numFmtId="181" fontId="6" fillId="0" borderId="21" xfId="0" applyNumberFormat="1" applyFont="1" applyBorder="1" applyAlignment="1">
      <alignment horizontal="left"/>
    </xf>
    <xf numFmtId="0" fontId="6" fillId="0" borderId="23" xfId="0" applyFont="1" applyBorder="1" applyAlignment="1">
      <alignment/>
    </xf>
    <xf numFmtId="181" fontId="6" fillId="0" borderId="22" xfId="0" applyNumberFormat="1" applyFont="1" applyBorder="1" applyAlignment="1">
      <alignment horizontal="left"/>
    </xf>
    <xf numFmtId="181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181" fontId="6" fillId="0" borderId="25" xfId="0" applyNumberFormat="1" applyFont="1" applyBorder="1" applyAlignment="1">
      <alignment horizontal="left"/>
    </xf>
    <xf numFmtId="181" fontId="6" fillId="0" borderId="20" xfId="0" applyNumberFormat="1" applyFont="1" applyBorder="1" applyAlignment="1">
      <alignment horizontal="left"/>
    </xf>
    <xf numFmtId="181" fontId="7" fillId="0" borderId="0" xfId="0" applyNumberFormat="1" applyFont="1" applyBorder="1" applyAlignment="1">
      <alignment horizontal="left"/>
    </xf>
    <xf numFmtId="179" fontId="7" fillId="0" borderId="19" xfId="0" applyNumberFormat="1" applyFont="1" applyBorder="1" applyAlignment="1">
      <alignment horizontal="right"/>
    </xf>
    <xf numFmtId="179" fontId="7" fillId="0" borderId="18" xfId="0" applyNumberFormat="1" applyFont="1" applyBorder="1" applyAlignment="1">
      <alignment horizontal="right"/>
    </xf>
    <xf numFmtId="179" fontId="7" fillId="0" borderId="17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18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centerContinuous" vertical="center" wrapText="1"/>
    </xf>
    <xf numFmtId="41" fontId="6" fillId="0" borderId="24" xfId="0" applyNumberFormat="1" applyFont="1" applyBorder="1" applyAlignment="1">
      <alignment horizontal="right"/>
    </xf>
    <xf numFmtId="41" fontId="6" fillId="0" borderId="23" xfId="0" applyNumberFormat="1" applyFont="1" applyBorder="1" applyAlignment="1">
      <alignment horizontal="right"/>
    </xf>
    <xf numFmtId="41" fontId="6" fillId="38" borderId="23" xfId="0" applyNumberFormat="1" applyFont="1" applyFill="1" applyBorder="1" applyAlignment="1">
      <alignment horizontal="right"/>
    </xf>
    <xf numFmtId="41" fontId="6" fillId="38" borderId="22" xfId="0" applyNumberFormat="1" applyFont="1" applyFill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38" borderId="0" xfId="0" applyNumberFormat="1" applyFont="1" applyFill="1" applyBorder="1" applyAlignment="1">
      <alignment horizontal="right"/>
    </xf>
    <xf numFmtId="41" fontId="6" fillId="38" borderId="20" xfId="0" applyNumberFormat="1" applyFont="1" applyFill="1" applyBorder="1" applyAlignment="1">
      <alignment horizontal="right"/>
    </xf>
    <xf numFmtId="181" fontId="6" fillId="0" borderId="23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181" fontId="6" fillId="0" borderId="22" xfId="0" applyNumberFormat="1" applyFont="1" applyFill="1" applyBorder="1" applyAlignment="1">
      <alignment horizontal="left"/>
    </xf>
    <xf numFmtId="41" fontId="6" fillId="0" borderId="19" xfId="0" applyNumberFormat="1" applyFont="1" applyBorder="1" applyAlignment="1">
      <alignment horizontal="right"/>
    </xf>
    <xf numFmtId="41" fontId="6" fillId="0" borderId="18" xfId="0" applyNumberFormat="1" applyFont="1" applyBorder="1" applyAlignment="1">
      <alignment horizontal="right"/>
    </xf>
    <xf numFmtId="41" fontId="6" fillId="38" borderId="18" xfId="0" applyNumberFormat="1" applyFont="1" applyFill="1" applyBorder="1" applyAlignment="1">
      <alignment horizontal="right"/>
    </xf>
    <xf numFmtId="41" fontId="6" fillId="38" borderId="17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Alignment="1">
      <alignment/>
    </xf>
    <xf numFmtId="181" fontId="6" fillId="0" borderId="13" xfId="0" applyNumberFormat="1" applyFont="1" applyBorder="1" applyAlignment="1">
      <alignment horizontal="left"/>
    </xf>
    <xf numFmtId="176" fontId="6" fillId="0" borderId="0" xfId="0" applyNumberFormat="1" applyFont="1" applyAlignment="1">
      <alignment/>
    </xf>
    <xf numFmtId="181" fontId="11" fillId="0" borderId="0" xfId="0" applyNumberFormat="1" applyFont="1" applyBorder="1" applyAlignment="1">
      <alignment horizontal="right"/>
    </xf>
    <xf numFmtId="41" fontId="6" fillId="37" borderId="24" xfId="0" applyNumberFormat="1" applyFont="1" applyFill="1" applyBorder="1" applyAlignment="1">
      <alignment shrinkToFit="1"/>
    </xf>
    <xf numFmtId="41" fontId="6" fillId="37" borderId="23" xfId="0" applyNumberFormat="1" applyFont="1" applyFill="1" applyBorder="1" applyAlignment="1">
      <alignment shrinkToFit="1"/>
    </xf>
    <xf numFmtId="41" fontId="6" fillId="0" borderId="23" xfId="0" applyNumberFormat="1" applyFont="1" applyFill="1" applyBorder="1" applyAlignment="1">
      <alignment/>
    </xf>
    <xf numFmtId="41" fontId="6" fillId="39" borderId="23" xfId="0" applyNumberFormat="1" applyFont="1" applyFill="1" applyBorder="1" applyAlignment="1">
      <alignment horizontal="right"/>
    </xf>
    <xf numFmtId="41" fontId="6" fillId="39" borderId="22" xfId="0" applyNumberFormat="1" applyFont="1" applyFill="1" applyBorder="1" applyAlignment="1">
      <alignment horizontal="right"/>
    </xf>
    <xf numFmtId="41" fontId="6" fillId="37" borderId="21" xfId="0" applyNumberFormat="1" applyFont="1" applyFill="1" applyBorder="1" applyAlignment="1">
      <alignment shrinkToFit="1"/>
    </xf>
    <xf numFmtId="41" fontId="6" fillId="37" borderId="0" xfId="0" applyNumberFormat="1" applyFont="1" applyFill="1" applyBorder="1" applyAlignment="1">
      <alignment shrinkToFit="1"/>
    </xf>
    <xf numFmtId="41" fontId="6" fillId="0" borderId="0" xfId="0" applyNumberFormat="1" applyFont="1" applyFill="1" applyBorder="1" applyAlignment="1">
      <alignment/>
    </xf>
    <xf numFmtId="41" fontId="6" fillId="39" borderId="0" xfId="0" applyNumberFormat="1" applyFont="1" applyFill="1" applyBorder="1" applyAlignment="1">
      <alignment horizontal="right"/>
    </xf>
    <xf numFmtId="41" fontId="6" fillId="39" borderId="20" xfId="0" applyNumberFormat="1" applyFont="1" applyFill="1" applyBorder="1" applyAlignment="1">
      <alignment horizontal="right"/>
    </xf>
    <xf numFmtId="41" fontId="6" fillId="40" borderId="21" xfId="0" applyNumberFormat="1" applyFont="1" applyFill="1" applyBorder="1" applyAlignment="1">
      <alignment shrinkToFit="1"/>
    </xf>
    <xf numFmtId="41" fontId="6" fillId="35" borderId="0" xfId="0" applyNumberFormat="1" applyFont="1" applyFill="1" applyBorder="1" applyAlignment="1">
      <alignment/>
    </xf>
    <xf numFmtId="41" fontId="6" fillId="40" borderId="0" xfId="0" applyNumberFormat="1" applyFont="1" applyFill="1" applyBorder="1" applyAlignment="1">
      <alignment/>
    </xf>
    <xf numFmtId="41" fontId="6" fillId="40" borderId="0" xfId="0" applyNumberFormat="1" applyFont="1" applyFill="1" applyBorder="1" applyAlignment="1">
      <alignment horizontal="right"/>
    </xf>
    <xf numFmtId="41" fontId="6" fillId="35" borderId="0" xfId="0" applyNumberFormat="1" applyFont="1" applyFill="1" applyBorder="1" applyAlignment="1">
      <alignment horizontal="right"/>
    </xf>
    <xf numFmtId="41" fontId="6" fillId="35" borderId="0" xfId="0" applyNumberFormat="1" applyFont="1" applyFill="1" applyBorder="1" applyAlignment="1">
      <alignment shrinkToFit="1"/>
    </xf>
    <xf numFmtId="41" fontId="6" fillId="40" borderId="0" xfId="0" applyNumberFormat="1" applyFont="1" applyFill="1" applyBorder="1" applyAlignment="1">
      <alignment shrinkToFit="1"/>
    </xf>
    <xf numFmtId="41" fontId="6" fillId="40" borderId="0" xfId="0" applyNumberFormat="1" applyFont="1" applyFill="1" applyBorder="1" applyAlignment="1">
      <alignment horizontal="right" shrinkToFit="1"/>
    </xf>
    <xf numFmtId="41" fontId="6" fillId="41" borderId="21" xfId="0" applyNumberFormat="1" applyFont="1" applyFill="1" applyBorder="1" applyAlignment="1">
      <alignment shrinkToFit="1"/>
    </xf>
    <xf numFmtId="41" fontId="6" fillId="41" borderId="0" xfId="0" applyNumberFormat="1" applyFont="1" applyFill="1" applyBorder="1" applyAlignment="1">
      <alignment shrinkToFit="1"/>
    </xf>
    <xf numFmtId="41" fontId="6" fillId="0" borderId="0" xfId="0" applyNumberFormat="1" applyFont="1" applyFill="1" applyBorder="1" applyAlignment="1">
      <alignment horizontal="right"/>
    </xf>
    <xf numFmtId="41" fontId="6" fillId="42" borderId="21" xfId="0" applyNumberFormat="1" applyFont="1" applyFill="1" applyBorder="1" applyAlignment="1">
      <alignment shrinkToFit="1"/>
    </xf>
    <xf numFmtId="41" fontId="6" fillId="42" borderId="0" xfId="0" applyNumberFormat="1" applyFont="1" applyFill="1" applyBorder="1" applyAlignment="1">
      <alignment horizontal="right" shrinkToFit="1"/>
    </xf>
    <xf numFmtId="41" fontId="6" fillId="0" borderId="21" xfId="0" applyNumberFormat="1" applyFont="1" applyFill="1" applyBorder="1" applyAlignment="1">
      <alignment/>
    </xf>
    <xf numFmtId="181" fontId="6" fillId="39" borderId="24" xfId="0" applyNumberFormat="1" applyFont="1" applyFill="1" applyBorder="1" applyAlignment="1">
      <alignment horizontal="left"/>
    </xf>
    <xf numFmtId="181" fontId="6" fillId="39" borderId="23" xfId="0" applyNumberFormat="1" applyFont="1" applyFill="1" applyBorder="1" applyAlignment="1">
      <alignment horizontal="left"/>
    </xf>
    <xf numFmtId="181" fontId="6" fillId="39" borderId="21" xfId="0" applyNumberFormat="1" applyFont="1" applyFill="1" applyBorder="1" applyAlignment="1">
      <alignment horizontal="left"/>
    </xf>
    <xf numFmtId="181" fontId="6" fillId="39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shrinkToFit="1"/>
    </xf>
    <xf numFmtId="41" fontId="6" fillId="6" borderId="21" xfId="0" applyNumberFormat="1" applyFont="1" applyFill="1" applyBorder="1" applyAlignment="1">
      <alignment shrinkToFit="1"/>
    </xf>
    <xf numFmtId="41" fontId="6" fillId="6" borderId="0" xfId="0" applyNumberFormat="1" applyFont="1" applyFill="1" applyBorder="1" applyAlignment="1">
      <alignment shrinkToFit="1"/>
    </xf>
    <xf numFmtId="41" fontId="6" fillId="6" borderId="0" xfId="0" applyNumberFormat="1" applyFont="1" applyFill="1" applyBorder="1" applyAlignment="1">
      <alignment/>
    </xf>
    <xf numFmtId="41" fontId="6" fillId="6" borderId="0" xfId="0" applyNumberFormat="1" applyFont="1" applyFill="1" applyBorder="1" applyAlignment="1">
      <alignment horizontal="right" shrinkToFit="1"/>
    </xf>
    <xf numFmtId="41" fontId="6" fillId="40" borderId="19" xfId="0" applyNumberFormat="1" applyFont="1" applyFill="1" applyBorder="1" applyAlignment="1">
      <alignment shrinkToFit="1"/>
    </xf>
    <xf numFmtId="41" fontId="6" fillId="35" borderId="18" xfId="0" applyNumberFormat="1" applyFont="1" applyFill="1" applyBorder="1" applyAlignment="1">
      <alignment shrinkToFit="1"/>
    </xf>
    <xf numFmtId="41" fontId="6" fillId="40" borderId="18" xfId="0" applyNumberFormat="1" applyFont="1" applyFill="1" applyBorder="1" applyAlignment="1">
      <alignment shrinkToFit="1"/>
    </xf>
    <xf numFmtId="41" fontId="6" fillId="0" borderId="18" xfId="0" applyNumberFormat="1" applyFont="1" applyFill="1" applyBorder="1" applyAlignment="1">
      <alignment/>
    </xf>
    <xf numFmtId="41" fontId="6" fillId="40" borderId="18" xfId="0" applyNumberFormat="1" applyFont="1" applyFill="1" applyBorder="1" applyAlignment="1">
      <alignment horizontal="right" shrinkToFit="1"/>
    </xf>
    <xf numFmtId="41" fontId="6" fillId="39" borderId="18" xfId="0" applyNumberFormat="1" applyFont="1" applyFill="1" applyBorder="1" applyAlignment="1">
      <alignment horizontal="right"/>
    </xf>
    <xf numFmtId="41" fontId="6" fillId="39" borderId="17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41" fontId="6" fillId="0" borderId="24" xfId="0" applyNumberFormat="1" applyFont="1" applyFill="1" applyBorder="1" applyAlignment="1">
      <alignment horizontal="right"/>
    </xf>
    <xf numFmtId="41" fontId="6" fillId="0" borderId="23" xfId="0" applyNumberFormat="1" applyFont="1" applyFill="1" applyBorder="1" applyAlignment="1">
      <alignment horizontal="right"/>
    </xf>
    <xf numFmtId="41" fontId="6" fillId="40" borderId="23" xfId="0" applyNumberFormat="1" applyFont="1" applyFill="1" applyBorder="1" applyAlignment="1">
      <alignment horizontal="right"/>
    </xf>
    <xf numFmtId="41" fontId="6" fillId="0" borderId="21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right" shrinkToFit="1"/>
    </xf>
    <xf numFmtId="41" fontId="6" fillId="40" borderId="0" xfId="0" applyNumberFormat="1" applyFont="1" applyFill="1" applyAlignment="1">
      <alignment horizontal="right" shrinkToFit="1"/>
    </xf>
    <xf numFmtId="41" fontId="6" fillId="35" borderId="0" xfId="0" applyNumberFormat="1" applyFont="1" applyFill="1" applyAlignment="1">
      <alignment horizontal="right" shrinkToFit="1"/>
    </xf>
    <xf numFmtId="0" fontId="6" fillId="0" borderId="2" xfId="0" applyFont="1" applyFill="1" applyBorder="1" applyAlignment="1">
      <alignment/>
    </xf>
    <xf numFmtId="181" fontId="6" fillId="0" borderId="25" xfId="0" applyNumberFormat="1" applyFont="1" applyFill="1" applyBorder="1" applyAlignment="1">
      <alignment horizontal="left"/>
    </xf>
    <xf numFmtId="41" fontId="6" fillId="42" borderId="21" xfId="0" applyNumberFormat="1" applyFont="1" applyFill="1" applyBorder="1" applyAlignment="1">
      <alignment horizontal="right" shrinkToFit="1"/>
    </xf>
    <xf numFmtId="41" fontId="6" fillId="42" borderId="0" xfId="0" applyNumberFormat="1" applyFont="1" applyFill="1" applyAlignment="1">
      <alignment horizontal="right" shrinkToFit="1"/>
    </xf>
    <xf numFmtId="41" fontId="6" fillId="37" borderId="0" xfId="0" applyNumberFormat="1" applyFont="1" applyFill="1" applyAlignment="1">
      <alignment horizontal="right" shrinkToFit="1"/>
    </xf>
    <xf numFmtId="41" fontId="6" fillId="37" borderId="19" xfId="0" applyNumberFormat="1" applyFont="1" applyFill="1" applyBorder="1" applyAlignment="1">
      <alignment horizontal="right"/>
    </xf>
    <xf numFmtId="0" fontId="3" fillId="43" borderId="0" xfId="0" applyFont="1" applyFill="1" applyAlignment="1">
      <alignment vertical="center"/>
    </xf>
    <xf numFmtId="0" fontId="2" fillId="43" borderId="0" xfId="0" applyFont="1" applyFill="1" applyAlignment="1">
      <alignment/>
    </xf>
    <xf numFmtId="49" fontId="6" fillId="0" borderId="14" xfId="0" applyNumberFormat="1" applyFont="1" applyBorder="1" applyAlignment="1">
      <alignment horizontal="distributed"/>
    </xf>
    <xf numFmtId="41" fontId="6" fillId="0" borderId="17" xfId="0" applyNumberFormat="1" applyFont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179" fontId="6" fillId="0" borderId="18" xfId="68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distributed"/>
    </xf>
    <xf numFmtId="41" fontId="6" fillId="0" borderId="20" xfId="0" applyNumberFormat="1" applyFont="1" applyBorder="1" applyAlignment="1">
      <alignment horizontal="right"/>
    </xf>
    <xf numFmtId="179" fontId="6" fillId="0" borderId="0" xfId="68" applyNumberFormat="1" applyFont="1" applyBorder="1" applyAlignment="1">
      <alignment horizontal="right"/>
    </xf>
    <xf numFmtId="41" fontId="6" fillId="0" borderId="20" xfId="0" applyNumberFormat="1" applyFont="1" applyBorder="1" applyAlignment="1">
      <alignment horizontal="right" wrapText="1"/>
    </xf>
    <xf numFmtId="41" fontId="6" fillId="38" borderId="0" xfId="0" applyNumberFormat="1" applyFont="1" applyFill="1" applyBorder="1" applyAlignment="1">
      <alignment horizontal="right" shrinkToFit="1"/>
    </xf>
    <xf numFmtId="41" fontId="6" fillId="0" borderId="20" xfId="0" applyNumberFormat="1" applyFont="1" applyFill="1" applyBorder="1" applyAlignment="1">
      <alignment horizontal="right" wrapText="1"/>
    </xf>
    <xf numFmtId="41" fontId="6" fillId="43" borderId="0" xfId="0" applyNumberFormat="1" applyFont="1" applyFill="1" applyBorder="1" applyAlignment="1">
      <alignment horizontal="right" shrinkToFit="1"/>
    </xf>
    <xf numFmtId="0" fontId="6" fillId="0" borderId="15" xfId="0" applyFont="1" applyBorder="1" applyAlignment="1">
      <alignment horizontal="distributed"/>
    </xf>
    <xf numFmtId="186" fontId="2" fillId="0" borderId="0" xfId="0" applyNumberFormat="1" applyFont="1" applyAlignment="1">
      <alignment/>
    </xf>
    <xf numFmtId="0" fontId="6" fillId="0" borderId="16" xfId="0" applyFont="1" applyBorder="1" applyAlignment="1">
      <alignment horizontal="distributed"/>
    </xf>
    <xf numFmtId="41" fontId="6" fillId="0" borderId="22" xfId="0" applyNumberFormat="1" applyFont="1" applyBorder="1" applyAlignment="1">
      <alignment horizontal="right" wrapText="1"/>
    </xf>
    <xf numFmtId="41" fontId="6" fillId="38" borderId="23" xfId="0" applyNumberFormat="1" applyFont="1" applyFill="1" applyBorder="1" applyAlignment="1">
      <alignment horizontal="right" shrinkToFit="1"/>
    </xf>
    <xf numFmtId="187" fontId="2" fillId="0" borderId="0" xfId="0" applyNumberFormat="1" applyFont="1" applyAlignment="1">
      <alignment/>
    </xf>
    <xf numFmtId="181" fontId="6" fillId="0" borderId="15" xfId="0" applyNumberFormat="1" applyFont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center" vertical="center" wrapText="1"/>
    </xf>
    <xf numFmtId="181" fontId="6" fillId="0" borderId="15" xfId="0" applyNumberFormat="1" applyFont="1" applyBorder="1" applyAlignment="1">
      <alignment horizontal="center" vertical="center" textRotation="255" wrapText="1"/>
    </xf>
    <xf numFmtId="181" fontId="6" fillId="0" borderId="15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textRotation="255" wrapText="1"/>
    </xf>
    <xf numFmtId="49" fontId="5" fillId="0" borderId="0" xfId="81" applyNumberFormat="1" applyFont="1">
      <alignment vertical="center"/>
      <protection/>
    </xf>
    <xf numFmtId="0" fontId="5" fillId="0" borderId="0" xfId="81" applyFont="1">
      <alignment vertical="center"/>
      <protection/>
    </xf>
    <xf numFmtId="0" fontId="5" fillId="0" borderId="0" xfId="81" applyFont="1" applyBorder="1" applyAlignment="1">
      <alignment horizontal="center" vertical="center"/>
      <protection/>
    </xf>
    <xf numFmtId="49" fontId="5" fillId="0" borderId="0" xfId="81" applyNumberFormat="1" applyFont="1" applyAlignment="1">
      <alignment vertical="center" shrinkToFit="1"/>
      <protection/>
    </xf>
    <xf numFmtId="0" fontId="5" fillId="0" borderId="0" xfId="81" applyFont="1" applyAlignment="1">
      <alignment vertical="center" shrinkToFit="1"/>
      <protection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 wrapText="1" shrinkToFit="1"/>
    </xf>
    <xf numFmtId="49" fontId="6" fillId="0" borderId="15" xfId="0" applyNumberFormat="1" applyFont="1" applyBorder="1" applyAlignment="1">
      <alignment vertical="center" wrapText="1" shrinkToFit="1"/>
    </xf>
    <xf numFmtId="49" fontId="6" fillId="0" borderId="16" xfId="0" applyNumberFormat="1" applyFont="1" applyBorder="1" applyAlignment="1">
      <alignment vertical="center" wrapText="1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14" xfId="81" applyFont="1" applyBorder="1" applyAlignment="1">
      <alignment horizontal="center" vertical="center" wrapText="1"/>
      <protection/>
    </xf>
    <xf numFmtId="0" fontId="5" fillId="0" borderId="16" xfId="81" applyFont="1" applyBorder="1" applyAlignment="1">
      <alignment horizontal="center" vertical="center" wrapText="1"/>
      <protection/>
    </xf>
    <xf numFmtId="0" fontId="5" fillId="0" borderId="15" xfId="81" applyFont="1" applyBorder="1" applyAlignment="1">
      <alignment horizontal="center" vertical="center" wrapText="1"/>
      <protection/>
    </xf>
    <xf numFmtId="0" fontId="5" fillId="0" borderId="25" xfId="81" applyFont="1" applyBorder="1" applyAlignment="1">
      <alignment horizontal="center" vertical="center" wrapText="1"/>
      <protection/>
    </xf>
    <xf numFmtId="0" fontId="5" fillId="0" borderId="2" xfId="81" applyFont="1" applyBorder="1" applyAlignment="1">
      <alignment horizontal="center" vertical="center" wrapText="1"/>
      <protection/>
    </xf>
    <xf numFmtId="0" fontId="5" fillId="0" borderId="13" xfId="81" applyFont="1" applyBorder="1" applyAlignment="1">
      <alignment horizontal="center" vertical="center" wrapText="1"/>
      <protection/>
    </xf>
    <xf numFmtId="0" fontId="18" fillId="0" borderId="0" xfId="83" applyFill="1">
      <alignment/>
      <protection/>
    </xf>
    <xf numFmtId="0" fontId="42" fillId="0" borderId="0" xfId="83" applyFont="1" applyFill="1">
      <alignment/>
      <protection/>
    </xf>
    <xf numFmtId="0" fontId="42" fillId="0" borderId="0" xfId="83" applyFont="1" applyFill="1" applyAlignment="1">
      <alignment horizontal="center"/>
      <protection/>
    </xf>
    <xf numFmtId="0" fontId="42" fillId="0" borderId="0" xfId="83" applyFont="1" applyFill="1" applyAlignment="1" quotePrefix="1">
      <alignment horizontal="left"/>
      <protection/>
    </xf>
    <xf numFmtId="0" fontId="18" fillId="0" borderId="0" xfId="83" applyFill="1" applyBorder="1">
      <alignment/>
      <protection/>
    </xf>
    <xf numFmtId="0" fontId="42" fillId="0" borderId="0" xfId="83" applyFont="1" applyFill="1" applyBorder="1">
      <alignment/>
      <protection/>
    </xf>
    <xf numFmtId="3" fontId="42" fillId="0" borderId="26" xfId="83" applyNumberFormat="1" applyFont="1" applyFill="1" applyBorder="1" applyAlignment="1">
      <alignment shrinkToFit="1"/>
      <protection/>
    </xf>
    <xf numFmtId="3" fontId="42" fillId="0" borderId="27" xfId="83" applyNumberFormat="1" applyFont="1" applyFill="1" applyBorder="1" applyAlignment="1">
      <alignment shrinkToFit="1"/>
      <protection/>
    </xf>
    <xf numFmtId="3" fontId="42" fillId="37" borderId="27" xfId="70" applyNumberFormat="1" applyFont="1" applyFill="1" applyBorder="1" applyAlignment="1">
      <alignment/>
    </xf>
    <xf numFmtId="0" fontId="42" fillId="0" borderId="27" xfId="83" applyFont="1" applyFill="1" applyBorder="1" applyAlignment="1">
      <alignment horizontal="center"/>
      <protection/>
    </xf>
    <xf numFmtId="0" fontId="42" fillId="0" borderId="28" xfId="83" applyFont="1" applyFill="1" applyBorder="1" applyAlignment="1">
      <alignment horizontal="center"/>
      <protection/>
    </xf>
    <xf numFmtId="3" fontId="42" fillId="0" borderId="29" xfId="83" applyNumberFormat="1" applyFont="1" applyFill="1" applyBorder="1" applyAlignment="1">
      <alignment shrinkToFit="1"/>
      <protection/>
    </xf>
    <xf numFmtId="3" fontId="42" fillId="0" borderId="30" xfId="83" applyNumberFormat="1" applyFont="1" applyFill="1" applyBorder="1" applyAlignment="1">
      <alignment shrinkToFit="1"/>
      <protection/>
    </xf>
    <xf numFmtId="3" fontId="42" fillId="0" borderId="30" xfId="70" applyNumberFormat="1" applyFont="1" applyFill="1" applyBorder="1" applyAlignment="1">
      <alignment/>
    </xf>
    <xf numFmtId="0" fontId="42" fillId="0" borderId="30" xfId="83" applyFont="1" applyFill="1" applyBorder="1" applyAlignment="1">
      <alignment horizontal="center"/>
      <protection/>
    </xf>
    <xf numFmtId="0" fontId="42" fillId="0" borderId="31" xfId="83" applyFont="1" applyFill="1" applyBorder="1" applyAlignment="1">
      <alignment horizontal="center"/>
      <protection/>
    </xf>
    <xf numFmtId="38" fontId="42" fillId="0" borderId="21" xfId="70" applyFont="1" applyFill="1" applyBorder="1" applyAlignment="1">
      <alignment/>
    </xf>
    <xf numFmtId="38" fontId="42" fillId="0" borderId="32" xfId="70" applyFont="1" applyFill="1" applyBorder="1" applyAlignment="1">
      <alignment/>
    </xf>
    <xf numFmtId="0" fontId="42" fillId="0" borderId="32" xfId="83" applyFont="1" applyFill="1" applyBorder="1" applyAlignment="1">
      <alignment horizontal="center"/>
      <protection/>
    </xf>
    <xf numFmtId="38" fontId="42" fillId="0" borderId="33" xfId="70" applyFont="1" applyFill="1" applyBorder="1" applyAlignment="1">
      <alignment/>
    </xf>
    <xf numFmtId="38" fontId="42" fillId="0" borderId="34" xfId="70" applyFont="1" applyFill="1" applyBorder="1" applyAlignment="1">
      <alignment/>
    </xf>
    <xf numFmtId="38" fontId="42" fillId="0" borderId="0" xfId="70" applyFont="1" applyFill="1" applyBorder="1" applyAlignment="1">
      <alignment/>
    </xf>
    <xf numFmtId="0" fontId="42" fillId="0" borderId="32" xfId="83" applyFont="1" applyFill="1" applyBorder="1">
      <alignment/>
      <protection/>
    </xf>
    <xf numFmtId="38" fontId="42" fillId="0" borderId="32" xfId="70" applyFont="1" applyFill="1" applyBorder="1" applyAlignment="1">
      <alignment horizontal="right"/>
    </xf>
    <xf numFmtId="0" fontId="42" fillId="0" borderId="0" xfId="83" applyFont="1" applyFill="1" applyBorder="1" applyAlignment="1">
      <alignment horizontal="center"/>
      <protection/>
    </xf>
    <xf numFmtId="38" fontId="42" fillId="0" borderId="0" xfId="70" applyFont="1" applyFill="1" applyBorder="1" applyAlignment="1">
      <alignment horizontal="center"/>
    </xf>
    <xf numFmtId="0" fontId="42" fillId="0" borderId="35" xfId="83" applyFont="1" applyFill="1" applyBorder="1">
      <alignment/>
      <protection/>
    </xf>
    <xf numFmtId="0" fontId="42" fillId="0" borderId="36" xfId="83" applyFont="1" applyFill="1" applyBorder="1">
      <alignment/>
      <protection/>
    </xf>
    <xf numFmtId="38" fontId="42" fillId="0" borderId="36" xfId="70" applyFont="1" applyFill="1" applyBorder="1" applyAlignment="1">
      <alignment horizontal="right"/>
    </xf>
    <xf numFmtId="0" fontId="42" fillId="0" borderId="33" xfId="83" applyFont="1" applyFill="1" applyBorder="1">
      <alignment/>
      <protection/>
    </xf>
    <xf numFmtId="0" fontId="42" fillId="0" borderId="34" xfId="83" applyFont="1" applyFill="1" applyBorder="1" applyAlignment="1">
      <alignment horizontal="right"/>
      <protection/>
    </xf>
    <xf numFmtId="0" fontId="42" fillId="0" borderId="33" xfId="83" applyFont="1" applyFill="1" applyBorder="1" applyAlignment="1">
      <alignment horizontal="right"/>
      <protection/>
    </xf>
    <xf numFmtId="0" fontId="42" fillId="0" borderId="37" xfId="83" applyFont="1" applyFill="1" applyBorder="1" applyAlignment="1">
      <alignment horizontal="right"/>
      <protection/>
    </xf>
    <xf numFmtId="38" fontId="42" fillId="0" borderId="33" xfId="70" applyFont="1" applyFill="1" applyBorder="1" applyAlignment="1">
      <alignment horizontal="right"/>
    </xf>
    <xf numFmtId="0" fontId="18" fillId="0" borderId="38" xfId="83" applyFill="1" applyBorder="1">
      <alignment/>
      <protection/>
    </xf>
    <xf numFmtId="0" fontId="18" fillId="0" borderId="33" xfId="83" applyFill="1" applyBorder="1">
      <alignment/>
      <protection/>
    </xf>
    <xf numFmtId="0" fontId="42" fillId="0" borderId="33" xfId="83" applyFont="1" applyFill="1" applyBorder="1" applyAlignment="1">
      <alignment horizontal="center"/>
      <protection/>
    </xf>
    <xf numFmtId="0" fontId="18" fillId="0" borderId="39" xfId="83" applyFill="1" applyBorder="1" applyAlignment="1">
      <alignment horizontal="center"/>
      <protection/>
    </xf>
    <xf numFmtId="0" fontId="42" fillId="0" borderId="21" xfId="83" applyFont="1" applyFill="1" applyBorder="1" applyAlignment="1">
      <alignment horizontal="center"/>
      <protection/>
    </xf>
    <xf numFmtId="0" fontId="18" fillId="0" borderId="34" xfId="83" applyFill="1" applyBorder="1">
      <alignment/>
      <protection/>
    </xf>
    <xf numFmtId="0" fontId="42" fillId="0" borderId="34" xfId="83" applyFont="1" applyFill="1" applyBorder="1">
      <alignment/>
      <protection/>
    </xf>
    <xf numFmtId="0" fontId="42" fillId="0" borderId="33" xfId="83" applyFont="1" applyFill="1" applyBorder="1" applyAlignment="1">
      <alignment horizontal="center"/>
      <protection/>
    </xf>
    <xf numFmtId="0" fontId="42" fillId="0" borderId="34" xfId="83" applyFont="1" applyFill="1" applyBorder="1" applyAlignment="1">
      <alignment horizontal="center"/>
      <protection/>
    </xf>
    <xf numFmtId="0" fontId="42" fillId="0" borderId="37" xfId="83" applyFont="1" applyFill="1" applyBorder="1" applyAlignment="1">
      <alignment horizontal="center"/>
      <protection/>
    </xf>
    <xf numFmtId="0" fontId="42" fillId="0" borderId="34" xfId="83" applyFont="1" applyFill="1" applyBorder="1" applyAlignment="1" quotePrefix="1">
      <alignment horizontal="left"/>
      <protection/>
    </xf>
    <xf numFmtId="0" fontId="42" fillId="0" borderId="33" xfId="83" applyFont="1" applyFill="1" applyBorder="1" applyAlignment="1">
      <alignment horizontal="centerContinuous"/>
      <protection/>
    </xf>
    <xf numFmtId="0" fontId="42" fillId="0" borderId="34" xfId="83" applyFont="1" applyFill="1" applyBorder="1" applyAlignment="1">
      <alignment horizontal="centerContinuous"/>
      <protection/>
    </xf>
    <xf numFmtId="0" fontId="42" fillId="0" borderId="40" xfId="83" applyFont="1" applyFill="1" applyBorder="1" applyAlignment="1">
      <alignment horizontal="center"/>
      <protection/>
    </xf>
    <xf numFmtId="0" fontId="42" fillId="0" borderId="19" xfId="83" applyFont="1" applyFill="1" applyBorder="1" applyAlignment="1">
      <alignment horizontal="center"/>
      <protection/>
    </xf>
    <xf numFmtId="0" fontId="42" fillId="0" borderId="18" xfId="83" applyFont="1" applyFill="1" applyBorder="1" applyAlignment="1">
      <alignment horizontal="center"/>
      <protection/>
    </xf>
    <xf numFmtId="0" fontId="42" fillId="0" borderId="41" xfId="83" applyFont="1" applyFill="1" applyBorder="1" applyAlignment="1">
      <alignment horizontal="center"/>
      <protection/>
    </xf>
    <xf numFmtId="0" fontId="42" fillId="0" borderId="42" xfId="83" applyFont="1" applyFill="1" applyBorder="1" applyAlignment="1">
      <alignment horizontal="center"/>
      <protection/>
    </xf>
    <xf numFmtId="0" fontId="42" fillId="0" borderId="42" xfId="83" applyFont="1" applyFill="1" applyBorder="1">
      <alignment/>
      <protection/>
    </xf>
    <xf numFmtId="0" fontId="42" fillId="0" borderId="18" xfId="83" applyFont="1" applyFill="1" applyBorder="1">
      <alignment/>
      <protection/>
    </xf>
    <xf numFmtId="0" fontId="42" fillId="0" borderId="42" xfId="83" applyFont="1" applyFill="1" applyBorder="1" applyAlignment="1">
      <alignment horizontal="centerContinuous"/>
      <protection/>
    </xf>
    <xf numFmtId="0" fontId="42" fillId="0" borderId="18" xfId="83" applyFont="1" applyFill="1" applyBorder="1" applyAlignment="1">
      <alignment horizontal="centerContinuous"/>
      <protection/>
    </xf>
    <xf numFmtId="0" fontId="42" fillId="0" borderId="17" xfId="83" applyFont="1" applyFill="1" applyBorder="1" applyAlignment="1">
      <alignment horizontal="center"/>
      <protection/>
    </xf>
    <xf numFmtId="0" fontId="18" fillId="0" borderId="0" xfId="83" applyFill="1" applyAlignment="1">
      <alignment horizontal="centerContinuous"/>
      <protection/>
    </xf>
    <xf numFmtId="0" fontId="18" fillId="0" borderId="0" xfId="83" applyFill="1" applyAlignment="1">
      <alignment/>
      <protection/>
    </xf>
    <xf numFmtId="0" fontId="44" fillId="0" borderId="0" xfId="83" applyFont="1" applyFill="1" applyAlignment="1" quotePrefix="1">
      <alignment horizontal="left"/>
      <protection/>
    </xf>
    <xf numFmtId="0" fontId="45" fillId="0" borderId="0" xfId="83" applyFont="1" applyFill="1" applyAlignment="1">
      <alignment vertical="top"/>
      <protection/>
    </xf>
    <xf numFmtId="0" fontId="42" fillId="0" borderId="0" xfId="83" applyFont="1" applyFill="1" applyAlignment="1">
      <alignment horizontal="centerContinuous"/>
      <protection/>
    </xf>
    <xf numFmtId="38" fontId="42" fillId="0" borderId="0" xfId="70" applyFont="1" applyFill="1" applyBorder="1" applyAlignment="1" quotePrefix="1">
      <alignment horizontal="center"/>
    </xf>
    <xf numFmtId="0" fontId="18" fillId="43" borderId="0" xfId="83" applyFill="1">
      <alignment/>
      <protection/>
    </xf>
    <xf numFmtId="0" fontId="42" fillId="43" borderId="0" xfId="83" applyFont="1" applyFill="1">
      <alignment/>
      <protection/>
    </xf>
    <xf numFmtId="188" fontId="42" fillId="0" borderId="0" xfId="70" applyNumberFormat="1" applyFont="1" applyFill="1" applyBorder="1" applyAlignment="1">
      <alignment/>
    </xf>
    <xf numFmtId="188" fontId="42" fillId="0" borderId="0" xfId="83" applyNumberFormat="1" applyFont="1" applyFill="1" applyBorder="1">
      <alignment/>
      <protection/>
    </xf>
    <xf numFmtId="38" fontId="42" fillId="0" borderId="0" xfId="70" applyFont="1" applyFill="1" applyBorder="1" applyAlignment="1">
      <alignment horizontal="right"/>
    </xf>
    <xf numFmtId="189" fontId="42" fillId="0" borderId="26" xfId="83" applyNumberFormat="1" applyFont="1" applyFill="1" applyBorder="1" applyAlignment="1">
      <alignment shrinkToFit="1"/>
      <protection/>
    </xf>
    <xf numFmtId="189" fontId="42" fillId="0" borderId="27" xfId="83" applyNumberFormat="1" applyFont="1" applyFill="1" applyBorder="1" applyAlignment="1">
      <alignment shrinkToFit="1"/>
      <protection/>
    </xf>
    <xf numFmtId="189" fontId="42" fillId="0" borderId="28" xfId="83" applyNumberFormat="1" applyFont="1" applyFill="1" applyBorder="1" applyAlignment="1">
      <alignment shrinkToFit="1"/>
      <protection/>
    </xf>
    <xf numFmtId="189" fontId="42" fillId="0" borderId="43" xfId="83" applyNumberFormat="1" applyFont="1" applyFill="1" applyBorder="1" applyAlignment="1">
      <alignment shrinkToFit="1"/>
      <protection/>
    </xf>
    <xf numFmtId="38" fontId="42" fillId="0" borderId="24" xfId="70" applyFont="1" applyFill="1" applyBorder="1" applyAlignment="1">
      <alignment horizontal="right"/>
    </xf>
    <xf numFmtId="38" fontId="42" fillId="0" borderId="44" xfId="70" applyFont="1" applyFill="1" applyBorder="1" applyAlignment="1">
      <alignment horizontal="right"/>
    </xf>
    <xf numFmtId="3" fontId="42" fillId="44" borderId="27" xfId="70" applyNumberFormat="1" applyFont="1" applyFill="1" applyBorder="1" applyAlignment="1">
      <alignment horizontal="right"/>
    </xf>
    <xf numFmtId="38" fontId="42" fillId="44" borderId="44" xfId="70" applyFont="1" applyFill="1" applyBorder="1" applyAlignment="1">
      <alignment horizontal="right"/>
    </xf>
    <xf numFmtId="3" fontId="42" fillId="43" borderId="27" xfId="70" applyNumberFormat="1" applyFont="1" applyFill="1" applyBorder="1" applyAlignment="1">
      <alignment/>
    </xf>
    <xf numFmtId="3" fontId="42" fillId="43" borderId="27" xfId="83" applyNumberFormat="1" applyFont="1" applyFill="1" applyBorder="1" applyAlignment="1">
      <alignment/>
      <protection/>
    </xf>
    <xf numFmtId="3" fontId="42" fillId="37" borderId="28" xfId="70" applyNumberFormat="1" applyFont="1" applyFill="1" applyBorder="1" applyAlignment="1">
      <alignment/>
    </xf>
    <xf numFmtId="189" fontId="42" fillId="0" borderId="29" xfId="70" applyNumberFormat="1" applyFont="1" applyFill="1" applyBorder="1" applyAlignment="1">
      <alignment/>
    </xf>
    <xf numFmtId="189" fontId="42" fillId="0" borderId="30" xfId="70" applyNumberFormat="1" applyFont="1" applyFill="1" applyBorder="1" applyAlignment="1">
      <alignment/>
    </xf>
    <xf numFmtId="189" fontId="42" fillId="0" borderId="30" xfId="83" applyNumberFormat="1" applyFont="1" applyFill="1" applyBorder="1" applyAlignment="1">
      <alignment shrinkToFit="1"/>
      <protection/>
    </xf>
    <xf numFmtId="189" fontId="42" fillId="0" borderId="31" xfId="83" applyNumberFormat="1" applyFont="1" applyFill="1" applyBorder="1" applyAlignment="1">
      <alignment shrinkToFit="1"/>
      <protection/>
    </xf>
    <xf numFmtId="189" fontId="42" fillId="0" borderId="45" xfId="83" applyNumberFormat="1" applyFont="1" applyFill="1" applyBorder="1" applyAlignment="1">
      <alignment/>
      <protection/>
    </xf>
    <xf numFmtId="189" fontId="42" fillId="0" borderId="30" xfId="83" applyNumberFormat="1" applyFont="1" applyFill="1" applyBorder="1" applyAlignment="1">
      <alignment/>
      <protection/>
    </xf>
    <xf numFmtId="189" fontId="42" fillId="0" borderId="45" xfId="83" applyNumberFormat="1" applyFont="1" applyFill="1" applyBorder="1" applyAlignment="1">
      <alignment shrinkToFit="1"/>
      <protection/>
    </xf>
    <xf numFmtId="3" fontId="42" fillId="0" borderId="21" xfId="83" applyNumberFormat="1" applyFont="1" applyFill="1" applyBorder="1" applyAlignment="1">
      <alignment/>
      <protection/>
    </xf>
    <xf numFmtId="3" fontId="42" fillId="0" borderId="32" xfId="83" applyNumberFormat="1" applyFont="1" applyFill="1" applyBorder="1" applyAlignment="1">
      <alignment/>
      <protection/>
    </xf>
    <xf numFmtId="3" fontId="42" fillId="0" borderId="32" xfId="70" applyNumberFormat="1" applyFont="1" applyFill="1" applyBorder="1" applyAlignment="1">
      <alignment/>
    </xf>
    <xf numFmtId="38" fontId="42" fillId="0" borderId="21" xfId="70" applyFont="1" applyFill="1" applyBorder="1" applyAlignment="1">
      <alignment horizontal="right"/>
    </xf>
    <xf numFmtId="3" fontId="42" fillId="0" borderId="30" xfId="83" applyNumberFormat="1" applyFont="1" applyFill="1" applyBorder="1" applyAlignment="1">
      <alignment/>
      <protection/>
    </xf>
    <xf numFmtId="3" fontId="42" fillId="0" borderId="31" xfId="70" applyNumberFormat="1" applyFont="1" applyFill="1" applyBorder="1" applyAlignment="1">
      <alignment/>
    </xf>
    <xf numFmtId="189" fontId="42" fillId="0" borderId="29" xfId="83" applyNumberFormat="1" applyFont="1" applyFill="1" applyBorder="1" applyAlignment="1">
      <alignment/>
      <protection/>
    </xf>
    <xf numFmtId="3" fontId="42" fillId="0" borderId="29" xfId="83" applyNumberFormat="1" applyFont="1" applyFill="1" applyBorder="1" applyAlignment="1">
      <alignment/>
      <protection/>
    </xf>
    <xf numFmtId="38" fontId="42" fillId="0" borderId="30" xfId="70" applyFont="1" applyFill="1" applyBorder="1" applyAlignment="1">
      <alignment horizontal="right"/>
    </xf>
    <xf numFmtId="188" fontId="42" fillId="0" borderId="21" xfId="70" applyNumberFormat="1" applyFont="1" applyFill="1" applyBorder="1" applyAlignment="1">
      <alignment/>
    </xf>
    <xf numFmtId="188" fontId="42" fillId="0" borderId="32" xfId="70" applyNumberFormat="1" applyFont="1" applyFill="1" applyBorder="1" applyAlignment="1">
      <alignment/>
    </xf>
    <xf numFmtId="188" fontId="42" fillId="0" borderId="30" xfId="70" applyNumberFormat="1" applyFont="1" applyFill="1" applyBorder="1" applyAlignment="1">
      <alignment/>
    </xf>
    <xf numFmtId="188" fontId="42" fillId="0" borderId="21" xfId="83" applyNumberFormat="1" applyFont="1" applyFill="1" applyBorder="1">
      <alignment/>
      <protection/>
    </xf>
    <xf numFmtId="188" fontId="42" fillId="0" borderId="32" xfId="83" applyNumberFormat="1" applyFont="1" applyFill="1" applyBorder="1">
      <alignment/>
      <protection/>
    </xf>
    <xf numFmtId="0" fontId="42" fillId="0" borderId="21" xfId="83" applyFont="1" applyFill="1" applyBorder="1" applyAlignment="1">
      <alignment horizontal="right"/>
      <protection/>
    </xf>
    <xf numFmtId="0" fontId="42" fillId="0" borderId="32" xfId="83" applyFont="1" applyFill="1" applyBorder="1" applyAlignment="1">
      <alignment horizontal="right"/>
      <protection/>
    </xf>
    <xf numFmtId="38" fontId="42" fillId="0" borderId="31" xfId="70" applyFont="1" applyFill="1" applyBorder="1" applyAlignment="1">
      <alignment horizontal="right"/>
    </xf>
    <xf numFmtId="38" fontId="42" fillId="0" borderId="29" xfId="70" applyFont="1" applyFill="1" applyBorder="1" applyAlignment="1">
      <alignment horizontal="right"/>
    </xf>
    <xf numFmtId="38" fontId="42" fillId="0" borderId="31" xfId="70" applyFont="1" applyFill="1" applyBorder="1" applyAlignment="1">
      <alignment/>
    </xf>
    <xf numFmtId="0" fontId="42" fillId="0" borderId="21" xfId="83" applyFont="1" applyFill="1" applyBorder="1">
      <alignment/>
      <protection/>
    </xf>
    <xf numFmtId="188" fontId="42" fillId="0" borderId="32" xfId="83" applyNumberFormat="1" applyFont="1" applyFill="1" applyBorder="1" applyAlignment="1">
      <alignment horizontal="right"/>
      <protection/>
    </xf>
    <xf numFmtId="188" fontId="42" fillId="0" borderId="21" xfId="70" applyNumberFormat="1" applyFont="1" applyFill="1" applyBorder="1" applyAlignment="1">
      <alignment horizontal="right"/>
    </xf>
    <xf numFmtId="188" fontId="42" fillId="0" borderId="32" xfId="70" applyNumberFormat="1" applyFont="1" applyFill="1" applyBorder="1" applyAlignment="1">
      <alignment horizontal="right"/>
    </xf>
    <xf numFmtId="0" fontId="42" fillId="0" borderId="46" xfId="83" applyFont="1" applyFill="1" applyBorder="1">
      <alignment/>
      <protection/>
    </xf>
    <xf numFmtId="0" fontId="42" fillId="0" borderId="38" xfId="83" applyFont="1" applyFill="1" applyBorder="1">
      <alignment/>
      <protection/>
    </xf>
    <xf numFmtId="0" fontId="42" fillId="0" borderId="39" xfId="83" applyFont="1" applyFill="1" applyBorder="1">
      <alignment/>
      <protection/>
    </xf>
    <xf numFmtId="0" fontId="42" fillId="0" borderId="47" xfId="83" applyFont="1" applyFill="1" applyBorder="1" applyAlignment="1">
      <alignment horizontal="center"/>
      <protection/>
    </xf>
    <xf numFmtId="0" fontId="42" fillId="0" borderId="36" xfId="83" applyFont="1" applyFill="1" applyBorder="1" applyAlignment="1">
      <alignment horizontal="center"/>
      <protection/>
    </xf>
    <xf numFmtId="0" fontId="42" fillId="0" borderId="48" xfId="83" applyFont="1" applyFill="1" applyBorder="1" applyAlignment="1">
      <alignment horizontal="center"/>
      <protection/>
    </xf>
    <xf numFmtId="0" fontId="42" fillId="0" borderId="35" xfId="83" applyFont="1" applyFill="1" applyBorder="1" applyAlignment="1">
      <alignment horizontal="center"/>
      <protection/>
    </xf>
    <xf numFmtId="0" fontId="42" fillId="0" borderId="49" xfId="83" applyFont="1" applyFill="1" applyBorder="1" applyAlignment="1">
      <alignment horizontal="center"/>
      <protection/>
    </xf>
    <xf numFmtId="0" fontId="42" fillId="0" borderId="38" xfId="83" applyFont="1" applyFill="1" applyBorder="1" applyAlignment="1">
      <alignment/>
      <protection/>
    </xf>
    <xf numFmtId="0" fontId="42" fillId="0" borderId="34" xfId="83" applyFont="1" applyFill="1" applyBorder="1" applyAlignment="1">
      <alignment/>
      <protection/>
    </xf>
    <xf numFmtId="0" fontId="42" fillId="0" borderId="40" xfId="83" applyFont="1" applyFill="1" applyBorder="1" applyAlignment="1">
      <alignment/>
      <protection/>
    </xf>
    <xf numFmtId="0" fontId="42" fillId="0" borderId="38" xfId="83" applyFont="1" applyFill="1" applyBorder="1" applyAlignment="1">
      <alignment horizontal="centerContinuous"/>
      <protection/>
    </xf>
    <xf numFmtId="0" fontId="42" fillId="0" borderId="40" xfId="83" applyFont="1" applyFill="1" applyBorder="1" applyAlignment="1">
      <alignment horizontal="centerContinuous"/>
      <protection/>
    </xf>
    <xf numFmtId="0" fontId="42" fillId="0" borderId="50" xfId="83" applyFont="1" applyFill="1" applyBorder="1" applyAlignment="1">
      <alignment horizontal="center"/>
      <protection/>
    </xf>
    <xf numFmtId="0" fontId="42" fillId="0" borderId="51" xfId="83" applyFont="1" applyFill="1" applyBorder="1" applyAlignment="1">
      <alignment horizontal="center"/>
      <protection/>
    </xf>
    <xf numFmtId="0" fontId="42" fillId="0" borderId="52" xfId="83" applyFont="1" applyFill="1" applyBorder="1" applyAlignment="1">
      <alignment horizontal="center"/>
      <protection/>
    </xf>
    <xf numFmtId="0" fontId="42" fillId="0" borderId="19" xfId="83" applyFont="1" applyFill="1" applyBorder="1">
      <alignment/>
      <protection/>
    </xf>
    <xf numFmtId="0" fontId="42" fillId="0" borderId="17" xfId="83" applyFont="1" applyFill="1" applyBorder="1" applyAlignment="1" quotePrefix="1">
      <alignment horizontal="left"/>
      <protection/>
    </xf>
    <xf numFmtId="0" fontId="42" fillId="0" borderId="19" xfId="83" applyFont="1" applyFill="1" applyBorder="1" applyAlignment="1">
      <alignment horizontal="centerContinuous"/>
      <protection/>
    </xf>
    <xf numFmtId="0" fontId="42" fillId="0" borderId="17" xfId="83" applyFont="1" applyFill="1" applyBorder="1" applyAlignment="1">
      <alignment horizontal="centerContinuous"/>
      <protection/>
    </xf>
    <xf numFmtId="0" fontId="44" fillId="0" borderId="0" xfId="83" applyFont="1" applyFill="1" applyAlignment="1">
      <alignment/>
      <protection/>
    </xf>
    <xf numFmtId="0" fontId="45" fillId="0" borderId="0" xfId="83" applyFont="1" applyFill="1" applyAlignment="1">
      <alignment horizontal="right" vertical="top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 4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76200</xdr:rowOff>
    </xdr:from>
    <xdr:to>
      <xdr:col>3</xdr:col>
      <xdr:colOff>1104900</xdr:colOff>
      <xdr:row>23</xdr:row>
      <xdr:rowOff>114300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200025" y="3657600"/>
          <a:ext cx="17145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2</xdr:row>
      <xdr:rowOff>85725</xdr:rowOff>
    </xdr:from>
    <xdr:to>
      <xdr:col>4</xdr:col>
      <xdr:colOff>19050</xdr:colOff>
      <xdr:row>3</xdr:row>
      <xdr:rowOff>76200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561975" y="466725"/>
          <a:ext cx="14859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</xdr:col>
      <xdr:colOff>28575</xdr:colOff>
      <xdr:row>46</xdr:row>
      <xdr:rowOff>76200</xdr:rowOff>
    </xdr:from>
    <xdr:to>
      <xdr:col>3</xdr:col>
      <xdr:colOff>1104900</xdr:colOff>
      <xdr:row>48</xdr:row>
      <xdr:rowOff>114300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200025" y="7600950"/>
          <a:ext cx="17145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76200</xdr:rowOff>
    </xdr:from>
    <xdr:to>
      <xdr:col>3</xdr:col>
      <xdr:colOff>1104900</xdr:colOff>
      <xdr:row>23</xdr:row>
      <xdr:rowOff>114300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200025" y="365760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4</xdr:row>
      <xdr:rowOff>0</xdr:rowOff>
    </xdr:from>
    <xdr:to>
      <xdr:col>4</xdr:col>
      <xdr:colOff>19050</xdr:colOff>
      <xdr:row>4</xdr:row>
      <xdr:rowOff>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561975" y="828675"/>
          <a:ext cx="1495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</xdr:col>
      <xdr:colOff>28575</xdr:colOff>
      <xdr:row>46</xdr:row>
      <xdr:rowOff>76200</xdr:rowOff>
    </xdr:from>
    <xdr:to>
      <xdr:col>3</xdr:col>
      <xdr:colOff>1104900</xdr:colOff>
      <xdr:row>48</xdr:row>
      <xdr:rowOff>114300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200025" y="760095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2</xdr:row>
      <xdr:rowOff>85725</xdr:rowOff>
    </xdr:from>
    <xdr:to>
      <xdr:col>4</xdr:col>
      <xdr:colOff>19050</xdr:colOff>
      <xdr:row>3</xdr:row>
      <xdr:rowOff>76200</xdr:rowOff>
    </xdr:to>
    <xdr:sp>
      <xdr:nvSpPr>
        <xdr:cNvPr id="4" name="テキスト 12"/>
        <xdr:cNvSpPr txBox="1">
          <a:spLocks noChangeArrowheads="1"/>
        </xdr:cNvSpPr>
      </xdr:nvSpPr>
      <xdr:spPr>
        <a:xfrm>
          <a:off x="561975" y="466725"/>
          <a:ext cx="14954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76200</xdr:rowOff>
    </xdr:from>
    <xdr:to>
      <xdr:col>3</xdr:col>
      <xdr:colOff>1104900</xdr:colOff>
      <xdr:row>23</xdr:row>
      <xdr:rowOff>114300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200025" y="365760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561975" y="381000"/>
          <a:ext cx="1495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</xdr:col>
      <xdr:colOff>28575</xdr:colOff>
      <xdr:row>46</xdr:row>
      <xdr:rowOff>76200</xdr:rowOff>
    </xdr:from>
    <xdr:to>
      <xdr:col>3</xdr:col>
      <xdr:colOff>1104900</xdr:colOff>
      <xdr:row>48</xdr:row>
      <xdr:rowOff>114300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200025" y="760095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2</xdr:row>
      <xdr:rowOff>85725</xdr:rowOff>
    </xdr:from>
    <xdr:to>
      <xdr:col>4</xdr:col>
      <xdr:colOff>19050</xdr:colOff>
      <xdr:row>3</xdr:row>
      <xdr:rowOff>76200</xdr:rowOff>
    </xdr:to>
    <xdr:sp>
      <xdr:nvSpPr>
        <xdr:cNvPr id="4" name="テキスト 12"/>
        <xdr:cNvSpPr txBox="1">
          <a:spLocks noChangeArrowheads="1"/>
        </xdr:cNvSpPr>
      </xdr:nvSpPr>
      <xdr:spPr>
        <a:xfrm>
          <a:off x="561975" y="466725"/>
          <a:ext cx="14954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</xdr:col>
      <xdr:colOff>28575</xdr:colOff>
      <xdr:row>46</xdr:row>
      <xdr:rowOff>76200</xdr:rowOff>
    </xdr:from>
    <xdr:to>
      <xdr:col>3</xdr:col>
      <xdr:colOff>1104900</xdr:colOff>
      <xdr:row>48</xdr:row>
      <xdr:rowOff>114300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200025" y="760095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28575</xdr:colOff>
      <xdr:row>21</xdr:row>
      <xdr:rowOff>76200</xdr:rowOff>
    </xdr:from>
    <xdr:to>
      <xdr:col>3</xdr:col>
      <xdr:colOff>1104900</xdr:colOff>
      <xdr:row>23</xdr:row>
      <xdr:rowOff>114300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200025" y="365760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28575</xdr:colOff>
      <xdr:row>21</xdr:row>
      <xdr:rowOff>76200</xdr:rowOff>
    </xdr:from>
    <xdr:to>
      <xdr:col>3</xdr:col>
      <xdr:colOff>1104900</xdr:colOff>
      <xdr:row>23</xdr:row>
      <xdr:rowOff>114300</xdr:rowOff>
    </xdr:to>
    <xdr:sp>
      <xdr:nvSpPr>
        <xdr:cNvPr id="7" name="テキスト 10"/>
        <xdr:cNvSpPr txBox="1">
          <a:spLocks noChangeArrowheads="1"/>
        </xdr:cNvSpPr>
      </xdr:nvSpPr>
      <xdr:spPr>
        <a:xfrm>
          <a:off x="200025" y="365760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28575</xdr:colOff>
      <xdr:row>46</xdr:row>
      <xdr:rowOff>76200</xdr:rowOff>
    </xdr:from>
    <xdr:to>
      <xdr:col>3</xdr:col>
      <xdr:colOff>1104900</xdr:colOff>
      <xdr:row>48</xdr:row>
      <xdr:rowOff>114300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200025" y="7600950"/>
          <a:ext cx="1724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="130" zoomScaleNormal="130" zoomScalePageLayoutView="0" workbookViewId="0" topLeftCell="A1">
      <pane xSplit="2" ySplit="7" topLeftCell="C20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N2" sqref="N2"/>
    </sheetView>
  </sheetViews>
  <sheetFormatPr defaultColWidth="9.00390625" defaultRowHeight="13.5"/>
  <cols>
    <col min="1" max="2" width="4.125" style="293" customWidth="1"/>
    <col min="3" max="3" width="5.375" style="293" customWidth="1"/>
    <col min="4" max="8" width="5.125" style="293" customWidth="1"/>
    <col min="9" max="13" width="4.375" style="293" customWidth="1"/>
    <col min="14" max="14" width="4.125" style="293" customWidth="1"/>
    <col min="15" max="15" width="4.375" style="293" customWidth="1"/>
    <col min="16" max="17" width="4.125" style="293" customWidth="1"/>
    <col min="18" max="23" width="4.375" style="293" customWidth="1"/>
    <col min="24" max="26" width="3.75390625" style="293" customWidth="1"/>
    <col min="27" max="29" width="5.00390625" style="293" customWidth="1"/>
    <col min="30" max="36" width="4.25390625" style="293" customWidth="1"/>
    <col min="37" max="37" width="4.375" style="293" customWidth="1"/>
    <col min="38" max="41" width="4.25390625" style="293" customWidth="1"/>
    <col min="42" max="16384" width="9.00390625" style="293" customWidth="1"/>
  </cols>
  <sheetData>
    <row r="1" spans="1:41" ht="15" customHeight="1">
      <c r="A1" s="353" t="s">
        <v>221</v>
      </c>
      <c r="V1" s="422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0"/>
      <c r="AI1" s="350"/>
      <c r="AO1" s="423" t="s">
        <v>221</v>
      </c>
    </row>
    <row r="2" spans="1:41" ht="14.25">
      <c r="A2" s="352" t="s">
        <v>220</v>
      </c>
      <c r="B2" s="352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0"/>
      <c r="O2" s="350"/>
      <c r="P2" s="350"/>
      <c r="Q2" s="350"/>
      <c r="R2" s="350"/>
      <c r="V2" s="422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3"/>
      <c r="AI2" s="350"/>
      <c r="AM2" s="294"/>
      <c r="AO2" s="353"/>
    </row>
    <row r="3" spans="1:38" ht="12.7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L3" s="294" t="s">
        <v>236</v>
      </c>
    </row>
    <row r="4" spans="1:41" ht="12">
      <c r="A4" s="349" t="s">
        <v>219</v>
      </c>
      <c r="B4" s="344"/>
      <c r="C4" s="348" t="s">
        <v>218</v>
      </c>
      <c r="D4" s="348"/>
      <c r="E4" s="347"/>
      <c r="F4" s="348" t="s">
        <v>217</v>
      </c>
      <c r="G4" s="348"/>
      <c r="H4" s="347"/>
      <c r="I4" s="346" t="s">
        <v>216</v>
      </c>
      <c r="J4" s="346"/>
      <c r="K4" s="345"/>
      <c r="L4" s="346" t="s">
        <v>215</v>
      </c>
      <c r="M4" s="346"/>
      <c r="N4" s="345"/>
      <c r="O4" s="343" t="s">
        <v>214</v>
      </c>
      <c r="P4" s="342"/>
      <c r="Q4" s="344"/>
      <c r="R4" s="343" t="s">
        <v>213</v>
      </c>
      <c r="S4" s="342"/>
      <c r="T4" s="341"/>
      <c r="U4" s="421" t="s">
        <v>235</v>
      </c>
      <c r="V4" s="348"/>
      <c r="W4" s="347"/>
      <c r="X4" s="348" t="s">
        <v>234</v>
      </c>
      <c r="Y4" s="348"/>
      <c r="Z4" s="420"/>
      <c r="AA4" s="419" t="s">
        <v>233</v>
      </c>
      <c r="AB4" s="346"/>
      <c r="AC4" s="418"/>
      <c r="AD4" s="417" t="s">
        <v>232</v>
      </c>
      <c r="AE4" s="416"/>
      <c r="AF4" s="416"/>
      <c r="AG4" s="416"/>
      <c r="AH4" s="416"/>
      <c r="AI4" s="415"/>
      <c r="AJ4" s="417" t="s">
        <v>231</v>
      </c>
      <c r="AK4" s="416"/>
      <c r="AL4" s="416"/>
      <c r="AM4" s="416"/>
      <c r="AN4" s="416"/>
      <c r="AO4" s="415"/>
    </row>
    <row r="5" spans="1:41" ht="12">
      <c r="A5" s="340" t="s">
        <v>212</v>
      </c>
      <c r="B5" s="334"/>
      <c r="C5" s="339"/>
      <c r="D5" s="339"/>
      <c r="E5" s="338"/>
      <c r="F5" s="339" t="s">
        <v>211</v>
      </c>
      <c r="G5" s="339"/>
      <c r="H5" s="338"/>
      <c r="I5" s="337" t="s">
        <v>210</v>
      </c>
      <c r="J5" s="333"/>
      <c r="K5" s="322"/>
      <c r="L5" s="333" t="s">
        <v>209</v>
      </c>
      <c r="M5" s="333"/>
      <c r="N5" s="322"/>
      <c r="O5" s="336" t="s">
        <v>208</v>
      </c>
      <c r="P5" s="335"/>
      <c r="Q5" s="334"/>
      <c r="R5" s="333"/>
      <c r="S5" s="332"/>
      <c r="T5" s="327"/>
      <c r="U5" s="414"/>
      <c r="V5" s="339"/>
      <c r="W5" s="338"/>
      <c r="X5" s="339" t="s">
        <v>230</v>
      </c>
      <c r="Y5" s="339"/>
      <c r="Z5" s="413"/>
      <c r="AA5" s="412" t="s">
        <v>229</v>
      </c>
      <c r="AB5" s="411"/>
      <c r="AC5" s="410"/>
      <c r="AD5" s="409" t="s">
        <v>228</v>
      </c>
      <c r="AE5" s="406"/>
      <c r="AF5" s="408"/>
      <c r="AG5" s="407" t="s">
        <v>227</v>
      </c>
      <c r="AH5" s="406"/>
      <c r="AI5" s="405"/>
      <c r="AJ5" s="409" t="s">
        <v>228</v>
      </c>
      <c r="AK5" s="406"/>
      <c r="AL5" s="408"/>
      <c r="AM5" s="407" t="s">
        <v>227</v>
      </c>
      <c r="AN5" s="406"/>
      <c r="AO5" s="405"/>
    </row>
    <row r="6" spans="1:41" ht="12">
      <c r="A6" s="308" t="s">
        <v>207</v>
      </c>
      <c r="B6" s="311" t="s">
        <v>206</v>
      </c>
      <c r="C6" s="311" t="s">
        <v>4</v>
      </c>
      <c r="D6" s="311" t="s">
        <v>5</v>
      </c>
      <c r="E6" s="311" t="s">
        <v>6</v>
      </c>
      <c r="F6" s="311" t="s">
        <v>4</v>
      </c>
      <c r="G6" s="311" t="s">
        <v>5</v>
      </c>
      <c r="H6" s="311" t="s">
        <v>6</v>
      </c>
      <c r="I6" s="311" t="s">
        <v>4</v>
      </c>
      <c r="J6" s="311" t="s">
        <v>5</v>
      </c>
      <c r="K6" s="311" t="s">
        <v>6</v>
      </c>
      <c r="L6" s="311" t="s">
        <v>4</v>
      </c>
      <c r="M6" s="311" t="s">
        <v>5</v>
      </c>
      <c r="N6" s="311" t="s">
        <v>6</v>
      </c>
      <c r="O6" s="311" t="s">
        <v>4</v>
      </c>
      <c r="P6" s="311" t="s">
        <v>5</v>
      </c>
      <c r="Q6" s="311" t="s">
        <v>6</v>
      </c>
      <c r="R6" s="311" t="s">
        <v>4</v>
      </c>
      <c r="S6" s="311" t="s">
        <v>5</v>
      </c>
      <c r="T6" s="331" t="s">
        <v>6</v>
      </c>
      <c r="U6" s="308" t="s">
        <v>4</v>
      </c>
      <c r="V6" s="311" t="s">
        <v>5</v>
      </c>
      <c r="W6" s="311" t="s">
        <v>6</v>
      </c>
      <c r="X6" s="311" t="s">
        <v>4</v>
      </c>
      <c r="Y6" s="311" t="s">
        <v>5</v>
      </c>
      <c r="Z6" s="331" t="s">
        <v>6</v>
      </c>
      <c r="AA6" s="308" t="s">
        <v>4</v>
      </c>
      <c r="AB6" s="311" t="s">
        <v>5</v>
      </c>
      <c r="AC6" s="331" t="s">
        <v>6</v>
      </c>
      <c r="AD6" s="311" t="s">
        <v>4</v>
      </c>
      <c r="AE6" s="311" t="s">
        <v>5</v>
      </c>
      <c r="AF6" s="311" t="s">
        <v>6</v>
      </c>
      <c r="AG6" s="311" t="s">
        <v>4</v>
      </c>
      <c r="AH6" s="311" t="s">
        <v>5</v>
      </c>
      <c r="AI6" s="331" t="s">
        <v>6</v>
      </c>
      <c r="AJ6" s="311" t="s">
        <v>4</v>
      </c>
      <c r="AK6" s="311" t="s">
        <v>5</v>
      </c>
      <c r="AL6" s="317" t="s">
        <v>6</v>
      </c>
      <c r="AM6" s="307" t="s">
        <v>4</v>
      </c>
      <c r="AN6" s="311" t="s">
        <v>5</v>
      </c>
      <c r="AO6" s="331" t="s">
        <v>6</v>
      </c>
    </row>
    <row r="7" spans="1:41" ht="12">
      <c r="A7" s="330"/>
      <c r="B7" s="329" t="s">
        <v>205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8"/>
      <c r="T7" s="327"/>
      <c r="U7" s="404"/>
      <c r="V7" s="322"/>
      <c r="W7" s="322"/>
      <c r="X7" s="322"/>
      <c r="Y7" s="322"/>
      <c r="Z7" s="403"/>
      <c r="AA7" s="404"/>
      <c r="AB7" s="322"/>
      <c r="AC7" s="403"/>
      <c r="AD7" s="322"/>
      <c r="AE7" s="322"/>
      <c r="AF7" s="322"/>
      <c r="AG7" s="322"/>
      <c r="AH7" s="322"/>
      <c r="AI7" s="403"/>
      <c r="AJ7" s="322"/>
      <c r="AK7" s="328"/>
      <c r="AL7" s="332"/>
      <c r="AM7" s="402"/>
      <c r="AN7" s="328"/>
      <c r="AO7" s="327"/>
    </row>
    <row r="8" spans="1:41" ht="12.75" customHeight="1">
      <c r="A8" s="308">
        <v>1960</v>
      </c>
      <c r="B8" s="311">
        <v>35</v>
      </c>
      <c r="C8" s="310">
        <v>7188</v>
      </c>
      <c r="D8" s="310">
        <v>4240</v>
      </c>
      <c r="E8" s="310">
        <v>2948</v>
      </c>
      <c r="F8" s="310">
        <v>1008</v>
      </c>
      <c r="G8" s="310">
        <v>607</v>
      </c>
      <c r="H8" s="310">
        <v>401</v>
      </c>
      <c r="I8" s="316" t="s">
        <v>204</v>
      </c>
      <c r="J8" s="316" t="s">
        <v>204</v>
      </c>
      <c r="K8" s="316" t="s">
        <v>204</v>
      </c>
      <c r="L8" s="316" t="s">
        <v>204</v>
      </c>
      <c r="M8" s="316" t="s">
        <v>204</v>
      </c>
      <c r="N8" s="316" t="s">
        <v>204</v>
      </c>
      <c r="O8" s="316" t="s">
        <v>204</v>
      </c>
      <c r="P8" s="316" t="s">
        <v>204</v>
      </c>
      <c r="Q8" s="316" t="s">
        <v>204</v>
      </c>
      <c r="R8" s="310">
        <v>4878</v>
      </c>
      <c r="S8" s="310">
        <v>2951</v>
      </c>
      <c r="T8" s="309">
        <v>1927</v>
      </c>
      <c r="U8" s="397">
        <v>1129</v>
      </c>
      <c r="V8" s="310">
        <v>588</v>
      </c>
      <c r="W8" s="310">
        <v>541</v>
      </c>
      <c r="X8" s="310">
        <v>164</v>
      </c>
      <c r="Y8" s="310">
        <v>86</v>
      </c>
      <c r="Z8" s="309">
        <v>78</v>
      </c>
      <c r="AA8" s="395">
        <v>9</v>
      </c>
      <c r="AB8" s="316">
        <v>8</v>
      </c>
      <c r="AC8" s="382">
        <v>1</v>
      </c>
      <c r="AD8" s="401">
        <v>14.1</v>
      </c>
      <c r="AE8" s="401">
        <v>14.5</v>
      </c>
      <c r="AF8" s="401">
        <v>13.6</v>
      </c>
      <c r="AG8" s="401">
        <v>17.2</v>
      </c>
      <c r="AH8" s="401">
        <v>19.7</v>
      </c>
      <c r="AI8" s="400">
        <v>14.2</v>
      </c>
      <c r="AJ8" s="389">
        <v>68</v>
      </c>
      <c r="AK8" s="389">
        <v>69.8</v>
      </c>
      <c r="AL8" s="358">
        <v>65.4</v>
      </c>
      <c r="AM8" s="390">
        <v>61.3</v>
      </c>
      <c r="AN8" s="389">
        <v>63.7</v>
      </c>
      <c r="AO8" s="388">
        <v>58.6</v>
      </c>
    </row>
    <row r="9" spans="1:41" ht="12.75" customHeight="1">
      <c r="A9" s="308">
        <v>1961</v>
      </c>
      <c r="B9" s="311">
        <v>36</v>
      </c>
      <c r="C9" s="310">
        <v>7583</v>
      </c>
      <c r="D9" s="310">
        <v>4459</v>
      </c>
      <c r="E9" s="310">
        <v>3124</v>
      </c>
      <c r="F9" s="310">
        <v>1177</v>
      </c>
      <c r="G9" s="310">
        <v>693</v>
      </c>
      <c r="H9" s="310">
        <v>484</v>
      </c>
      <c r="I9" s="316" t="s">
        <v>204</v>
      </c>
      <c r="J9" s="316" t="s">
        <v>204</v>
      </c>
      <c r="K9" s="316" t="s">
        <v>204</v>
      </c>
      <c r="L9" s="316" t="s">
        <v>204</v>
      </c>
      <c r="M9" s="316" t="s">
        <v>204</v>
      </c>
      <c r="N9" s="316" t="s">
        <v>204</v>
      </c>
      <c r="O9" s="316" t="s">
        <v>204</v>
      </c>
      <c r="P9" s="316" t="s">
        <v>204</v>
      </c>
      <c r="Q9" s="316" t="s">
        <v>204</v>
      </c>
      <c r="R9" s="310">
        <v>5356</v>
      </c>
      <c r="S9" s="310">
        <v>3151</v>
      </c>
      <c r="T9" s="309">
        <v>2205</v>
      </c>
      <c r="U9" s="397">
        <v>945</v>
      </c>
      <c r="V9" s="310">
        <v>558</v>
      </c>
      <c r="W9" s="310">
        <v>387</v>
      </c>
      <c r="X9" s="310">
        <v>82</v>
      </c>
      <c r="Y9" s="310">
        <v>34</v>
      </c>
      <c r="Z9" s="309">
        <v>48</v>
      </c>
      <c r="AA9" s="395">
        <v>23</v>
      </c>
      <c r="AB9" s="316">
        <v>23</v>
      </c>
      <c r="AC9" s="382" t="s">
        <v>225</v>
      </c>
      <c r="AD9" s="401">
        <v>15.8</v>
      </c>
      <c r="AE9" s="401">
        <v>16.1</v>
      </c>
      <c r="AF9" s="401">
        <v>15.5</v>
      </c>
      <c r="AG9" s="401">
        <v>17.9</v>
      </c>
      <c r="AH9" s="401">
        <v>20.2</v>
      </c>
      <c r="AI9" s="400">
        <v>15.3</v>
      </c>
      <c r="AJ9" s="389">
        <v>70.9</v>
      </c>
      <c r="AK9" s="389">
        <v>71.2</v>
      </c>
      <c r="AL9" s="358">
        <v>70.6</v>
      </c>
      <c r="AM9" s="390">
        <v>64</v>
      </c>
      <c r="AN9" s="389">
        <v>65</v>
      </c>
      <c r="AO9" s="388">
        <v>63</v>
      </c>
    </row>
    <row r="10" spans="1:41" ht="12.75" customHeight="1">
      <c r="A10" s="308">
        <v>1962</v>
      </c>
      <c r="B10" s="311">
        <v>37</v>
      </c>
      <c r="C10" s="310">
        <v>7910</v>
      </c>
      <c r="D10" s="310">
        <v>4520</v>
      </c>
      <c r="E10" s="310">
        <v>3390</v>
      </c>
      <c r="F10" s="310">
        <v>1245</v>
      </c>
      <c r="G10" s="310">
        <v>748</v>
      </c>
      <c r="H10" s="310">
        <v>497</v>
      </c>
      <c r="I10" s="316" t="s">
        <v>204</v>
      </c>
      <c r="J10" s="316" t="s">
        <v>204</v>
      </c>
      <c r="K10" s="316" t="s">
        <v>204</v>
      </c>
      <c r="L10" s="316" t="s">
        <v>204</v>
      </c>
      <c r="M10" s="316" t="s">
        <v>204</v>
      </c>
      <c r="N10" s="316" t="s">
        <v>204</v>
      </c>
      <c r="O10" s="316" t="s">
        <v>204</v>
      </c>
      <c r="P10" s="316" t="s">
        <v>204</v>
      </c>
      <c r="Q10" s="316" t="s">
        <v>204</v>
      </c>
      <c r="R10" s="310">
        <v>5617</v>
      </c>
      <c r="S10" s="310">
        <v>3163</v>
      </c>
      <c r="T10" s="309">
        <v>2454</v>
      </c>
      <c r="U10" s="397">
        <v>992</v>
      </c>
      <c r="V10" s="310">
        <v>563</v>
      </c>
      <c r="W10" s="310">
        <v>429</v>
      </c>
      <c r="X10" s="310">
        <v>27</v>
      </c>
      <c r="Y10" s="310">
        <v>19</v>
      </c>
      <c r="Z10" s="309">
        <v>8</v>
      </c>
      <c r="AA10" s="395">
        <v>29</v>
      </c>
      <c r="AB10" s="316">
        <v>27</v>
      </c>
      <c r="AC10" s="382">
        <v>2</v>
      </c>
      <c r="AD10" s="401">
        <v>16.1</v>
      </c>
      <c r="AE10" s="401">
        <v>17.1</v>
      </c>
      <c r="AF10" s="401">
        <v>14.7</v>
      </c>
      <c r="AG10" s="401">
        <v>19.3</v>
      </c>
      <c r="AH10" s="401">
        <v>22</v>
      </c>
      <c r="AI10" s="400">
        <v>16.5</v>
      </c>
      <c r="AJ10" s="389">
        <v>71.4</v>
      </c>
      <c r="AK10" s="389">
        <v>70.6</v>
      </c>
      <c r="AL10" s="358">
        <v>72.4</v>
      </c>
      <c r="AM10" s="390">
        <v>63.9</v>
      </c>
      <c r="AN10" s="389">
        <v>63.9</v>
      </c>
      <c r="AO10" s="388">
        <v>63.9</v>
      </c>
    </row>
    <row r="11" spans="1:41" ht="12.75" customHeight="1">
      <c r="A11" s="308">
        <v>1963</v>
      </c>
      <c r="B11" s="311">
        <v>38</v>
      </c>
      <c r="C11" s="310">
        <v>7736</v>
      </c>
      <c r="D11" s="310">
        <v>4289</v>
      </c>
      <c r="E11" s="310">
        <v>3447</v>
      </c>
      <c r="F11" s="310">
        <v>1243</v>
      </c>
      <c r="G11" s="310">
        <v>738</v>
      </c>
      <c r="H11" s="310">
        <v>505</v>
      </c>
      <c r="I11" s="316" t="s">
        <v>204</v>
      </c>
      <c r="J11" s="316" t="s">
        <v>204</v>
      </c>
      <c r="K11" s="316" t="s">
        <v>204</v>
      </c>
      <c r="L11" s="316" t="s">
        <v>204</v>
      </c>
      <c r="M11" s="316" t="s">
        <v>204</v>
      </c>
      <c r="N11" s="316" t="s">
        <v>204</v>
      </c>
      <c r="O11" s="316" t="s">
        <v>204</v>
      </c>
      <c r="P11" s="316" t="s">
        <v>204</v>
      </c>
      <c r="Q11" s="316" t="s">
        <v>204</v>
      </c>
      <c r="R11" s="310">
        <v>5456</v>
      </c>
      <c r="S11" s="310">
        <v>2933</v>
      </c>
      <c r="T11" s="309">
        <v>2523</v>
      </c>
      <c r="U11" s="397">
        <v>901</v>
      </c>
      <c r="V11" s="310">
        <v>549</v>
      </c>
      <c r="W11" s="310">
        <v>352</v>
      </c>
      <c r="X11" s="310">
        <v>110</v>
      </c>
      <c r="Y11" s="310">
        <v>45</v>
      </c>
      <c r="Z11" s="309">
        <v>65</v>
      </c>
      <c r="AA11" s="395">
        <v>26</v>
      </c>
      <c r="AB11" s="316">
        <v>24</v>
      </c>
      <c r="AC11" s="382">
        <v>2</v>
      </c>
      <c r="AD11" s="401">
        <v>16.4</v>
      </c>
      <c r="AE11" s="401">
        <v>17.8</v>
      </c>
      <c r="AF11" s="401">
        <v>14.7</v>
      </c>
      <c r="AG11" s="401">
        <v>20.9</v>
      </c>
      <c r="AH11" s="401">
        <v>23.8</v>
      </c>
      <c r="AI11" s="400">
        <v>17.8</v>
      </c>
      <c r="AJ11" s="389">
        <v>70.9</v>
      </c>
      <c r="AK11" s="389">
        <v>68.9</v>
      </c>
      <c r="AL11" s="358">
        <v>73.3</v>
      </c>
      <c r="AM11" s="390">
        <v>63.4</v>
      </c>
      <c r="AN11" s="389">
        <v>62.5</v>
      </c>
      <c r="AO11" s="388">
        <v>64.5</v>
      </c>
    </row>
    <row r="12" spans="1:41" ht="12.75" customHeight="1">
      <c r="A12" s="308">
        <v>1964</v>
      </c>
      <c r="B12" s="311">
        <v>39</v>
      </c>
      <c r="C12" s="310">
        <v>6780</v>
      </c>
      <c r="D12" s="310">
        <v>3653</v>
      </c>
      <c r="E12" s="310">
        <v>3127</v>
      </c>
      <c r="F12" s="310">
        <v>1184</v>
      </c>
      <c r="G12" s="310">
        <v>709</v>
      </c>
      <c r="H12" s="310">
        <v>475</v>
      </c>
      <c r="I12" s="316" t="s">
        <v>204</v>
      </c>
      <c r="J12" s="316" t="s">
        <v>204</v>
      </c>
      <c r="K12" s="316" t="s">
        <v>204</v>
      </c>
      <c r="L12" s="316" t="s">
        <v>204</v>
      </c>
      <c r="M12" s="316" t="s">
        <v>204</v>
      </c>
      <c r="N12" s="316" t="s">
        <v>204</v>
      </c>
      <c r="O12" s="316" t="s">
        <v>204</v>
      </c>
      <c r="P12" s="316" t="s">
        <v>204</v>
      </c>
      <c r="Q12" s="316" t="s">
        <v>204</v>
      </c>
      <c r="R12" s="310">
        <v>4947</v>
      </c>
      <c r="S12" s="310">
        <v>2542</v>
      </c>
      <c r="T12" s="309">
        <v>2405</v>
      </c>
      <c r="U12" s="397">
        <v>629</v>
      </c>
      <c r="V12" s="310">
        <v>385</v>
      </c>
      <c r="W12" s="310">
        <v>244</v>
      </c>
      <c r="X12" s="310">
        <v>3</v>
      </c>
      <c r="Y12" s="310">
        <v>2</v>
      </c>
      <c r="Z12" s="309">
        <v>1</v>
      </c>
      <c r="AA12" s="395">
        <v>17</v>
      </c>
      <c r="AB12" s="316">
        <v>15</v>
      </c>
      <c r="AC12" s="382">
        <v>2</v>
      </c>
      <c r="AD12" s="401">
        <v>17.7</v>
      </c>
      <c r="AE12" s="401">
        <v>19.8</v>
      </c>
      <c r="AF12" s="401">
        <v>15.3</v>
      </c>
      <c r="AG12" s="401">
        <v>23.4</v>
      </c>
      <c r="AH12" s="401">
        <v>26.9</v>
      </c>
      <c r="AI12" s="400">
        <v>19.6</v>
      </c>
      <c r="AJ12" s="389">
        <v>73.2</v>
      </c>
      <c r="AK12" s="389">
        <v>70</v>
      </c>
      <c r="AL12" s="358">
        <v>77</v>
      </c>
      <c r="AM12" s="390">
        <v>63.9</v>
      </c>
      <c r="AN12" s="389">
        <v>61.4</v>
      </c>
      <c r="AO12" s="388">
        <v>66.7</v>
      </c>
    </row>
    <row r="13" spans="1:41" ht="12.75" customHeight="1">
      <c r="A13" s="308">
        <v>1965</v>
      </c>
      <c r="B13" s="311">
        <v>40</v>
      </c>
      <c r="C13" s="310">
        <v>9019</v>
      </c>
      <c r="D13" s="310">
        <v>4873</v>
      </c>
      <c r="E13" s="310">
        <v>4146</v>
      </c>
      <c r="F13" s="310">
        <v>1746</v>
      </c>
      <c r="G13" s="310">
        <v>1148</v>
      </c>
      <c r="H13" s="310">
        <v>598</v>
      </c>
      <c r="I13" s="316" t="s">
        <v>204</v>
      </c>
      <c r="J13" s="316" t="s">
        <v>204</v>
      </c>
      <c r="K13" s="316" t="s">
        <v>204</v>
      </c>
      <c r="L13" s="316" t="s">
        <v>204</v>
      </c>
      <c r="M13" s="316" t="s">
        <v>204</v>
      </c>
      <c r="N13" s="316" t="s">
        <v>204</v>
      </c>
      <c r="O13" s="316" t="s">
        <v>204</v>
      </c>
      <c r="P13" s="316" t="s">
        <v>204</v>
      </c>
      <c r="Q13" s="316" t="s">
        <v>204</v>
      </c>
      <c r="R13" s="310">
        <v>6225</v>
      </c>
      <c r="S13" s="310">
        <v>3109</v>
      </c>
      <c r="T13" s="309">
        <v>3116</v>
      </c>
      <c r="U13" s="397">
        <v>952</v>
      </c>
      <c r="V13" s="310">
        <v>549</v>
      </c>
      <c r="W13" s="310">
        <v>403</v>
      </c>
      <c r="X13" s="310">
        <v>54</v>
      </c>
      <c r="Y13" s="310">
        <v>25</v>
      </c>
      <c r="Z13" s="309">
        <v>29</v>
      </c>
      <c r="AA13" s="395">
        <v>42</v>
      </c>
      <c r="AB13" s="316">
        <v>42</v>
      </c>
      <c r="AC13" s="382" t="s">
        <v>225</v>
      </c>
      <c r="AD13" s="401">
        <v>19.8</v>
      </c>
      <c r="AE13" s="401">
        <v>24.4</v>
      </c>
      <c r="AF13" s="401">
        <v>14.4</v>
      </c>
      <c r="AG13" s="401">
        <v>25.4</v>
      </c>
      <c r="AH13" s="401">
        <v>30.1</v>
      </c>
      <c r="AI13" s="400">
        <v>20.4</v>
      </c>
      <c r="AJ13" s="389">
        <v>69.5</v>
      </c>
      <c r="AK13" s="389">
        <v>64.7</v>
      </c>
      <c r="AL13" s="358">
        <v>75.2</v>
      </c>
      <c r="AM13" s="390">
        <v>60.4</v>
      </c>
      <c r="AN13" s="389">
        <v>57.9</v>
      </c>
      <c r="AO13" s="388">
        <v>62.9</v>
      </c>
    </row>
    <row r="14" spans="1:41" ht="12.75" customHeight="1">
      <c r="A14" s="308">
        <v>1966</v>
      </c>
      <c r="B14" s="311">
        <v>41</v>
      </c>
      <c r="C14" s="310">
        <v>12108</v>
      </c>
      <c r="D14" s="310">
        <v>6442</v>
      </c>
      <c r="E14" s="310">
        <v>5666</v>
      </c>
      <c r="F14" s="310">
        <v>2263</v>
      </c>
      <c r="G14" s="310">
        <v>1403</v>
      </c>
      <c r="H14" s="310">
        <v>860</v>
      </c>
      <c r="I14" s="316" t="s">
        <v>204</v>
      </c>
      <c r="J14" s="316" t="s">
        <v>204</v>
      </c>
      <c r="K14" s="316" t="s">
        <v>204</v>
      </c>
      <c r="L14" s="316" t="s">
        <v>204</v>
      </c>
      <c r="M14" s="316" t="s">
        <v>204</v>
      </c>
      <c r="N14" s="316" t="s">
        <v>204</v>
      </c>
      <c r="O14" s="316" t="s">
        <v>204</v>
      </c>
      <c r="P14" s="316" t="s">
        <v>204</v>
      </c>
      <c r="Q14" s="316" t="s">
        <v>204</v>
      </c>
      <c r="R14" s="310">
        <v>8164</v>
      </c>
      <c r="S14" s="310">
        <v>4121</v>
      </c>
      <c r="T14" s="309">
        <v>4043</v>
      </c>
      <c r="U14" s="397">
        <v>1511</v>
      </c>
      <c r="V14" s="310">
        <v>822</v>
      </c>
      <c r="W14" s="310">
        <v>689</v>
      </c>
      <c r="X14" s="310">
        <v>117</v>
      </c>
      <c r="Y14" s="310">
        <v>45</v>
      </c>
      <c r="Z14" s="309">
        <v>72</v>
      </c>
      <c r="AA14" s="395">
        <v>53</v>
      </c>
      <c r="AB14" s="316">
        <v>51</v>
      </c>
      <c r="AC14" s="382">
        <v>2</v>
      </c>
      <c r="AD14" s="401">
        <v>19.1</v>
      </c>
      <c r="AE14" s="401">
        <v>22.6</v>
      </c>
      <c r="AF14" s="401">
        <v>15.2</v>
      </c>
      <c r="AG14" s="401">
        <v>24.5</v>
      </c>
      <c r="AH14" s="401">
        <v>28.2</v>
      </c>
      <c r="AI14" s="400">
        <v>20.6</v>
      </c>
      <c r="AJ14" s="389">
        <v>67.9</v>
      </c>
      <c r="AK14" s="389">
        <v>64.8</v>
      </c>
      <c r="AL14" s="358">
        <v>71.4</v>
      </c>
      <c r="AM14" s="390">
        <v>58</v>
      </c>
      <c r="AN14" s="389">
        <v>56.3</v>
      </c>
      <c r="AO14" s="388">
        <v>59.7</v>
      </c>
    </row>
    <row r="15" spans="1:41" ht="12.75" customHeight="1">
      <c r="A15" s="308">
        <v>1967</v>
      </c>
      <c r="B15" s="311">
        <v>42</v>
      </c>
      <c r="C15" s="310">
        <v>12749</v>
      </c>
      <c r="D15" s="310">
        <v>6827</v>
      </c>
      <c r="E15" s="310">
        <v>5922</v>
      </c>
      <c r="F15" s="310">
        <v>2478</v>
      </c>
      <c r="G15" s="310">
        <v>1480</v>
      </c>
      <c r="H15" s="310">
        <v>998</v>
      </c>
      <c r="I15" s="316" t="s">
        <v>204</v>
      </c>
      <c r="J15" s="316" t="s">
        <v>204</v>
      </c>
      <c r="K15" s="316" t="s">
        <v>204</v>
      </c>
      <c r="L15" s="316" t="s">
        <v>204</v>
      </c>
      <c r="M15" s="316" t="s">
        <v>204</v>
      </c>
      <c r="N15" s="316" t="s">
        <v>204</v>
      </c>
      <c r="O15" s="316" t="s">
        <v>204</v>
      </c>
      <c r="P15" s="316" t="s">
        <v>204</v>
      </c>
      <c r="Q15" s="316" t="s">
        <v>204</v>
      </c>
      <c r="R15" s="310">
        <v>8570</v>
      </c>
      <c r="S15" s="310">
        <v>4305</v>
      </c>
      <c r="T15" s="309">
        <v>4265</v>
      </c>
      <c r="U15" s="397">
        <v>1577</v>
      </c>
      <c r="V15" s="310">
        <v>975</v>
      </c>
      <c r="W15" s="310">
        <v>602</v>
      </c>
      <c r="X15" s="310">
        <v>83</v>
      </c>
      <c r="Y15" s="310">
        <v>29</v>
      </c>
      <c r="Z15" s="309">
        <v>54</v>
      </c>
      <c r="AA15" s="395">
        <v>41</v>
      </c>
      <c r="AB15" s="316">
        <v>38</v>
      </c>
      <c r="AC15" s="382">
        <v>3</v>
      </c>
      <c r="AD15" s="401">
        <v>19.8</v>
      </c>
      <c r="AE15" s="401">
        <v>22.2</v>
      </c>
      <c r="AF15" s="401">
        <v>16.9</v>
      </c>
      <c r="AG15" s="401">
        <v>23.7</v>
      </c>
      <c r="AH15" s="401">
        <v>26.1</v>
      </c>
      <c r="AI15" s="400">
        <v>21.1</v>
      </c>
      <c r="AJ15" s="389">
        <v>67.5</v>
      </c>
      <c r="AK15" s="389">
        <v>63.6</v>
      </c>
      <c r="AL15" s="358">
        <v>72.1</v>
      </c>
      <c r="AM15" s="390">
        <v>58.7</v>
      </c>
      <c r="AN15" s="389">
        <v>56.8</v>
      </c>
      <c r="AO15" s="388">
        <v>60.8</v>
      </c>
    </row>
    <row r="16" spans="1:41" ht="12.75" customHeight="1">
      <c r="A16" s="308">
        <v>1968</v>
      </c>
      <c r="B16" s="311">
        <v>43</v>
      </c>
      <c r="C16" s="310">
        <v>12663</v>
      </c>
      <c r="D16" s="310">
        <v>6755</v>
      </c>
      <c r="E16" s="310">
        <v>5908</v>
      </c>
      <c r="F16" s="310">
        <v>2418</v>
      </c>
      <c r="G16" s="310">
        <v>1456</v>
      </c>
      <c r="H16" s="310">
        <v>962</v>
      </c>
      <c r="I16" s="316" t="s">
        <v>204</v>
      </c>
      <c r="J16" s="316" t="s">
        <v>204</v>
      </c>
      <c r="K16" s="316" t="s">
        <v>204</v>
      </c>
      <c r="L16" s="316" t="s">
        <v>204</v>
      </c>
      <c r="M16" s="316" t="s">
        <v>204</v>
      </c>
      <c r="N16" s="316" t="s">
        <v>204</v>
      </c>
      <c r="O16" s="316" t="s">
        <v>204</v>
      </c>
      <c r="P16" s="316" t="s">
        <v>204</v>
      </c>
      <c r="Q16" s="316" t="s">
        <v>204</v>
      </c>
      <c r="R16" s="310">
        <v>8495</v>
      </c>
      <c r="S16" s="310">
        <v>4210</v>
      </c>
      <c r="T16" s="309">
        <v>4285</v>
      </c>
      <c r="U16" s="397">
        <v>1624</v>
      </c>
      <c r="V16" s="310">
        <v>1047</v>
      </c>
      <c r="W16" s="310">
        <v>577</v>
      </c>
      <c r="X16" s="310">
        <v>30</v>
      </c>
      <c r="Y16" s="310">
        <v>13</v>
      </c>
      <c r="Z16" s="309">
        <v>17</v>
      </c>
      <c r="AA16" s="395">
        <v>96</v>
      </c>
      <c r="AB16" s="316">
        <v>29</v>
      </c>
      <c r="AC16" s="382">
        <v>67</v>
      </c>
      <c r="AD16" s="401">
        <v>19.9</v>
      </c>
      <c r="AE16" s="401">
        <v>22</v>
      </c>
      <c r="AF16" s="401">
        <v>17.4</v>
      </c>
      <c r="AG16" s="401">
        <v>23.1</v>
      </c>
      <c r="AH16" s="401">
        <v>24.7</v>
      </c>
      <c r="AI16" s="400">
        <v>21.4</v>
      </c>
      <c r="AJ16" s="389">
        <v>67.8</v>
      </c>
      <c r="AK16" s="389">
        <v>62.8</v>
      </c>
      <c r="AL16" s="358">
        <v>73.7</v>
      </c>
      <c r="AM16" s="390">
        <v>58.9</v>
      </c>
      <c r="AN16" s="389">
        <v>56.8</v>
      </c>
      <c r="AO16" s="388">
        <v>61.1</v>
      </c>
    </row>
    <row r="17" spans="1:41" ht="12.75" customHeight="1">
      <c r="A17" s="308">
        <v>1969</v>
      </c>
      <c r="B17" s="311">
        <v>44</v>
      </c>
      <c r="C17" s="310">
        <v>12322</v>
      </c>
      <c r="D17" s="310">
        <v>6577</v>
      </c>
      <c r="E17" s="310">
        <v>5745</v>
      </c>
      <c r="F17" s="310">
        <v>2390</v>
      </c>
      <c r="G17" s="310">
        <v>1423</v>
      </c>
      <c r="H17" s="310">
        <v>967</v>
      </c>
      <c r="I17" s="316" t="s">
        <v>204</v>
      </c>
      <c r="J17" s="316" t="s">
        <v>204</v>
      </c>
      <c r="K17" s="316" t="s">
        <v>204</v>
      </c>
      <c r="L17" s="316" t="s">
        <v>204</v>
      </c>
      <c r="M17" s="316" t="s">
        <v>204</v>
      </c>
      <c r="N17" s="316" t="s">
        <v>204</v>
      </c>
      <c r="O17" s="316" t="s">
        <v>204</v>
      </c>
      <c r="P17" s="316" t="s">
        <v>204</v>
      </c>
      <c r="Q17" s="316" t="s">
        <v>204</v>
      </c>
      <c r="R17" s="310">
        <v>8087</v>
      </c>
      <c r="S17" s="310">
        <v>4046</v>
      </c>
      <c r="T17" s="309">
        <v>4041</v>
      </c>
      <c r="U17" s="397">
        <v>1710</v>
      </c>
      <c r="V17" s="310">
        <v>1069</v>
      </c>
      <c r="W17" s="310">
        <v>641</v>
      </c>
      <c r="X17" s="310">
        <v>9</v>
      </c>
      <c r="Y17" s="310">
        <v>7</v>
      </c>
      <c r="Z17" s="309">
        <v>2</v>
      </c>
      <c r="AA17" s="395">
        <v>126</v>
      </c>
      <c r="AB17" s="316">
        <v>32</v>
      </c>
      <c r="AC17" s="382">
        <v>94</v>
      </c>
      <c r="AD17" s="401">
        <v>20.4</v>
      </c>
      <c r="AE17" s="401">
        <v>22.1</v>
      </c>
      <c r="AF17" s="401">
        <v>18.5</v>
      </c>
      <c r="AG17" s="401">
        <v>23.2</v>
      </c>
      <c r="AH17" s="401">
        <v>24.1</v>
      </c>
      <c r="AI17" s="400">
        <v>22.3</v>
      </c>
      <c r="AJ17" s="389">
        <v>66.7</v>
      </c>
      <c r="AK17" s="389">
        <v>62</v>
      </c>
      <c r="AL17" s="358">
        <v>72</v>
      </c>
      <c r="AM17" s="390">
        <v>58.9</v>
      </c>
      <c r="AN17" s="389">
        <v>56.6</v>
      </c>
      <c r="AO17" s="388">
        <v>61.4</v>
      </c>
    </row>
    <row r="18" spans="1:41" ht="12.75" customHeight="1">
      <c r="A18" s="308">
        <v>1970</v>
      </c>
      <c r="B18" s="311">
        <v>45</v>
      </c>
      <c r="C18" s="310">
        <v>11390</v>
      </c>
      <c r="D18" s="310">
        <v>6088</v>
      </c>
      <c r="E18" s="310">
        <v>5302</v>
      </c>
      <c r="F18" s="310">
        <v>2435</v>
      </c>
      <c r="G18" s="310">
        <v>1395</v>
      </c>
      <c r="H18" s="310">
        <v>1040</v>
      </c>
      <c r="I18" s="316" t="s">
        <v>204</v>
      </c>
      <c r="J18" s="316" t="s">
        <v>204</v>
      </c>
      <c r="K18" s="316" t="s">
        <v>204</v>
      </c>
      <c r="L18" s="316" t="s">
        <v>204</v>
      </c>
      <c r="M18" s="316" t="s">
        <v>204</v>
      </c>
      <c r="N18" s="316" t="s">
        <v>204</v>
      </c>
      <c r="O18" s="316" t="s">
        <v>204</v>
      </c>
      <c r="P18" s="316" t="s">
        <v>204</v>
      </c>
      <c r="Q18" s="316" t="s">
        <v>204</v>
      </c>
      <c r="R18" s="310">
        <v>7309</v>
      </c>
      <c r="S18" s="310">
        <v>3618</v>
      </c>
      <c r="T18" s="309">
        <v>3691</v>
      </c>
      <c r="U18" s="397">
        <v>1579</v>
      </c>
      <c r="V18" s="310">
        <v>1035</v>
      </c>
      <c r="W18" s="310">
        <v>544</v>
      </c>
      <c r="X18" s="310">
        <v>9</v>
      </c>
      <c r="Y18" s="310">
        <v>7</v>
      </c>
      <c r="Z18" s="309">
        <v>2</v>
      </c>
      <c r="AA18" s="395">
        <v>58</v>
      </c>
      <c r="AB18" s="316">
        <v>33</v>
      </c>
      <c r="AC18" s="382">
        <v>25</v>
      </c>
      <c r="AD18" s="401">
        <v>21.9</v>
      </c>
      <c r="AE18" s="401">
        <v>23.5</v>
      </c>
      <c r="AF18" s="401">
        <v>20.1</v>
      </c>
      <c r="AG18" s="401">
        <v>24.2</v>
      </c>
      <c r="AH18" s="401">
        <v>25</v>
      </c>
      <c r="AI18" s="400">
        <v>23.5</v>
      </c>
      <c r="AJ18" s="389">
        <v>64.7</v>
      </c>
      <c r="AK18" s="389">
        <v>60</v>
      </c>
      <c r="AL18" s="358">
        <v>70.1</v>
      </c>
      <c r="AM18" s="390">
        <v>58.2</v>
      </c>
      <c r="AN18" s="389">
        <v>55.4</v>
      </c>
      <c r="AO18" s="388">
        <v>61.2</v>
      </c>
    </row>
    <row r="19" spans="1:41" ht="12.75" customHeight="1">
      <c r="A19" s="308">
        <v>1971</v>
      </c>
      <c r="B19" s="311">
        <v>46</v>
      </c>
      <c r="C19" s="310">
        <v>10982</v>
      </c>
      <c r="D19" s="310">
        <v>5718</v>
      </c>
      <c r="E19" s="310">
        <v>5264</v>
      </c>
      <c r="F19" s="310">
        <v>2650</v>
      </c>
      <c r="G19" s="310">
        <v>1480</v>
      </c>
      <c r="H19" s="310">
        <v>1170</v>
      </c>
      <c r="I19" s="316" t="s">
        <v>204</v>
      </c>
      <c r="J19" s="316" t="s">
        <v>204</v>
      </c>
      <c r="K19" s="316" t="s">
        <v>204</v>
      </c>
      <c r="L19" s="316" t="s">
        <v>204</v>
      </c>
      <c r="M19" s="316" t="s">
        <v>204</v>
      </c>
      <c r="N19" s="316" t="s">
        <v>204</v>
      </c>
      <c r="O19" s="316" t="s">
        <v>204</v>
      </c>
      <c r="P19" s="316" t="s">
        <v>204</v>
      </c>
      <c r="Q19" s="316" t="s">
        <v>204</v>
      </c>
      <c r="R19" s="310">
        <v>6678</v>
      </c>
      <c r="S19" s="310">
        <v>3166</v>
      </c>
      <c r="T19" s="309">
        <v>3512</v>
      </c>
      <c r="U19" s="397">
        <v>1495</v>
      </c>
      <c r="V19" s="310">
        <v>995</v>
      </c>
      <c r="W19" s="310">
        <v>500</v>
      </c>
      <c r="X19" s="310">
        <v>36</v>
      </c>
      <c r="Y19" s="310">
        <v>20</v>
      </c>
      <c r="Z19" s="309">
        <v>16</v>
      </c>
      <c r="AA19" s="395">
        <v>123</v>
      </c>
      <c r="AB19" s="316">
        <v>57</v>
      </c>
      <c r="AC19" s="382">
        <v>66</v>
      </c>
      <c r="AD19" s="401">
        <v>25.3</v>
      </c>
      <c r="AE19" s="401">
        <v>26.9</v>
      </c>
      <c r="AF19" s="401">
        <v>23.5</v>
      </c>
      <c r="AG19" s="401">
        <v>26.8</v>
      </c>
      <c r="AH19" s="401">
        <v>27.6</v>
      </c>
      <c r="AI19" s="400">
        <v>25.9</v>
      </c>
      <c r="AJ19" s="389">
        <v>61.9</v>
      </c>
      <c r="AK19" s="389">
        <v>56.4</v>
      </c>
      <c r="AL19" s="358">
        <v>68</v>
      </c>
      <c r="AM19" s="390">
        <v>55.9</v>
      </c>
      <c r="AN19" s="389">
        <v>52.7</v>
      </c>
      <c r="AO19" s="388">
        <v>59.2</v>
      </c>
    </row>
    <row r="20" spans="1:41" ht="12.75" customHeight="1">
      <c r="A20" s="308">
        <v>1972</v>
      </c>
      <c r="B20" s="311">
        <v>47</v>
      </c>
      <c r="C20" s="310">
        <v>10775</v>
      </c>
      <c r="D20" s="310">
        <v>5614</v>
      </c>
      <c r="E20" s="310">
        <v>5161</v>
      </c>
      <c r="F20" s="310">
        <v>2820</v>
      </c>
      <c r="G20" s="310">
        <v>1605</v>
      </c>
      <c r="H20" s="310">
        <v>1215</v>
      </c>
      <c r="I20" s="316" t="s">
        <v>204</v>
      </c>
      <c r="J20" s="316" t="s">
        <v>204</v>
      </c>
      <c r="K20" s="316" t="s">
        <v>204</v>
      </c>
      <c r="L20" s="316" t="s">
        <v>204</v>
      </c>
      <c r="M20" s="316" t="s">
        <v>204</v>
      </c>
      <c r="N20" s="316" t="s">
        <v>204</v>
      </c>
      <c r="O20" s="316" t="s">
        <v>204</v>
      </c>
      <c r="P20" s="316" t="s">
        <v>204</v>
      </c>
      <c r="Q20" s="316" t="s">
        <v>204</v>
      </c>
      <c r="R20" s="310">
        <v>6197</v>
      </c>
      <c r="S20" s="310">
        <v>2860</v>
      </c>
      <c r="T20" s="309">
        <v>3337</v>
      </c>
      <c r="U20" s="397">
        <v>1602</v>
      </c>
      <c r="V20" s="310">
        <v>1089</v>
      </c>
      <c r="W20" s="310">
        <v>513</v>
      </c>
      <c r="X20" s="310">
        <v>9</v>
      </c>
      <c r="Y20" s="310">
        <v>9</v>
      </c>
      <c r="Z20" s="382" t="s">
        <v>225</v>
      </c>
      <c r="AA20" s="395">
        <v>147</v>
      </c>
      <c r="AB20" s="316">
        <v>51</v>
      </c>
      <c r="AC20" s="382">
        <v>96</v>
      </c>
      <c r="AD20" s="401">
        <v>27.5</v>
      </c>
      <c r="AE20" s="401">
        <v>29.5</v>
      </c>
      <c r="AF20" s="401">
        <v>25.4</v>
      </c>
      <c r="AG20" s="401">
        <v>29.2</v>
      </c>
      <c r="AH20" s="401">
        <v>30</v>
      </c>
      <c r="AI20" s="400">
        <v>28.4</v>
      </c>
      <c r="AJ20" s="389">
        <v>58.9</v>
      </c>
      <c r="AK20" s="389">
        <v>51.9</v>
      </c>
      <c r="AL20" s="358">
        <v>66.5</v>
      </c>
      <c r="AM20" s="390">
        <v>53</v>
      </c>
      <c r="AN20" s="389">
        <v>49.5</v>
      </c>
      <c r="AO20" s="388">
        <v>56.5</v>
      </c>
    </row>
    <row r="21" spans="1:41" ht="12.75" customHeight="1">
      <c r="A21" s="308">
        <v>1973</v>
      </c>
      <c r="B21" s="311">
        <v>48</v>
      </c>
      <c r="C21" s="310">
        <v>10953</v>
      </c>
      <c r="D21" s="310">
        <v>5487</v>
      </c>
      <c r="E21" s="310">
        <v>5466</v>
      </c>
      <c r="F21" s="310">
        <v>3279</v>
      </c>
      <c r="G21" s="310">
        <v>1731</v>
      </c>
      <c r="H21" s="310">
        <v>1548</v>
      </c>
      <c r="I21" s="316" t="s">
        <v>204</v>
      </c>
      <c r="J21" s="316" t="s">
        <v>204</v>
      </c>
      <c r="K21" s="316" t="s">
        <v>204</v>
      </c>
      <c r="L21" s="316" t="s">
        <v>204</v>
      </c>
      <c r="M21" s="316" t="s">
        <v>204</v>
      </c>
      <c r="N21" s="316" t="s">
        <v>204</v>
      </c>
      <c r="O21" s="316" t="s">
        <v>204</v>
      </c>
      <c r="P21" s="316" t="s">
        <v>204</v>
      </c>
      <c r="Q21" s="316" t="s">
        <v>204</v>
      </c>
      <c r="R21" s="310">
        <v>5882</v>
      </c>
      <c r="S21" s="310">
        <v>2527</v>
      </c>
      <c r="T21" s="309">
        <v>3355</v>
      </c>
      <c r="U21" s="397">
        <v>1653</v>
      </c>
      <c r="V21" s="310">
        <v>1156</v>
      </c>
      <c r="W21" s="310">
        <v>497</v>
      </c>
      <c r="X21" s="310">
        <v>11</v>
      </c>
      <c r="Y21" s="310">
        <v>10</v>
      </c>
      <c r="Z21" s="309">
        <v>1</v>
      </c>
      <c r="AA21" s="395">
        <v>128</v>
      </c>
      <c r="AB21" s="316">
        <v>63</v>
      </c>
      <c r="AC21" s="382">
        <v>65</v>
      </c>
      <c r="AD21" s="401">
        <v>31.1</v>
      </c>
      <c r="AE21" s="401">
        <v>32.7</v>
      </c>
      <c r="AF21" s="401">
        <v>29.5</v>
      </c>
      <c r="AG21" s="401">
        <v>31.2</v>
      </c>
      <c r="AH21" s="401">
        <v>31.6</v>
      </c>
      <c r="AI21" s="400">
        <v>30.8</v>
      </c>
      <c r="AJ21" s="389">
        <v>54.9</v>
      </c>
      <c r="AK21" s="389">
        <v>47.2</v>
      </c>
      <c r="AL21" s="358">
        <v>62.6</v>
      </c>
      <c r="AM21" s="390">
        <v>50.4</v>
      </c>
      <c r="AN21" s="389">
        <v>46.7</v>
      </c>
      <c r="AO21" s="388">
        <v>54</v>
      </c>
    </row>
    <row r="22" spans="1:41" ht="12.75" customHeight="1">
      <c r="A22" s="308">
        <v>1974</v>
      </c>
      <c r="B22" s="311">
        <v>49</v>
      </c>
      <c r="C22" s="310">
        <v>11057</v>
      </c>
      <c r="D22" s="310">
        <v>5616</v>
      </c>
      <c r="E22" s="310">
        <v>5441</v>
      </c>
      <c r="F22" s="310">
        <v>3544</v>
      </c>
      <c r="G22" s="310">
        <v>1991</v>
      </c>
      <c r="H22" s="310">
        <v>1553</v>
      </c>
      <c r="I22" s="316" t="s">
        <v>204</v>
      </c>
      <c r="J22" s="316" t="s">
        <v>204</v>
      </c>
      <c r="K22" s="316" t="s">
        <v>204</v>
      </c>
      <c r="L22" s="316" t="s">
        <v>204</v>
      </c>
      <c r="M22" s="316" t="s">
        <v>204</v>
      </c>
      <c r="N22" s="316" t="s">
        <v>204</v>
      </c>
      <c r="O22" s="316" t="s">
        <v>204</v>
      </c>
      <c r="P22" s="316" t="s">
        <v>204</v>
      </c>
      <c r="Q22" s="316" t="s">
        <v>204</v>
      </c>
      <c r="R22" s="310">
        <v>5532</v>
      </c>
      <c r="S22" s="310">
        <v>2363</v>
      </c>
      <c r="T22" s="309">
        <v>3169</v>
      </c>
      <c r="U22" s="397">
        <v>1810</v>
      </c>
      <c r="V22" s="310">
        <v>1213</v>
      </c>
      <c r="W22" s="310">
        <v>597</v>
      </c>
      <c r="X22" s="310">
        <v>43</v>
      </c>
      <c r="Y22" s="310">
        <v>9</v>
      </c>
      <c r="Z22" s="309">
        <v>34</v>
      </c>
      <c r="AA22" s="395">
        <v>128</v>
      </c>
      <c r="AB22" s="316">
        <v>40</v>
      </c>
      <c r="AC22" s="382">
        <v>88</v>
      </c>
      <c r="AD22" s="401">
        <v>33.2</v>
      </c>
      <c r="AE22" s="401">
        <v>36.2</v>
      </c>
      <c r="AF22" s="401">
        <v>30.2</v>
      </c>
      <c r="AG22" s="401">
        <v>32.2</v>
      </c>
      <c r="AH22" s="401">
        <v>32.2</v>
      </c>
      <c r="AI22" s="400">
        <v>32.2</v>
      </c>
      <c r="AJ22" s="389">
        <v>51.2</v>
      </c>
      <c r="AK22" s="389">
        <v>42.8</v>
      </c>
      <c r="AL22" s="358">
        <v>59.9</v>
      </c>
      <c r="AM22" s="390">
        <v>48</v>
      </c>
      <c r="AN22" s="389">
        <v>44.5</v>
      </c>
      <c r="AO22" s="388">
        <v>51.6</v>
      </c>
    </row>
    <row r="23" spans="1:41" ht="12.75" customHeight="1">
      <c r="A23" s="308">
        <v>1975</v>
      </c>
      <c r="B23" s="311">
        <v>50</v>
      </c>
      <c r="C23" s="310">
        <v>10843</v>
      </c>
      <c r="D23" s="310">
        <v>5466</v>
      </c>
      <c r="E23" s="310">
        <v>5377</v>
      </c>
      <c r="F23" s="310">
        <v>3915</v>
      </c>
      <c r="G23" s="310">
        <v>2065</v>
      </c>
      <c r="H23" s="310">
        <v>1850</v>
      </c>
      <c r="I23" s="326" t="s">
        <v>204</v>
      </c>
      <c r="J23" s="326" t="s">
        <v>204</v>
      </c>
      <c r="K23" s="326" t="s">
        <v>204</v>
      </c>
      <c r="L23" s="326" t="s">
        <v>204</v>
      </c>
      <c r="M23" s="326" t="s">
        <v>204</v>
      </c>
      <c r="N23" s="326" t="s">
        <v>204</v>
      </c>
      <c r="O23" s="316" t="s">
        <v>204</v>
      </c>
      <c r="P23" s="316" t="s">
        <v>204</v>
      </c>
      <c r="Q23" s="316" t="s">
        <v>204</v>
      </c>
      <c r="R23" s="310">
        <v>4886</v>
      </c>
      <c r="S23" s="310">
        <v>2072</v>
      </c>
      <c r="T23" s="309">
        <v>2814</v>
      </c>
      <c r="U23" s="397">
        <v>1885</v>
      </c>
      <c r="V23" s="310">
        <v>1270</v>
      </c>
      <c r="W23" s="310">
        <v>615</v>
      </c>
      <c r="X23" s="310">
        <v>38</v>
      </c>
      <c r="Y23" s="310">
        <v>13</v>
      </c>
      <c r="Z23" s="382">
        <v>25</v>
      </c>
      <c r="AA23" s="395">
        <v>119</v>
      </c>
      <c r="AB23" s="316">
        <v>46</v>
      </c>
      <c r="AC23" s="382">
        <v>73</v>
      </c>
      <c r="AD23" s="401">
        <v>37.2</v>
      </c>
      <c r="AE23" s="401">
        <v>38.6</v>
      </c>
      <c r="AF23" s="401">
        <v>35.8</v>
      </c>
      <c r="AG23" s="401">
        <v>34.2</v>
      </c>
      <c r="AH23" s="401">
        <v>33.8</v>
      </c>
      <c r="AI23" s="400">
        <v>34.6</v>
      </c>
      <c r="AJ23" s="389">
        <v>46.2</v>
      </c>
      <c r="AK23" s="389">
        <v>38.7</v>
      </c>
      <c r="AL23" s="358">
        <v>53.7</v>
      </c>
      <c r="AM23" s="390">
        <v>44.6</v>
      </c>
      <c r="AN23" s="389">
        <v>41.1</v>
      </c>
      <c r="AO23" s="388">
        <v>48</v>
      </c>
    </row>
    <row r="24" spans="1:41" ht="12.75" customHeight="1">
      <c r="A24" s="308">
        <v>1976</v>
      </c>
      <c r="B24" s="311">
        <v>51</v>
      </c>
      <c r="C24" s="310">
        <v>10911</v>
      </c>
      <c r="D24" s="310">
        <v>5533</v>
      </c>
      <c r="E24" s="310">
        <v>5378</v>
      </c>
      <c r="F24" s="310">
        <v>3912</v>
      </c>
      <c r="G24" s="310">
        <v>2007</v>
      </c>
      <c r="H24" s="310">
        <v>1905</v>
      </c>
      <c r="I24" s="325" t="s">
        <v>4</v>
      </c>
      <c r="J24" s="313">
        <v>1741</v>
      </c>
      <c r="K24" s="324"/>
      <c r="L24" s="323" t="s">
        <v>5</v>
      </c>
      <c r="M24" s="313">
        <v>1132</v>
      </c>
      <c r="N24" s="322"/>
      <c r="O24" s="321" t="s">
        <v>6</v>
      </c>
      <c r="P24" s="320">
        <v>609</v>
      </c>
      <c r="Q24" s="319"/>
      <c r="R24" s="310">
        <v>4739</v>
      </c>
      <c r="S24" s="310">
        <v>2055</v>
      </c>
      <c r="T24" s="309">
        <v>2684</v>
      </c>
      <c r="U24" s="397">
        <v>397</v>
      </c>
      <c r="V24" s="310">
        <v>287</v>
      </c>
      <c r="W24" s="310">
        <v>110</v>
      </c>
      <c r="X24" s="310">
        <v>35</v>
      </c>
      <c r="Y24" s="310">
        <v>12</v>
      </c>
      <c r="Z24" s="309">
        <v>23</v>
      </c>
      <c r="AA24" s="395">
        <v>87</v>
      </c>
      <c r="AB24" s="315">
        <v>40</v>
      </c>
      <c r="AC24" s="393">
        <v>47</v>
      </c>
      <c r="AD24" s="392">
        <v>36.7</v>
      </c>
      <c r="AE24" s="399">
        <v>37</v>
      </c>
      <c r="AF24" s="392">
        <v>36.3</v>
      </c>
      <c r="AG24" s="392">
        <v>33.9</v>
      </c>
      <c r="AH24" s="399">
        <v>32.8</v>
      </c>
      <c r="AI24" s="391">
        <v>35.1</v>
      </c>
      <c r="AJ24" s="389">
        <v>44.2</v>
      </c>
      <c r="AK24" s="389">
        <v>37.9</v>
      </c>
      <c r="AL24" s="358">
        <v>50.8</v>
      </c>
      <c r="AM24" s="390">
        <v>42.2</v>
      </c>
      <c r="AN24" s="389">
        <v>39.1</v>
      </c>
      <c r="AO24" s="388">
        <v>45.2</v>
      </c>
    </row>
    <row r="25" spans="1:41" ht="12.75" customHeight="1">
      <c r="A25" s="308">
        <v>1977</v>
      </c>
      <c r="B25" s="311">
        <v>52</v>
      </c>
      <c r="C25" s="310">
        <v>11973</v>
      </c>
      <c r="D25" s="310">
        <v>6031</v>
      </c>
      <c r="E25" s="310">
        <v>5942</v>
      </c>
      <c r="F25" s="310">
        <v>4271</v>
      </c>
      <c r="G25" s="310">
        <v>2180</v>
      </c>
      <c r="H25" s="310">
        <v>2091</v>
      </c>
      <c r="I25" s="310">
        <v>609</v>
      </c>
      <c r="J25" s="316">
        <v>287</v>
      </c>
      <c r="K25" s="310">
        <v>322</v>
      </c>
      <c r="L25" s="318" t="s">
        <v>4</v>
      </c>
      <c r="M25" s="310">
        <v>1064</v>
      </c>
      <c r="N25" s="317" t="s">
        <v>5</v>
      </c>
      <c r="O25" s="310">
        <v>639</v>
      </c>
      <c r="P25" s="317" t="s">
        <v>6</v>
      </c>
      <c r="Q25" s="315">
        <v>425</v>
      </c>
      <c r="R25" s="310">
        <v>5138</v>
      </c>
      <c r="S25" s="310">
        <v>2218</v>
      </c>
      <c r="T25" s="309">
        <v>2920</v>
      </c>
      <c r="U25" s="397">
        <v>845</v>
      </c>
      <c r="V25" s="310">
        <v>681</v>
      </c>
      <c r="W25" s="310">
        <v>164</v>
      </c>
      <c r="X25" s="310">
        <v>46</v>
      </c>
      <c r="Y25" s="316">
        <v>26</v>
      </c>
      <c r="Z25" s="309">
        <v>20</v>
      </c>
      <c r="AA25" s="395">
        <v>122</v>
      </c>
      <c r="AB25" s="394">
        <v>41</v>
      </c>
      <c r="AC25" s="398">
        <v>81</v>
      </c>
      <c r="AD25" s="392">
        <v>35.7</v>
      </c>
      <c r="AE25" s="392">
        <v>36.1</v>
      </c>
      <c r="AF25" s="392">
        <v>35.2</v>
      </c>
      <c r="AG25" s="392">
        <v>33.2</v>
      </c>
      <c r="AH25" s="392">
        <v>32.2</v>
      </c>
      <c r="AI25" s="391">
        <v>34.3</v>
      </c>
      <c r="AJ25" s="389">
        <v>43.9</v>
      </c>
      <c r="AK25" s="389">
        <v>37.5</v>
      </c>
      <c r="AL25" s="358">
        <v>50.5</v>
      </c>
      <c r="AM25" s="390">
        <v>42.5</v>
      </c>
      <c r="AN25" s="389">
        <v>39.4</v>
      </c>
      <c r="AO25" s="388">
        <v>45.6</v>
      </c>
    </row>
    <row r="26" spans="1:41" ht="12.75" customHeight="1">
      <c r="A26" s="308">
        <v>1978</v>
      </c>
      <c r="B26" s="311">
        <v>53</v>
      </c>
      <c r="C26" s="310">
        <v>11902</v>
      </c>
      <c r="D26" s="310">
        <v>5982</v>
      </c>
      <c r="E26" s="310">
        <v>5920</v>
      </c>
      <c r="F26" s="310">
        <v>4085</v>
      </c>
      <c r="G26" s="310">
        <v>2114</v>
      </c>
      <c r="H26" s="310">
        <v>1971</v>
      </c>
      <c r="I26" s="310">
        <v>768</v>
      </c>
      <c r="J26" s="316">
        <v>361</v>
      </c>
      <c r="K26" s="310">
        <v>407</v>
      </c>
      <c r="L26" s="314"/>
      <c r="M26" s="310">
        <v>893</v>
      </c>
      <c r="N26" s="298"/>
      <c r="O26" s="310">
        <v>555</v>
      </c>
      <c r="P26" s="298"/>
      <c r="Q26" s="315">
        <v>338</v>
      </c>
      <c r="R26" s="310">
        <v>5326</v>
      </c>
      <c r="S26" s="310">
        <v>2310</v>
      </c>
      <c r="T26" s="309">
        <v>3016</v>
      </c>
      <c r="U26" s="397">
        <v>785</v>
      </c>
      <c r="V26" s="310">
        <v>612</v>
      </c>
      <c r="W26" s="310">
        <v>173</v>
      </c>
      <c r="X26" s="310">
        <v>45</v>
      </c>
      <c r="Y26" s="316">
        <v>30</v>
      </c>
      <c r="Z26" s="309">
        <v>15</v>
      </c>
      <c r="AA26" s="395">
        <v>104</v>
      </c>
      <c r="AB26" s="394">
        <v>40</v>
      </c>
      <c r="AC26" s="398">
        <v>64</v>
      </c>
      <c r="AD26" s="392">
        <v>34.3</v>
      </c>
      <c r="AE26" s="392">
        <v>35.3</v>
      </c>
      <c r="AF26" s="392">
        <v>33.3</v>
      </c>
      <c r="AG26" s="392">
        <v>32.8</v>
      </c>
      <c r="AH26" s="392">
        <v>31.9</v>
      </c>
      <c r="AI26" s="391">
        <v>33.7</v>
      </c>
      <c r="AJ26" s="389">
        <v>45.6</v>
      </c>
      <c r="AK26" s="389">
        <v>39.3</v>
      </c>
      <c r="AL26" s="358">
        <v>52</v>
      </c>
      <c r="AM26" s="390">
        <v>42.9</v>
      </c>
      <c r="AN26" s="389">
        <v>39.9</v>
      </c>
      <c r="AO26" s="388">
        <v>45.8</v>
      </c>
    </row>
    <row r="27" spans="1:41" ht="12.75" customHeight="1">
      <c r="A27" s="308">
        <v>1979</v>
      </c>
      <c r="B27" s="311">
        <v>54</v>
      </c>
      <c r="C27" s="310">
        <v>11813</v>
      </c>
      <c r="D27" s="310">
        <v>5915</v>
      </c>
      <c r="E27" s="310">
        <v>5898</v>
      </c>
      <c r="F27" s="310">
        <v>3981</v>
      </c>
      <c r="G27" s="310">
        <v>2025</v>
      </c>
      <c r="H27" s="310">
        <v>1956</v>
      </c>
      <c r="I27" s="310">
        <v>944</v>
      </c>
      <c r="J27" s="316">
        <v>481</v>
      </c>
      <c r="K27" s="310">
        <v>463</v>
      </c>
      <c r="L27" s="314"/>
      <c r="M27" s="310">
        <v>1155</v>
      </c>
      <c r="N27" s="298"/>
      <c r="O27" s="310">
        <v>825</v>
      </c>
      <c r="P27" s="298"/>
      <c r="Q27" s="315">
        <v>330</v>
      </c>
      <c r="R27" s="310">
        <v>5280</v>
      </c>
      <c r="S27" s="310">
        <v>2277</v>
      </c>
      <c r="T27" s="309">
        <v>3003</v>
      </c>
      <c r="U27" s="397">
        <v>443</v>
      </c>
      <c r="V27" s="310">
        <v>300</v>
      </c>
      <c r="W27" s="310">
        <v>143</v>
      </c>
      <c r="X27" s="310">
        <v>10</v>
      </c>
      <c r="Y27" s="310">
        <v>7</v>
      </c>
      <c r="Z27" s="382">
        <v>3</v>
      </c>
      <c r="AA27" s="395">
        <v>81</v>
      </c>
      <c r="AB27" s="316">
        <v>35</v>
      </c>
      <c r="AC27" s="398">
        <v>46</v>
      </c>
      <c r="AD27" s="392">
        <v>33.7</v>
      </c>
      <c r="AE27" s="392">
        <v>34.2</v>
      </c>
      <c r="AF27" s="392">
        <v>33.2</v>
      </c>
      <c r="AG27" s="392">
        <v>31.9</v>
      </c>
      <c r="AH27" s="392">
        <v>30.5</v>
      </c>
      <c r="AI27" s="391">
        <v>33.4</v>
      </c>
      <c r="AJ27" s="389">
        <v>45.4</v>
      </c>
      <c r="AK27" s="389">
        <v>39.1</v>
      </c>
      <c r="AL27" s="358">
        <v>51.7</v>
      </c>
      <c r="AM27" s="390">
        <v>42.7</v>
      </c>
      <c r="AN27" s="389">
        <v>39.9</v>
      </c>
      <c r="AO27" s="388">
        <v>45.6</v>
      </c>
    </row>
    <row r="28" spans="1:41" ht="12.75" customHeight="1">
      <c r="A28" s="308">
        <v>1980</v>
      </c>
      <c r="B28" s="311">
        <v>55</v>
      </c>
      <c r="C28" s="310">
        <v>11848</v>
      </c>
      <c r="D28" s="310">
        <v>5944</v>
      </c>
      <c r="E28" s="310">
        <v>5904</v>
      </c>
      <c r="F28" s="310">
        <v>3929</v>
      </c>
      <c r="G28" s="310">
        <v>1953</v>
      </c>
      <c r="H28" s="310">
        <v>1976</v>
      </c>
      <c r="I28" s="310">
        <v>1014</v>
      </c>
      <c r="J28" s="310">
        <v>487</v>
      </c>
      <c r="K28" s="310">
        <v>527</v>
      </c>
      <c r="L28" s="314"/>
      <c r="M28" s="310">
        <v>1196</v>
      </c>
      <c r="N28" s="298"/>
      <c r="O28" s="310">
        <v>889</v>
      </c>
      <c r="P28" s="298"/>
      <c r="Q28" s="315">
        <v>307</v>
      </c>
      <c r="R28" s="310">
        <v>5375</v>
      </c>
      <c r="S28" s="310">
        <v>2406</v>
      </c>
      <c r="T28" s="309">
        <v>2969</v>
      </c>
      <c r="U28" s="397">
        <v>304</v>
      </c>
      <c r="V28" s="310">
        <v>196</v>
      </c>
      <c r="W28" s="310">
        <v>108</v>
      </c>
      <c r="X28" s="310">
        <v>30</v>
      </c>
      <c r="Y28" s="310">
        <v>13</v>
      </c>
      <c r="Z28" s="309">
        <v>17</v>
      </c>
      <c r="AA28" s="395">
        <v>81</v>
      </c>
      <c r="AB28" s="315">
        <v>29</v>
      </c>
      <c r="AC28" s="398">
        <v>52</v>
      </c>
      <c r="AD28" s="392">
        <v>33.2</v>
      </c>
      <c r="AE28" s="392">
        <v>32.9</v>
      </c>
      <c r="AF28" s="392">
        <v>33.5</v>
      </c>
      <c r="AG28" s="392">
        <v>31.9</v>
      </c>
      <c r="AH28" s="392">
        <v>30.3</v>
      </c>
      <c r="AI28" s="391">
        <v>33.5</v>
      </c>
      <c r="AJ28" s="389">
        <v>46</v>
      </c>
      <c r="AK28" s="389">
        <v>41</v>
      </c>
      <c r="AL28" s="358">
        <v>51.2</v>
      </c>
      <c r="AM28" s="390">
        <v>42.9</v>
      </c>
      <c r="AN28" s="389">
        <v>40.2</v>
      </c>
      <c r="AO28" s="388">
        <v>45.6</v>
      </c>
    </row>
    <row r="29" spans="1:41" ht="12.75" customHeight="1">
      <c r="A29" s="308">
        <v>1981</v>
      </c>
      <c r="B29" s="311">
        <v>56</v>
      </c>
      <c r="C29" s="310">
        <v>12079</v>
      </c>
      <c r="D29" s="310">
        <v>6010</v>
      </c>
      <c r="E29" s="310">
        <v>6069</v>
      </c>
      <c r="F29" s="310">
        <v>4061</v>
      </c>
      <c r="G29" s="310">
        <v>2007</v>
      </c>
      <c r="H29" s="310">
        <v>2054</v>
      </c>
      <c r="I29" s="310">
        <v>945</v>
      </c>
      <c r="J29" s="310">
        <v>420</v>
      </c>
      <c r="K29" s="310">
        <v>525</v>
      </c>
      <c r="L29" s="314"/>
      <c r="M29" s="310">
        <v>1217</v>
      </c>
      <c r="N29" s="298"/>
      <c r="O29" s="310">
        <v>969</v>
      </c>
      <c r="P29" s="298"/>
      <c r="Q29" s="315">
        <v>248</v>
      </c>
      <c r="R29" s="310">
        <v>5540</v>
      </c>
      <c r="S29" s="310">
        <v>2439</v>
      </c>
      <c r="T29" s="309">
        <v>3101</v>
      </c>
      <c r="U29" s="397">
        <v>294</v>
      </c>
      <c r="V29" s="310">
        <v>161</v>
      </c>
      <c r="W29" s="310">
        <v>133</v>
      </c>
      <c r="X29" s="310">
        <v>22</v>
      </c>
      <c r="Y29" s="310">
        <v>14</v>
      </c>
      <c r="Z29" s="309">
        <v>8</v>
      </c>
      <c r="AA29" s="395">
        <v>72</v>
      </c>
      <c r="AB29" s="394">
        <v>47</v>
      </c>
      <c r="AC29" s="398">
        <v>25</v>
      </c>
      <c r="AD29" s="392">
        <v>33.6</v>
      </c>
      <c r="AE29" s="392">
        <v>33.4</v>
      </c>
      <c r="AF29" s="392">
        <v>33.8</v>
      </c>
      <c r="AG29" s="392">
        <v>31.4</v>
      </c>
      <c r="AH29" s="392">
        <v>29.7</v>
      </c>
      <c r="AI29" s="391">
        <v>33.1</v>
      </c>
      <c r="AJ29" s="389">
        <v>46.5</v>
      </c>
      <c r="AK29" s="389">
        <v>41.4</v>
      </c>
      <c r="AL29" s="358">
        <v>51.5</v>
      </c>
      <c r="AM29" s="390">
        <v>43.1</v>
      </c>
      <c r="AN29" s="389">
        <v>40.5</v>
      </c>
      <c r="AO29" s="388">
        <v>45.8</v>
      </c>
    </row>
    <row r="30" spans="1:41" ht="12.75" customHeight="1">
      <c r="A30" s="308">
        <v>1982</v>
      </c>
      <c r="B30" s="311">
        <v>57</v>
      </c>
      <c r="C30" s="310">
        <v>12352</v>
      </c>
      <c r="D30" s="310">
        <v>6234</v>
      </c>
      <c r="E30" s="310">
        <v>6118</v>
      </c>
      <c r="F30" s="310">
        <v>3961</v>
      </c>
      <c r="G30" s="310">
        <v>2017</v>
      </c>
      <c r="H30" s="310">
        <v>1944</v>
      </c>
      <c r="I30" s="310">
        <v>1002</v>
      </c>
      <c r="J30" s="310">
        <v>454</v>
      </c>
      <c r="K30" s="310">
        <v>548</v>
      </c>
      <c r="L30" s="314"/>
      <c r="M30" s="310">
        <v>1296</v>
      </c>
      <c r="N30" s="298"/>
      <c r="O30" s="310">
        <v>996</v>
      </c>
      <c r="P30" s="298"/>
      <c r="Q30" s="315">
        <v>300</v>
      </c>
      <c r="R30" s="310">
        <v>5760</v>
      </c>
      <c r="S30" s="310">
        <v>2583</v>
      </c>
      <c r="T30" s="309">
        <v>3177</v>
      </c>
      <c r="U30" s="397">
        <v>314</v>
      </c>
      <c r="V30" s="310">
        <v>182</v>
      </c>
      <c r="W30" s="310">
        <v>132</v>
      </c>
      <c r="X30" s="310">
        <v>19</v>
      </c>
      <c r="Y30" s="310">
        <v>2</v>
      </c>
      <c r="Z30" s="309">
        <v>17</v>
      </c>
      <c r="AA30" s="395">
        <v>60</v>
      </c>
      <c r="AB30" s="394">
        <v>30</v>
      </c>
      <c r="AC30" s="398">
        <v>30</v>
      </c>
      <c r="AD30" s="392">
        <v>32.1</v>
      </c>
      <c r="AE30" s="392">
        <v>32.4</v>
      </c>
      <c r="AF30" s="392">
        <v>31.8</v>
      </c>
      <c r="AG30" s="392">
        <v>30.9</v>
      </c>
      <c r="AH30" s="392">
        <v>28.9</v>
      </c>
      <c r="AI30" s="391">
        <v>32.8</v>
      </c>
      <c r="AJ30" s="389">
        <v>47.1</v>
      </c>
      <c r="AK30" s="389">
        <v>41.9</v>
      </c>
      <c r="AL30" s="358">
        <v>52.4</v>
      </c>
      <c r="AM30" s="390">
        <v>42.9</v>
      </c>
      <c r="AN30" s="389">
        <v>40.1</v>
      </c>
      <c r="AO30" s="388">
        <v>45.6</v>
      </c>
    </row>
    <row r="31" spans="1:41" ht="12.75" customHeight="1">
      <c r="A31" s="308">
        <v>1983</v>
      </c>
      <c r="B31" s="311">
        <v>58</v>
      </c>
      <c r="C31" s="310">
        <v>12897</v>
      </c>
      <c r="D31" s="310">
        <v>6568</v>
      </c>
      <c r="E31" s="310">
        <v>6329</v>
      </c>
      <c r="F31" s="310">
        <v>4165</v>
      </c>
      <c r="G31" s="310">
        <v>2051</v>
      </c>
      <c r="H31" s="310">
        <v>2114</v>
      </c>
      <c r="I31" s="310">
        <v>1231</v>
      </c>
      <c r="J31" s="310">
        <v>605</v>
      </c>
      <c r="K31" s="310">
        <v>626</v>
      </c>
      <c r="L31" s="314"/>
      <c r="M31" s="310">
        <v>1305</v>
      </c>
      <c r="N31" s="298"/>
      <c r="O31" s="310">
        <v>1053</v>
      </c>
      <c r="P31" s="298"/>
      <c r="Q31" s="315">
        <v>252</v>
      </c>
      <c r="R31" s="310">
        <v>5820</v>
      </c>
      <c r="S31" s="310">
        <v>2619</v>
      </c>
      <c r="T31" s="309">
        <v>3201</v>
      </c>
      <c r="U31" s="397">
        <v>366</v>
      </c>
      <c r="V31" s="310">
        <v>234</v>
      </c>
      <c r="W31" s="310">
        <v>132</v>
      </c>
      <c r="X31" s="310">
        <v>10</v>
      </c>
      <c r="Y31" s="310">
        <v>6</v>
      </c>
      <c r="Z31" s="309">
        <v>4</v>
      </c>
      <c r="AA31" s="395">
        <v>60</v>
      </c>
      <c r="AB31" s="394">
        <v>23</v>
      </c>
      <c r="AC31" s="398">
        <v>37</v>
      </c>
      <c r="AD31" s="392">
        <v>32.3</v>
      </c>
      <c r="AE31" s="392">
        <v>31.2</v>
      </c>
      <c r="AF31" s="392">
        <v>33.4</v>
      </c>
      <c r="AG31" s="392">
        <v>30.1</v>
      </c>
      <c r="AH31" s="392">
        <v>27.7</v>
      </c>
      <c r="AI31" s="391">
        <v>32.4</v>
      </c>
      <c r="AJ31" s="389">
        <v>45.6</v>
      </c>
      <c r="AK31" s="389">
        <v>40.2</v>
      </c>
      <c r="AL31" s="358">
        <v>51.2</v>
      </c>
      <c r="AM31" s="390">
        <v>41.5</v>
      </c>
      <c r="AN31" s="389">
        <v>38.6</v>
      </c>
      <c r="AO31" s="388">
        <v>44.3</v>
      </c>
    </row>
    <row r="32" spans="1:41" ht="12.75" customHeight="1">
      <c r="A32" s="308">
        <v>1984</v>
      </c>
      <c r="B32" s="311">
        <v>59</v>
      </c>
      <c r="C32" s="310">
        <v>12461</v>
      </c>
      <c r="D32" s="310">
        <v>6251</v>
      </c>
      <c r="E32" s="310">
        <v>6210</v>
      </c>
      <c r="F32" s="310">
        <v>3961</v>
      </c>
      <c r="G32" s="310">
        <v>1862</v>
      </c>
      <c r="H32" s="310">
        <v>2099</v>
      </c>
      <c r="I32" s="310">
        <v>1211</v>
      </c>
      <c r="J32" s="310">
        <v>606</v>
      </c>
      <c r="K32" s="310">
        <v>605</v>
      </c>
      <c r="L32" s="314"/>
      <c r="M32" s="310">
        <v>1302</v>
      </c>
      <c r="N32" s="298"/>
      <c r="O32" s="310">
        <v>1073</v>
      </c>
      <c r="P32" s="298"/>
      <c r="Q32" s="315">
        <v>229</v>
      </c>
      <c r="R32" s="310">
        <v>5674</v>
      </c>
      <c r="S32" s="310">
        <v>2514</v>
      </c>
      <c r="T32" s="309">
        <v>3160</v>
      </c>
      <c r="U32" s="397">
        <v>305</v>
      </c>
      <c r="V32" s="310">
        <v>195</v>
      </c>
      <c r="W32" s="310">
        <v>110</v>
      </c>
      <c r="X32" s="310">
        <v>8</v>
      </c>
      <c r="Y32" s="310">
        <v>1</v>
      </c>
      <c r="Z32" s="309">
        <v>7</v>
      </c>
      <c r="AA32" s="395">
        <v>83</v>
      </c>
      <c r="AB32" s="315">
        <v>30</v>
      </c>
      <c r="AC32" s="398">
        <v>53</v>
      </c>
      <c r="AD32" s="392">
        <v>31.8</v>
      </c>
      <c r="AE32" s="392">
        <v>29.8</v>
      </c>
      <c r="AF32" s="392">
        <v>33.8</v>
      </c>
      <c r="AG32" s="392">
        <v>29.6</v>
      </c>
      <c r="AH32" s="392">
        <v>26.6</v>
      </c>
      <c r="AI32" s="391">
        <v>32.6</v>
      </c>
      <c r="AJ32" s="389">
        <v>46.2</v>
      </c>
      <c r="AK32" s="389">
        <v>40.7</v>
      </c>
      <c r="AL32" s="358">
        <v>51.7</v>
      </c>
      <c r="AM32" s="390">
        <v>41</v>
      </c>
      <c r="AN32" s="389">
        <v>38.2</v>
      </c>
      <c r="AO32" s="388">
        <v>43.7</v>
      </c>
    </row>
    <row r="33" spans="1:41" ht="12.75" customHeight="1">
      <c r="A33" s="308">
        <v>1985</v>
      </c>
      <c r="B33" s="311">
        <v>60</v>
      </c>
      <c r="C33" s="310">
        <v>11742</v>
      </c>
      <c r="D33" s="310">
        <v>5889</v>
      </c>
      <c r="E33" s="310">
        <v>5853</v>
      </c>
      <c r="F33" s="310">
        <v>3935</v>
      </c>
      <c r="G33" s="310">
        <v>1831</v>
      </c>
      <c r="H33" s="310">
        <v>2104</v>
      </c>
      <c r="I33" s="310">
        <v>1110</v>
      </c>
      <c r="J33" s="310">
        <v>524</v>
      </c>
      <c r="K33" s="310">
        <v>586</v>
      </c>
      <c r="L33" s="314"/>
      <c r="M33" s="310">
        <v>1332</v>
      </c>
      <c r="N33" s="298"/>
      <c r="O33" s="310">
        <v>1108</v>
      </c>
      <c r="P33" s="298"/>
      <c r="Q33" s="315">
        <v>224</v>
      </c>
      <c r="R33" s="310">
        <v>5240</v>
      </c>
      <c r="S33" s="310">
        <v>2388</v>
      </c>
      <c r="T33" s="309">
        <v>2852</v>
      </c>
      <c r="U33" s="397">
        <v>115</v>
      </c>
      <c r="V33" s="310">
        <v>32</v>
      </c>
      <c r="W33" s="310">
        <v>83</v>
      </c>
      <c r="X33" s="310">
        <v>10</v>
      </c>
      <c r="Y33" s="316">
        <v>6</v>
      </c>
      <c r="Z33" s="382">
        <v>4</v>
      </c>
      <c r="AA33" s="395">
        <v>50</v>
      </c>
      <c r="AB33" s="315">
        <v>17</v>
      </c>
      <c r="AC33" s="398">
        <v>33</v>
      </c>
      <c r="AD33" s="392">
        <v>33.5</v>
      </c>
      <c r="AE33" s="392">
        <v>31.1</v>
      </c>
      <c r="AF33" s="392">
        <v>35.9</v>
      </c>
      <c r="AG33" s="392">
        <v>30.5</v>
      </c>
      <c r="AH33" s="392">
        <v>27</v>
      </c>
      <c r="AI33" s="391">
        <v>33.9</v>
      </c>
      <c r="AJ33" s="389">
        <v>45.1</v>
      </c>
      <c r="AK33" s="389">
        <v>40.8</v>
      </c>
      <c r="AL33" s="358">
        <v>49.3</v>
      </c>
      <c r="AM33" s="390">
        <v>41</v>
      </c>
      <c r="AN33" s="389">
        <v>38.7</v>
      </c>
      <c r="AO33" s="388">
        <v>43.4</v>
      </c>
    </row>
    <row r="34" spans="1:41" ht="12.75" customHeight="1">
      <c r="A34" s="308">
        <v>1986</v>
      </c>
      <c r="B34" s="311">
        <v>61</v>
      </c>
      <c r="C34" s="310">
        <v>14120</v>
      </c>
      <c r="D34" s="310">
        <v>7002</v>
      </c>
      <c r="E34" s="310">
        <v>7118</v>
      </c>
      <c r="F34" s="310">
        <v>5030</v>
      </c>
      <c r="G34" s="310">
        <v>2317</v>
      </c>
      <c r="H34" s="310">
        <v>2713</v>
      </c>
      <c r="I34" s="310">
        <v>1599</v>
      </c>
      <c r="J34" s="310">
        <v>862</v>
      </c>
      <c r="K34" s="310">
        <v>737</v>
      </c>
      <c r="L34" s="314"/>
      <c r="M34" s="310">
        <v>1214</v>
      </c>
      <c r="N34" s="298"/>
      <c r="O34" s="310">
        <v>1009</v>
      </c>
      <c r="P34" s="298"/>
      <c r="Q34" s="315">
        <v>205</v>
      </c>
      <c r="R34" s="310">
        <v>5891</v>
      </c>
      <c r="S34" s="310">
        <v>2627</v>
      </c>
      <c r="T34" s="309">
        <v>3264</v>
      </c>
      <c r="U34" s="397">
        <v>380</v>
      </c>
      <c r="V34" s="310">
        <v>186</v>
      </c>
      <c r="W34" s="310">
        <v>194</v>
      </c>
      <c r="X34" s="310">
        <v>6</v>
      </c>
      <c r="Y34" s="310">
        <v>1</v>
      </c>
      <c r="Z34" s="309">
        <v>5</v>
      </c>
      <c r="AA34" s="395">
        <v>78</v>
      </c>
      <c r="AB34" s="315">
        <v>18</v>
      </c>
      <c r="AC34" s="398">
        <v>60</v>
      </c>
      <c r="AD34" s="392">
        <v>35.6</v>
      </c>
      <c r="AE34" s="392">
        <v>33.1</v>
      </c>
      <c r="AF34" s="392">
        <v>38.1</v>
      </c>
      <c r="AG34" s="392">
        <v>30.3</v>
      </c>
      <c r="AH34" s="392">
        <v>26.4</v>
      </c>
      <c r="AI34" s="391">
        <v>34.1</v>
      </c>
      <c r="AJ34" s="389">
        <v>42.3</v>
      </c>
      <c r="AK34" s="389">
        <v>37.8</v>
      </c>
      <c r="AL34" s="358">
        <v>46.7</v>
      </c>
      <c r="AM34" s="390">
        <v>39.5</v>
      </c>
      <c r="AN34" s="389">
        <v>37.4</v>
      </c>
      <c r="AO34" s="388">
        <v>41.5</v>
      </c>
    </row>
    <row r="35" spans="1:41" ht="12.75" customHeight="1">
      <c r="A35" s="308">
        <v>1987</v>
      </c>
      <c r="B35" s="311">
        <v>62</v>
      </c>
      <c r="C35" s="310">
        <v>15115</v>
      </c>
      <c r="D35" s="310">
        <v>7430</v>
      </c>
      <c r="E35" s="310">
        <v>7685</v>
      </c>
      <c r="F35" s="310">
        <v>5498</v>
      </c>
      <c r="G35" s="310">
        <v>2428</v>
      </c>
      <c r="H35" s="310">
        <v>3070</v>
      </c>
      <c r="I35" s="310">
        <v>1843</v>
      </c>
      <c r="J35" s="310">
        <v>937</v>
      </c>
      <c r="K35" s="310">
        <v>906</v>
      </c>
      <c r="L35" s="314"/>
      <c r="M35" s="310">
        <v>1449</v>
      </c>
      <c r="N35" s="298"/>
      <c r="O35" s="310">
        <v>1238</v>
      </c>
      <c r="P35" s="298"/>
      <c r="Q35" s="315">
        <v>211</v>
      </c>
      <c r="R35" s="310">
        <v>5683</v>
      </c>
      <c r="S35" s="310">
        <v>2520</v>
      </c>
      <c r="T35" s="309">
        <v>3163</v>
      </c>
      <c r="U35" s="397">
        <v>637</v>
      </c>
      <c r="V35" s="310">
        <v>302</v>
      </c>
      <c r="W35" s="310">
        <v>335</v>
      </c>
      <c r="X35" s="310">
        <v>5</v>
      </c>
      <c r="Y35" s="316">
        <v>5</v>
      </c>
      <c r="Z35" s="382" t="s">
        <v>225</v>
      </c>
      <c r="AA35" s="395">
        <v>50</v>
      </c>
      <c r="AB35" s="315">
        <v>15</v>
      </c>
      <c r="AC35" s="398">
        <v>35</v>
      </c>
      <c r="AD35" s="392">
        <v>36.4</v>
      </c>
      <c r="AE35" s="392">
        <v>32.7</v>
      </c>
      <c r="AF35" s="392">
        <v>39.9</v>
      </c>
      <c r="AG35" s="392">
        <v>31</v>
      </c>
      <c r="AH35" s="392">
        <v>26.7</v>
      </c>
      <c r="AI35" s="391">
        <v>35.3</v>
      </c>
      <c r="AJ35" s="389">
        <v>37.9</v>
      </c>
      <c r="AK35" s="389">
        <v>34.1</v>
      </c>
      <c r="AL35" s="358">
        <v>41.6</v>
      </c>
      <c r="AM35" s="390">
        <v>36.6</v>
      </c>
      <c r="AN35" s="389">
        <v>34.6</v>
      </c>
      <c r="AO35" s="388">
        <v>38.6</v>
      </c>
    </row>
    <row r="36" spans="1:41" ht="12.75" customHeight="1">
      <c r="A36" s="308">
        <v>1988</v>
      </c>
      <c r="B36" s="311">
        <v>63</v>
      </c>
      <c r="C36" s="310">
        <v>14791</v>
      </c>
      <c r="D36" s="310">
        <v>7302</v>
      </c>
      <c r="E36" s="310">
        <v>7489</v>
      </c>
      <c r="F36" s="310">
        <v>5377</v>
      </c>
      <c r="G36" s="310">
        <v>2350</v>
      </c>
      <c r="H36" s="310">
        <v>3027</v>
      </c>
      <c r="I36" s="310">
        <v>1743</v>
      </c>
      <c r="J36" s="310">
        <v>925</v>
      </c>
      <c r="K36" s="310">
        <v>818</v>
      </c>
      <c r="L36" s="314"/>
      <c r="M36" s="310">
        <v>1338</v>
      </c>
      <c r="N36" s="298"/>
      <c r="O36" s="310">
        <v>1125</v>
      </c>
      <c r="P36" s="298"/>
      <c r="Q36" s="315">
        <v>213</v>
      </c>
      <c r="R36" s="310">
        <v>5418</v>
      </c>
      <c r="S36" s="310">
        <v>2358</v>
      </c>
      <c r="T36" s="309">
        <v>3060</v>
      </c>
      <c r="U36" s="397">
        <v>911</v>
      </c>
      <c r="V36" s="310">
        <v>541</v>
      </c>
      <c r="W36" s="310">
        <v>370</v>
      </c>
      <c r="X36" s="310">
        <v>4</v>
      </c>
      <c r="Y36" s="310">
        <v>3</v>
      </c>
      <c r="Z36" s="382">
        <v>1</v>
      </c>
      <c r="AA36" s="395">
        <v>38</v>
      </c>
      <c r="AB36" s="315">
        <v>11</v>
      </c>
      <c r="AC36" s="398">
        <v>27</v>
      </c>
      <c r="AD36" s="392">
        <v>36.4</v>
      </c>
      <c r="AE36" s="392">
        <v>32.2</v>
      </c>
      <c r="AF36" s="392">
        <v>40.4</v>
      </c>
      <c r="AG36" s="392">
        <v>30.9</v>
      </c>
      <c r="AH36" s="392">
        <v>25.7</v>
      </c>
      <c r="AI36" s="391">
        <v>36.2</v>
      </c>
      <c r="AJ36" s="389">
        <v>36.9</v>
      </c>
      <c r="AK36" s="389">
        <v>32.4</v>
      </c>
      <c r="AL36" s="358">
        <v>41.2</v>
      </c>
      <c r="AM36" s="390">
        <v>35.9</v>
      </c>
      <c r="AN36" s="389">
        <v>34.2</v>
      </c>
      <c r="AO36" s="388">
        <v>37.7</v>
      </c>
    </row>
    <row r="37" spans="1:41" ht="12.75" customHeight="1">
      <c r="A37" s="308">
        <v>1989</v>
      </c>
      <c r="B37" s="311" t="s">
        <v>203</v>
      </c>
      <c r="C37" s="310">
        <v>16010</v>
      </c>
      <c r="D37" s="310">
        <v>7856</v>
      </c>
      <c r="E37" s="310">
        <v>8154</v>
      </c>
      <c r="F37" s="310">
        <v>5651</v>
      </c>
      <c r="G37" s="310">
        <v>2206</v>
      </c>
      <c r="H37" s="310">
        <v>3445</v>
      </c>
      <c r="I37" s="310">
        <v>1959</v>
      </c>
      <c r="J37" s="310">
        <v>1019</v>
      </c>
      <c r="K37" s="310">
        <v>940</v>
      </c>
      <c r="L37" s="314"/>
      <c r="M37" s="310">
        <v>1884</v>
      </c>
      <c r="N37" s="298"/>
      <c r="O37" s="310">
        <v>1612</v>
      </c>
      <c r="P37" s="298"/>
      <c r="Q37" s="315">
        <v>272</v>
      </c>
      <c r="R37" s="310">
        <v>5830</v>
      </c>
      <c r="S37" s="310">
        <v>2671</v>
      </c>
      <c r="T37" s="309">
        <v>3159</v>
      </c>
      <c r="U37" s="397">
        <v>686</v>
      </c>
      <c r="V37" s="310">
        <v>348</v>
      </c>
      <c r="W37" s="310">
        <v>338</v>
      </c>
      <c r="X37" s="316" t="s">
        <v>225</v>
      </c>
      <c r="Y37" s="316" t="s">
        <v>225</v>
      </c>
      <c r="Z37" s="382" t="s">
        <v>225</v>
      </c>
      <c r="AA37" s="395">
        <v>41</v>
      </c>
      <c r="AB37" s="315">
        <v>18</v>
      </c>
      <c r="AC37" s="398">
        <v>23</v>
      </c>
      <c r="AD37" s="392">
        <v>35.3</v>
      </c>
      <c r="AE37" s="392">
        <v>28.1</v>
      </c>
      <c r="AF37" s="392">
        <v>42.2</v>
      </c>
      <c r="AG37" s="392">
        <v>30.7</v>
      </c>
      <c r="AH37" s="392">
        <v>24.6</v>
      </c>
      <c r="AI37" s="391">
        <v>36.7</v>
      </c>
      <c r="AJ37" s="389">
        <v>36.7</v>
      </c>
      <c r="AK37" s="389">
        <v>34.2</v>
      </c>
      <c r="AL37" s="358">
        <v>39</v>
      </c>
      <c r="AM37" s="390">
        <v>35.6</v>
      </c>
      <c r="AN37" s="389">
        <v>34.2</v>
      </c>
      <c r="AO37" s="388">
        <v>37</v>
      </c>
    </row>
    <row r="38" spans="1:41" ht="12.75" customHeight="1">
      <c r="A38" s="308">
        <v>1990</v>
      </c>
      <c r="B38" s="311">
        <v>2</v>
      </c>
      <c r="C38" s="310">
        <v>16817</v>
      </c>
      <c r="D38" s="310">
        <v>8377</v>
      </c>
      <c r="E38" s="310">
        <v>8440</v>
      </c>
      <c r="F38" s="310">
        <v>5978</v>
      </c>
      <c r="G38" s="310">
        <v>2287</v>
      </c>
      <c r="H38" s="310">
        <v>3691</v>
      </c>
      <c r="I38" s="310">
        <v>2299</v>
      </c>
      <c r="J38" s="310">
        <v>1330</v>
      </c>
      <c r="K38" s="310">
        <v>969</v>
      </c>
      <c r="L38" s="314"/>
      <c r="M38" s="310">
        <v>1900</v>
      </c>
      <c r="N38" s="298"/>
      <c r="O38" s="310">
        <v>1612</v>
      </c>
      <c r="P38" s="298"/>
      <c r="Q38" s="315">
        <v>288</v>
      </c>
      <c r="R38" s="310">
        <v>5900</v>
      </c>
      <c r="S38" s="310">
        <v>2780</v>
      </c>
      <c r="T38" s="309">
        <v>3120</v>
      </c>
      <c r="U38" s="397">
        <v>734</v>
      </c>
      <c r="V38" s="310">
        <v>365</v>
      </c>
      <c r="W38" s="310">
        <v>369</v>
      </c>
      <c r="X38" s="316">
        <v>6</v>
      </c>
      <c r="Y38" s="310">
        <v>3</v>
      </c>
      <c r="Z38" s="382">
        <v>3</v>
      </c>
      <c r="AA38" s="395">
        <v>41</v>
      </c>
      <c r="AB38" s="315">
        <v>18</v>
      </c>
      <c r="AC38" s="398">
        <v>23</v>
      </c>
      <c r="AD38" s="392">
        <v>35.5</v>
      </c>
      <c r="AE38" s="392">
        <v>27.3</v>
      </c>
      <c r="AF38" s="392">
        <v>43.7</v>
      </c>
      <c r="AG38" s="392">
        <v>30.6</v>
      </c>
      <c r="AH38" s="392">
        <v>23.8</v>
      </c>
      <c r="AI38" s="391">
        <v>37.3</v>
      </c>
      <c r="AJ38" s="389">
        <v>35.3</v>
      </c>
      <c r="AK38" s="389">
        <v>33.4</v>
      </c>
      <c r="AL38" s="358">
        <v>37.2</v>
      </c>
      <c r="AM38" s="390">
        <v>35.2</v>
      </c>
      <c r="AN38" s="389">
        <v>34.2</v>
      </c>
      <c r="AO38" s="388">
        <v>36.2</v>
      </c>
    </row>
    <row r="39" spans="1:41" ht="12.75" customHeight="1">
      <c r="A39" s="308">
        <v>1991</v>
      </c>
      <c r="B39" s="311">
        <v>3</v>
      </c>
      <c r="C39" s="310">
        <v>17782</v>
      </c>
      <c r="D39" s="310">
        <v>8760</v>
      </c>
      <c r="E39" s="310">
        <v>9022</v>
      </c>
      <c r="F39" s="310">
        <v>6455</v>
      </c>
      <c r="G39" s="310">
        <v>2415</v>
      </c>
      <c r="H39" s="310">
        <v>4040</v>
      </c>
      <c r="I39" s="310">
        <v>2516</v>
      </c>
      <c r="J39" s="310">
        <v>1366</v>
      </c>
      <c r="K39" s="310">
        <v>1150</v>
      </c>
      <c r="L39" s="314"/>
      <c r="M39" s="310">
        <v>1941</v>
      </c>
      <c r="N39" s="298"/>
      <c r="O39" s="310">
        <v>1643</v>
      </c>
      <c r="P39" s="298"/>
      <c r="Q39" s="315">
        <v>298</v>
      </c>
      <c r="R39" s="310">
        <v>6147</v>
      </c>
      <c r="S39" s="310">
        <v>2955</v>
      </c>
      <c r="T39" s="309">
        <v>3192</v>
      </c>
      <c r="U39" s="397">
        <v>722</v>
      </c>
      <c r="V39" s="310">
        <v>381</v>
      </c>
      <c r="W39" s="310">
        <v>341</v>
      </c>
      <c r="X39" s="316">
        <v>1</v>
      </c>
      <c r="Y39" s="316" t="s">
        <v>225</v>
      </c>
      <c r="Z39" s="382">
        <v>1</v>
      </c>
      <c r="AA39" s="395">
        <v>44</v>
      </c>
      <c r="AB39" s="315">
        <v>13</v>
      </c>
      <c r="AC39" s="398">
        <v>31</v>
      </c>
      <c r="AD39" s="392">
        <v>36.3</v>
      </c>
      <c r="AE39" s="392">
        <v>27.6</v>
      </c>
      <c r="AF39" s="392">
        <v>44.8</v>
      </c>
      <c r="AG39" s="392">
        <v>31.7</v>
      </c>
      <c r="AH39" s="392">
        <v>24.6</v>
      </c>
      <c r="AI39" s="391">
        <v>38.7</v>
      </c>
      <c r="AJ39" s="389">
        <v>34.8</v>
      </c>
      <c r="AK39" s="389">
        <v>33.9</v>
      </c>
      <c r="AL39" s="358">
        <v>35.7</v>
      </c>
      <c r="AM39" s="390">
        <v>34.4</v>
      </c>
      <c r="AN39" s="389">
        <v>34</v>
      </c>
      <c r="AO39" s="388">
        <v>34.8</v>
      </c>
    </row>
    <row r="40" spans="1:41" ht="12.75" customHeight="1">
      <c r="A40" s="308">
        <v>1992</v>
      </c>
      <c r="B40" s="311">
        <v>4</v>
      </c>
      <c r="C40" s="310">
        <v>17773</v>
      </c>
      <c r="D40" s="310">
        <v>8805</v>
      </c>
      <c r="E40" s="310">
        <v>8968</v>
      </c>
      <c r="F40" s="310">
        <v>6816</v>
      </c>
      <c r="G40" s="310">
        <v>2522</v>
      </c>
      <c r="H40" s="310">
        <v>4294</v>
      </c>
      <c r="I40" s="310">
        <v>2529</v>
      </c>
      <c r="J40" s="310">
        <v>1351</v>
      </c>
      <c r="K40" s="310">
        <v>1178</v>
      </c>
      <c r="L40" s="314"/>
      <c r="M40" s="310">
        <v>2020</v>
      </c>
      <c r="N40" s="298"/>
      <c r="O40" s="310">
        <v>1666</v>
      </c>
      <c r="P40" s="298"/>
      <c r="Q40" s="315">
        <v>354</v>
      </c>
      <c r="R40" s="310">
        <v>5710</v>
      </c>
      <c r="S40" s="310">
        <v>2879</v>
      </c>
      <c r="T40" s="309">
        <v>2831</v>
      </c>
      <c r="U40" s="397">
        <v>696</v>
      </c>
      <c r="V40" s="310">
        <v>385</v>
      </c>
      <c r="W40" s="310">
        <v>311</v>
      </c>
      <c r="X40" s="310">
        <v>2</v>
      </c>
      <c r="Y40" s="316">
        <v>2</v>
      </c>
      <c r="Z40" s="382" t="s">
        <v>225</v>
      </c>
      <c r="AA40" s="395">
        <v>36</v>
      </c>
      <c r="AB40" s="315">
        <v>12</v>
      </c>
      <c r="AC40" s="398">
        <v>24</v>
      </c>
      <c r="AD40" s="392">
        <v>38.4</v>
      </c>
      <c r="AE40" s="392">
        <v>28.6</v>
      </c>
      <c r="AF40" s="392">
        <v>47.9</v>
      </c>
      <c r="AG40" s="392">
        <v>32.7</v>
      </c>
      <c r="AH40" s="392">
        <v>25.2</v>
      </c>
      <c r="AI40" s="391">
        <v>40.2</v>
      </c>
      <c r="AJ40" s="389">
        <v>32.3</v>
      </c>
      <c r="AK40" s="389">
        <v>32.8</v>
      </c>
      <c r="AL40" s="358">
        <v>31.8</v>
      </c>
      <c r="AM40" s="390">
        <v>33.1</v>
      </c>
      <c r="AN40" s="389">
        <v>33.3</v>
      </c>
      <c r="AO40" s="388">
        <v>32.9</v>
      </c>
    </row>
    <row r="41" spans="1:41" ht="12.75" customHeight="1">
      <c r="A41" s="308">
        <v>1993</v>
      </c>
      <c r="B41" s="311">
        <v>5</v>
      </c>
      <c r="C41" s="310">
        <v>18099</v>
      </c>
      <c r="D41" s="310">
        <v>9100</v>
      </c>
      <c r="E41" s="310">
        <v>8999</v>
      </c>
      <c r="F41" s="310">
        <v>7128</v>
      </c>
      <c r="G41" s="310">
        <v>2633</v>
      </c>
      <c r="H41" s="310">
        <v>4495</v>
      </c>
      <c r="I41" s="310">
        <v>2662</v>
      </c>
      <c r="J41" s="310">
        <v>1512</v>
      </c>
      <c r="K41" s="310">
        <v>1150</v>
      </c>
      <c r="L41" s="314"/>
      <c r="M41" s="310">
        <v>2094</v>
      </c>
      <c r="N41" s="298"/>
      <c r="O41" s="310">
        <v>1717</v>
      </c>
      <c r="P41" s="298"/>
      <c r="Q41" s="315">
        <v>377</v>
      </c>
      <c r="R41" s="310">
        <v>5469</v>
      </c>
      <c r="S41" s="310">
        <v>2816</v>
      </c>
      <c r="T41" s="309">
        <v>2653</v>
      </c>
      <c r="U41" s="397">
        <v>744</v>
      </c>
      <c r="V41" s="315">
        <v>420</v>
      </c>
      <c r="W41" s="310">
        <v>324</v>
      </c>
      <c r="X41" s="310">
        <v>2</v>
      </c>
      <c r="Y41" s="310">
        <v>2</v>
      </c>
      <c r="Z41" s="382" t="s">
        <v>225</v>
      </c>
      <c r="AA41" s="395">
        <v>41</v>
      </c>
      <c r="AB41" s="315">
        <v>11</v>
      </c>
      <c r="AC41" s="398">
        <v>30</v>
      </c>
      <c r="AD41" s="392">
        <v>39.4</v>
      </c>
      <c r="AE41" s="392">
        <v>28.9</v>
      </c>
      <c r="AF41" s="392">
        <v>49.9</v>
      </c>
      <c r="AG41" s="392">
        <v>34.5</v>
      </c>
      <c r="AH41" s="392">
        <v>26.6</v>
      </c>
      <c r="AI41" s="391">
        <v>42.4</v>
      </c>
      <c r="AJ41" s="389">
        <v>30.4</v>
      </c>
      <c r="AK41" s="389">
        <v>31.1</v>
      </c>
      <c r="AL41" s="358">
        <v>29.8</v>
      </c>
      <c r="AM41" s="390">
        <v>30.5</v>
      </c>
      <c r="AN41" s="389">
        <v>31.4</v>
      </c>
      <c r="AO41" s="388">
        <v>29.6</v>
      </c>
    </row>
    <row r="42" spans="1:41" ht="12.75" customHeight="1">
      <c r="A42" s="308">
        <v>1994</v>
      </c>
      <c r="B42" s="311">
        <v>6</v>
      </c>
      <c r="C42" s="310">
        <v>17241</v>
      </c>
      <c r="D42" s="310">
        <v>8526</v>
      </c>
      <c r="E42" s="310">
        <v>8715</v>
      </c>
      <c r="F42" s="310">
        <v>6959</v>
      </c>
      <c r="G42" s="310">
        <v>2574</v>
      </c>
      <c r="H42" s="310">
        <v>4385</v>
      </c>
      <c r="I42" s="310">
        <v>2746</v>
      </c>
      <c r="J42" s="310">
        <v>1436</v>
      </c>
      <c r="K42" s="310">
        <v>1310</v>
      </c>
      <c r="L42" s="314"/>
      <c r="M42" s="310">
        <v>2059</v>
      </c>
      <c r="N42" s="298"/>
      <c r="O42" s="310">
        <v>1662</v>
      </c>
      <c r="P42" s="298"/>
      <c r="Q42" s="315">
        <v>397</v>
      </c>
      <c r="R42" s="310">
        <v>4617</v>
      </c>
      <c r="S42" s="310">
        <v>2413</v>
      </c>
      <c r="T42" s="309">
        <v>2204</v>
      </c>
      <c r="U42" s="397">
        <v>858</v>
      </c>
      <c r="V42" s="315">
        <v>440</v>
      </c>
      <c r="W42" s="310">
        <v>418</v>
      </c>
      <c r="X42" s="310">
        <v>2</v>
      </c>
      <c r="Y42" s="310">
        <v>1</v>
      </c>
      <c r="Z42" s="382">
        <v>1</v>
      </c>
      <c r="AA42" s="395">
        <v>34</v>
      </c>
      <c r="AB42" s="315">
        <v>15</v>
      </c>
      <c r="AC42" s="398">
        <v>19</v>
      </c>
      <c r="AD42" s="392">
        <v>40.4</v>
      </c>
      <c r="AE42" s="392">
        <v>30.2</v>
      </c>
      <c r="AF42" s="392">
        <v>50.3</v>
      </c>
      <c r="AG42" s="392">
        <v>36.1</v>
      </c>
      <c r="AH42" s="392">
        <v>27.9</v>
      </c>
      <c r="AI42" s="391">
        <v>44.2</v>
      </c>
      <c r="AJ42" s="389">
        <v>27</v>
      </c>
      <c r="AK42" s="389">
        <v>28.5</v>
      </c>
      <c r="AL42" s="358">
        <v>25.5</v>
      </c>
      <c r="AM42" s="390">
        <v>27.7</v>
      </c>
      <c r="AN42" s="389">
        <v>29.4</v>
      </c>
      <c r="AO42" s="388">
        <v>26</v>
      </c>
    </row>
    <row r="43" spans="1:41" s="297" customFormat="1" ht="12.75" customHeight="1">
      <c r="A43" s="308">
        <v>1995</v>
      </c>
      <c r="B43" s="311">
        <v>7</v>
      </c>
      <c r="C43" s="310">
        <v>16692</v>
      </c>
      <c r="D43" s="310">
        <v>8372</v>
      </c>
      <c r="E43" s="310">
        <v>8320</v>
      </c>
      <c r="F43" s="310">
        <v>7279</v>
      </c>
      <c r="G43" s="310">
        <v>2902</v>
      </c>
      <c r="H43" s="310">
        <v>4377</v>
      </c>
      <c r="I43" s="310">
        <v>2582</v>
      </c>
      <c r="J43" s="310">
        <v>1383</v>
      </c>
      <c r="K43" s="310">
        <v>1199</v>
      </c>
      <c r="L43" s="314"/>
      <c r="M43" s="310">
        <v>1640</v>
      </c>
      <c r="N43" s="314"/>
      <c r="O43" s="310">
        <v>1339</v>
      </c>
      <c r="P43" s="314"/>
      <c r="Q43" s="310">
        <v>301</v>
      </c>
      <c r="R43" s="310">
        <v>4179</v>
      </c>
      <c r="S43" s="310">
        <v>2223</v>
      </c>
      <c r="T43" s="309">
        <v>1956</v>
      </c>
      <c r="U43" s="397">
        <v>1012</v>
      </c>
      <c r="V43" s="315">
        <v>525</v>
      </c>
      <c r="W43" s="310">
        <v>487</v>
      </c>
      <c r="X43" s="316" t="s">
        <v>225</v>
      </c>
      <c r="Y43" s="316" t="s">
        <v>225</v>
      </c>
      <c r="Z43" s="382" t="s">
        <v>225</v>
      </c>
      <c r="AA43" s="395">
        <v>44</v>
      </c>
      <c r="AB43" s="315">
        <v>19</v>
      </c>
      <c r="AC43" s="398">
        <v>25</v>
      </c>
      <c r="AD43" s="392">
        <v>43.6</v>
      </c>
      <c r="AE43" s="392">
        <v>34.7</v>
      </c>
      <c r="AF43" s="392">
        <v>52.6</v>
      </c>
      <c r="AG43" s="392">
        <v>37.6</v>
      </c>
      <c r="AH43" s="392">
        <v>29.7</v>
      </c>
      <c r="AI43" s="391">
        <v>45.4</v>
      </c>
      <c r="AJ43" s="389">
        <v>25.3</v>
      </c>
      <c r="AK43" s="389">
        <v>26.8</v>
      </c>
      <c r="AL43" s="358">
        <v>23.8</v>
      </c>
      <c r="AM43" s="390">
        <v>25.6</v>
      </c>
      <c r="AN43" s="389">
        <v>27.9</v>
      </c>
      <c r="AO43" s="388">
        <v>23.4</v>
      </c>
    </row>
    <row r="44" spans="1:41" s="297" customFormat="1" ht="12.75" customHeight="1">
      <c r="A44" s="308">
        <v>1996</v>
      </c>
      <c r="B44" s="311">
        <v>8</v>
      </c>
      <c r="C44" s="310">
        <v>16709</v>
      </c>
      <c r="D44" s="310">
        <v>8350</v>
      </c>
      <c r="E44" s="310">
        <v>8359</v>
      </c>
      <c r="F44" s="310">
        <v>7413</v>
      </c>
      <c r="G44" s="310">
        <v>2983</v>
      </c>
      <c r="H44" s="310">
        <v>4430</v>
      </c>
      <c r="I44" s="310">
        <v>2621</v>
      </c>
      <c r="J44" s="310">
        <v>1400</v>
      </c>
      <c r="K44" s="310">
        <v>1221</v>
      </c>
      <c r="L44" s="314"/>
      <c r="M44" s="310">
        <v>1604</v>
      </c>
      <c r="N44" s="314"/>
      <c r="O44" s="310">
        <v>1251</v>
      </c>
      <c r="P44" s="314"/>
      <c r="Q44" s="310">
        <v>353</v>
      </c>
      <c r="R44" s="310">
        <v>3871</v>
      </c>
      <c r="S44" s="310">
        <v>2113</v>
      </c>
      <c r="T44" s="309">
        <v>1758</v>
      </c>
      <c r="U44" s="397">
        <v>1200</v>
      </c>
      <c r="V44" s="315">
        <v>603</v>
      </c>
      <c r="W44" s="310">
        <v>597</v>
      </c>
      <c r="X44" s="316" t="s">
        <v>225</v>
      </c>
      <c r="Y44" s="316" t="s">
        <v>225</v>
      </c>
      <c r="Z44" s="382" t="s">
        <v>225</v>
      </c>
      <c r="AA44" s="395">
        <v>29</v>
      </c>
      <c r="AB44" s="315">
        <v>14</v>
      </c>
      <c r="AC44" s="398">
        <v>15</v>
      </c>
      <c r="AD44" s="392">
        <v>44.4</v>
      </c>
      <c r="AE44" s="392">
        <v>35.7</v>
      </c>
      <c r="AF44" s="392">
        <v>53</v>
      </c>
      <c r="AG44" s="392">
        <v>39</v>
      </c>
      <c r="AH44" s="392">
        <v>31.8</v>
      </c>
      <c r="AI44" s="391">
        <v>46</v>
      </c>
      <c r="AJ44" s="389">
        <v>23.3</v>
      </c>
      <c r="AK44" s="389">
        <v>25.5</v>
      </c>
      <c r="AL44" s="358">
        <v>21.2</v>
      </c>
      <c r="AM44" s="390">
        <v>24.3</v>
      </c>
      <c r="AN44" s="389">
        <v>26.7</v>
      </c>
      <c r="AO44" s="388">
        <v>21.9</v>
      </c>
    </row>
    <row r="45" spans="1:41" s="297" customFormat="1" ht="12.75" customHeight="1">
      <c r="A45" s="308">
        <v>1997</v>
      </c>
      <c r="B45" s="311">
        <v>9</v>
      </c>
      <c r="C45" s="310">
        <v>16064</v>
      </c>
      <c r="D45" s="310">
        <v>7939</v>
      </c>
      <c r="E45" s="310">
        <v>8125</v>
      </c>
      <c r="F45" s="310">
        <v>7315</v>
      </c>
      <c r="G45" s="310">
        <v>3002</v>
      </c>
      <c r="H45" s="310">
        <v>4313</v>
      </c>
      <c r="I45" s="310">
        <v>2448</v>
      </c>
      <c r="J45" s="310">
        <v>1242</v>
      </c>
      <c r="K45" s="310">
        <v>1206</v>
      </c>
      <c r="L45" s="314"/>
      <c r="M45" s="310">
        <v>1413</v>
      </c>
      <c r="N45" s="314"/>
      <c r="O45" s="310">
        <v>1079</v>
      </c>
      <c r="P45" s="314"/>
      <c r="Q45" s="310">
        <v>334</v>
      </c>
      <c r="R45" s="310">
        <v>3705</v>
      </c>
      <c r="S45" s="310">
        <v>1999</v>
      </c>
      <c r="T45" s="309">
        <v>1706</v>
      </c>
      <c r="U45" s="397">
        <v>1177</v>
      </c>
      <c r="V45" s="315">
        <v>612</v>
      </c>
      <c r="W45" s="310">
        <v>565</v>
      </c>
      <c r="X45" s="316">
        <v>6</v>
      </c>
      <c r="Y45" s="316">
        <v>5</v>
      </c>
      <c r="Z45" s="382">
        <v>1</v>
      </c>
      <c r="AA45" s="395">
        <v>20</v>
      </c>
      <c r="AB45" s="315">
        <v>8</v>
      </c>
      <c r="AC45" s="398">
        <v>12</v>
      </c>
      <c r="AD45" s="392">
        <v>45.5</v>
      </c>
      <c r="AE45" s="392">
        <v>37.8</v>
      </c>
      <c r="AF45" s="392">
        <v>53.1</v>
      </c>
      <c r="AG45" s="392">
        <v>40.7</v>
      </c>
      <c r="AH45" s="392">
        <v>34.5</v>
      </c>
      <c r="AI45" s="391">
        <v>46.8</v>
      </c>
      <c r="AJ45" s="389">
        <v>23.2</v>
      </c>
      <c r="AK45" s="389">
        <v>25.3</v>
      </c>
      <c r="AL45" s="358">
        <v>21.1</v>
      </c>
      <c r="AM45" s="390">
        <v>23.5</v>
      </c>
      <c r="AN45" s="389">
        <v>25.7</v>
      </c>
      <c r="AO45" s="388">
        <v>21.3</v>
      </c>
    </row>
    <row r="46" spans="1:41" ht="12.75" customHeight="1">
      <c r="A46" s="308">
        <v>1998</v>
      </c>
      <c r="B46" s="311">
        <v>10</v>
      </c>
      <c r="C46" s="310">
        <v>15171</v>
      </c>
      <c r="D46" s="310">
        <v>7488</v>
      </c>
      <c r="E46" s="310">
        <v>7683</v>
      </c>
      <c r="F46" s="310">
        <v>7259</v>
      </c>
      <c r="G46" s="310">
        <v>3211</v>
      </c>
      <c r="H46" s="310">
        <v>4048</v>
      </c>
      <c r="I46" s="310">
        <v>2226</v>
      </c>
      <c r="J46" s="310">
        <v>1096</v>
      </c>
      <c r="K46" s="310">
        <v>1130</v>
      </c>
      <c r="L46" s="313"/>
      <c r="M46" s="312">
        <v>1008</v>
      </c>
      <c r="N46" s="313"/>
      <c r="O46" s="312">
        <v>766</v>
      </c>
      <c r="P46" s="313"/>
      <c r="Q46" s="312">
        <v>242</v>
      </c>
      <c r="R46" s="310">
        <v>3456</v>
      </c>
      <c r="S46" s="310">
        <v>1816</v>
      </c>
      <c r="T46" s="309">
        <v>1640</v>
      </c>
      <c r="U46" s="397">
        <v>1221</v>
      </c>
      <c r="V46" s="315">
        <v>599</v>
      </c>
      <c r="W46" s="310">
        <v>622</v>
      </c>
      <c r="X46" s="316">
        <v>1</v>
      </c>
      <c r="Y46" s="316" t="s">
        <v>225</v>
      </c>
      <c r="Z46" s="382">
        <v>1</v>
      </c>
      <c r="AA46" s="395">
        <v>22</v>
      </c>
      <c r="AB46" s="315">
        <v>13</v>
      </c>
      <c r="AC46" s="398">
        <v>9</v>
      </c>
      <c r="AD46" s="392">
        <v>47.8</v>
      </c>
      <c r="AE46" s="392">
        <v>42.9</v>
      </c>
      <c r="AF46" s="392">
        <v>52.7</v>
      </c>
      <c r="AG46" s="392">
        <v>42.5</v>
      </c>
      <c r="AH46" s="392">
        <v>37.2</v>
      </c>
      <c r="AI46" s="391">
        <v>47.6</v>
      </c>
      <c r="AJ46" s="389">
        <v>22.9</v>
      </c>
      <c r="AK46" s="389">
        <v>24.4</v>
      </c>
      <c r="AL46" s="358">
        <v>21.5</v>
      </c>
      <c r="AM46" s="390">
        <v>22.7</v>
      </c>
      <c r="AN46" s="389">
        <v>25</v>
      </c>
      <c r="AO46" s="388">
        <v>20.5</v>
      </c>
    </row>
    <row r="47" spans="1:41" s="297" customFormat="1" ht="12.75" customHeight="1">
      <c r="A47" s="308">
        <v>1999</v>
      </c>
      <c r="B47" s="311">
        <v>11</v>
      </c>
      <c r="C47" s="310">
        <v>14784</v>
      </c>
      <c r="D47" s="310">
        <v>7361</v>
      </c>
      <c r="E47" s="310">
        <v>7423</v>
      </c>
      <c r="F47" s="310">
        <v>7284</v>
      </c>
      <c r="G47" s="310">
        <v>3359</v>
      </c>
      <c r="H47" s="310">
        <v>3925</v>
      </c>
      <c r="I47" s="310">
        <v>2243</v>
      </c>
      <c r="J47" s="310">
        <v>1094</v>
      </c>
      <c r="K47" s="310">
        <v>1149</v>
      </c>
      <c r="L47" s="310">
        <v>897</v>
      </c>
      <c r="M47" s="310">
        <v>661</v>
      </c>
      <c r="N47" s="310">
        <v>236</v>
      </c>
      <c r="O47" s="310">
        <v>124</v>
      </c>
      <c r="P47" s="310">
        <v>91</v>
      </c>
      <c r="Q47" s="310">
        <v>33</v>
      </c>
      <c r="R47" s="310">
        <v>2966</v>
      </c>
      <c r="S47" s="310">
        <v>1586</v>
      </c>
      <c r="T47" s="309">
        <v>1380</v>
      </c>
      <c r="U47" s="397">
        <v>1269</v>
      </c>
      <c r="V47" s="315">
        <v>569</v>
      </c>
      <c r="W47" s="310">
        <v>700</v>
      </c>
      <c r="X47" s="316">
        <v>1</v>
      </c>
      <c r="Y47" s="316">
        <v>1</v>
      </c>
      <c r="Z47" s="382" t="s">
        <v>225</v>
      </c>
      <c r="AA47" s="395">
        <v>16</v>
      </c>
      <c r="AB47" s="315">
        <v>5</v>
      </c>
      <c r="AC47" s="398">
        <v>11</v>
      </c>
      <c r="AD47" s="392">
        <v>49.3</v>
      </c>
      <c r="AE47" s="392">
        <v>45.6</v>
      </c>
      <c r="AF47" s="392">
        <v>52.9</v>
      </c>
      <c r="AG47" s="392">
        <v>44.2</v>
      </c>
      <c r="AH47" s="392">
        <v>40.2</v>
      </c>
      <c r="AI47" s="391">
        <v>48.1</v>
      </c>
      <c r="AJ47" s="389">
        <v>20.2</v>
      </c>
      <c r="AK47" s="389">
        <v>21.6</v>
      </c>
      <c r="AL47" s="358">
        <v>18.7</v>
      </c>
      <c r="AM47" s="390">
        <v>20.2</v>
      </c>
      <c r="AN47" s="389">
        <v>22.4</v>
      </c>
      <c r="AO47" s="388">
        <v>18.1</v>
      </c>
    </row>
    <row r="48" spans="1:41" s="297" customFormat="1" ht="12.75" customHeight="1">
      <c r="A48" s="308">
        <v>2000</v>
      </c>
      <c r="B48" s="311">
        <v>12</v>
      </c>
      <c r="C48" s="310">
        <v>14277</v>
      </c>
      <c r="D48" s="310">
        <v>7098</v>
      </c>
      <c r="E48" s="310">
        <v>7179</v>
      </c>
      <c r="F48" s="310">
        <v>7273</v>
      </c>
      <c r="G48" s="310">
        <v>3386</v>
      </c>
      <c r="H48" s="310">
        <v>3887</v>
      </c>
      <c r="I48" s="310">
        <v>2207</v>
      </c>
      <c r="J48" s="310">
        <v>973</v>
      </c>
      <c r="K48" s="310">
        <v>1234</v>
      </c>
      <c r="L48" s="310">
        <v>810</v>
      </c>
      <c r="M48" s="310">
        <v>610</v>
      </c>
      <c r="N48" s="310">
        <v>200</v>
      </c>
      <c r="O48" s="310">
        <v>122</v>
      </c>
      <c r="P48" s="310">
        <v>99</v>
      </c>
      <c r="Q48" s="310">
        <v>23</v>
      </c>
      <c r="R48" s="310">
        <v>2498</v>
      </c>
      <c r="S48" s="310">
        <v>1380</v>
      </c>
      <c r="T48" s="309">
        <v>1118</v>
      </c>
      <c r="U48" s="397">
        <v>1367</v>
      </c>
      <c r="V48" s="315">
        <v>650</v>
      </c>
      <c r="W48" s="310">
        <v>717</v>
      </c>
      <c r="X48" s="316" t="s">
        <v>225</v>
      </c>
      <c r="Y48" s="316" t="s">
        <v>225</v>
      </c>
      <c r="Z48" s="382" t="s">
        <v>225</v>
      </c>
      <c r="AA48" s="395">
        <v>17</v>
      </c>
      <c r="AB48" s="315">
        <v>13</v>
      </c>
      <c r="AC48" s="398">
        <v>4</v>
      </c>
      <c r="AD48" s="392">
        <v>50.9</v>
      </c>
      <c r="AE48" s="392">
        <v>47.7</v>
      </c>
      <c r="AF48" s="392">
        <v>54.1</v>
      </c>
      <c r="AG48" s="392">
        <v>45.1</v>
      </c>
      <c r="AH48" s="392">
        <v>42.6</v>
      </c>
      <c r="AI48" s="391">
        <v>47.6</v>
      </c>
      <c r="AJ48" s="389">
        <v>17.6</v>
      </c>
      <c r="AK48" s="389">
        <v>19.6</v>
      </c>
      <c r="AL48" s="358">
        <v>15.6</v>
      </c>
      <c r="AM48" s="390">
        <v>18.6</v>
      </c>
      <c r="AN48" s="389">
        <v>20.7</v>
      </c>
      <c r="AO48" s="388">
        <v>16.5</v>
      </c>
    </row>
    <row r="49" spans="1:41" s="297" customFormat="1" ht="12.75" customHeight="1">
      <c r="A49" s="308">
        <v>2001</v>
      </c>
      <c r="B49" s="311">
        <v>13</v>
      </c>
      <c r="C49" s="310">
        <v>14603</v>
      </c>
      <c r="D49" s="310">
        <v>7222</v>
      </c>
      <c r="E49" s="310">
        <v>7381</v>
      </c>
      <c r="F49" s="310">
        <v>7325</v>
      </c>
      <c r="G49" s="310">
        <v>3471</v>
      </c>
      <c r="H49" s="310">
        <v>3854</v>
      </c>
      <c r="I49" s="310">
        <v>2322</v>
      </c>
      <c r="J49" s="310">
        <v>1004</v>
      </c>
      <c r="K49" s="310">
        <v>1318</v>
      </c>
      <c r="L49" s="310">
        <v>907</v>
      </c>
      <c r="M49" s="310">
        <v>668</v>
      </c>
      <c r="N49" s="310">
        <v>239</v>
      </c>
      <c r="O49" s="310">
        <v>129</v>
      </c>
      <c r="P49" s="310">
        <v>101</v>
      </c>
      <c r="Q49" s="310">
        <v>28</v>
      </c>
      <c r="R49" s="310">
        <v>2594</v>
      </c>
      <c r="S49" s="310">
        <v>1386</v>
      </c>
      <c r="T49" s="309">
        <v>1208</v>
      </c>
      <c r="U49" s="397">
        <v>1325</v>
      </c>
      <c r="V49" s="315">
        <v>592</v>
      </c>
      <c r="W49" s="310">
        <v>733</v>
      </c>
      <c r="X49" s="316">
        <v>1</v>
      </c>
      <c r="Y49" s="316" t="s">
        <v>225</v>
      </c>
      <c r="Z49" s="382">
        <v>1</v>
      </c>
      <c r="AA49" s="395">
        <v>12</v>
      </c>
      <c r="AB49" s="315">
        <v>8</v>
      </c>
      <c r="AC49" s="398">
        <v>4</v>
      </c>
      <c r="AD49" s="392">
        <v>50.2</v>
      </c>
      <c r="AE49" s="392">
        <v>48.1</v>
      </c>
      <c r="AF49" s="392">
        <v>52.2</v>
      </c>
      <c r="AG49" s="392">
        <v>45.1</v>
      </c>
      <c r="AH49" s="392">
        <v>43.1</v>
      </c>
      <c r="AI49" s="391">
        <v>47.1</v>
      </c>
      <c r="AJ49" s="389">
        <v>17.8</v>
      </c>
      <c r="AK49" s="389">
        <v>19.3</v>
      </c>
      <c r="AL49" s="358">
        <v>16.4</v>
      </c>
      <c r="AM49" s="390">
        <v>18.4</v>
      </c>
      <c r="AN49" s="389">
        <v>20.5</v>
      </c>
      <c r="AO49" s="388">
        <v>16.4</v>
      </c>
    </row>
    <row r="50" spans="1:41" s="297" customFormat="1" ht="12.75" customHeight="1">
      <c r="A50" s="308">
        <v>2002</v>
      </c>
      <c r="B50" s="311">
        <v>14</v>
      </c>
      <c r="C50" s="310">
        <v>14689</v>
      </c>
      <c r="D50" s="310">
        <v>7413</v>
      </c>
      <c r="E50" s="310">
        <v>7276</v>
      </c>
      <c r="F50" s="310">
        <v>7285</v>
      </c>
      <c r="G50" s="310">
        <v>3460</v>
      </c>
      <c r="H50" s="310">
        <v>3825</v>
      </c>
      <c r="I50" s="310">
        <v>2412</v>
      </c>
      <c r="J50" s="310">
        <v>1074</v>
      </c>
      <c r="K50" s="310">
        <v>1338</v>
      </c>
      <c r="L50" s="310">
        <v>1054</v>
      </c>
      <c r="M50" s="310">
        <v>803</v>
      </c>
      <c r="N50" s="310">
        <v>251</v>
      </c>
      <c r="O50" s="310">
        <v>139</v>
      </c>
      <c r="P50" s="310">
        <v>97</v>
      </c>
      <c r="Q50" s="310">
        <v>42</v>
      </c>
      <c r="R50" s="310">
        <v>2319</v>
      </c>
      <c r="S50" s="310">
        <v>1286</v>
      </c>
      <c r="T50" s="309">
        <v>1033</v>
      </c>
      <c r="U50" s="397">
        <v>1479</v>
      </c>
      <c r="V50" s="315">
        <v>692</v>
      </c>
      <c r="W50" s="310">
        <v>787</v>
      </c>
      <c r="X50" s="316">
        <v>1</v>
      </c>
      <c r="Y50" s="316">
        <v>1</v>
      </c>
      <c r="Z50" s="396" t="s">
        <v>225</v>
      </c>
      <c r="AA50" s="395">
        <v>5</v>
      </c>
      <c r="AB50" s="315">
        <v>3</v>
      </c>
      <c r="AC50" s="398">
        <v>2</v>
      </c>
      <c r="AD50" s="392">
        <v>49.6</v>
      </c>
      <c r="AE50" s="392">
        <v>46.7</v>
      </c>
      <c r="AF50" s="392">
        <v>52.6</v>
      </c>
      <c r="AG50" s="392">
        <v>44.8</v>
      </c>
      <c r="AH50" s="392">
        <v>42.8</v>
      </c>
      <c r="AI50" s="391">
        <v>46.9</v>
      </c>
      <c r="AJ50" s="389">
        <v>15.8</v>
      </c>
      <c r="AK50" s="389">
        <v>17.4</v>
      </c>
      <c r="AL50" s="358">
        <v>14.2</v>
      </c>
      <c r="AM50" s="390">
        <v>17.1</v>
      </c>
      <c r="AN50" s="389">
        <v>19.1</v>
      </c>
      <c r="AO50" s="388">
        <v>15.1</v>
      </c>
    </row>
    <row r="51" spans="1:41" s="297" customFormat="1" ht="12.75" customHeight="1">
      <c r="A51" s="308">
        <v>2003</v>
      </c>
      <c r="B51" s="311">
        <v>15</v>
      </c>
      <c r="C51" s="310">
        <v>14411</v>
      </c>
      <c r="D51" s="310">
        <v>7308</v>
      </c>
      <c r="E51" s="310">
        <v>7103</v>
      </c>
      <c r="F51" s="310">
        <v>7176</v>
      </c>
      <c r="G51" s="310">
        <v>3473</v>
      </c>
      <c r="H51" s="310">
        <v>3703</v>
      </c>
      <c r="I51" s="310">
        <v>2464</v>
      </c>
      <c r="J51" s="310">
        <v>1106</v>
      </c>
      <c r="K51" s="310">
        <v>1358</v>
      </c>
      <c r="L51" s="310">
        <v>953</v>
      </c>
      <c r="M51" s="310">
        <v>710</v>
      </c>
      <c r="N51" s="310">
        <v>243</v>
      </c>
      <c r="O51" s="310">
        <v>137</v>
      </c>
      <c r="P51" s="310">
        <v>115</v>
      </c>
      <c r="Q51" s="310">
        <v>22</v>
      </c>
      <c r="R51" s="310">
        <v>2189</v>
      </c>
      <c r="S51" s="310">
        <v>1235</v>
      </c>
      <c r="T51" s="309">
        <v>954</v>
      </c>
      <c r="U51" s="397">
        <v>1492</v>
      </c>
      <c r="V51" s="315">
        <v>669</v>
      </c>
      <c r="W51" s="310">
        <v>823</v>
      </c>
      <c r="X51" s="316" t="s">
        <v>225</v>
      </c>
      <c r="Y51" s="316" t="s">
        <v>225</v>
      </c>
      <c r="Z51" s="382" t="s">
        <v>225</v>
      </c>
      <c r="AA51" s="395">
        <v>10</v>
      </c>
      <c r="AB51" s="315">
        <v>5</v>
      </c>
      <c r="AC51" s="398">
        <v>5</v>
      </c>
      <c r="AD51" s="392">
        <v>49.8</v>
      </c>
      <c r="AE51" s="392">
        <v>47.5</v>
      </c>
      <c r="AF51" s="392">
        <v>52.1</v>
      </c>
      <c r="AG51" s="392">
        <v>44.6</v>
      </c>
      <c r="AH51" s="392">
        <v>42.7</v>
      </c>
      <c r="AI51" s="391">
        <v>46.6</v>
      </c>
      <c r="AJ51" s="389">
        <v>15.3</v>
      </c>
      <c r="AK51" s="389">
        <v>17</v>
      </c>
      <c r="AL51" s="358">
        <v>13.5</v>
      </c>
      <c r="AM51" s="390">
        <v>16.6</v>
      </c>
      <c r="AN51" s="389">
        <v>18.5</v>
      </c>
      <c r="AO51" s="388">
        <v>14.7</v>
      </c>
    </row>
    <row r="52" spans="1:41" s="297" customFormat="1" ht="12.75" customHeight="1">
      <c r="A52" s="308">
        <v>2004</v>
      </c>
      <c r="B52" s="311">
        <v>16</v>
      </c>
      <c r="C52" s="310">
        <v>13820</v>
      </c>
      <c r="D52" s="310">
        <v>7040</v>
      </c>
      <c r="E52" s="310">
        <v>6780</v>
      </c>
      <c r="F52" s="310">
        <v>6905</v>
      </c>
      <c r="G52" s="310">
        <v>3420</v>
      </c>
      <c r="H52" s="310">
        <v>3485</v>
      </c>
      <c r="I52" s="310">
        <v>2530</v>
      </c>
      <c r="J52" s="310">
        <v>1157</v>
      </c>
      <c r="K52" s="310">
        <v>1373</v>
      </c>
      <c r="L52" s="310">
        <v>762</v>
      </c>
      <c r="M52" s="310">
        <v>544</v>
      </c>
      <c r="N52" s="310">
        <v>218</v>
      </c>
      <c r="O52" s="310">
        <v>118</v>
      </c>
      <c r="P52" s="310">
        <v>96</v>
      </c>
      <c r="Q52" s="310">
        <v>22</v>
      </c>
      <c r="R52" s="310">
        <v>2136</v>
      </c>
      <c r="S52" s="310">
        <v>1229</v>
      </c>
      <c r="T52" s="309">
        <v>907</v>
      </c>
      <c r="U52" s="397">
        <v>1369</v>
      </c>
      <c r="V52" s="315">
        <v>594</v>
      </c>
      <c r="W52" s="310">
        <v>775</v>
      </c>
      <c r="X52" s="316" t="s">
        <v>225</v>
      </c>
      <c r="Y52" s="316" t="s">
        <v>225</v>
      </c>
      <c r="Z52" s="382" t="s">
        <v>225</v>
      </c>
      <c r="AA52" s="395">
        <v>6</v>
      </c>
      <c r="AB52" s="315">
        <v>1</v>
      </c>
      <c r="AC52" s="398">
        <v>5</v>
      </c>
      <c r="AD52" s="392">
        <v>50</v>
      </c>
      <c r="AE52" s="392">
        <v>48.6</v>
      </c>
      <c r="AF52" s="392">
        <v>51.4</v>
      </c>
      <c r="AG52" s="392">
        <v>45.3</v>
      </c>
      <c r="AH52" s="392">
        <v>43.6</v>
      </c>
      <c r="AI52" s="391">
        <v>47.1</v>
      </c>
      <c r="AJ52" s="389">
        <v>15.5</v>
      </c>
      <c r="AK52" s="389">
        <v>17.5</v>
      </c>
      <c r="AL52" s="358">
        <v>13.5</v>
      </c>
      <c r="AM52" s="390">
        <v>16.9</v>
      </c>
      <c r="AN52" s="389">
        <v>19.1</v>
      </c>
      <c r="AO52" s="388">
        <v>14.7</v>
      </c>
    </row>
    <row r="53" spans="1:41" ht="12.75" customHeight="1">
      <c r="A53" s="308">
        <v>2005</v>
      </c>
      <c r="B53" s="311">
        <v>17</v>
      </c>
      <c r="C53" s="310">
        <v>13553</v>
      </c>
      <c r="D53" s="310">
        <v>6845</v>
      </c>
      <c r="E53" s="310">
        <v>6708</v>
      </c>
      <c r="F53" s="310">
        <v>7055</v>
      </c>
      <c r="G53" s="310">
        <v>3497</v>
      </c>
      <c r="H53" s="310">
        <v>3558</v>
      </c>
      <c r="I53" s="310">
        <v>2414</v>
      </c>
      <c r="J53" s="310">
        <v>1048</v>
      </c>
      <c r="K53" s="310">
        <v>1366</v>
      </c>
      <c r="L53" s="310">
        <v>639</v>
      </c>
      <c r="M53" s="310">
        <v>454</v>
      </c>
      <c r="N53" s="310">
        <v>185</v>
      </c>
      <c r="O53" s="310">
        <v>112</v>
      </c>
      <c r="P53" s="310">
        <v>95</v>
      </c>
      <c r="Q53" s="310">
        <v>17</v>
      </c>
      <c r="R53" s="310">
        <v>2213</v>
      </c>
      <c r="S53" s="310">
        <v>1255</v>
      </c>
      <c r="T53" s="309">
        <v>958</v>
      </c>
      <c r="U53" s="397">
        <v>1120</v>
      </c>
      <c r="V53" s="315">
        <v>496</v>
      </c>
      <c r="W53" s="310">
        <v>624</v>
      </c>
      <c r="X53" s="387" t="s">
        <v>225</v>
      </c>
      <c r="Y53" s="316" t="s">
        <v>225</v>
      </c>
      <c r="Z53" s="382" t="s">
        <v>225</v>
      </c>
      <c r="AA53" s="395" t="s">
        <v>226</v>
      </c>
      <c r="AB53" s="394" t="s">
        <v>226</v>
      </c>
      <c r="AC53" s="393" t="s">
        <v>226</v>
      </c>
      <c r="AD53" s="392">
        <v>52.1</v>
      </c>
      <c r="AE53" s="392">
        <v>51.1</v>
      </c>
      <c r="AF53" s="392">
        <v>53</v>
      </c>
      <c r="AG53" s="392">
        <v>47.3</v>
      </c>
      <c r="AH53" s="392">
        <v>45.9</v>
      </c>
      <c r="AI53" s="391">
        <v>48.6</v>
      </c>
      <c r="AJ53" s="389">
        <v>16.3</v>
      </c>
      <c r="AK53" s="389">
        <v>18.3</v>
      </c>
      <c r="AL53" s="358">
        <v>14.3</v>
      </c>
      <c r="AM53" s="390">
        <v>17.4</v>
      </c>
      <c r="AN53" s="389">
        <v>19.8</v>
      </c>
      <c r="AO53" s="388">
        <v>14.9</v>
      </c>
    </row>
    <row r="54" spans="1:41" ht="12.75" customHeight="1">
      <c r="A54" s="308">
        <v>2006</v>
      </c>
      <c r="B54" s="311">
        <v>18</v>
      </c>
      <c r="C54" s="310">
        <v>13225</v>
      </c>
      <c r="D54" s="310">
        <v>6694</v>
      </c>
      <c r="E54" s="310">
        <v>6531</v>
      </c>
      <c r="F54" s="310">
        <v>7084</v>
      </c>
      <c r="G54" s="310">
        <v>3474</v>
      </c>
      <c r="H54" s="310">
        <v>3610</v>
      </c>
      <c r="I54" s="310">
        <v>2240</v>
      </c>
      <c r="J54" s="310">
        <v>963</v>
      </c>
      <c r="K54" s="310">
        <v>1277</v>
      </c>
      <c r="L54" s="310">
        <v>605</v>
      </c>
      <c r="M54" s="310">
        <v>428</v>
      </c>
      <c r="N54" s="310">
        <v>177</v>
      </c>
      <c r="O54" s="310">
        <v>105</v>
      </c>
      <c r="P54" s="310">
        <v>90</v>
      </c>
      <c r="Q54" s="310">
        <v>15</v>
      </c>
      <c r="R54" s="310">
        <v>2232</v>
      </c>
      <c r="S54" s="310">
        <v>1317</v>
      </c>
      <c r="T54" s="309">
        <v>915</v>
      </c>
      <c r="U54" s="397">
        <v>959</v>
      </c>
      <c r="V54" s="315">
        <v>422</v>
      </c>
      <c r="W54" s="310">
        <v>537</v>
      </c>
      <c r="X54" s="387" t="s">
        <v>225</v>
      </c>
      <c r="Y54" s="316" t="s">
        <v>225</v>
      </c>
      <c r="Z54" s="382" t="s">
        <v>225</v>
      </c>
      <c r="AA54" s="395" t="s">
        <v>226</v>
      </c>
      <c r="AB54" s="394" t="s">
        <v>226</v>
      </c>
      <c r="AC54" s="393" t="s">
        <v>226</v>
      </c>
      <c r="AD54" s="392">
        <v>53.6</v>
      </c>
      <c r="AE54" s="392">
        <v>51.9</v>
      </c>
      <c r="AF54" s="392">
        <v>55.3</v>
      </c>
      <c r="AG54" s="392">
        <v>49.3</v>
      </c>
      <c r="AH54" s="392">
        <v>48.1</v>
      </c>
      <c r="AI54" s="391">
        <v>50.6</v>
      </c>
      <c r="AJ54" s="389">
        <v>16.9</v>
      </c>
      <c r="AK54" s="389">
        <v>19.7</v>
      </c>
      <c r="AL54" s="358">
        <v>14</v>
      </c>
      <c r="AM54" s="390">
        <v>18</v>
      </c>
      <c r="AN54" s="389">
        <v>20.5</v>
      </c>
      <c r="AO54" s="388">
        <v>15.4</v>
      </c>
    </row>
    <row r="55" spans="1:41" ht="12.75" customHeight="1">
      <c r="A55" s="308">
        <v>2007</v>
      </c>
      <c r="B55" s="311">
        <v>19</v>
      </c>
      <c r="C55" s="310">
        <v>13211</v>
      </c>
      <c r="D55" s="310">
        <v>6819</v>
      </c>
      <c r="E55" s="310">
        <v>6392</v>
      </c>
      <c r="F55" s="310">
        <v>7333</v>
      </c>
      <c r="G55" s="310">
        <v>3690</v>
      </c>
      <c r="H55" s="310">
        <v>3643</v>
      </c>
      <c r="I55" s="310">
        <v>2092</v>
      </c>
      <c r="J55" s="310">
        <v>914</v>
      </c>
      <c r="K55" s="310">
        <v>1178</v>
      </c>
      <c r="L55" s="310">
        <v>581</v>
      </c>
      <c r="M55" s="310">
        <v>465</v>
      </c>
      <c r="N55" s="310">
        <v>116</v>
      </c>
      <c r="O55" s="310">
        <v>88</v>
      </c>
      <c r="P55" s="310">
        <v>84</v>
      </c>
      <c r="Q55" s="310">
        <v>4</v>
      </c>
      <c r="R55" s="310">
        <v>2302</v>
      </c>
      <c r="S55" s="310">
        <v>1320</v>
      </c>
      <c r="T55" s="309">
        <v>982</v>
      </c>
      <c r="U55" s="397">
        <v>815</v>
      </c>
      <c r="V55" s="315">
        <v>346</v>
      </c>
      <c r="W55" s="310">
        <v>469</v>
      </c>
      <c r="X55" s="387" t="s">
        <v>225</v>
      </c>
      <c r="Y55" s="316" t="s">
        <v>225</v>
      </c>
      <c r="Z55" s="382" t="s">
        <v>225</v>
      </c>
      <c r="AA55" s="395">
        <v>2</v>
      </c>
      <c r="AB55" s="394">
        <v>1</v>
      </c>
      <c r="AC55" s="393">
        <v>1</v>
      </c>
      <c r="AD55" s="392">
        <v>55.5</v>
      </c>
      <c r="AE55" s="392">
        <v>54.1</v>
      </c>
      <c r="AF55" s="392">
        <v>57</v>
      </c>
      <c r="AG55" s="392">
        <v>51.2</v>
      </c>
      <c r="AH55" s="392">
        <v>50</v>
      </c>
      <c r="AI55" s="391">
        <v>52.5</v>
      </c>
      <c r="AJ55" s="389">
        <v>17.4</v>
      </c>
      <c r="AK55" s="389">
        <v>19.4</v>
      </c>
      <c r="AL55" s="358">
        <v>15.4</v>
      </c>
      <c r="AM55" s="390">
        <v>18.5</v>
      </c>
      <c r="AN55" s="389">
        <v>21.2</v>
      </c>
      <c r="AO55" s="388">
        <v>15.8</v>
      </c>
    </row>
    <row r="56" spans="1:41" ht="12.75" customHeight="1">
      <c r="A56" s="308">
        <v>2008</v>
      </c>
      <c r="B56" s="311">
        <v>20</v>
      </c>
      <c r="C56" s="310">
        <v>12399</v>
      </c>
      <c r="D56" s="310">
        <v>6292</v>
      </c>
      <c r="E56" s="310">
        <v>6107</v>
      </c>
      <c r="F56" s="310">
        <v>7044</v>
      </c>
      <c r="G56" s="310">
        <v>3531</v>
      </c>
      <c r="H56" s="310">
        <v>3513</v>
      </c>
      <c r="I56" s="310">
        <v>1877</v>
      </c>
      <c r="J56" s="310">
        <v>738</v>
      </c>
      <c r="K56" s="310">
        <v>1139</v>
      </c>
      <c r="L56" s="310">
        <v>534</v>
      </c>
      <c r="M56" s="310">
        <v>416</v>
      </c>
      <c r="N56" s="310">
        <v>118</v>
      </c>
      <c r="O56" s="310">
        <v>64</v>
      </c>
      <c r="P56" s="310">
        <v>59</v>
      </c>
      <c r="Q56" s="310">
        <v>5</v>
      </c>
      <c r="R56" s="310">
        <v>2232</v>
      </c>
      <c r="S56" s="310">
        <v>1271</v>
      </c>
      <c r="T56" s="309">
        <v>961</v>
      </c>
      <c r="U56" s="397">
        <v>648</v>
      </c>
      <c r="V56" s="315">
        <v>277</v>
      </c>
      <c r="W56" s="310">
        <v>371</v>
      </c>
      <c r="X56" s="387" t="s">
        <v>225</v>
      </c>
      <c r="Y56" s="316" t="s">
        <v>225</v>
      </c>
      <c r="Z56" s="382" t="s">
        <v>225</v>
      </c>
      <c r="AA56" s="395" t="s">
        <v>226</v>
      </c>
      <c r="AB56" s="394" t="s">
        <v>226</v>
      </c>
      <c r="AC56" s="393" t="s">
        <v>226</v>
      </c>
      <c r="AD56" s="392">
        <v>56.8</v>
      </c>
      <c r="AE56" s="392">
        <v>56.1</v>
      </c>
      <c r="AF56" s="392">
        <v>57.5</v>
      </c>
      <c r="AG56" s="392">
        <v>52.8</v>
      </c>
      <c r="AH56" s="392">
        <v>51.4</v>
      </c>
      <c r="AI56" s="391">
        <v>54.3</v>
      </c>
      <c r="AJ56" s="389">
        <v>18</v>
      </c>
      <c r="AK56" s="389">
        <v>20.2</v>
      </c>
      <c r="AL56" s="358">
        <v>15.7</v>
      </c>
      <c r="AM56" s="390">
        <v>19</v>
      </c>
      <c r="AN56" s="389">
        <v>21.8</v>
      </c>
      <c r="AO56" s="388">
        <v>16.1</v>
      </c>
    </row>
    <row r="57" spans="1:41" ht="12.75" customHeight="1">
      <c r="A57" s="308">
        <v>2009</v>
      </c>
      <c r="B57" s="311">
        <v>21</v>
      </c>
      <c r="C57" s="310">
        <v>12369</v>
      </c>
      <c r="D57" s="310">
        <v>6294</v>
      </c>
      <c r="E57" s="310">
        <v>6075</v>
      </c>
      <c r="F57" s="310">
        <v>7317</v>
      </c>
      <c r="G57" s="310">
        <v>3658</v>
      </c>
      <c r="H57" s="310">
        <v>3659</v>
      </c>
      <c r="I57" s="310">
        <v>1680</v>
      </c>
      <c r="J57" s="310">
        <v>656</v>
      </c>
      <c r="K57" s="310">
        <v>1024</v>
      </c>
      <c r="L57" s="310">
        <v>536</v>
      </c>
      <c r="M57" s="310">
        <v>414</v>
      </c>
      <c r="N57" s="310">
        <v>122</v>
      </c>
      <c r="O57" s="310">
        <v>68</v>
      </c>
      <c r="P57" s="310">
        <v>61</v>
      </c>
      <c r="Q57" s="310">
        <v>7</v>
      </c>
      <c r="R57" s="310">
        <v>2027</v>
      </c>
      <c r="S57" s="310">
        <v>1180</v>
      </c>
      <c r="T57" s="309">
        <v>847</v>
      </c>
      <c r="U57" s="397">
        <v>740</v>
      </c>
      <c r="V57" s="315">
        <v>324</v>
      </c>
      <c r="W57" s="310">
        <v>416</v>
      </c>
      <c r="X57" s="387">
        <v>1</v>
      </c>
      <c r="Y57" s="316">
        <v>1</v>
      </c>
      <c r="Z57" s="396" t="s">
        <v>225</v>
      </c>
      <c r="AA57" s="395">
        <v>2</v>
      </c>
      <c r="AB57" s="394">
        <v>1</v>
      </c>
      <c r="AC57" s="393">
        <v>1</v>
      </c>
      <c r="AD57" s="392">
        <v>59.2</v>
      </c>
      <c r="AE57" s="392">
        <v>58.1</v>
      </c>
      <c r="AF57" s="392">
        <v>60.2</v>
      </c>
      <c r="AG57" s="392">
        <v>53.9</v>
      </c>
      <c r="AH57" s="392">
        <v>52.3</v>
      </c>
      <c r="AI57" s="391">
        <v>55.5</v>
      </c>
      <c r="AJ57" s="389">
        <v>16.4</v>
      </c>
      <c r="AK57" s="389">
        <v>18.8</v>
      </c>
      <c r="AL57" s="358">
        <v>14</v>
      </c>
      <c r="AM57" s="390">
        <v>18.2</v>
      </c>
      <c r="AN57" s="389">
        <v>21.1</v>
      </c>
      <c r="AO57" s="388">
        <v>15.2</v>
      </c>
    </row>
    <row r="58" spans="1:41" ht="12.75" customHeight="1">
      <c r="A58" s="308">
        <v>2010</v>
      </c>
      <c r="B58" s="307">
        <v>22</v>
      </c>
      <c r="C58" s="306">
        <v>12092</v>
      </c>
      <c r="D58" s="305">
        <v>6218</v>
      </c>
      <c r="E58" s="305">
        <v>5874</v>
      </c>
      <c r="F58" s="306">
        <v>7123</v>
      </c>
      <c r="G58" s="305">
        <v>3608</v>
      </c>
      <c r="H58" s="305">
        <v>3515</v>
      </c>
      <c r="I58" s="306">
        <v>1763</v>
      </c>
      <c r="J58" s="305">
        <v>760</v>
      </c>
      <c r="K58" s="305">
        <v>1003</v>
      </c>
      <c r="L58" s="306">
        <v>499</v>
      </c>
      <c r="M58" s="305">
        <v>388</v>
      </c>
      <c r="N58" s="305">
        <v>111</v>
      </c>
      <c r="O58" s="306">
        <v>91</v>
      </c>
      <c r="P58" s="305">
        <v>87</v>
      </c>
      <c r="Q58" s="305">
        <v>4</v>
      </c>
      <c r="R58" s="306">
        <v>1847</v>
      </c>
      <c r="S58" s="305">
        <v>1026</v>
      </c>
      <c r="T58" s="304">
        <v>821</v>
      </c>
      <c r="U58" s="384">
        <v>769</v>
      </c>
      <c r="V58" s="383">
        <v>349</v>
      </c>
      <c r="W58" s="306">
        <v>420</v>
      </c>
      <c r="X58" s="387" t="s">
        <v>225</v>
      </c>
      <c r="Y58" s="316" t="s">
        <v>225</v>
      </c>
      <c r="Z58" s="382" t="s">
        <v>225</v>
      </c>
      <c r="AA58" s="384">
        <v>2</v>
      </c>
      <c r="AB58" s="383">
        <v>1</v>
      </c>
      <c r="AC58" s="386">
        <v>1</v>
      </c>
      <c r="AD58" s="375">
        <v>58.9</v>
      </c>
      <c r="AE58" s="374">
        <v>58</v>
      </c>
      <c r="AF58" s="374">
        <v>59.8</v>
      </c>
      <c r="AG58" s="377">
        <v>54.3</v>
      </c>
      <c r="AH58" s="377">
        <v>52.7</v>
      </c>
      <c r="AI58" s="385">
        <v>55.9</v>
      </c>
      <c r="AJ58" s="375">
        <v>15.3</v>
      </c>
      <c r="AK58" s="374">
        <v>16.5</v>
      </c>
      <c r="AL58" s="374">
        <v>14</v>
      </c>
      <c r="AM58" s="373">
        <v>15.8</v>
      </c>
      <c r="AN58" s="373">
        <v>18.4</v>
      </c>
      <c r="AO58" s="372">
        <v>13.1</v>
      </c>
    </row>
    <row r="59" spans="1:41" ht="12.75" customHeight="1">
      <c r="A59" s="308">
        <v>2011</v>
      </c>
      <c r="B59" s="307">
        <v>23</v>
      </c>
      <c r="C59" s="306">
        <v>12186</v>
      </c>
      <c r="D59" s="305">
        <v>6273</v>
      </c>
      <c r="E59" s="305">
        <v>5913</v>
      </c>
      <c r="F59" s="306">
        <v>7067</v>
      </c>
      <c r="G59" s="305">
        <v>3578</v>
      </c>
      <c r="H59" s="305">
        <v>3489</v>
      </c>
      <c r="I59" s="306">
        <v>1805</v>
      </c>
      <c r="J59" s="305">
        <v>734</v>
      </c>
      <c r="K59" s="305">
        <v>1071</v>
      </c>
      <c r="L59" s="306">
        <v>518</v>
      </c>
      <c r="M59" s="305">
        <v>388</v>
      </c>
      <c r="N59" s="305">
        <v>130</v>
      </c>
      <c r="O59" s="306">
        <v>95</v>
      </c>
      <c r="P59" s="305">
        <v>92</v>
      </c>
      <c r="Q59" s="305">
        <v>3</v>
      </c>
      <c r="R59" s="306">
        <v>1968</v>
      </c>
      <c r="S59" s="305">
        <v>1181</v>
      </c>
      <c r="T59" s="304">
        <v>787</v>
      </c>
      <c r="U59" s="384">
        <v>733</v>
      </c>
      <c r="V59" s="383">
        <v>300</v>
      </c>
      <c r="W59" s="306">
        <v>433</v>
      </c>
      <c r="X59" s="316" t="s">
        <v>225</v>
      </c>
      <c r="Y59" s="316" t="s">
        <v>225</v>
      </c>
      <c r="Z59" s="382" t="s">
        <v>225</v>
      </c>
      <c r="AA59" s="381" t="s">
        <v>225</v>
      </c>
      <c r="AB59" s="380" t="s">
        <v>225</v>
      </c>
      <c r="AC59" s="379" t="s">
        <v>225</v>
      </c>
      <c r="AD59" s="375">
        <v>58</v>
      </c>
      <c r="AE59" s="374">
        <v>57</v>
      </c>
      <c r="AF59" s="378">
        <v>59</v>
      </c>
      <c r="AG59" s="377">
        <v>53.9</v>
      </c>
      <c r="AH59" s="377">
        <v>51.9</v>
      </c>
      <c r="AI59" s="376">
        <v>55.9</v>
      </c>
      <c r="AJ59" s="375">
        <v>16.1</v>
      </c>
      <c r="AK59" s="374">
        <v>18.8</v>
      </c>
      <c r="AL59" s="374">
        <v>13.3</v>
      </c>
      <c r="AM59" s="373">
        <v>16.3</v>
      </c>
      <c r="AN59" s="373">
        <v>19.4</v>
      </c>
      <c r="AO59" s="372">
        <v>13.3</v>
      </c>
    </row>
    <row r="60" spans="1:41" ht="12.75" customHeight="1">
      <c r="A60" s="303">
        <v>2012</v>
      </c>
      <c r="B60" s="302">
        <v>24</v>
      </c>
      <c r="C60" s="301">
        <f>SUM(D60:E60)</f>
        <v>12067</v>
      </c>
      <c r="D60" s="300">
        <v>6114</v>
      </c>
      <c r="E60" s="300">
        <v>5953</v>
      </c>
      <c r="F60" s="301">
        <f>SUM(G60:H60)</f>
        <v>6918</v>
      </c>
      <c r="G60" s="300">
        <v>3414</v>
      </c>
      <c r="H60" s="300">
        <v>3504</v>
      </c>
      <c r="I60" s="301">
        <f>SUM(J60:K60)</f>
        <v>1799</v>
      </c>
      <c r="J60" s="300">
        <v>740</v>
      </c>
      <c r="K60" s="300">
        <v>1059</v>
      </c>
      <c r="L60" s="301">
        <f>SUM(M60:N60)</f>
        <v>465</v>
      </c>
      <c r="M60" s="300">
        <v>364</v>
      </c>
      <c r="N60" s="300">
        <v>101</v>
      </c>
      <c r="O60" s="301">
        <f>SUM(P60:Q60)</f>
        <v>78</v>
      </c>
      <c r="P60" s="300">
        <v>75</v>
      </c>
      <c r="Q60" s="300">
        <v>3</v>
      </c>
      <c r="R60" s="301">
        <f>SUM(S60:T60)</f>
        <v>2057</v>
      </c>
      <c r="S60" s="300">
        <v>1211</v>
      </c>
      <c r="T60" s="299">
        <v>846</v>
      </c>
      <c r="U60" s="371">
        <f>SUM(V60:W60)</f>
        <v>750</v>
      </c>
      <c r="V60" s="370">
        <v>310</v>
      </c>
      <c r="W60" s="369">
        <v>440</v>
      </c>
      <c r="X60" s="368" t="s">
        <v>225</v>
      </c>
      <c r="Y60" s="366" t="s">
        <v>225</v>
      </c>
      <c r="Z60" s="365" t="s">
        <v>225</v>
      </c>
      <c r="AA60" s="367">
        <v>2</v>
      </c>
      <c r="AB60" s="366">
        <v>1</v>
      </c>
      <c r="AC60" s="365">
        <v>1</v>
      </c>
      <c r="AD60" s="363">
        <v>57.3</v>
      </c>
      <c r="AE60" s="362">
        <v>55.8</v>
      </c>
      <c r="AF60" s="364">
        <v>58.9</v>
      </c>
      <c r="AG60" s="362">
        <v>53.5</v>
      </c>
      <c r="AH60" s="362">
        <v>51.5</v>
      </c>
      <c r="AI60" s="362">
        <v>55.5</v>
      </c>
      <c r="AJ60" s="363">
        <v>17.1</v>
      </c>
      <c r="AK60" s="362">
        <v>19.8</v>
      </c>
      <c r="AL60" s="362">
        <v>14.2</v>
      </c>
      <c r="AM60" s="362">
        <v>16.8</v>
      </c>
      <c r="AN60" s="362">
        <v>20</v>
      </c>
      <c r="AO60" s="361">
        <v>13.6</v>
      </c>
    </row>
    <row r="61" spans="1:41" ht="5.25" customHeight="1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7"/>
      <c r="T61" s="297"/>
      <c r="U61" s="314"/>
      <c r="V61" s="298"/>
      <c r="W61" s="314"/>
      <c r="X61" s="360"/>
      <c r="Y61" s="360"/>
      <c r="Z61" s="360"/>
      <c r="AA61" s="360"/>
      <c r="AB61" s="298"/>
      <c r="AC61" s="298"/>
      <c r="AD61" s="359"/>
      <c r="AE61" s="359"/>
      <c r="AF61" s="359"/>
      <c r="AG61" s="359"/>
      <c r="AH61" s="359"/>
      <c r="AI61" s="359"/>
      <c r="AJ61" s="358"/>
      <c r="AK61" s="358"/>
      <c r="AL61" s="358"/>
      <c r="AM61" s="358"/>
      <c r="AN61" s="358"/>
      <c r="AO61" s="358"/>
    </row>
    <row r="62" spans="1:35" ht="10.5" customHeight="1">
      <c r="A62" s="296" t="s">
        <v>202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U62" s="295" t="s">
        <v>224</v>
      </c>
      <c r="V62" s="357" t="s">
        <v>223</v>
      </c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H62" s="294"/>
      <c r="AI62" s="294"/>
    </row>
    <row r="63" spans="1:22" ht="10.5" customHeight="1">
      <c r="A63" s="294" t="s">
        <v>201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U63" s="355">
        <v>5</v>
      </c>
      <c r="V63" s="296" t="s">
        <v>222</v>
      </c>
    </row>
    <row r="64" spans="1:34" ht="10.5" customHeight="1">
      <c r="A64" s="295">
        <v>2</v>
      </c>
      <c r="B64" s="296" t="s">
        <v>200</v>
      </c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</row>
    <row r="65" spans="1:22" ht="10.5" customHeight="1">
      <c r="A65" s="295">
        <v>3</v>
      </c>
      <c r="B65" s="294" t="s">
        <v>199</v>
      </c>
      <c r="U65" s="354"/>
      <c r="V65" s="294"/>
    </row>
    <row r="66" spans="21:22" ht="12">
      <c r="U66" s="295"/>
      <c r="V66" s="294"/>
    </row>
  </sheetData>
  <sheetProtection/>
  <mergeCells count="11">
    <mergeCell ref="AJ4:AO4"/>
    <mergeCell ref="AD5:AF5"/>
    <mergeCell ref="AG5:AI5"/>
    <mergeCell ref="AJ5:AL5"/>
    <mergeCell ref="AM5:AO5"/>
    <mergeCell ref="R4:T4"/>
    <mergeCell ref="A4:B4"/>
    <mergeCell ref="A5:B5"/>
    <mergeCell ref="O4:Q4"/>
    <mergeCell ref="O5:Q5"/>
    <mergeCell ref="AD4:AI4"/>
  </mergeCells>
  <printOptions/>
  <pageMargins left="0.3937007874015748" right="0.1968503937007874" top="0.3937007874015748" bottom="0.2362204724409449" header="0.5511811023622047" footer="0.2755905511811024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2"/>
  <sheetViews>
    <sheetView view="pageBreakPreview" zoomScale="87" zoomScaleNormal="78" zoomScaleSheetLayoutView="87" zoomScalePageLayoutView="0" workbookViewId="0" topLeftCell="A25">
      <selection activeCell="I26" sqref="I26"/>
    </sheetView>
  </sheetViews>
  <sheetFormatPr defaultColWidth="9.00390625" defaultRowHeight="13.5"/>
  <cols>
    <col min="1" max="1" width="0.5" style="1" customWidth="1"/>
    <col min="2" max="2" width="1.75390625" style="1" customWidth="1"/>
    <col min="3" max="3" width="8.375" style="1" customWidth="1"/>
    <col min="4" max="4" width="16.00390625" style="1" customWidth="1"/>
    <col min="5" max="5" width="11.375" style="1" customWidth="1"/>
    <col min="6" max="6" width="6.625" style="1" customWidth="1"/>
    <col min="7" max="8" width="5.625" style="1" customWidth="1"/>
    <col min="9" max="10" width="5.50390625" style="1" customWidth="1"/>
    <col min="11" max="16" width="5.25390625" style="1" customWidth="1"/>
    <col min="17" max="18" width="4.25390625" style="1" customWidth="1"/>
    <col min="19" max="20" width="5.25390625" style="1" customWidth="1"/>
    <col min="21" max="24" width="4.25390625" style="1" customWidth="1"/>
    <col min="25" max="30" width="5.25390625" style="1" customWidth="1"/>
    <col min="31" max="16384" width="9.00390625" style="1" customWidth="1"/>
  </cols>
  <sheetData>
    <row r="1" spans="2:30" ht="15" customHeight="1">
      <c r="B1" s="3" t="s">
        <v>74</v>
      </c>
      <c r="AA1" s="3"/>
      <c r="AB1" s="69"/>
      <c r="AC1" s="69"/>
      <c r="AD1" s="69"/>
    </row>
    <row r="2" spans="1:30" ht="15" customHeight="1">
      <c r="A2" s="119"/>
      <c r="B2" s="120" t="s">
        <v>124</v>
      </c>
      <c r="C2" s="119"/>
      <c r="D2" s="119"/>
      <c r="E2" s="119"/>
      <c r="F2" s="119"/>
      <c r="G2" s="119"/>
      <c r="L2" s="118"/>
      <c r="AA2" s="3"/>
      <c r="AB2" s="69"/>
      <c r="AC2" s="69"/>
      <c r="AD2" s="118" t="s">
        <v>2</v>
      </c>
    </row>
    <row r="3" spans="2:30" ht="22.5" customHeight="1">
      <c r="B3" s="216"/>
      <c r="C3" s="217"/>
      <c r="D3" s="217"/>
      <c r="E3" s="218"/>
      <c r="F3" s="215" t="s">
        <v>0</v>
      </c>
      <c r="G3" s="215"/>
      <c r="H3" s="215"/>
      <c r="I3" s="215" t="s">
        <v>123</v>
      </c>
      <c r="J3" s="215"/>
      <c r="K3" s="222" t="s">
        <v>122</v>
      </c>
      <c r="L3" s="215"/>
      <c r="M3" s="213" t="s">
        <v>121</v>
      </c>
      <c r="N3" s="214"/>
      <c r="O3" s="213" t="s">
        <v>120</v>
      </c>
      <c r="P3" s="214"/>
      <c r="Q3" s="213" t="s">
        <v>119</v>
      </c>
      <c r="R3" s="214"/>
      <c r="S3" s="213" t="s">
        <v>118</v>
      </c>
      <c r="T3" s="214"/>
      <c r="U3" s="213" t="s">
        <v>117</v>
      </c>
      <c r="V3" s="214"/>
      <c r="W3" s="213" t="s">
        <v>116</v>
      </c>
      <c r="X3" s="214"/>
      <c r="Y3" s="213" t="s">
        <v>115</v>
      </c>
      <c r="Z3" s="214"/>
      <c r="AA3" s="214" t="s">
        <v>63</v>
      </c>
      <c r="AB3" s="214"/>
      <c r="AC3" s="214" t="s">
        <v>114</v>
      </c>
      <c r="AD3" s="214"/>
    </row>
    <row r="4" spans="2:30" ht="12.75" customHeight="1">
      <c r="B4" s="219"/>
      <c r="C4" s="220"/>
      <c r="D4" s="220"/>
      <c r="E4" s="221"/>
      <c r="F4" s="117" t="s">
        <v>0</v>
      </c>
      <c r="G4" s="117" t="s">
        <v>113</v>
      </c>
      <c r="H4" s="117" t="s">
        <v>112</v>
      </c>
      <c r="I4" s="117" t="s">
        <v>113</v>
      </c>
      <c r="J4" s="117" t="s">
        <v>112</v>
      </c>
      <c r="K4" s="117" t="s">
        <v>113</v>
      </c>
      <c r="L4" s="117" t="s">
        <v>112</v>
      </c>
      <c r="M4" s="117" t="s">
        <v>113</v>
      </c>
      <c r="N4" s="117" t="s">
        <v>112</v>
      </c>
      <c r="O4" s="117" t="s">
        <v>113</v>
      </c>
      <c r="P4" s="117" t="s">
        <v>112</v>
      </c>
      <c r="Q4" s="117" t="s">
        <v>113</v>
      </c>
      <c r="R4" s="117" t="s">
        <v>112</v>
      </c>
      <c r="S4" s="117" t="s">
        <v>113</v>
      </c>
      <c r="T4" s="117" t="s">
        <v>112</v>
      </c>
      <c r="U4" s="117" t="s">
        <v>113</v>
      </c>
      <c r="V4" s="117" t="s">
        <v>112</v>
      </c>
      <c r="W4" s="117" t="s">
        <v>113</v>
      </c>
      <c r="X4" s="117" t="s">
        <v>112</v>
      </c>
      <c r="Y4" s="117" t="s">
        <v>113</v>
      </c>
      <c r="Z4" s="117" t="s">
        <v>112</v>
      </c>
      <c r="AA4" s="117" t="s">
        <v>113</v>
      </c>
      <c r="AB4" s="117" t="s">
        <v>112</v>
      </c>
      <c r="AC4" s="117" t="s">
        <v>113</v>
      </c>
      <c r="AD4" s="117" t="s">
        <v>112</v>
      </c>
    </row>
    <row r="5" spans="2:30" ht="12.75" customHeight="1">
      <c r="B5" s="82" t="s">
        <v>111</v>
      </c>
      <c r="C5" s="77"/>
      <c r="D5" s="77"/>
      <c r="E5" s="77"/>
      <c r="F5" s="116">
        <f aca="true" t="shared" si="0" ref="F5:F27">G5+H5</f>
        <v>12067</v>
      </c>
      <c r="G5" s="115">
        <f>I5+K5+'45状況別卒業者数および割合（総数）'!M5+'45状況別卒業者数および割合（総数）'!O5+'45状況別卒業者数および割合（総数）'!Q5+'45状況別卒業者数および割合（総数）'!S5+'45状況別卒業者数および割合（総数）'!U5+'45状況別卒業者数および割合（総数）'!W5+'45状況別卒業者数および割合（総数）'!Y5+'45状況別卒業者数および割合（総数）'!AA5+'45状況別卒業者数および割合（総数）'!AC5</f>
        <v>6114</v>
      </c>
      <c r="H5" s="115">
        <f>J5+L5+'45状況別卒業者数および割合（総数）'!N5+'45状況別卒業者数および割合（総数）'!P5+'45状況別卒業者数および割合（総数）'!R5+'45状況別卒業者数および割合（総数）'!T5+'45状況別卒業者数および割合（総数）'!V5+'45状況別卒業者数および割合（総数）'!X5+'45状況別卒業者数および割合（総数）'!Z5+'45状況別卒業者数および割合（総数）'!AB5+'45状況別卒業者数および割合（総数）'!AD5</f>
        <v>5953</v>
      </c>
      <c r="I5" s="114">
        <f>'45状況別卒業者数および割合（全日）'!I5+'45状況別卒業者数および割合（定時）'!I5</f>
        <v>4381</v>
      </c>
      <c r="J5" s="114">
        <f>'45状況別卒業者数および割合（全日）'!J5+'45状況別卒業者数および割合（定時）'!J5</f>
        <v>4352</v>
      </c>
      <c r="K5" s="114">
        <f>'45状況別卒業者数および割合（全日）'!K5+'45状況別卒業者数および割合（定時）'!K5</f>
        <v>190</v>
      </c>
      <c r="L5" s="114">
        <f>'45状況別卒業者数および割合（全日）'!L5+'45状況別卒業者数および割合（定時）'!L5</f>
        <v>187</v>
      </c>
      <c r="M5" s="114">
        <f>'45状況別卒業者数および割合（全日）'!M5+'45状況別卒業者数および割合（定時）'!M5</f>
        <v>719</v>
      </c>
      <c r="N5" s="114">
        <f>'45状況別卒業者数および割合（全日）'!N5+'45状況別卒業者数および割合（定時）'!N5</f>
        <v>69</v>
      </c>
      <c r="O5" s="114">
        <f>'45状況別卒業者数および割合（全日）'!O5+'45状況別卒業者数および割合（定時）'!O5</f>
        <v>159</v>
      </c>
      <c r="P5" s="114">
        <f>'45状況別卒業者数および割合（全日）'!P5+'45状況別卒業者数および割合（定時）'!P5</f>
        <v>356</v>
      </c>
      <c r="Q5" s="114">
        <f>'45状況別卒業者数および割合（全日）'!Q5+'45状況別卒業者数および割合（定時）'!Q5</f>
        <v>0</v>
      </c>
      <c r="R5" s="114">
        <f>'45状況別卒業者数および割合（全日）'!R5+'45状況別卒業者数および割合（定時）'!R5</f>
        <v>0</v>
      </c>
      <c r="S5" s="114">
        <f>'45状況別卒業者数および割合（全日）'!S5+'45状況別卒業者数および割合（定時）'!S5</f>
        <v>14</v>
      </c>
      <c r="T5" s="114">
        <f>'45状況別卒業者数および割合（全日）'!T5+'45状況別卒業者数および割合（定時）'!T5</f>
        <v>166</v>
      </c>
      <c r="U5" s="114">
        <f>'45状況別卒業者数および割合（全日）'!U5+'45状況別卒業者数および割合（定時）'!U5</f>
        <v>0</v>
      </c>
      <c r="V5" s="114">
        <f>'45状況別卒業者数および割合（全日）'!V5+'45状況別卒業者数および割合（定時）'!V5</f>
        <v>0</v>
      </c>
      <c r="W5" s="114">
        <f>'45状況別卒業者数および割合（全日）'!W5+'45状況別卒業者数および割合（定時）'!W5</f>
        <v>0</v>
      </c>
      <c r="X5" s="114">
        <f>'45状況別卒業者数および割合（全日）'!X5+'45状況別卒業者数および割合（定時）'!X5</f>
        <v>0</v>
      </c>
      <c r="Y5" s="114">
        <f>'45状況別卒業者数および割合（全日）'!Y5+'45状況別卒業者数および割合（定時）'!Y5</f>
        <v>11</v>
      </c>
      <c r="Z5" s="114">
        <f>'45状況別卒業者数および割合（全日）'!Z5+'45状況別卒業者数および割合（定時）'!Z5</f>
        <v>18</v>
      </c>
      <c r="AA5" s="114">
        <f>'45状況別卒業者数および割合（全日）'!AA5+'45状況別卒業者数および割合（定時）'!AA5</f>
        <v>113</v>
      </c>
      <c r="AB5" s="114">
        <f>'45状況別卒業者数および割合（全日）'!AB5+'45状況別卒業者数および割合（定時）'!AB5</f>
        <v>182</v>
      </c>
      <c r="AC5" s="114">
        <f>'45状況別卒業者数および割合（全日）'!AC5+'45状況別卒業者数および割合（定時）'!AC5</f>
        <v>527</v>
      </c>
      <c r="AD5" s="113">
        <f>'45状況別卒業者数および割合（全日）'!AD5+'45状況別卒業者数および割合（定時）'!AD5</f>
        <v>623</v>
      </c>
    </row>
    <row r="6" spans="2:30" ht="12.75" customHeight="1">
      <c r="B6" s="86"/>
      <c r="C6" s="80"/>
      <c r="D6" s="79" t="s">
        <v>4</v>
      </c>
      <c r="E6" s="79"/>
      <c r="F6" s="109">
        <f t="shared" si="0"/>
        <v>6918</v>
      </c>
      <c r="G6" s="108">
        <f>I6+K6+'45状況別卒業者数および割合（総数）'!M6+'45状況別卒業者数および割合（総数）'!O6+'45状況別卒業者数および割合（総数）'!Q6+'45状況別卒業者数および割合（総数）'!S6+'45状況別卒業者数および割合（総数）'!U6+'45状況別卒業者数および割合（総数）'!W6+'45状況別卒業者数および割合（総数）'!Y6+'45状況別卒業者数および割合（総数）'!AA6+'45状況別卒業者数および割合（総数）'!AC6</f>
        <v>3414</v>
      </c>
      <c r="H6" s="108">
        <f>J6+L6+'45状況別卒業者数および割合（総数）'!N6+'45状況別卒業者数および割合（総数）'!P6+'45状況別卒業者数および割合（総数）'!R6+'45状況別卒業者数および割合（総数）'!T6+'45状況別卒業者数および割合（総数）'!V6+'45状況別卒業者数および割合（総数）'!X6+'45状況別卒業者数および割合（総数）'!Z6+'45状況別卒業者数および割合（総数）'!AB6+'45状況別卒業者数および割合（総数）'!AD6</f>
        <v>3504</v>
      </c>
      <c r="I6" s="107">
        <f>'45状況別卒業者数および割合（全日）'!I6+'45状況別卒業者数および割合（定時）'!I6</f>
        <v>2941</v>
      </c>
      <c r="J6" s="107">
        <f>'45状況別卒業者数および割合（全日）'!J6+'45状況別卒業者数および割合（定時）'!J6</f>
        <v>2977</v>
      </c>
      <c r="K6" s="107">
        <f>'45状況別卒業者数および割合（全日）'!K6+'45状況別卒業者数および割合（定時）'!K6</f>
        <v>12</v>
      </c>
      <c r="L6" s="107">
        <f>'45状況別卒業者数および割合（全日）'!L6+'45状況別卒業者数および割合（定時）'!L6</f>
        <v>25</v>
      </c>
      <c r="M6" s="107">
        <f>'45状況別卒業者数および割合（全日）'!M6+'45状況別卒業者数および割合（定時）'!M6</f>
        <v>151</v>
      </c>
      <c r="N6" s="107">
        <f>'45状況別卒業者数および割合（全日）'!N6+'45状況別卒業者数および割合（定時）'!N6</f>
        <v>12</v>
      </c>
      <c r="O6" s="107">
        <f>'45状況別卒業者数および割合（全日）'!O6+'45状況別卒業者数および割合（定時）'!O6</f>
        <v>53</v>
      </c>
      <c r="P6" s="107">
        <f>'45状況別卒業者数および割合（全日）'!P6+'45状況別卒業者数および割合（定時）'!P6</f>
        <v>105</v>
      </c>
      <c r="Q6" s="107">
        <f>'45状況別卒業者数および割合（全日）'!Q6+'45状況別卒業者数および割合（定時）'!Q6</f>
        <v>0</v>
      </c>
      <c r="R6" s="107">
        <f>'45状況別卒業者数および割合（全日）'!R6+'45状況別卒業者数および割合（定時）'!R6</f>
        <v>0</v>
      </c>
      <c r="S6" s="107">
        <f>'45状況別卒業者数および割合（全日）'!S6+'45状況別卒業者数および割合（定時）'!S6</f>
        <v>0</v>
      </c>
      <c r="T6" s="107">
        <f>'45状況別卒業者数および割合（全日）'!T6+'45状況別卒業者数および割合（定時）'!T6</f>
        <v>41</v>
      </c>
      <c r="U6" s="107">
        <f>'45状況別卒業者数および割合（全日）'!U6+'45状況別卒業者数および割合（定時）'!U6</f>
        <v>0</v>
      </c>
      <c r="V6" s="107">
        <f>'45状況別卒業者数および割合（全日）'!V6+'45状況別卒業者数および割合（定時）'!V6</f>
        <v>0</v>
      </c>
      <c r="W6" s="107">
        <f>'45状況別卒業者数および割合（全日）'!W6+'45状況別卒業者数および割合（定時）'!W6</f>
        <v>0</v>
      </c>
      <c r="X6" s="107">
        <f>'45状況別卒業者数および割合（全日）'!X6+'45状況別卒業者数および割合（定時）'!X6</f>
        <v>0</v>
      </c>
      <c r="Y6" s="107">
        <f>'45状況別卒業者数および割合（全日）'!Y6+'45状況別卒業者数および割合（定時）'!Y6</f>
        <v>3</v>
      </c>
      <c r="Z6" s="107">
        <f>'45状況別卒業者数および割合（全日）'!Z6+'45状況別卒業者数および割合（定時）'!Z6</f>
        <v>2</v>
      </c>
      <c r="AA6" s="107">
        <f>'45状況別卒業者数および割合（全日）'!AA6+'45状況別卒業者数および割合（定時）'!AA6</f>
        <v>77</v>
      </c>
      <c r="AB6" s="107">
        <f>'45状況別卒業者数および割合（全日）'!AB6+'45状況別卒業者数および割合（定時）'!AB6</f>
        <v>107</v>
      </c>
      <c r="AC6" s="107">
        <f>'45状況別卒業者数および割合（全日）'!AC6+'45状況別卒業者数および割合（定時）'!AC6</f>
        <v>177</v>
      </c>
      <c r="AD6" s="106">
        <f>'45状況別卒業者数および割合（全日）'!AD6+'45状況別卒業者数および割合（定時）'!AD6</f>
        <v>235</v>
      </c>
    </row>
    <row r="7" spans="2:30" ht="12.75" customHeight="1">
      <c r="B7" s="86"/>
      <c r="C7" s="80"/>
      <c r="D7" s="79" t="s">
        <v>78</v>
      </c>
      <c r="E7" s="79"/>
      <c r="F7" s="109">
        <f t="shared" si="0"/>
        <v>6025</v>
      </c>
      <c r="G7" s="108">
        <f>I7+K7+'45状況別卒業者数および割合（総数）'!M7+'45状況別卒業者数および割合（総数）'!O7+'45状況別卒業者数および割合（総数）'!Q7+'45状況別卒業者数および割合（総数）'!S7+'45状況別卒業者数および割合（総数）'!U7+'45状況別卒業者数および割合（総数）'!W7+'45状況別卒業者数および割合（総数）'!Y7+'45状況別卒業者数および割合（総数）'!AA7+'45状況別卒業者数および割合（総数）'!AC7</f>
        <v>3324</v>
      </c>
      <c r="H7" s="108">
        <f>J7+L7+'45状況別卒業者数および割合（総数）'!N7+'45状況別卒業者数および割合（総数）'!P7+'45状況別卒業者数および割合（総数）'!R7+'45状況別卒業者数および割合（総数）'!T7+'45状況別卒業者数および割合（総数）'!V7+'45状況別卒業者数および割合（総数）'!X7+'45状況別卒業者数および割合（総数）'!Z7+'45状況別卒業者数および割合（総数）'!AB7+'45状況別卒業者数および割合（総数）'!AD7</f>
        <v>2701</v>
      </c>
      <c r="I7" s="107">
        <f>'45状況別卒業者数および割合（全日）'!I7+'45状況別卒業者数および割合（定時）'!I7</f>
        <v>2876</v>
      </c>
      <c r="J7" s="107">
        <f>'45状況別卒業者数および割合（全日）'!J7+'45状況別卒業者数および割合（定時）'!J7</f>
        <v>2430</v>
      </c>
      <c r="K7" s="107">
        <f>'45状況別卒業者数および割合（全日）'!K7+'45状況別卒業者数および割合（定時）'!K7</f>
        <v>7</v>
      </c>
      <c r="L7" s="107">
        <f>'45状況別卒業者数および割合（全日）'!L7+'45状況別卒業者数および割合（定時）'!L7</f>
        <v>3</v>
      </c>
      <c r="M7" s="107">
        <f>'45状況別卒業者数および割合（全日）'!M7+'45状況別卒業者数および割合（定時）'!M7</f>
        <v>142</v>
      </c>
      <c r="N7" s="107">
        <f>'45状況別卒業者数および割合（全日）'!N7+'45状況別卒業者数および割合（定時）'!N7</f>
        <v>5</v>
      </c>
      <c r="O7" s="107">
        <f>'45状況別卒業者数および割合（全日）'!O7+'45状況別卒業者数および割合（定時）'!O7</f>
        <v>51</v>
      </c>
      <c r="P7" s="107">
        <f>'45状況別卒業者数および割合（全日）'!P7+'45状況別卒業者数および割合（定時）'!P7</f>
        <v>50</v>
      </c>
      <c r="Q7" s="107">
        <f>'45状況別卒業者数および割合（全日）'!Q7+'45状況別卒業者数および割合（定時）'!Q7</f>
        <v>0</v>
      </c>
      <c r="R7" s="107">
        <f>'45状況別卒業者数および割合（全日）'!R7+'45状況別卒業者数および割合（定時）'!R7</f>
        <v>0</v>
      </c>
      <c r="S7" s="107">
        <f>'45状況別卒業者数および割合（全日）'!S7+'45状況別卒業者数および割合（定時）'!S7</f>
        <v>0</v>
      </c>
      <c r="T7" s="107">
        <f>'45状況別卒業者数および割合（全日）'!T7+'45状況別卒業者数および割合（定時）'!T7</f>
        <v>13</v>
      </c>
      <c r="U7" s="107">
        <f>'45状況別卒業者数および割合（全日）'!U7+'45状況別卒業者数および割合（定時）'!U7</f>
        <v>0</v>
      </c>
      <c r="V7" s="107">
        <f>'45状況別卒業者数および割合（全日）'!V7+'45状況別卒業者数および割合（定時）'!V7</f>
        <v>0</v>
      </c>
      <c r="W7" s="107">
        <f>'45状況別卒業者数および割合（全日）'!W7+'45状況別卒業者数および割合（定時）'!W7</f>
        <v>0</v>
      </c>
      <c r="X7" s="107">
        <f>'45状況別卒業者数および割合（全日）'!X7+'45状況別卒業者数および割合（定時）'!X7</f>
        <v>0</v>
      </c>
      <c r="Y7" s="107">
        <f>'45状況別卒業者数および割合（全日）'!Y7+'45状況別卒業者数および割合（定時）'!Y7</f>
        <v>3</v>
      </c>
      <c r="Z7" s="107">
        <f>'45状況別卒業者数および割合（全日）'!Z7+'45状況別卒業者数および割合（定時）'!Z7</f>
        <v>1</v>
      </c>
      <c r="AA7" s="107">
        <f>'45状況別卒業者数および割合（全日）'!AA7+'45状況別卒業者数および割合（定時）'!AA7</f>
        <v>77</v>
      </c>
      <c r="AB7" s="107">
        <f>'45状況別卒業者数および割合（全日）'!AB7+'45状況別卒業者数および割合（定時）'!AB7</f>
        <v>71</v>
      </c>
      <c r="AC7" s="107">
        <f>'45状況別卒業者数および割合（全日）'!AC7+'45状況別卒業者数および割合（定時）'!AC7</f>
        <v>168</v>
      </c>
      <c r="AD7" s="106">
        <f>'45状況別卒業者数および割合（全日）'!AD7+'45状況別卒業者数および割合（定時）'!AD7</f>
        <v>128</v>
      </c>
    </row>
    <row r="8" spans="2:32" ht="12.75" customHeight="1">
      <c r="B8" s="86" t="s">
        <v>106</v>
      </c>
      <c r="C8" s="80" t="s">
        <v>105</v>
      </c>
      <c r="D8" s="79" t="s">
        <v>104</v>
      </c>
      <c r="E8" s="79"/>
      <c r="F8" s="109">
        <f t="shared" si="0"/>
        <v>890</v>
      </c>
      <c r="G8" s="108">
        <f>I8+K8+'45状況別卒業者数および割合（総数）'!M8+'45状況別卒業者数および割合（総数）'!O8+'45状況別卒業者数および割合（総数）'!Q8+'45状況別卒業者数および割合（総数）'!S8+'45状況別卒業者数および割合（総数）'!U8+'45状況別卒業者数および割合（総数）'!W8+'45状況別卒業者数および割合（総数）'!Y8+'45状況別卒業者数および割合（総数）'!AA8+'45状況別卒業者数および割合（総数）'!AC8</f>
        <v>88</v>
      </c>
      <c r="H8" s="108">
        <f>J8+L8+'45状況別卒業者数および割合（総数）'!N8+'45状況別卒業者数および割合（総数）'!P8+'45状況別卒業者数および割合（総数）'!R8+'45状況別卒業者数および割合（総数）'!T8+'45状況別卒業者数および割合（総数）'!V8+'45状況別卒業者数および割合（総数）'!X8+'45状況別卒業者数および割合（総数）'!Z8+'45状況別卒業者数および割合（総数）'!AB8+'45状況別卒業者数および割合（総数）'!AD8</f>
        <v>802</v>
      </c>
      <c r="I8" s="107">
        <f>'45状況別卒業者数および割合（全日）'!I8+'45状況別卒業者数および割合（定時）'!I8</f>
        <v>64</v>
      </c>
      <c r="J8" s="107">
        <f>'45状況別卒業者数および割合（全日）'!J8+'45状況別卒業者数および割合（定時）'!J8</f>
        <v>547</v>
      </c>
      <c r="K8" s="107">
        <f>'45状況別卒業者数および割合（全日）'!K8+'45状況別卒業者数および割合（定時）'!K8</f>
        <v>5</v>
      </c>
      <c r="L8" s="107">
        <f>'45状況別卒業者数および割合（全日）'!L8+'45状況別卒業者数および割合（定時）'!L8</f>
        <v>22</v>
      </c>
      <c r="M8" s="107">
        <f>'45状況別卒業者数および割合（全日）'!M8+'45状況別卒業者数および割合（定時）'!M8</f>
        <v>9</v>
      </c>
      <c r="N8" s="107">
        <f>'45状況別卒業者数および割合（全日）'!N8+'45状況別卒業者数および割合（定時）'!N8</f>
        <v>7</v>
      </c>
      <c r="O8" s="107">
        <f>'45状況別卒業者数および割合（全日）'!O8+'45状況別卒業者数および割合（定時）'!O8</f>
        <v>2</v>
      </c>
      <c r="P8" s="107">
        <f>'45状況別卒業者数および割合（全日）'!P8+'45状況別卒業者数および割合（定時）'!P8</f>
        <v>54</v>
      </c>
      <c r="Q8" s="107">
        <f>'45状況別卒業者数および割合（全日）'!Q8+'45状況別卒業者数および割合（定時）'!Q8</f>
        <v>0</v>
      </c>
      <c r="R8" s="107">
        <f>'45状況別卒業者数および割合（全日）'!R8+'45状況別卒業者数および割合（定時）'!R8</f>
        <v>0</v>
      </c>
      <c r="S8" s="107">
        <f>'45状況別卒業者数および割合（全日）'!S8+'45状況別卒業者数および割合（定時）'!S8</f>
        <v>0</v>
      </c>
      <c r="T8" s="107">
        <f>'45状況別卒業者数および割合（全日）'!T8+'45状況別卒業者数および割合（定時）'!T8</f>
        <v>28</v>
      </c>
      <c r="U8" s="107">
        <f>'45状況別卒業者数および割合（全日）'!U8+'45状況別卒業者数および割合（定時）'!U8</f>
        <v>0</v>
      </c>
      <c r="V8" s="107">
        <f>'45状況別卒業者数および割合（全日）'!V8+'45状況別卒業者数および割合（定時）'!V8</f>
        <v>0</v>
      </c>
      <c r="W8" s="107">
        <f>'45状況別卒業者数および割合（全日）'!W8+'45状況別卒業者数および割合（定時）'!W8</f>
        <v>0</v>
      </c>
      <c r="X8" s="107">
        <f>'45状況別卒業者数および割合（全日）'!X8+'45状況別卒業者数および割合（定時）'!X8</f>
        <v>0</v>
      </c>
      <c r="Y8" s="107">
        <f>'45状況別卒業者数および割合（全日）'!Y8+'45状況別卒業者数および割合（定時）'!Y8</f>
        <v>0</v>
      </c>
      <c r="Z8" s="107">
        <f>'45状況別卒業者数および割合（全日）'!Z8+'45状況別卒業者数および割合（定時）'!Z8</f>
        <v>1</v>
      </c>
      <c r="AA8" s="107">
        <f>'45状況別卒業者数および割合（全日）'!AA8+'45状況別卒業者数および割合（定時）'!AA8</f>
        <v>0</v>
      </c>
      <c r="AB8" s="107">
        <f>'45状況別卒業者数および割合（全日）'!AB8+'45状況別卒業者数および割合（定時）'!AB8</f>
        <v>36</v>
      </c>
      <c r="AC8" s="107">
        <f>'45状況別卒業者数および割合（全日）'!AC8+'45状況別卒業者数および割合（定時）'!AC8</f>
        <v>8</v>
      </c>
      <c r="AD8" s="106">
        <f>'45状況別卒業者数および割合（全日）'!AD8+'45状況別卒業者数および割合（定時）'!AD8</f>
        <v>107</v>
      </c>
      <c r="AE8" s="74"/>
      <c r="AF8" s="74"/>
    </row>
    <row r="9" spans="2:32" ht="12.75" customHeight="1">
      <c r="B9" s="86"/>
      <c r="C9" s="80"/>
      <c r="D9" s="87" t="s">
        <v>103</v>
      </c>
      <c r="E9" s="79"/>
      <c r="F9" s="109">
        <f t="shared" si="0"/>
        <v>3</v>
      </c>
      <c r="G9" s="108">
        <f>I9+K9+'45状況別卒業者数および割合（総数）'!M9+'45状況別卒業者数および割合（総数）'!O9+'45状況別卒業者数および割合（総数）'!Q9+'45状況別卒業者数および割合（総数）'!S9+'45状況別卒業者数および割合（総数）'!U9+'45状況別卒業者数および割合（総数）'!W9+'45状況別卒業者数および割合（総数）'!Y9+'45状況別卒業者数および割合（総数）'!AA9+'45状況別卒業者数および割合（総数）'!AC9</f>
        <v>2</v>
      </c>
      <c r="H9" s="108">
        <f>J9+L9+'45状況別卒業者数および割合（総数）'!N9+'45状況別卒業者数および割合（総数）'!P9+'45状況別卒業者数および割合（総数）'!R9+'45状況別卒業者数および割合（総数）'!T9+'45状況別卒業者数および割合（総数）'!V9+'45状況別卒業者数および割合（総数）'!X9+'45状況別卒業者数および割合（総数）'!Z9+'45状況別卒業者数および割合（総数）'!AB9+'45状況別卒業者数および割合（総数）'!AD9</f>
        <v>1</v>
      </c>
      <c r="I9" s="107">
        <f>'45状況別卒業者数および割合（全日）'!I9+'45状況別卒業者数および割合（定時）'!I9</f>
        <v>1</v>
      </c>
      <c r="J9" s="107">
        <f>'45状況別卒業者数および割合（全日）'!J9+'45状況別卒業者数および割合（定時）'!J9</f>
        <v>0</v>
      </c>
      <c r="K9" s="107">
        <f>'45状況別卒業者数および割合（全日）'!K9+'45状況別卒業者数および割合（定時）'!K9</f>
        <v>0</v>
      </c>
      <c r="L9" s="107">
        <f>'45状況別卒業者数および割合（全日）'!L9+'45状況別卒業者数および割合（定時）'!L9</f>
        <v>0</v>
      </c>
      <c r="M9" s="107">
        <f>'45状況別卒業者数および割合（全日）'!M9+'45状況別卒業者数および割合（定時）'!M9</f>
        <v>0</v>
      </c>
      <c r="N9" s="107">
        <f>'45状況別卒業者数および割合（全日）'!N9+'45状況別卒業者数および割合（定時）'!N9</f>
        <v>0</v>
      </c>
      <c r="O9" s="107">
        <f>'45状況別卒業者数および割合（全日）'!O9+'45状況別卒業者数および割合（定時）'!O9</f>
        <v>0</v>
      </c>
      <c r="P9" s="107">
        <f>'45状況別卒業者数および割合（全日）'!P9+'45状況別卒業者数および割合（定時）'!P9</f>
        <v>1</v>
      </c>
      <c r="Q9" s="107">
        <f>'45状況別卒業者数および割合（全日）'!Q9+'45状況別卒業者数および割合（定時）'!Q9</f>
        <v>0</v>
      </c>
      <c r="R9" s="107">
        <f>'45状況別卒業者数および割合（全日）'!R9+'45状況別卒業者数および割合（定時）'!R9</f>
        <v>0</v>
      </c>
      <c r="S9" s="107">
        <f>'45状況別卒業者数および割合（全日）'!S9+'45状況別卒業者数および割合（定時）'!S9</f>
        <v>0</v>
      </c>
      <c r="T9" s="107">
        <f>'45状況別卒業者数および割合（全日）'!T9+'45状況別卒業者数および割合（定時）'!T9</f>
        <v>0</v>
      </c>
      <c r="U9" s="107">
        <f>'45状況別卒業者数および割合（全日）'!U9+'45状況別卒業者数および割合（定時）'!U9</f>
        <v>0</v>
      </c>
      <c r="V9" s="107">
        <f>'45状況別卒業者数および割合（全日）'!V9+'45状況別卒業者数および割合（定時）'!V9</f>
        <v>0</v>
      </c>
      <c r="W9" s="107">
        <f>'45状況別卒業者数および割合（全日）'!W9+'45状況別卒業者数および割合（定時）'!W9</f>
        <v>0</v>
      </c>
      <c r="X9" s="107">
        <f>'45状況別卒業者数および割合（全日）'!X9+'45状況別卒業者数および割合（定時）'!X9</f>
        <v>0</v>
      </c>
      <c r="Y9" s="107">
        <f>'45状況別卒業者数および割合（全日）'!Y9+'45状況別卒業者数および割合（定時）'!Y9</f>
        <v>0</v>
      </c>
      <c r="Z9" s="107">
        <f>'45状況別卒業者数および割合（全日）'!Z9+'45状況別卒業者数および割合（定時）'!Z9</f>
        <v>0</v>
      </c>
      <c r="AA9" s="107">
        <f>'45状況別卒業者数および割合（全日）'!AA9+'45状況別卒業者数および割合（定時）'!AA9</f>
        <v>0</v>
      </c>
      <c r="AB9" s="107">
        <f>'45状況別卒業者数および割合（全日）'!AB9+'45状況別卒業者数および割合（定時）'!AB9</f>
        <v>0</v>
      </c>
      <c r="AC9" s="107">
        <f>'45状況別卒業者数および割合（全日）'!AC9+'45状況別卒業者数および割合（定時）'!AC9</f>
        <v>1</v>
      </c>
      <c r="AD9" s="106">
        <f>'45状況別卒業者数および割合（全日）'!AD9+'45状況別卒業者数および割合（定時）'!AD9</f>
        <v>0</v>
      </c>
      <c r="AE9" s="74"/>
      <c r="AF9" s="74"/>
    </row>
    <row r="10" spans="2:32" ht="12.75" customHeight="1">
      <c r="B10" s="86"/>
      <c r="C10" s="80" t="s">
        <v>102</v>
      </c>
      <c r="D10" s="79" t="s">
        <v>101</v>
      </c>
      <c r="E10" s="79"/>
      <c r="F10" s="109">
        <f t="shared" si="0"/>
        <v>0</v>
      </c>
      <c r="G10" s="108">
        <f>I10+K10+'45状況別卒業者数および割合（総数）'!M10+'45状況別卒業者数および割合（総数）'!O10+'45状況別卒業者数および割合（総数）'!Q10+'45状況別卒業者数および割合（総数）'!S10+'45状況別卒業者数および割合（総数）'!U10+'45状況別卒業者数および割合（総数）'!W10+'45状況別卒業者数および割合（総数）'!Y10+'45状況別卒業者数および割合（総数）'!AA10+'45状況別卒業者数および割合（総数）'!AC10</f>
        <v>0</v>
      </c>
      <c r="H10" s="108">
        <f>J10+L10+'45状況別卒業者数および割合（総数）'!N10+'45状況別卒業者数および割合（総数）'!P10+'45状況別卒業者数および割合（総数）'!R10+'45状況別卒業者数および割合（総数）'!T10+'45状況別卒業者数および割合（総数）'!V10+'45状況別卒業者数および割合（総数）'!X10+'45状況別卒業者数および割合（総数）'!Z10+'45状況別卒業者数および割合（総数）'!AB10+'45状況別卒業者数および割合（総数）'!AD10</f>
        <v>0</v>
      </c>
      <c r="I10" s="107">
        <f>'45状況別卒業者数および割合（全日）'!I10+'45状況別卒業者数および割合（定時）'!I10</f>
        <v>0</v>
      </c>
      <c r="J10" s="107">
        <f>'45状況別卒業者数および割合（全日）'!J10+'45状況別卒業者数および割合（定時）'!J10</f>
        <v>0</v>
      </c>
      <c r="K10" s="107">
        <f>'45状況別卒業者数および割合（全日）'!K10+'45状況別卒業者数および割合（定時）'!K10</f>
        <v>0</v>
      </c>
      <c r="L10" s="107">
        <f>'45状況別卒業者数および割合（全日）'!L10+'45状況別卒業者数および割合（定時）'!L10</f>
        <v>0</v>
      </c>
      <c r="M10" s="107">
        <f>'45状況別卒業者数および割合（全日）'!M10+'45状況別卒業者数および割合（定時）'!M10</f>
        <v>0</v>
      </c>
      <c r="N10" s="107">
        <f>'45状況別卒業者数および割合（全日）'!N10+'45状況別卒業者数および割合（定時）'!N10</f>
        <v>0</v>
      </c>
      <c r="O10" s="107">
        <f>'45状況別卒業者数および割合（全日）'!O10+'45状況別卒業者数および割合（定時）'!O10</f>
        <v>0</v>
      </c>
      <c r="P10" s="107">
        <f>'45状況別卒業者数および割合（全日）'!P10+'45状況別卒業者数および割合（定時）'!P10</f>
        <v>0</v>
      </c>
      <c r="Q10" s="107">
        <f>'45状況別卒業者数および割合（全日）'!Q10+'45状況別卒業者数および割合（定時）'!Q10</f>
        <v>0</v>
      </c>
      <c r="R10" s="107">
        <f>'45状況別卒業者数および割合（全日）'!R10+'45状況別卒業者数および割合（定時）'!R10</f>
        <v>0</v>
      </c>
      <c r="S10" s="107">
        <f>'45状況別卒業者数および割合（全日）'!S10+'45状況別卒業者数および割合（定時）'!S10</f>
        <v>0</v>
      </c>
      <c r="T10" s="107">
        <f>'45状況別卒業者数および割合（全日）'!T10+'45状況別卒業者数および割合（定時）'!T10</f>
        <v>0</v>
      </c>
      <c r="U10" s="107">
        <f>'45状況別卒業者数および割合（全日）'!U10+'45状況別卒業者数および割合（定時）'!U10</f>
        <v>0</v>
      </c>
      <c r="V10" s="107">
        <f>'45状況別卒業者数および割合（全日）'!V10+'45状況別卒業者数および割合（定時）'!V10</f>
        <v>0</v>
      </c>
      <c r="W10" s="107">
        <f>'45状況別卒業者数および割合（全日）'!W10+'45状況別卒業者数および割合（定時）'!W10</f>
        <v>0</v>
      </c>
      <c r="X10" s="107">
        <f>'45状況別卒業者数および割合（全日）'!X10+'45状況別卒業者数および割合（定時）'!X10</f>
        <v>0</v>
      </c>
      <c r="Y10" s="107">
        <f>'45状況別卒業者数および割合（全日）'!Y10+'45状況別卒業者数および割合（定時）'!Y10</f>
        <v>0</v>
      </c>
      <c r="Z10" s="107">
        <f>'45状況別卒業者数および割合（全日）'!Z10+'45状況別卒業者数および割合（定時）'!Z10</f>
        <v>0</v>
      </c>
      <c r="AA10" s="107">
        <f>'45状況別卒業者数および割合（全日）'!AA10+'45状況別卒業者数および割合（定時）'!AA10</f>
        <v>0</v>
      </c>
      <c r="AB10" s="107">
        <f>'45状況別卒業者数および割合（全日）'!AB10+'45状況別卒業者数および割合（定時）'!AB10</f>
        <v>0</v>
      </c>
      <c r="AC10" s="107">
        <f>'45状況別卒業者数および割合（全日）'!AC10+'45状況別卒業者数および割合（定時）'!AC10</f>
        <v>0</v>
      </c>
      <c r="AD10" s="106">
        <f>'45状況別卒業者数および割合（全日）'!AD10+'45状況別卒業者数および割合（定時）'!AD10</f>
        <v>0</v>
      </c>
      <c r="AE10" s="74"/>
      <c r="AF10" s="74"/>
    </row>
    <row r="11" spans="2:32" ht="12.75" customHeight="1">
      <c r="B11" s="86"/>
      <c r="C11" s="80"/>
      <c r="D11" s="79" t="s">
        <v>100</v>
      </c>
      <c r="E11" s="79"/>
      <c r="F11" s="109">
        <f t="shared" si="0"/>
        <v>0</v>
      </c>
      <c r="G11" s="108">
        <f>I11+K11+'45状況別卒業者数および割合（総数）'!M11+'45状況別卒業者数および割合（総数）'!O11+'45状況別卒業者数および割合（総数）'!Q11+'45状況別卒業者数および割合（総数）'!S11+'45状況別卒業者数および割合（総数）'!U11+'45状況別卒業者数および割合（総数）'!W11+'45状況別卒業者数および割合（総数）'!Y11+'45状況別卒業者数および割合（総数）'!AA11+'45状況別卒業者数および割合（総数）'!AC11</f>
        <v>0</v>
      </c>
      <c r="H11" s="108">
        <f>J11+L11+'45状況別卒業者数および割合（総数）'!N11+'45状況別卒業者数および割合（総数）'!P11+'45状況別卒業者数および割合（総数）'!R11+'45状況別卒業者数および割合（総数）'!T11+'45状況別卒業者数および割合（総数）'!V11+'45状況別卒業者数および割合（総数）'!X11+'45状況別卒業者数および割合（総数）'!Z11+'45状況別卒業者数および割合（総数）'!AB11+'45状況別卒業者数および割合（総数）'!AD11</f>
        <v>0</v>
      </c>
      <c r="I11" s="107">
        <f>'45状況別卒業者数および割合（全日）'!I11+'45状況別卒業者数および割合（定時）'!I11</f>
        <v>0</v>
      </c>
      <c r="J11" s="107">
        <f>'45状況別卒業者数および割合（全日）'!J11+'45状況別卒業者数および割合（定時）'!J11</f>
        <v>0</v>
      </c>
      <c r="K11" s="107">
        <f>'45状況別卒業者数および割合（全日）'!K11+'45状況別卒業者数および割合（定時）'!K11</f>
        <v>0</v>
      </c>
      <c r="L11" s="107">
        <f>'45状況別卒業者数および割合（全日）'!L11+'45状況別卒業者数および割合（定時）'!L11</f>
        <v>0</v>
      </c>
      <c r="M11" s="107">
        <f>'45状況別卒業者数および割合（全日）'!M11+'45状況別卒業者数および割合（定時）'!M11</f>
        <v>0</v>
      </c>
      <c r="N11" s="107">
        <f>'45状況別卒業者数および割合（全日）'!N11+'45状況別卒業者数および割合（定時）'!N11</f>
        <v>0</v>
      </c>
      <c r="O11" s="107">
        <f>'45状況別卒業者数および割合（全日）'!O11+'45状況別卒業者数および割合（定時）'!O11</f>
        <v>0</v>
      </c>
      <c r="P11" s="107">
        <f>'45状況別卒業者数および割合（全日）'!P11+'45状況別卒業者数および割合（定時）'!P11</f>
        <v>0</v>
      </c>
      <c r="Q11" s="107">
        <f>'45状況別卒業者数および割合（全日）'!Q11+'45状況別卒業者数および割合（定時）'!Q11</f>
        <v>0</v>
      </c>
      <c r="R11" s="107">
        <f>'45状況別卒業者数および割合（全日）'!R11+'45状況別卒業者数および割合（定時）'!R11</f>
        <v>0</v>
      </c>
      <c r="S11" s="107">
        <f>'45状況別卒業者数および割合（全日）'!S11+'45状況別卒業者数および割合（定時）'!S11</f>
        <v>0</v>
      </c>
      <c r="T11" s="107">
        <f>'45状況別卒業者数および割合（全日）'!T11+'45状況別卒業者数および割合（定時）'!T11</f>
        <v>0</v>
      </c>
      <c r="U11" s="107">
        <f>'45状況別卒業者数および割合（全日）'!U11+'45状況別卒業者数および割合（定時）'!U11</f>
        <v>0</v>
      </c>
      <c r="V11" s="107">
        <f>'45状況別卒業者数および割合（全日）'!V11+'45状況別卒業者数および割合（定時）'!V11</f>
        <v>0</v>
      </c>
      <c r="W11" s="107">
        <f>'45状況別卒業者数および割合（全日）'!W11+'45状況別卒業者数および割合（定時）'!W11</f>
        <v>0</v>
      </c>
      <c r="X11" s="107">
        <f>'45状況別卒業者数および割合（全日）'!X11+'45状況別卒業者数および割合（定時）'!X11</f>
        <v>0</v>
      </c>
      <c r="Y11" s="107">
        <f>'45状況別卒業者数および割合（全日）'!Y11+'45状況別卒業者数および割合（定時）'!Y11</f>
        <v>0</v>
      </c>
      <c r="Z11" s="107">
        <f>'45状況別卒業者数および割合（全日）'!Z11+'45状況別卒業者数および割合（定時）'!Z11</f>
        <v>0</v>
      </c>
      <c r="AA11" s="107">
        <f>'45状況別卒業者数および割合（全日）'!AA11+'45状況別卒業者数および割合（定時）'!AA11</f>
        <v>0</v>
      </c>
      <c r="AB11" s="107">
        <f>'45状況別卒業者数および割合（全日）'!AB11+'45状況別卒業者数および割合（定時）'!AB11</f>
        <v>0</v>
      </c>
      <c r="AC11" s="107">
        <f>'45状況別卒業者数および割合（全日）'!AC11+'45状況別卒業者数および割合（定時）'!AC11</f>
        <v>0</v>
      </c>
      <c r="AD11" s="106">
        <f>'45状況別卒業者数および割合（全日）'!AD11+'45状況別卒業者数および割合（定時）'!AD11</f>
        <v>0</v>
      </c>
      <c r="AE11" s="74"/>
      <c r="AF11" s="74"/>
    </row>
    <row r="12" spans="2:32" ht="12.75" customHeight="1">
      <c r="B12" s="82"/>
      <c r="C12" s="78"/>
      <c r="D12" s="77" t="s">
        <v>99</v>
      </c>
      <c r="E12" s="77"/>
      <c r="F12" s="109">
        <f t="shared" si="0"/>
        <v>0</v>
      </c>
      <c r="G12" s="108">
        <f>I12+K12+'45状況別卒業者数および割合（総数）'!M12+'45状況別卒業者数および割合（総数）'!O12+'45状況別卒業者数および割合（総数）'!Q12+'45状況別卒業者数および割合（総数）'!S12+'45状況別卒業者数および割合（総数）'!U12+'45状況別卒業者数および割合（総数）'!W12+'45状況別卒業者数および割合（総数）'!Y12+'45状況別卒業者数および割合（総数）'!AA12+'45状況別卒業者数および割合（総数）'!AC12</f>
        <v>0</v>
      </c>
      <c r="H12" s="108">
        <f>J12+L12+'45状況別卒業者数および割合（総数）'!N12+'45状況別卒業者数および割合（総数）'!P12+'45状況別卒業者数および割合（総数）'!R12+'45状況別卒業者数および割合（総数）'!T12+'45状況別卒業者数および割合（総数）'!V12+'45状況別卒業者数および割合（総数）'!X12+'45状況別卒業者数および割合（総数）'!Z12+'45状況別卒業者数および割合（総数）'!AB12+'45状況別卒業者数および割合（総数）'!AD12</f>
        <v>0</v>
      </c>
      <c r="I12" s="107">
        <f>'45状況別卒業者数および割合（全日）'!I12+'45状況別卒業者数および割合（定時）'!I12</f>
        <v>0</v>
      </c>
      <c r="J12" s="107">
        <f>'45状況別卒業者数および割合（全日）'!J12+'45状況別卒業者数および割合（定時）'!J12</f>
        <v>0</v>
      </c>
      <c r="K12" s="107">
        <f>'45状況別卒業者数および割合（全日）'!K12+'45状況別卒業者数および割合（定時）'!K12</f>
        <v>0</v>
      </c>
      <c r="L12" s="107">
        <f>'45状況別卒業者数および割合（全日）'!L12+'45状況別卒業者数および割合（定時）'!L12</f>
        <v>0</v>
      </c>
      <c r="M12" s="107">
        <f>'45状況別卒業者数および割合（全日）'!M12+'45状況別卒業者数および割合（定時）'!M12</f>
        <v>0</v>
      </c>
      <c r="N12" s="107">
        <f>'45状況別卒業者数および割合（全日）'!N12+'45状況別卒業者数および割合（定時）'!N12</f>
        <v>0</v>
      </c>
      <c r="O12" s="107">
        <f>'45状況別卒業者数および割合（全日）'!O12+'45状況別卒業者数および割合（定時）'!O12</f>
        <v>0</v>
      </c>
      <c r="P12" s="107">
        <f>'45状況別卒業者数および割合（全日）'!P12+'45状況別卒業者数および割合（定時）'!P12</f>
        <v>0</v>
      </c>
      <c r="Q12" s="107">
        <f>'45状況別卒業者数および割合（全日）'!Q12+'45状況別卒業者数および割合（定時）'!Q12</f>
        <v>0</v>
      </c>
      <c r="R12" s="107">
        <f>'45状況別卒業者数および割合（全日）'!R12+'45状況別卒業者数および割合（定時）'!R12</f>
        <v>0</v>
      </c>
      <c r="S12" s="107">
        <f>'45状況別卒業者数および割合（全日）'!S12+'45状況別卒業者数および割合（定時）'!S12</f>
        <v>0</v>
      </c>
      <c r="T12" s="107">
        <f>'45状況別卒業者数および割合（全日）'!T12+'45状況別卒業者数および割合（定時）'!T12</f>
        <v>0</v>
      </c>
      <c r="U12" s="107">
        <f>'45状況別卒業者数および割合（全日）'!U12+'45状況別卒業者数および割合（定時）'!U12</f>
        <v>0</v>
      </c>
      <c r="V12" s="107">
        <f>'45状況別卒業者数および割合（全日）'!V12+'45状況別卒業者数および割合（定時）'!V12</f>
        <v>0</v>
      </c>
      <c r="W12" s="107">
        <f>'45状況別卒業者数および割合（全日）'!W12+'45状況別卒業者数および割合（定時）'!W12</f>
        <v>0</v>
      </c>
      <c r="X12" s="107">
        <f>'45状況別卒業者数および割合（全日）'!X12+'45状況別卒業者数および割合（定時）'!X12</f>
        <v>0</v>
      </c>
      <c r="Y12" s="107">
        <f>'45状況別卒業者数および割合（全日）'!Y12+'45状況別卒業者数および割合（定時）'!Y12</f>
        <v>0</v>
      </c>
      <c r="Z12" s="107">
        <f>'45状況別卒業者数および割合（全日）'!Z12+'45状況別卒業者数および割合（定時）'!Z12</f>
        <v>0</v>
      </c>
      <c r="AA12" s="107">
        <f>'45状況別卒業者数および割合（全日）'!AA12+'45状況別卒業者数および割合（定時）'!AA12</f>
        <v>0</v>
      </c>
      <c r="AB12" s="107">
        <f>'45状況別卒業者数および割合（全日）'!AB12+'45状況別卒業者数および割合（定時）'!AB12</f>
        <v>0</v>
      </c>
      <c r="AC12" s="107">
        <f>'45状況別卒業者数および割合（全日）'!AC12+'45状況別卒業者数および割合（定時）'!AC12</f>
        <v>0</v>
      </c>
      <c r="AD12" s="106">
        <f>'45状況別卒業者数および割合（全日）'!AD12+'45状況別卒業者数および割合（定時）'!AD12</f>
        <v>0</v>
      </c>
      <c r="AE12" s="74"/>
      <c r="AF12" s="74"/>
    </row>
    <row r="13" spans="2:32" ht="12.75" customHeight="1">
      <c r="B13" s="82" t="s">
        <v>98</v>
      </c>
      <c r="C13" s="77"/>
      <c r="D13" s="77"/>
      <c r="E13" s="77"/>
      <c r="F13" s="109">
        <f t="shared" si="0"/>
        <v>1799</v>
      </c>
      <c r="G13" s="108">
        <f>I13+K13+'45状況別卒業者数および割合（総数）'!M13+'45状況別卒業者数および割合（総数）'!O13+'45状況別卒業者数および割合（総数）'!Q13+'45状況別卒業者数および割合（総数）'!S13+'45状況別卒業者数および割合（総数）'!U13+'45状況別卒業者数および割合（総数）'!W13+'45状況別卒業者数および割合（総数）'!Y13+'45状況別卒業者数および割合（総数）'!AA13+'45状況別卒業者数および割合（総数）'!AC13</f>
        <v>740</v>
      </c>
      <c r="H13" s="108">
        <f>J13+L13+'45状況別卒業者数および割合（総数）'!N13+'45状況別卒業者数および割合（総数）'!P13+'45状況別卒業者数および割合（総数）'!R13+'45状況別卒業者数および割合（総数）'!T13+'45状況別卒業者数および割合（総数）'!V13+'45状況別卒業者数および割合（総数）'!X13+'45状況別卒業者数および割合（総数）'!Z13+'45状況別卒業者数および割合（総数）'!AB13+'45状況別卒業者数および割合（総数）'!AD13</f>
        <v>1059</v>
      </c>
      <c r="I13" s="107">
        <f>'45状況別卒業者数および割合（全日）'!I13+'45状況別卒業者数および割合（定時）'!I13</f>
        <v>451</v>
      </c>
      <c r="J13" s="107">
        <f>'45状況別卒業者数および割合（全日）'!J13+'45状況別卒業者数および割合（定時）'!J13</f>
        <v>687</v>
      </c>
      <c r="K13" s="107">
        <f>'45状況別卒業者数および割合（全日）'!K13+'45状況別卒業者数および割合（定時）'!K13</f>
        <v>33</v>
      </c>
      <c r="L13" s="107">
        <f>'45状況別卒業者数および割合（全日）'!L13+'45状況別卒業者数および割合（定時）'!L13</f>
        <v>35</v>
      </c>
      <c r="M13" s="107">
        <f>'45状況別卒業者数および割合（全日）'!M13+'45状況別卒業者数および割合（定時）'!M13</f>
        <v>93</v>
      </c>
      <c r="N13" s="107">
        <f>'45状況別卒業者数および割合（全日）'!N13+'45状況別卒業者数および割合（定時）'!N13</f>
        <v>12</v>
      </c>
      <c r="O13" s="107">
        <f>'45状況別卒業者数および割合（全日）'!O13+'45状況別卒業者数および割合（定時）'!O13</f>
        <v>33</v>
      </c>
      <c r="P13" s="107">
        <f>'45状況別卒業者数および割合（全日）'!P13+'45状況別卒業者数および割合（定時）'!P13</f>
        <v>77</v>
      </c>
      <c r="Q13" s="107">
        <f>'45状況別卒業者数および割合（全日）'!Q13+'45状況別卒業者数および割合（定時）'!Q13</f>
        <v>0</v>
      </c>
      <c r="R13" s="107">
        <f>'45状況別卒業者数および割合（全日）'!R13+'45状況別卒業者数および割合（定時）'!R13</f>
        <v>0</v>
      </c>
      <c r="S13" s="107">
        <f>'45状況別卒業者数および割合（全日）'!S13+'45状況別卒業者数および割合（定時）'!S13</f>
        <v>3</v>
      </c>
      <c r="T13" s="107">
        <f>'45状況別卒業者数および割合（全日）'!T13+'45状況別卒業者数および割合（定時）'!T13</f>
        <v>60</v>
      </c>
      <c r="U13" s="107">
        <f>'45状況別卒業者数および割合（全日）'!U13+'45状況別卒業者数および割合（定時）'!U13</f>
        <v>0</v>
      </c>
      <c r="V13" s="107">
        <f>'45状況別卒業者数および割合（全日）'!V13+'45状況別卒業者数および割合（定時）'!V13</f>
        <v>0</v>
      </c>
      <c r="W13" s="107">
        <f>'45状況別卒業者数および割合（全日）'!W13+'45状況別卒業者数および割合（定時）'!W13</f>
        <v>0</v>
      </c>
      <c r="X13" s="107">
        <f>'45状況別卒業者数および割合（全日）'!X13+'45状況別卒業者数および割合（定時）'!X13</f>
        <v>0</v>
      </c>
      <c r="Y13" s="107">
        <f>'45状況別卒業者数および割合（全日）'!Y13+'45状況別卒業者数および割合（定時）'!Y13</f>
        <v>2</v>
      </c>
      <c r="Z13" s="107">
        <f>'45状況別卒業者数および割合（全日）'!Z13+'45状況別卒業者数および割合（定時）'!Z13</f>
        <v>0</v>
      </c>
      <c r="AA13" s="107">
        <f>'45状況別卒業者数および割合（全日）'!AA13+'45状況別卒業者数および割合（定時）'!AA13</f>
        <v>9</v>
      </c>
      <c r="AB13" s="107">
        <f>'45状況別卒業者数および割合（全日）'!AB13+'45状況別卒業者数および割合（定時）'!AB13</f>
        <v>31</v>
      </c>
      <c r="AC13" s="107">
        <f>'45状況別卒業者数および割合（全日）'!AC13+'45状況別卒業者数および割合（定時）'!AC13</f>
        <v>116</v>
      </c>
      <c r="AD13" s="106">
        <f>'45状況別卒業者数および割合（全日）'!AD13+'45状況別卒業者数および割合（定時）'!AD13</f>
        <v>157</v>
      </c>
      <c r="AE13" s="74"/>
      <c r="AF13" s="74"/>
    </row>
    <row r="14" spans="2:32" ht="12.75" customHeight="1">
      <c r="B14" s="86" t="s">
        <v>97</v>
      </c>
      <c r="C14" s="80"/>
      <c r="D14" s="79" t="s">
        <v>4</v>
      </c>
      <c r="E14" s="79"/>
      <c r="F14" s="109">
        <f t="shared" si="0"/>
        <v>465</v>
      </c>
      <c r="G14" s="108">
        <f>I14+K14+'45状況別卒業者数および割合（総数）'!M14+'45状況別卒業者数および割合（総数）'!O14+'45状況別卒業者数および割合（総数）'!Q14+'45状況別卒業者数および割合（総数）'!S14+'45状況別卒業者数および割合（総数）'!U14+'45状況別卒業者数および割合（総数）'!W14+'45状況別卒業者数および割合（総数）'!Y14+'45状況別卒業者数および割合（総数）'!AA14+'45状況別卒業者数および割合（総数）'!AC14</f>
        <v>364</v>
      </c>
      <c r="H14" s="108">
        <f>J14+L14+'45状況別卒業者数および割合（総数）'!N14+'45状況別卒業者数および割合（総数）'!P14+'45状況別卒業者数および割合（総数）'!R14+'45状況別卒業者数および割合（総数）'!T14+'45状況別卒業者数および割合（総数）'!V14+'45状況別卒業者数および割合（総数）'!X14+'45状況別卒業者数および割合（総数）'!Z14+'45状況別卒業者数および割合（総数）'!AB14+'45状況別卒業者数および割合（総数）'!AD14</f>
        <v>101</v>
      </c>
      <c r="I14" s="107">
        <f>'45状況別卒業者数および割合（全日）'!I14+'45状況別卒業者数および割合（定時）'!I14</f>
        <v>346</v>
      </c>
      <c r="J14" s="107">
        <f>'45状況別卒業者数および割合（全日）'!J14+'45状況別卒業者数および割合（定時）'!J14</f>
        <v>95</v>
      </c>
      <c r="K14" s="107">
        <f>'45状況別卒業者数および割合（全日）'!K14+'45状況別卒業者数および割合（定時）'!K14</f>
        <v>0</v>
      </c>
      <c r="L14" s="107">
        <f>'45状況別卒業者数および割合（全日）'!L14+'45状況別卒業者数および割合（定時）'!L14</f>
        <v>1</v>
      </c>
      <c r="M14" s="107">
        <f>'45状況別卒業者数および割合（全日）'!M14+'45状況別卒業者数および割合（定時）'!M14</f>
        <v>0</v>
      </c>
      <c r="N14" s="107">
        <f>'45状況別卒業者数および割合（全日）'!N14+'45状況別卒業者数および割合（定時）'!N14</f>
        <v>0</v>
      </c>
      <c r="O14" s="107">
        <f>'45状況別卒業者数および割合（全日）'!O14+'45状況別卒業者数および割合（定時）'!O14</f>
        <v>0</v>
      </c>
      <c r="P14" s="107">
        <f>'45状況別卒業者数および割合（全日）'!P14+'45状況別卒業者数および割合（定時）'!P14</f>
        <v>0</v>
      </c>
      <c r="Q14" s="107">
        <f>'45状況別卒業者数および割合（全日）'!Q14+'45状況別卒業者数および割合（定時）'!Q14</f>
        <v>0</v>
      </c>
      <c r="R14" s="107">
        <f>'45状況別卒業者数および割合（全日）'!R14+'45状況別卒業者数および割合（定時）'!R14</f>
        <v>0</v>
      </c>
      <c r="S14" s="107">
        <f>'45状況別卒業者数および割合（全日）'!S14+'45状況別卒業者数および割合（定時）'!S14</f>
        <v>0</v>
      </c>
      <c r="T14" s="107">
        <f>'45状況別卒業者数および割合（全日）'!T14+'45状況別卒業者数および割合（定時）'!T14</f>
        <v>0</v>
      </c>
      <c r="U14" s="107">
        <f>'45状況別卒業者数および割合（全日）'!U14+'45状況別卒業者数および割合（定時）'!U14</f>
        <v>0</v>
      </c>
      <c r="V14" s="107">
        <f>'45状況別卒業者数および割合（全日）'!V14+'45状況別卒業者数および割合（定時）'!V14</f>
        <v>0</v>
      </c>
      <c r="W14" s="107">
        <f>'45状況別卒業者数および割合（全日）'!W14+'45状況別卒業者数および割合（定時）'!W14</f>
        <v>0</v>
      </c>
      <c r="X14" s="107">
        <f>'45状況別卒業者数および割合（全日）'!X14+'45状況別卒業者数および割合（定時）'!X14</f>
        <v>0</v>
      </c>
      <c r="Y14" s="107">
        <f>'45状況別卒業者数および割合（全日）'!Y14+'45状況別卒業者数および割合（定時）'!Y14</f>
        <v>0</v>
      </c>
      <c r="Z14" s="107">
        <f>'45状況別卒業者数および割合（全日）'!Z14+'45状況別卒業者数および割合（定時）'!Z14</f>
        <v>0</v>
      </c>
      <c r="AA14" s="107">
        <f>'45状況別卒業者数および割合（全日）'!AA14+'45状況別卒業者数および割合（定時）'!AA14</f>
        <v>13</v>
      </c>
      <c r="AB14" s="107">
        <f>'45状況別卒業者数および割合（全日）'!AB14+'45状況別卒業者数および割合（定時）'!AB14</f>
        <v>5</v>
      </c>
      <c r="AC14" s="107">
        <f>'45状況別卒業者数および割合（全日）'!AC14+'45状況別卒業者数および割合（定時）'!AC14</f>
        <v>5</v>
      </c>
      <c r="AD14" s="106">
        <f>'45状況別卒業者数および割合（全日）'!AD14+'45状況別卒業者数および割合（定時）'!AD14</f>
        <v>0</v>
      </c>
      <c r="AE14" s="74"/>
      <c r="AF14" s="74"/>
    </row>
    <row r="15" spans="2:32" ht="12.75" customHeight="1">
      <c r="B15" s="86" t="s">
        <v>96</v>
      </c>
      <c r="C15" s="80"/>
      <c r="D15" s="79" t="s">
        <v>95</v>
      </c>
      <c r="E15" s="79"/>
      <c r="F15" s="109">
        <f t="shared" si="0"/>
        <v>112</v>
      </c>
      <c r="G15" s="108">
        <f>I15+K15+'45状況別卒業者数および割合（総数）'!M15+'45状況別卒業者数および割合（総数）'!O15+'45状況別卒業者数および割合（総数）'!Q15+'45状況別卒業者数および割合（総数）'!S15+'45状況別卒業者数および割合（総数）'!U15+'45状況別卒業者数および割合（総数）'!W15+'45状況別卒業者数および割合（総数）'!Y15+'45状況別卒業者数および割合（総数）'!AA15+'45状況別卒業者数および割合（総数）'!AC15</f>
        <v>89</v>
      </c>
      <c r="H15" s="108">
        <f>J15+L15+'45状況別卒業者数および割合（総数）'!N15+'45状況別卒業者数および割合（総数）'!P15+'45状況別卒業者数および割合（総数）'!R15+'45状況別卒業者数および割合（総数）'!T15+'45状況別卒業者数および割合（総数）'!V15+'45状況別卒業者数および割合（総数）'!X15+'45状況別卒業者数および割合（総数）'!Z15+'45状況別卒業者数および割合（総数）'!AB15+'45状況別卒業者数および割合（総数）'!AD15</f>
        <v>23</v>
      </c>
      <c r="I15" s="107">
        <f>'45状況別卒業者数および割合（全日）'!I15+'45状況別卒業者数および割合（定時）'!I15</f>
        <v>85</v>
      </c>
      <c r="J15" s="107">
        <f>'45状況別卒業者数および割合（全日）'!J15+'45状況別卒業者数および割合（定時）'!J15</f>
        <v>20</v>
      </c>
      <c r="K15" s="107">
        <f>'45状況別卒業者数および割合（全日）'!K15+'45状況別卒業者数および割合（定時）'!K15</f>
        <v>0</v>
      </c>
      <c r="L15" s="107">
        <f>'45状況別卒業者数および割合（全日）'!L15+'45状況別卒業者数および割合（定時）'!L15</f>
        <v>0</v>
      </c>
      <c r="M15" s="107">
        <f>'45状況別卒業者数および割合（全日）'!M15+'45状況別卒業者数および割合（定時）'!M15</f>
        <v>0</v>
      </c>
      <c r="N15" s="107">
        <f>'45状況別卒業者数および割合（全日）'!N15+'45状況別卒業者数および割合（定時）'!N15</f>
        <v>0</v>
      </c>
      <c r="O15" s="107">
        <f>'45状況別卒業者数および割合（全日）'!O15+'45状況別卒業者数および割合（定時）'!O15</f>
        <v>0</v>
      </c>
      <c r="P15" s="107">
        <f>'45状況別卒業者数および割合（全日）'!P15+'45状況別卒業者数および割合（定時）'!P15</f>
        <v>0</v>
      </c>
      <c r="Q15" s="107">
        <f>'45状況別卒業者数および割合（全日）'!Q15+'45状況別卒業者数および割合（定時）'!Q15</f>
        <v>0</v>
      </c>
      <c r="R15" s="107">
        <f>'45状況別卒業者数および割合（全日）'!R15+'45状況別卒業者数および割合（定時）'!R15</f>
        <v>0</v>
      </c>
      <c r="S15" s="107">
        <f>'45状況別卒業者数および割合（全日）'!S15+'45状況別卒業者数および割合（定時）'!S15</f>
        <v>0</v>
      </c>
      <c r="T15" s="107">
        <f>'45状況別卒業者数および割合（全日）'!T15+'45状況別卒業者数および割合（定時）'!T15</f>
        <v>0</v>
      </c>
      <c r="U15" s="107">
        <f>'45状況別卒業者数および割合（全日）'!U15+'45状況別卒業者数および割合（定時）'!U15</f>
        <v>0</v>
      </c>
      <c r="V15" s="107">
        <f>'45状況別卒業者数および割合（全日）'!V15+'45状況別卒業者数および割合（定時）'!V15</f>
        <v>0</v>
      </c>
      <c r="W15" s="107">
        <f>'45状況別卒業者数および割合（全日）'!W15+'45状況別卒業者数および割合（定時）'!W15</f>
        <v>0</v>
      </c>
      <c r="X15" s="107">
        <f>'45状況別卒業者数および割合（全日）'!X15+'45状況別卒業者数および割合（定時）'!X15</f>
        <v>0</v>
      </c>
      <c r="Y15" s="107">
        <f>'45状況別卒業者数および割合（全日）'!Y15+'45状況別卒業者数および割合（定時）'!Y15</f>
        <v>0</v>
      </c>
      <c r="Z15" s="107">
        <f>'45状況別卒業者数および割合（全日）'!Z15+'45状況別卒業者数および割合（定時）'!Z15</f>
        <v>0</v>
      </c>
      <c r="AA15" s="107">
        <f>'45状況別卒業者数および割合（全日）'!AA15+'45状況別卒業者数および割合（定時）'!AA15</f>
        <v>3</v>
      </c>
      <c r="AB15" s="107">
        <f>'45状況別卒業者数および割合（全日）'!AB15+'45状況別卒業者数および割合（定時）'!AB15</f>
        <v>3</v>
      </c>
      <c r="AC15" s="107">
        <f>'45状況別卒業者数および割合（全日）'!AC15+'45状況別卒業者数および割合（定時）'!AC15</f>
        <v>1</v>
      </c>
      <c r="AD15" s="106">
        <f>'45状況別卒業者数および割合（全日）'!AD15+'45状況別卒業者数および割合（定時）'!AD15</f>
        <v>0</v>
      </c>
      <c r="AE15" s="74"/>
      <c r="AF15" s="74"/>
    </row>
    <row r="16" spans="2:32" ht="12.75" customHeight="1">
      <c r="B16" s="82" t="s">
        <v>94</v>
      </c>
      <c r="C16" s="78"/>
      <c r="D16" s="77" t="s">
        <v>93</v>
      </c>
      <c r="E16" s="77"/>
      <c r="F16" s="109">
        <f t="shared" si="0"/>
        <v>353</v>
      </c>
      <c r="G16" s="108">
        <f>I16+K16+'45状況別卒業者数および割合（総数）'!M16+'45状況別卒業者数および割合（総数）'!O16+'45状況別卒業者数および割合（総数）'!Q16+'45状況別卒業者数および割合（総数）'!S16+'45状況別卒業者数および割合（総数）'!U16+'45状況別卒業者数および割合（総数）'!W16+'45状況別卒業者数および割合（総数）'!Y16+'45状況別卒業者数および割合（総数）'!AA16+'45状況別卒業者数および割合（総数）'!AC16</f>
        <v>275</v>
      </c>
      <c r="H16" s="108">
        <f>J16+L16+'45状況別卒業者数および割合（総数）'!N16+'45状況別卒業者数および割合（総数）'!P16+'45状況別卒業者数および割合（総数）'!R16+'45状況別卒業者数および割合（総数）'!T16+'45状況別卒業者数および割合（総数）'!V16+'45状況別卒業者数および割合（総数）'!X16+'45状況別卒業者数および割合（総数）'!Z16+'45状況別卒業者数および割合（総数）'!AB16+'45状況別卒業者数および割合（総数）'!AD16</f>
        <v>78</v>
      </c>
      <c r="I16" s="107">
        <f>'45状況別卒業者数および割合（全日）'!I16+'45状況別卒業者数および割合（定時）'!I16</f>
        <v>261</v>
      </c>
      <c r="J16" s="107">
        <f>'45状況別卒業者数および割合（全日）'!J16+'45状況別卒業者数および割合（定時）'!J16</f>
        <v>75</v>
      </c>
      <c r="K16" s="107">
        <f>'45状況別卒業者数および割合（全日）'!K16+'45状況別卒業者数および割合（定時）'!K16</f>
        <v>0</v>
      </c>
      <c r="L16" s="107">
        <f>'45状況別卒業者数および割合（全日）'!L16+'45状況別卒業者数および割合（定時）'!L16</f>
        <v>1</v>
      </c>
      <c r="M16" s="107">
        <f>'45状況別卒業者数および割合（全日）'!M16+'45状況別卒業者数および割合（定時）'!M16</f>
        <v>0</v>
      </c>
      <c r="N16" s="107">
        <f>'45状況別卒業者数および割合（全日）'!N16+'45状況別卒業者数および割合（定時）'!N16</f>
        <v>0</v>
      </c>
      <c r="O16" s="107">
        <f>'45状況別卒業者数および割合（全日）'!O16+'45状況別卒業者数および割合（定時）'!O16</f>
        <v>0</v>
      </c>
      <c r="P16" s="107">
        <f>'45状況別卒業者数および割合（全日）'!P16+'45状況別卒業者数および割合（定時）'!P16</f>
        <v>0</v>
      </c>
      <c r="Q16" s="107">
        <f>'45状況別卒業者数および割合（全日）'!Q16+'45状況別卒業者数および割合（定時）'!Q16</f>
        <v>0</v>
      </c>
      <c r="R16" s="107">
        <f>'45状況別卒業者数および割合（全日）'!R16+'45状況別卒業者数および割合（定時）'!R16</f>
        <v>0</v>
      </c>
      <c r="S16" s="107">
        <f>'45状況別卒業者数および割合（全日）'!S16+'45状況別卒業者数および割合（定時）'!S16</f>
        <v>0</v>
      </c>
      <c r="T16" s="107">
        <f>'45状況別卒業者数および割合（全日）'!T16+'45状況別卒業者数および割合（定時）'!T16</f>
        <v>0</v>
      </c>
      <c r="U16" s="107">
        <f>'45状況別卒業者数および割合（全日）'!U16+'45状況別卒業者数および割合（定時）'!U16</f>
        <v>0</v>
      </c>
      <c r="V16" s="107">
        <f>'45状況別卒業者数および割合（全日）'!V16+'45状況別卒業者数および割合（定時）'!V16</f>
        <v>0</v>
      </c>
      <c r="W16" s="107">
        <f>'45状況別卒業者数および割合（全日）'!W16+'45状況別卒業者数および割合（定時）'!W16</f>
        <v>0</v>
      </c>
      <c r="X16" s="107">
        <f>'45状況別卒業者数および割合（全日）'!X16+'45状況別卒業者数および割合（定時）'!X16</f>
        <v>0</v>
      </c>
      <c r="Y16" s="107">
        <f>'45状況別卒業者数および割合（全日）'!Y16+'45状況別卒業者数および割合（定時）'!Y16</f>
        <v>0</v>
      </c>
      <c r="Z16" s="107">
        <f>'45状況別卒業者数および割合（全日）'!Z16+'45状況別卒業者数および割合（定時）'!Z16</f>
        <v>0</v>
      </c>
      <c r="AA16" s="107">
        <f>'45状況別卒業者数および割合（全日）'!AA16+'45状況別卒業者数および割合（定時）'!AA16</f>
        <v>10</v>
      </c>
      <c r="AB16" s="107">
        <f>'45状況別卒業者数および割合（全日）'!AB16+'45状況別卒業者数および割合（定時）'!AB16</f>
        <v>2</v>
      </c>
      <c r="AC16" s="107">
        <f>'45状況別卒業者数および割合（全日）'!AC16+'45状況別卒業者数および割合（定時）'!AC16</f>
        <v>4</v>
      </c>
      <c r="AD16" s="106">
        <f>'45状況別卒業者数および割合（全日）'!AD16+'45状況別卒業者数および割合（定時）'!AD16</f>
        <v>0</v>
      </c>
      <c r="AE16" s="74"/>
      <c r="AF16" s="74"/>
    </row>
    <row r="17" spans="2:32" ht="12.75" customHeight="1">
      <c r="B17" s="82" t="s">
        <v>92</v>
      </c>
      <c r="C17" s="77"/>
      <c r="D17" s="77"/>
      <c r="E17" s="77"/>
      <c r="F17" s="109">
        <f t="shared" si="0"/>
        <v>78</v>
      </c>
      <c r="G17" s="108">
        <f>I17+K17+'45状況別卒業者数および割合（総数）'!M17+'45状況別卒業者数および割合（総数）'!O17+'45状況別卒業者数および割合（総数）'!Q17+'45状況別卒業者数および割合（総数）'!S17+'45状況別卒業者数および割合（総数）'!U17+'45状況別卒業者数および割合（総数）'!W17+'45状況別卒業者数および割合（総数）'!Y17+'45状況別卒業者数および割合（総数）'!AA17+'45状況別卒業者数および割合（総数）'!AC17</f>
        <v>75</v>
      </c>
      <c r="H17" s="108">
        <f>J17+L17+'45状況別卒業者数および割合（総数）'!N17+'45状況別卒業者数および割合（総数）'!P17+'45状況別卒業者数および割合（総数）'!R17+'45状況別卒業者数および割合（総数）'!T17+'45状況別卒業者数および割合（総数）'!V17+'45状況別卒業者数および割合（総数）'!X17+'45状況別卒業者数および割合（総数）'!Z17+'45状況別卒業者数および割合（総数）'!AB17+'45状況別卒業者数および割合（総数）'!AD17</f>
        <v>3</v>
      </c>
      <c r="I17" s="107">
        <f>'45状況別卒業者数および割合（全日）'!I17+'45状況別卒業者数および割合（定時）'!I17</f>
        <v>33</v>
      </c>
      <c r="J17" s="107">
        <f>'45状況別卒業者数および割合（全日）'!J17+'45状況別卒業者数および割合（定時）'!J17</f>
        <v>2</v>
      </c>
      <c r="K17" s="107">
        <f>'45状況別卒業者数および割合（全日）'!K17+'45状況別卒業者数および割合（定時）'!K17</f>
        <v>8</v>
      </c>
      <c r="L17" s="107">
        <f>'45状況別卒業者数および割合（全日）'!L17+'45状況別卒業者数および割合（定時）'!L17</f>
        <v>1</v>
      </c>
      <c r="M17" s="107">
        <f>'45状況別卒業者数および割合（全日）'!M17+'45状況別卒業者数および割合（定時）'!M17</f>
        <v>21</v>
      </c>
      <c r="N17" s="107">
        <f>'45状況別卒業者数および割合（全日）'!N17+'45状況別卒業者数および割合（定時）'!N17</f>
        <v>0</v>
      </c>
      <c r="O17" s="107">
        <f>'45状況別卒業者数および割合（全日）'!O17+'45状況別卒業者数および割合（定時）'!O17</f>
        <v>1</v>
      </c>
      <c r="P17" s="107">
        <f>'45状況別卒業者数および割合（全日）'!P17+'45状況別卒業者数および割合（定時）'!P17</f>
        <v>0</v>
      </c>
      <c r="Q17" s="107">
        <f>'45状況別卒業者数および割合（全日）'!Q17+'45状況別卒業者数および割合（定時）'!Q17</f>
        <v>0</v>
      </c>
      <c r="R17" s="107">
        <f>'45状況別卒業者数および割合（全日）'!R17+'45状況別卒業者数および割合（定時）'!R17</f>
        <v>0</v>
      </c>
      <c r="S17" s="107">
        <f>'45状況別卒業者数および割合（全日）'!S17+'45状況別卒業者数および割合（定時）'!S17</f>
        <v>0</v>
      </c>
      <c r="T17" s="107">
        <f>'45状況別卒業者数および割合（全日）'!T17+'45状況別卒業者数および割合（定時）'!T17</f>
        <v>0</v>
      </c>
      <c r="U17" s="107">
        <f>'45状況別卒業者数および割合（全日）'!U17+'45状況別卒業者数および割合（定時）'!U17</f>
        <v>0</v>
      </c>
      <c r="V17" s="107">
        <f>'45状況別卒業者数および割合（全日）'!V17+'45状況別卒業者数および割合（定時）'!V17</f>
        <v>0</v>
      </c>
      <c r="W17" s="107">
        <f>'45状況別卒業者数および割合（全日）'!W17+'45状況別卒業者数および割合（定時）'!W17</f>
        <v>0</v>
      </c>
      <c r="X17" s="107">
        <f>'45状況別卒業者数および割合（全日）'!X17+'45状況別卒業者数および割合（定時）'!X17</f>
        <v>0</v>
      </c>
      <c r="Y17" s="107">
        <f>'45状況別卒業者数および割合（全日）'!Y17+'45状況別卒業者数および割合（定時）'!Y17</f>
        <v>0</v>
      </c>
      <c r="Z17" s="107">
        <f>'45状況別卒業者数および割合（全日）'!Z17+'45状況別卒業者数および割合（定時）'!Z17</f>
        <v>0</v>
      </c>
      <c r="AA17" s="107">
        <f>'45状況別卒業者数および割合（全日）'!AA17+'45状況別卒業者数および割合（定時）'!AA17</f>
        <v>0</v>
      </c>
      <c r="AB17" s="107">
        <f>'45状況別卒業者数および割合（全日）'!AB17+'45状況別卒業者数および割合（定時）'!AB17</f>
        <v>0</v>
      </c>
      <c r="AC17" s="107">
        <f>'45状況別卒業者数および割合（全日）'!AC17+'45状況別卒業者数および割合（定時）'!AC17</f>
        <v>12</v>
      </c>
      <c r="AD17" s="106">
        <f>'45状況別卒業者数および割合（全日）'!AD17+'45状況別卒業者数および割合（定時）'!AD17</f>
        <v>0</v>
      </c>
      <c r="AE17" s="74"/>
      <c r="AF17" s="74"/>
    </row>
    <row r="18" spans="2:32" ht="12.75" customHeight="1">
      <c r="B18" s="82" t="s">
        <v>91</v>
      </c>
      <c r="C18" s="77"/>
      <c r="D18" s="77"/>
      <c r="E18" s="77"/>
      <c r="F18" s="109">
        <f t="shared" si="0"/>
        <v>2057</v>
      </c>
      <c r="G18" s="108">
        <f>I18+K18+'45状況別卒業者数および割合（総数）'!M18+'45状況別卒業者数および割合（総数）'!O18+'45状況別卒業者数および割合（総数）'!Q18+'45状況別卒業者数および割合（総数）'!S18+'45状況別卒業者数および割合（総数）'!U18+'45状況別卒業者数および割合（総数）'!W18+'45状況別卒業者数および割合（総数）'!Y18+'45状況別卒業者数および割合（総数）'!AA18+'45状況別卒業者数および割合（総数）'!AC18</f>
        <v>1211</v>
      </c>
      <c r="H18" s="108">
        <f>J18+L18+'45状況別卒業者数および割合（総数）'!N18+'45状況別卒業者数および割合（総数）'!P18+'45状況別卒業者数および割合（総数）'!R18+'45状況別卒業者数および割合（総数）'!T18+'45状況別卒業者数および割合（総数）'!V18+'45状況別卒業者数および割合（総数）'!X18+'45状況別卒業者数および割合（総数）'!Z18+'45状況別卒業者数および割合（総数）'!AB18+'45状況別卒業者数および割合（総数）'!AD18</f>
        <v>846</v>
      </c>
      <c r="I18" s="107">
        <f>'45状況別卒業者数および割合（全日）'!I18+'45状況別卒業者数および割合（定時）'!I18</f>
        <v>388</v>
      </c>
      <c r="J18" s="107">
        <f>'45状況別卒業者数および割合（全日）'!J18+'45状況別卒業者数および割合（定時）'!J18</f>
        <v>323</v>
      </c>
      <c r="K18" s="107">
        <f>'45状況別卒業者数および割合（全日）'!K18+'45状況別卒業者数および割合（定時）'!K18</f>
        <v>124</v>
      </c>
      <c r="L18" s="107">
        <f>'45状況別卒業者数および割合（全日）'!L18+'45状況別卒業者数および割合（定時）'!L18</f>
        <v>101</v>
      </c>
      <c r="M18" s="107">
        <f>'45状況別卒業者数および割合（全日）'!M18+'45状況別卒業者数および割合（定時）'!M18</f>
        <v>426</v>
      </c>
      <c r="N18" s="107">
        <f>'45状況別卒業者数および割合（全日）'!N18+'45状況別卒業者数および割合（定時）'!N18</f>
        <v>27</v>
      </c>
      <c r="O18" s="107">
        <f>'45状況別卒業者数および割合（全日）'!O18+'45状況別卒業者数および割合（定時）'!O18</f>
        <v>61</v>
      </c>
      <c r="P18" s="107">
        <f>'45状況別卒業者数および割合（全日）'!P18+'45状況別卒業者数および割合（定時）'!P18</f>
        <v>148</v>
      </c>
      <c r="Q18" s="107">
        <f>'45状況別卒業者数および割合（全日）'!Q18+'45状況別卒業者数および割合（定時）'!Q18</f>
        <v>0</v>
      </c>
      <c r="R18" s="107">
        <f>'45状況別卒業者数および割合（全日）'!R18+'45状況別卒業者数および割合（定時）'!R18</f>
        <v>0</v>
      </c>
      <c r="S18" s="107">
        <f>'45状況別卒業者数および割合（全日）'!S18+'45状況別卒業者数および割合（定時）'!S18</f>
        <v>4</v>
      </c>
      <c r="T18" s="107">
        <f>'45状況別卒業者数および割合（全日）'!T18+'45状況別卒業者数および割合（定時）'!T18</f>
        <v>35</v>
      </c>
      <c r="U18" s="107">
        <f>'45状況別卒業者数および割合（全日）'!U18+'45状況別卒業者数および割合（定時）'!U18</f>
        <v>0</v>
      </c>
      <c r="V18" s="107">
        <f>'45状況別卒業者数および割合（全日）'!V18+'45状況別卒業者数および割合（定時）'!V18</f>
        <v>0</v>
      </c>
      <c r="W18" s="107">
        <f>'45状況別卒業者数および割合（全日）'!W18+'45状況別卒業者数および割合（定時）'!W18</f>
        <v>0</v>
      </c>
      <c r="X18" s="107">
        <f>'45状況別卒業者数および割合（全日）'!X18+'45状況別卒業者数および割合（定時）'!X18</f>
        <v>0</v>
      </c>
      <c r="Y18" s="107">
        <f>'45状況別卒業者数および割合（全日）'!Y18+'45状況別卒業者数および割合（定時）'!Y18</f>
        <v>5</v>
      </c>
      <c r="Z18" s="107">
        <f>'45状況別卒業者数および割合（全日）'!Z18+'45状況別卒業者数および割合（定時）'!Z18</f>
        <v>16</v>
      </c>
      <c r="AA18" s="107">
        <f>'45状況別卒業者数および割合（全日）'!AA18+'45状況別卒業者数および割合（定時）'!AA18</f>
        <v>11</v>
      </c>
      <c r="AB18" s="107">
        <f>'45状況別卒業者数および割合（全日）'!AB18+'45状況別卒業者数および割合（定時）'!AB18</f>
        <v>13</v>
      </c>
      <c r="AC18" s="107">
        <f>'45状況別卒業者数および割合（全日）'!AC18+'45状況別卒業者数および割合（定時）'!AC18</f>
        <v>192</v>
      </c>
      <c r="AD18" s="106">
        <f>'45状況別卒業者数および割合（全日）'!AD18+'45状況別卒業者数および割合（定時）'!AD18</f>
        <v>183</v>
      </c>
      <c r="AE18" s="74"/>
      <c r="AF18" s="74"/>
    </row>
    <row r="19" spans="2:32" ht="12.75" customHeight="1">
      <c r="B19" s="82" t="s">
        <v>90</v>
      </c>
      <c r="C19" s="77"/>
      <c r="D19" s="77"/>
      <c r="E19" s="77"/>
      <c r="F19" s="109">
        <f t="shared" si="0"/>
        <v>255</v>
      </c>
      <c r="G19" s="108">
        <f>I19+K19+'45状況別卒業者数および割合（総数）'!M19+'45状況別卒業者数および割合（総数）'!O19+'45状況別卒業者数および割合（総数）'!Q19+'45状況別卒業者数および割合（総数）'!S19+'45状況別卒業者数および割合（総数）'!U19+'45状況別卒業者数および割合（総数）'!W19+'45状況別卒業者数および割合（総数）'!Y19+'45状況別卒業者数および割合（総数）'!AA19+'45状況別卒業者数および割合（総数）'!AC19</f>
        <v>79</v>
      </c>
      <c r="H19" s="108">
        <f>J19+L19+'45状況別卒業者数および割合（総数）'!N19+'45状況別卒業者数および割合（総数）'!P19+'45状況別卒業者数および割合（総数）'!R19+'45状況別卒業者数および割合（総数）'!T19+'45状況別卒業者数および割合（総数）'!V19+'45状況別卒業者数および割合（総数）'!X19+'45状況別卒業者数および割合（総数）'!Z19+'45状況別卒業者数および割合（総数）'!AB19+'45状況別卒業者数および割合（総数）'!AD19</f>
        <v>176</v>
      </c>
      <c r="I19" s="107">
        <f>'45状況別卒業者数および割合（全日）'!I19+'45状況別卒業者数および割合（定時）'!I19</f>
        <v>42</v>
      </c>
      <c r="J19" s="107">
        <f>'45状況別卒業者数および割合（全日）'!J19+'45状況別卒業者数および割合（定時）'!J19</f>
        <v>111</v>
      </c>
      <c r="K19" s="107">
        <f>'45状況別卒業者数および割合（全日）'!K19+'45状況別卒業者数および割合（定時）'!K19</f>
        <v>3</v>
      </c>
      <c r="L19" s="107">
        <f>'45状況別卒業者数および割合（全日）'!L19+'45状況別卒業者数および割合（定時）'!L19</f>
        <v>4</v>
      </c>
      <c r="M19" s="107">
        <f>'45状況別卒業者数および割合（全日）'!M19+'45状況別卒業者数および割合（定時）'!M19</f>
        <v>14</v>
      </c>
      <c r="N19" s="107">
        <f>'45状況別卒業者数および割合（全日）'!N19+'45状況別卒業者数および割合（定時）'!N19</f>
        <v>7</v>
      </c>
      <c r="O19" s="107">
        <f>'45状況別卒業者数および割合（全日）'!O19+'45状況別卒業者数および割合（定時）'!O19</f>
        <v>7</v>
      </c>
      <c r="P19" s="107">
        <f>'45状況別卒業者数および割合（全日）'!P19+'45状況別卒業者数および割合（定時）'!P19</f>
        <v>3</v>
      </c>
      <c r="Q19" s="107">
        <f>'45状況別卒業者数および割合（全日）'!Q19+'45状況別卒業者数および割合（定時）'!Q19</f>
        <v>0</v>
      </c>
      <c r="R19" s="107">
        <f>'45状況別卒業者数および割合（全日）'!R19+'45状況別卒業者数および割合（定時）'!R19</f>
        <v>0</v>
      </c>
      <c r="S19" s="107">
        <f>'45状況別卒業者数および割合（全日）'!S19+'45状況別卒業者数および割合（定時）'!S19</f>
        <v>3</v>
      </c>
      <c r="T19" s="107">
        <f>'45状況別卒業者数および割合（全日）'!T19+'45状況別卒業者数および割合（定時）'!T19</f>
        <v>23</v>
      </c>
      <c r="U19" s="107">
        <f>'45状況別卒業者数および割合（全日）'!U19+'45状況別卒業者数および割合（定時）'!U19</f>
        <v>0</v>
      </c>
      <c r="V19" s="107">
        <f>'45状況別卒業者数および割合（全日）'!V19+'45状況別卒業者数および割合（定時）'!V19</f>
        <v>0</v>
      </c>
      <c r="W19" s="107">
        <f>'45状況別卒業者数および割合（全日）'!W19+'45状況別卒業者数および割合（定時）'!W19</f>
        <v>0</v>
      </c>
      <c r="X19" s="107">
        <f>'45状況別卒業者数および割合（全日）'!X19+'45状況別卒業者数および割合（定時）'!X19</f>
        <v>0</v>
      </c>
      <c r="Y19" s="107">
        <f>'45状況別卒業者数および割合（全日）'!Y19+'45状況別卒業者数および割合（定時）'!Y19</f>
        <v>0</v>
      </c>
      <c r="Z19" s="107">
        <f>'45状況別卒業者数および割合（全日）'!Z19+'45状況別卒業者数および割合（定時）'!Z19</f>
        <v>0</v>
      </c>
      <c r="AA19" s="107">
        <f>'45状況別卒業者数および割合（全日）'!AA19+'45状況別卒業者数および割合（定時）'!AA19</f>
        <v>0</v>
      </c>
      <c r="AB19" s="107">
        <f>'45状況別卒業者数および割合（全日）'!AB19+'45状況別卒業者数および割合（定時）'!AB19</f>
        <v>11</v>
      </c>
      <c r="AC19" s="107">
        <f>'45状況別卒業者数および割合（全日）'!AC19+'45状況別卒業者数および割合（定時）'!AC19</f>
        <v>10</v>
      </c>
      <c r="AD19" s="106">
        <f>'45状況別卒業者数および割合（全日）'!AD19+'45状況別卒業者数および割合（定時）'!AD19</f>
        <v>17</v>
      </c>
      <c r="AE19" s="74"/>
      <c r="AF19" s="74"/>
    </row>
    <row r="20" spans="2:32" ht="12.75" customHeight="1">
      <c r="B20" s="85" t="s">
        <v>89</v>
      </c>
      <c r="C20" s="84"/>
      <c r="D20" s="83"/>
      <c r="E20" s="77"/>
      <c r="F20" s="109">
        <f t="shared" si="0"/>
        <v>495</v>
      </c>
      <c r="G20" s="108">
        <f>I20+K20+'45状況別卒業者数および割合（総数）'!M20+'45状況別卒業者数および割合（総数）'!O20+'45状況別卒業者数および割合（総数）'!Q20+'45状況別卒業者数および割合（総数）'!S20+'45状況別卒業者数および割合（総数）'!U20+'45状況別卒業者数および割合（総数）'!W20+'45状況別卒業者数および割合（総数）'!Y20+'45状況別卒業者数および割合（総数）'!AA20+'45状況別卒業者数および割合（総数）'!AC20</f>
        <v>231</v>
      </c>
      <c r="H20" s="108">
        <f>J20+L20+'45状況別卒業者数および割合（総数）'!N20+'45状況別卒業者数および割合（総数）'!P20+'45状況別卒業者数および割合（総数）'!R20+'45状況別卒業者数および割合（総数）'!T20+'45状況別卒業者数および割合（総数）'!V20+'45状況別卒業者数および割合（総数）'!X20+'45状況別卒業者数および割合（総数）'!Z20+'45状況別卒業者数および割合（総数）'!AB20+'45状況別卒業者数および割合（総数）'!AD20</f>
        <v>264</v>
      </c>
      <c r="I20" s="107">
        <f>'45状況別卒業者数および割合（全日）'!I20+'45状況別卒業者数および割合（定時）'!I20</f>
        <v>180</v>
      </c>
      <c r="J20" s="107">
        <f>'45状況別卒業者数および割合（全日）'!J20+'45状況別卒業者数および割合（定時）'!J20</f>
        <v>157</v>
      </c>
      <c r="K20" s="107">
        <f>'45状況別卒業者数および割合（全日）'!K20+'45状況別卒業者数および割合（定時）'!K20</f>
        <v>10</v>
      </c>
      <c r="L20" s="107">
        <f>'45状況別卒業者数および割合（全日）'!L20+'45状況別卒業者数および割合（定時）'!L20</f>
        <v>20</v>
      </c>
      <c r="M20" s="107">
        <f>'45状況別卒業者数および割合（全日）'!M20+'45状況別卒業者数および割合（定時）'!M20</f>
        <v>14</v>
      </c>
      <c r="N20" s="107">
        <f>'45状況別卒業者数および割合（全日）'!N20+'45状況別卒業者数および割合（定時）'!N20</f>
        <v>11</v>
      </c>
      <c r="O20" s="107">
        <f>'45状況別卒業者数および割合（全日）'!O20+'45状況別卒業者数および割合（定時）'!O20</f>
        <v>4</v>
      </c>
      <c r="P20" s="107">
        <f>'45状況別卒業者数および割合（全日）'!P20+'45状況別卒業者数および割合（定時）'!P20</f>
        <v>23</v>
      </c>
      <c r="Q20" s="107">
        <f>'45状況別卒業者数および割合（全日）'!Q20+'45状況別卒業者数および割合（定時）'!Q20</f>
        <v>0</v>
      </c>
      <c r="R20" s="107">
        <f>'45状況別卒業者数および割合（全日）'!R20+'45状況別卒業者数および割合（定時）'!R20</f>
        <v>0</v>
      </c>
      <c r="S20" s="107">
        <f>'45状況別卒業者数および割合（全日）'!S20+'45状況別卒業者数および割合（定時）'!S20</f>
        <v>4</v>
      </c>
      <c r="T20" s="107">
        <f>'45状況別卒業者数および割合（全日）'!T20+'45状況別卒業者数および割合（定時）'!T20</f>
        <v>7</v>
      </c>
      <c r="U20" s="107">
        <f>'45状況別卒業者数および割合（全日）'!U20+'45状況別卒業者数および割合（定時）'!U20</f>
        <v>0</v>
      </c>
      <c r="V20" s="107">
        <f>'45状況別卒業者数および割合（全日）'!V20+'45状況別卒業者数および割合（定時）'!V20</f>
        <v>0</v>
      </c>
      <c r="W20" s="107">
        <f>'45状況別卒業者数および割合（全日）'!W20+'45状況別卒業者数および割合（定時）'!W20</f>
        <v>0</v>
      </c>
      <c r="X20" s="107">
        <f>'45状況別卒業者数および割合（全日）'!X20+'45状況別卒業者数および割合（定時）'!X20</f>
        <v>0</v>
      </c>
      <c r="Y20" s="107">
        <f>'45状況別卒業者数および割合（全日）'!Y20+'45状況別卒業者数および割合（定時）'!Y20</f>
        <v>1</v>
      </c>
      <c r="Z20" s="107">
        <f>'45状況別卒業者数および割合（全日）'!Z20+'45状況別卒業者数および割合（定時）'!Z20</f>
        <v>0</v>
      </c>
      <c r="AA20" s="107">
        <f>'45状況別卒業者数および割合（全日）'!AA20+'45状況別卒業者数および割合（定時）'!AA20</f>
        <v>3</v>
      </c>
      <c r="AB20" s="107">
        <f>'45状況別卒業者数および割合（全日）'!AB20+'45状況別卒業者数および割合（定時）'!AB20</f>
        <v>15</v>
      </c>
      <c r="AC20" s="107">
        <f>'45状況別卒業者数および割合（全日）'!AC20+'45状況別卒業者数および割合（定時）'!AC20</f>
        <v>15</v>
      </c>
      <c r="AD20" s="106">
        <f>'45状況別卒業者数および割合（全日）'!AD20+'45状況別卒業者数および割合（定時）'!AD20</f>
        <v>31</v>
      </c>
      <c r="AE20" s="74"/>
      <c r="AF20" s="74"/>
    </row>
    <row r="21" spans="2:32" ht="12.75" customHeight="1">
      <c r="B21" s="112" t="s">
        <v>109</v>
      </c>
      <c r="C21" s="111"/>
      <c r="D21" s="110"/>
      <c r="E21" s="77"/>
      <c r="F21" s="109">
        <f t="shared" si="0"/>
        <v>0</v>
      </c>
      <c r="G21" s="108">
        <f>I21+K21+'45状況別卒業者数および割合（総数）'!M21+'45状況別卒業者数および割合（総数）'!O21+'45状況別卒業者数および割合（総数）'!Q21+'45状況別卒業者数および割合（総数）'!S21+'45状況別卒業者数および割合（総数）'!U21+'45状況別卒業者数および割合（総数）'!W21+'45状況別卒業者数および割合（総数）'!Y21+'45状況別卒業者数および割合（総数）'!AA21+'45状況別卒業者数および割合（総数）'!AC21</f>
        <v>0</v>
      </c>
      <c r="H21" s="108">
        <f>J21+L21+'45状況別卒業者数および割合（総数）'!N21+'45状況別卒業者数および割合（総数）'!P21+'45状況別卒業者数および割合（総数）'!R21+'45状況別卒業者数および割合（総数）'!T21+'45状況別卒業者数および割合（総数）'!V21+'45状況別卒業者数および割合（総数）'!X21+'45状況別卒業者数および割合（総数）'!Z21+'45状況別卒業者数および割合（総数）'!AB21+'45状況別卒業者数および割合（総数）'!AD21</f>
        <v>0</v>
      </c>
      <c r="I21" s="107">
        <f>'45状況別卒業者数および割合（全日）'!I21+'45状況別卒業者数および割合（定時）'!I21</f>
        <v>0</v>
      </c>
      <c r="J21" s="107">
        <f>'45状況別卒業者数および割合（全日）'!J21+'45状況別卒業者数および割合（定時）'!J21</f>
        <v>0</v>
      </c>
      <c r="K21" s="107">
        <f>'45状況別卒業者数および割合（全日）'!K21+'45状況別卒業者数および割合（定時）'!K21</f>
        <v>0</v>
      </c>
      <c r="L21" s="107">
        <f>'45状況別卒業者数および割合（全日）'!L21+'45状況別卒業者数および割合（定時）'!L21</f>
        <v>0</v>
      </c>
      <c r="M21" s="107">
        <f>'45状況別卒業者数および割合（全日）'!M21+'45状況別卒業者数および割合（定時）'!M21</f>
        <v>0</v>
      </c>
      <c r="N21" s="107">
        <f>'45状況別卒業者数および割合（全日）'!N21+'45状況別卒業者数および割合（定時）'!N21</f>
        <v>0</v>
      </c>
      <c r="O21" s="107">
        <f>'45状況別卒業者数および割合（全日）'!O21+'45状況別卒業者数および割合（定時）'!O21</f>
        <v>0</v>
      </c>
      <c r="P21" s="107">
        <f>'45状況別卒業者数および割合（全日）'!P21+'45状況別卒業者数および割合（定時）'!P21</f>
        <v>0</v>
      </c>
      <c r="Q21" s="107">
        <f>'45状況別卒業者数および割合（全日）'!Q21+'45状況別卒業者数および割合（定時）'!Q21</f>
        <v>0</v>
      </c>
      <c r="R21" s="107">
        <f>'45状況別卒業者数および割合（全日）'!R21+'45状況別卒業者数および割合（定時）'!R21</f>
        <v>0</v>
      </c>
      <c r="S21" s="107">
        <f>'45状況別卒業者数および割合（全日）'!S21+'45状況別卒業者数および割合（定時）'!S21</f>
        <v>0</v>
      </c>
      <c r="T21" s="107">
        <f>'45状況別卒業者数および割合（全日）'!T21+'45状況別卒業者数および割合（定時）'!T21</f>
        <v>0</v>
      </c>
      <c r="U21" s="107">
        <f>'45状況別卒業者数および割合（全日）'!U21+'45状況別卒業者数および割合（定時）'!U21</f>
        <v>0</v>
      </c>
      <c r="V21" s="107">
        <f>'45状況別卒業者数および割合（全日）'!V21+'45状況別卒業者数および割合（定時）'!V21</f>
        <v>0</v>
      </c>
      <c r="W21" s="107">
        <f>'45状況別卒業者数および割合（全日）'!W21+'45状況別卒業者数および割合（定時）'!W21</f>
        <v>0</v>
      </c>
      <c r="X21" s="107">
        <f>'45状況別卒業者数および割合（全日）'!X21+'45状況別卒業者数および割合（定時）'!X21</f>
        <v>0</v>
      </c>
      <c r="Y21" s="107">
        <f>'45状況別卒業者数および割合（全日）'!Y21+'45状況別卒業者数および割合（定時）'!Y21</f>
        <v>0</v>
      </c>
      <c r="Z21" s="107">
        <f>'45状況別卒業者数および割合（全日）'!Z21+'45状況別卒業者数および割合（定時）'!Z21</f>
        <v>0</v>
      </c>
      <c r="AA21" s="107">
        <f>'45状況別卒業者数および割合（全日）'!AA21+'45状況別卒業者数および割合（定時）'!AA21</f>
        <v>0</v>
      </c>
      <c r="AB21" s="107">
        <f>'45状況別卒業者数および割合（全日）'!AB21+'45状況別卒業者数および割合（定時）'!AB21</f>
        <v>0</v>
      </c>
      <c r="AC21" s="107">
        <f>'45状況別卒業者数および割合（全日）'!AC21+'45状況別卒業者数および割合（定時）'!AC21</f>
        <v>0</v>
      </c>
      <c r="AD21" s="106">
        <f>'45状況別卒業者数および割合（全日）'!AD21+'45状況別卒業者数および割合（定時）'!AD21</f>
        <v>0</v>
      </c>
      <c r="AE21" s="74"/>
      <c r="AF21" s="74"/>
    </row>
    <row r="22" spans="2:32" ht="12.75" customHeight="1">
      <c r="B22" s="203"/>
      <c r="C22" s="79"/>
      <c r="D22" s="80"/>
      <c r="E22" s="79" t="s">
        <v>87</v>
      </c>
      <c r="F22" s="109">
        <f t="shared" si="0"/>
        <v>2</v>
      </c>
      <c r="G22" s="108">
        <f>I22+K22+'45状況別卒業者数および割合（総数）'!M22+'45状況別卒業者数および割合（総数）'!O22+'45状況別卒業者数および割合（総数）'!Q22+'45状況別卒業者数および割合（総数）'!S22+'45状況別卒業者数および割合（総数）'!U22+'45状況別卒業者数および割合（総数）'!W22+'45状況別卒業者数および割合（総数）'!Y22+'45状況別卒業者数および割合（総数）'!AA22+'45状況別卒業者数および割合（総数）'!AC22</f>
        <v>1</v>
      </c>
      <c r="H22" s="108">
        <f>J22+L22+'45状況別卒業者数および割合（総数）'!N22+'45状況別卒業者数および割合（総数）'!P22+'45状況別卒業者数および割合（総数）'!R22+'45状況別卒業者数および割合（総数）'!T22+'45状況別卒業者数および割合（総数）'!V22+'45状況別卒業者数および割合（総数）'!X22+'45状況別卒業者数および割合（総数）'!Z22+'45状況別卒業者数および割合（総数）'!AB22+'45状況別卒業者数および割合（総数）'!AD22</f>
        <v>1</v>
      </c>
      <c r="I22" s="107">
        <f>'45状況別卒業者数および割合（全日）'!I22+'45状況別卒業者数および割合（定時）'!I22</f>
        <v>1</v>
      </c>
      <c r="J22" s="107">
        <f>'45状況別卒業者数および割合（全日）'!J22+'45状況別卒業者数および割合（定時）'!J22</f>
        <v>1</v>
      </c>
      <c r="K22" s="107">
        <f>'45状況別卒業者数および割合（全日）'!K22+'45状況別卒業者数および割合（定時）'!K22</f>
        <v>0</v>
      </c>
      <c r="L22" s="107">
        <f>'45状況別卒業者数および割合（全日）'!L22+'45状況別卒業者数および割合（定時）'!L22</f>
        <v>0</v>
      </c>
      <c r="M22" s="107">
        <f>'45状況別卒業者数および割合（全日）'!M22+'45状況別卒業者数および割合（定時）'!M22</f>
        <v>0</v>
      </c>
      <c r="N22" s="107">
        <f>'45状況別卒業者数および割合（全日）'!N22+'45状況別卒業者数および割合（定時）'!N22</f>
        <v>0</v>
      </c>
      <c r="O22" s="107">
        <f>'45状況別卒業者数および割合（全日）'!O22+'45状況別卒業者数および割合（定時）'!O22</f>
        <v>0</v>
      </c>
      <c r="P22" s="107">
        <f>'45状況別卒業者数および割合（全日）'!P22+'45状況別卒業者数および割合（定時）'!P22</f>
        <v>0</v>
      </c>
      <c r="Q22" s="107">
        <f>'45状況別卒業者数および割合（全日）'!Q22+'45状況別卒業者数および割合（定時）'!Q22</f>
        <v>0</v>
      </c>
      <c r="R22" s="107">
        <f>'45状況別卒業者数および割合（全日）'!R22+'45状況別卒業者数および割合（定時）'!R22</f>
        <v>0</v>
      </c>
      <c r="S22" s="107">
        <f>'45状況別卒業者数および割合（全日）'!S22+'45状況別卒業者数および割合（定時）'!S22</f>
        <v>0</v>
      </c>
      <c r="T22" s="107">
        <f>'45状況別卒業者数および割合（全日）'!T22+'45状況別卒業者数および割合（定時）'!T22</f>
        <v>0</v>
      </c>
      <c r="U22" s="107">
        <f>'45状況別卒業者数および割合（全日）'!U22+'45状況別卒業者数および割合（定時）'!U22</f>
        <v>0</v>
      </c>
      <c r="V22" s="107">
        <f>'45状況別卒業者数および割合（全日）'!V22+'45状況別卒業者数および割合（定時）'!V22</f>
        <v>0</v>
      </c>
      <c r="W22" s="107">
        <f>'45状況別卒業者数および割合（全日）'!W22+'45状況別卒業者数および割合（定時）'!W22</f>
        <v>0</v>
      </c>
      <c r="X22" s="107">
        <f>'45状況別卒業者数および割合（全日）'!X22+'45状況別卒業者数および割合（定時）'!X22</f>
        <v>0</v>
      </c>
      <c r="Y22" s="107">
        <f>'45状況別卒業者数および割合（全日）'!Y22+'45状況別卒業者数および割合（定時）'!Y22</f>
        <v>0</v>
      </c>
      <c r="Z22" s="107">
        <f>'45状況別卒業者数および割合（全日）'!Z22+'45状況別卒業者数および割合（定時）'!Z22</f>
        <v>0</v>
      </c>
      <c r="AA22" s="107">
        <f>'45状況別卒業者数および割合（全日）'!AA22+'45状況別卒業者数および割合（定時）'!AA22</f>
        <v>0</v>
      </c>
      <c r="AB22" s="107">
        <f>'45状況別卒業者数および割合（全日）'!AB22+'45状況別卒業者数および割合（定時）'!AB22</f>
        <v>0</v>
      </c>
      <c r="AC22" s="107">
        <f>'45状況別卒業者数および割合（全日）'!AC22+'45状況別卒業者数および割合（定時）'!AC22</f>
        <v>0</v>
      </c>
      <c r="AD22" s="106">
        <f>'45状況別卒業者数および割合（全日）'!AD22+'45状況別卒業者数および割合（定時）'!AD22</f>
        <v>0</v>
      </c>
      <c r="AE22" s="74"/>
      <c r="AF22" s="74"/>
    </row>
    <row r="23" spans="2:32" ht="12.75" customHeight="1">
      <c r="B23" s="205" t="s">
        <v>86</v>
      </c>
      <c r="C23" s="79"/>
      <c r="D23" s="80"/>
      <c r="E23" s="79" t="s">
        <v>85</v>
      </c>
      <c r="F23" s="109">
        <f t="shared" si="0"/>
        <v>0</v>
      </c>
      <c r="G23" s="108">
        <f>I23+K23+'45状況別卒業者数および割合（総数）'!M23+'45状況別卒業者数および割合（総数）'!O23+'45状況別卒業者数および割合（総数）'!Q23+'45状況別卒業者数および割合（総数）'!S23+'45状況別卒業者数および割合（総数）'!U23+'45状況別卒業者数および割合（総数）'!W23+'45状況別卒業者数および割合（総数）'!Y23+'45状況別卒業者数および割合（総数）'!AA23+'45状況別卒業者数および割合（総数）'!AC23</f>
        <v>0</v>
      </c>
      <c r="H23" s="108">
        <f>J23+L23+'45状況別卒業者数および割合（総数）'!N23+'45状況別卒業者数および割合（総数）'!P23+'45状況別卒業者数および割合（総数）'!R23+'45状況別卒業者数および割合（総数）'!T23+'45状況別卒業者数および割合（総数）'!V23+'45状況別卒業者数および割合（総数）'!X23+'45状況別卒業者数および割合（総数）'!Z23+'45状況別卒業者数および割合（総数）'!AB23+'45状況別卒業者数および割合（総数）'!AD23</f>
        <v>0</v>
      </c>
      <c r="I23" s="107">
        <f>'45状況別卒業者数および割合（全日）'!I23+'45状況別卒業者数および割合（定時）'!I23</f>
        <v>0</v>
      </c>
      <c r="J23" s="107">
        <f>'45状況別卒業者数および割合（全日）'!J23+'45状況別卒業者数および割合（定時）'!J23</f>
        <v>0</v>
      </c>
      <c r="K23" s="107">
        <f>'45状況別卒業者数および割合（全日）'!K23+'45状況別卒業者数および割合（定時）'!K23</f>
        <v>0</v>
      </c>
      <c r="L23" s="107">
        <f>'45状況別卒業者数および割合（全日）'!L23+'45状況別卒業者数および割合（定時）'!L23</f>
        <v>0</v>
      </c>
      <c r="M23" s="107">
        <f>'45状況別卒業者数および割合（全日）'!M23+'45状況別卒業者数および割合（定時）'!M23</f>
        <v>0</v>
      </c>
      <c r="N23" s="107">
        <f>'45状況別卒業者数および割合（全日）'!N23+'45状況別卒業者数および割合（定時）'!N23</f>
        <v>0</v>
      </c>
      <c r="O23" s="107">
        <f>'45状況別卒業者数および割合（全日）'!O23+'45状況別卒業者数および割合（定時）'!O23</f>
        <v>0</v>
      </c>
      <c r="P23" s="107">
        <f>'45状況別卒業者数および割合（全日）'!P23+'45状況別卒業者数および割合（定時）'!P23</f>
        <v>0</v>
      </c>
      <c r="Q23" s="107">
        <f>'45状況別卒業者数および割合（全日）'!Q23+'45状況別卒業者数および割合（定時）'!Q23</f>
        <v>0</v>
      </c>
      <c r="R23" s="107">
        <f>'45状況別卒業者数および割合（全日）'!R23+'45状況別卒業者数および割合（定時）'!R23</f>
        <v>0</v>
      </c>
      <c r="S23" s="107">
        <f>'45状況別卒業者数および割合（全日）'!S23+'45状況別卒業者数および割合（定時）'!S23</f>
        <v>0</v>
      </c>
      <c r="T23" s="107">
        <f>'45状況別卒業者数および割合（全日）'!T23+'45状況別卒業者数および割合（定時）'!T23</f>
        <v>0</v>
      </c>
      <c r="U23" s="107">
        <f>'45状況別卒業者数および割合（全日）'!U23+'45状況別卒業者数および割合（定時）'!U23</f>
        <v>0</v>
      </c>
      <c r="V23" s="107">
        <f>'45状況別卒業者数および割合（全日）'!V23+'45状況別卒業者数および割合（定時）'!V23</f>
        <v>0</v>
      </c>
      <c r="W23" s="107">
        <f>'45状況別卒業者数および割合（全日）'!W23+'45状況別卒業者数および割合（定時）'!W23</f>
        <v>0</v>
      </c>
      <c r="X23" s="107">
        <f>'45状況別卒業者数および割合（全日）'!X23+'45状況別卒業者数および割合（定時）'!X23</f>
        <v>0</v>
      </c>
      <c r="Y23" s="107">
        <f>'45状況別卒業者数および割合（全日）'!Y23+'45状況別卒業者数および割合（定時）'!Y23</f>
        <v>0</v>
      </c>
      <c r="Z23" s="107">
        <f>'45状況別卒業者数および割合（全日）'!Z23+'45状況別卒業者数および割合（定時）'!Z23</f>
        <v>0</v>
      </c>
      <c r="AA23" s="107">
        <f>'45状況別卒業者数および割合（全日）'!AA23+'45状況別卒業者数および割合（定時）'!AA23</f>
        <v>0</v>
      </c>
      <c r="AB23" s="107">
        <f>'45状況別卒業者数および割合（全日）'!AB23+'45状況別卒業者数および割合（定時）'!AB23</f>
        <v>0</v>
      </c>
      <c r="AC23" s="107">
        <f>'45状況別卒業者数および割合（全日）'!AC23+'45状況別卒業者数および割合（定時）'!AC23</f>
        <v>0</v>
      </c>
      <c r="AD23" s="106">
        <f>'45状況別卒業者数および割合（全日）'!AD23+'45状況別卒業者数および割合（定時）'!AD23</f>
        <v>0</v>
      </c>
      <c r="AE23" s="74"/>
      <c r="AF23" s="74"/>
    </row>
    <row r="24" spans="2:32" ht="12.75" customHeight="1">
      <c r="B24" s="205" t="s">
        <v>84</v>
      </c>
      <c r="C24" s="79"/>
      <c r="D24" s="80"/>
      <c r="E24" s="79" t="s">
        <v>83</v>
      </c>
      <c r="F24" s="109">
        <f t="shared" si="0"/>
        <v>0</v>
      </c>
      <c r="G24" s="108">
        <f>I24+K24+'45状況別卒業者数および割合（総数）'!M24+'45状況別卒業者数および割合（総数）'!O24+'45状況別卒業者数および割合（総数）'!Q24+'45状況別卒業者数および割合（総数）'!S24+'45状況別卒業者数および割合（総数）'!U24+'45状況別卒業者数および割合（総数）'!W24+'45状況別卒業者数および割合（総数）'!Y24+'45状況別卒業者数および割合（総数）'!AA24+'45状況別卒業者数および割合（総数）'!AC24</f>
        <v>0</v>
      </c>
      <c r="H24" s="108">
        <f>J24+L24+'45状況別卒業者数および割合（総数）'!N24+'45状況別卒業者数および割合（総数）'!P24+'45状況別卒業者数および割合（総数）'!R24+'45状況別卒業者数および割合（総数）'!T24+'45状況別卒業者数および割合（総数）'!V24+'45状況別卒業者数および割合（総数）'!X24+'45状況別卒業者数および割合（総数）'!Z24+'45状況別卒業者数および割合（総数）'!AB24+'45状況別卒業者数および割合（総数）'!AD24</f>
        <v>0</v>
      </c>
      <c r="I24" s="107">
        <f>'45状況別卒業者数および割合（全日）'!I24+'45状況別卒業者数および割合（定時）'!I24</f>
        <v>0</v>
      </c>
      <c r="J24" s="107">
        <f>'45状況別卒業者数および割合（全日）'!J24+'45状況別卒業者数および割合（定時）'!J24</f>
        <v>0</v>
      </c>
      <c r="K24" s="107">
        <f>'45状況別卒業者数および割合（全日）'!K24+'45状況別卒業者数および割合（定時）'!K24</f>
        <v>0</v>
      </c>
      <c r="L24" s="107">
        <f>'45状況別卒業者数および割合（全日）'!L24+'45状況別卒業者数および割合（定時）'!L24</f>
        <v>0</v>
      </c>
      <c r="M24" s="107">
        <f>'45状況別卒業者数および割合（全日）'!M24+'45状況別卒業者数および割合（定時）'!M24</f>
        <v>0</v>
      </c>
      <c r="N24" s="107">
        <f>'45状況別卒業者数および割合（全日）'!N24+'45状況別卒業者数および割合（定時）'!N24</f>
        <v>0</v>
      </c>
      <c r="O24" s="107">
        <f>'45状況別卒業者数および割合（全日）'!O24+'45状況別卒業者数および割合（定時）'!O24</f>
        <v>0</v>
      </c>
      <c r="P24" s="107">
        <f>'45状況別卒業者数および割合（全日）'!P24+'45状況別卒業者数および割合（定時）'!P24</f>
        <v>0</v>
      </c>
      <c r="Q24" s="107">
        <f>'45状況別卒業者数および割合（全日）'!Q24+'45状況別卒業者数および割合（定時）'!Q24</f>
        <v>0</v>
      </c>
      <c r="R24" s="107">
        <f>'45状況別卒業者数および割合（全日）'!R24+'45状況別卒業者数および割合（定時）'!R24</f>
        <v>0</v>
      </c>
      <c r="S24" s="107">
        <f>'45状況別卒業者数および割合（全日）'!S24+'45状況別卒業者数および割合（定時）'!S24</f>
        <v>0</v>
      </c>
      <c r="T24" s="107">
        <f>'45状況別卒業者数および割合（全日）'!T24+'45状況別卒業者数および割合（定時）'!T24</f>
        <v>0</v>
      </c>
      <c r="U24" s="107">
        <f>'45状況別卒業者数および割合（全日）'!U24+'45状況別卒業者数および割合（定時）'!U24</f>
        <v>0</v>
      </c>
      <c r="V24" s="107">
        <f>'45状況別卒業者数および割合（全日）'!V24+'45状況別卒業者数および割合（定時）'!V24</f>
        <v>0</v>
      </c>
      <c r="W24" s="107">
        <f>'45状況別卒業者数および割合（全日）'!W24+'45状況別卒業者数および割合（定時）'!W24</f>
        <v>0</v>
      </c>
      <c r="X24" s="107">
        <f>'45状況別卒業者数および割合（全日）'!X24+'45状況別卒業者数および割合（定時）'!X24</f>
        <v>0</v>
      </c>
      <c r="Y24" s="107">
        <f>'45状況別卒業者数および割合（全日）'!Y24+'45状況別卒業者数および割合（定時）'!Y24</f>
        <v>0</v>
      </c>
      <c r="Z24" s="107">
        <f>'45状況別卒業者数および割合（全日）'!Z24+'45状況別卒業者数および割合（定時）'!Z24</f>
        <v>0</v>
      </c>
      <c r="AA24" s="107">
        <f>'45状況別卒業者数および割合（全日）'!AA24+'45状況別卒業者数および割合（定時）'!AA24</f>
        <v>0</v>
      </c>
      <c r="AB24" s="107">
        <f>'45状況別卒業者数および割合（全日）'!AB24+'45状況別卒業者数および割合（定時）'!AB24</f>
        <v>0</v>
      </c>
      <c r="AC24" s="107">
        <f>'45状況別卒業者数および割合（全日）'!AC24+'45状況別卒業者数および割合（定時）'!AC24</f>
        <v>0</v>
      </c>
      <c r="AD24" s="106">
        <f>'45状況別卒業者数および割合（全日）'!AD24+'45状況別卒業者数および割合（定時）'!AD24</f>
        <v>0</v>
      </c>
      <c r="AE24" s="74"/>
      <c r="AF24" s="74"/>
    </row>
    <row r="25" spans="2:32" ht="12.75" customHeight="1">
      <c r="B25" s="205" t="s">
        <v>82</v>
      </c>
      <c r="C25" s="77"/>
      <c r="D25" s="78"/>
      <c r="E25" s="77" t="s">
        <v>81</v>
      </c>
      <c r="F25" s="109">
        <f t="shared" si="0"/>
        <v>0</v>
      </c>
      <c r="G25" s="108">
        <f>I25+K25+'45状況別卒業者数および割合（総数）'!M25+'45状況別卒業者数および割合（総数）'!O25+'45状況別卒業者数および割合（総数）'!Q25+'45状況別卒業者数および割合（総数）'!S25+'45状況別卒業者数および割合（総数）'!U25+'45状況別卒業者数および割合（総数）'!W25+'45状況別卒業者数および割合（総数）'!Y25+'45状況別卒業者数および割合（総数）'!AA25+'45状況別卒業者数および割合（総数）'!AC25</f>
        <v>0</v>
      </c>
      <c r="H25" s="108">
        <f>J25+L25+'45状況別卒業者数および割合（総数）'!N25+'45状況別卒業者数および割合（総数）'!P25+'45状況別卒業者数および割合（総数）'!R25+'45状況別卒業者数および割合（総数）'!T25+'45状況別卒業者数および割合（総数）'!V25+'45状況別卒業者数および割合（総数）'!X25+'45状況別卒業者数および割合（総数）'!Z25+'45状況別卒業者数および割合（総数）'!AB25+'45状況別卒業者数および割合（総数）'!AD25</f>
        <v>0</v>
      </c>
      <c r="I25" s="107">
        <f>'45状況別卒業者数および割合（全日）'!I25+'45状況別卒業者数および割合（定時）'!I25</f>
        <v>0</v>
      </c>
      <c r="J25" s="107">
        <f>'45状況別卒業者数および割合（全日）'!J25+'45状況別卒業者数および割合（定時）'!J25</f>
        <v>0</v>
      </c>
      <c r="K25" s="107">
        <f>'45状況別卒業者数および割合（全日）'!K25+'45状況別卒業者数および割合（定時）'!K25</f>
        <v>0</v>
      </c>
      <c r="L25" s="107">
        <f>'45状況別卒業者数および割合（全日）'!L25+'45状況別卒業者数および割合（定時）'!L25</f>
        <v>0</v>
      </c>
      <c r="M25" s="107">
        <f>'45状況別卒業者数および割合（全日）'!M25+'45状況別卒業者数および割合（定時）'!M25</f>
        <v>0</v>
      </c>
      <c r="N25" s="107">
        <f>'45状況別卒業者数および割合（全日）'!N25+'45状況別卒業者数および割合（定時）'!N25</f>
        <v>0</v>
      </c>
      <c r="O25" s="107">
        <f>'45状況別卒業者数および割合（全日）'!O25+'45状況別卒業者数および割合（定時）'!O25</f>
        <v>0</v>
      </c>
      <c r="P25" s="107">
        <f>'45状況別卒業者数および割合（全日）'!P25+'45状況別卒業者数および割合（定時）'!P25</f>
        <v>0</v>
      </c>
      <c r="Q25" s="107">
        <f>'45状況別卒業者数および割合（全日）'!Q25+'45状況別卒業者数および割合（定時）'!Q25</f>
        <v>0</v>
      </c>
      <c r="R25" s="107">
        <f>'45状況別卒業者数および割合（全日）'!R25+'45状況別卒業者数および割合（定時）'!R25</f>
        <v>0</v>
      </c>
      <c r="S25" s="107">
        <f>'45状況別卒業者数および割合（全日）'!S25+'45状況別卒業者数および割合（定時）'!S25</f>
        <v>0</v>
      </c>
      <c r="T25" s="107">
        <f>'45状況別卒業者数および割合（全日）'!T25+'45状況別卒業者数および割合（定時）'!T25</f>
        <v>0</v>
      </c>
      <c r="U25" s="107">
        <f>'45状況別卒業者数および割合（全日）'!U25+'45状況別卒業者数および割合（定時）'!U25</f>
        <v>0</v>
      </c>
      <c r="V25" s="107">
        <f>'45状況別卒業者数および割合（全日）'!V25+'45状況別卒業者数および割合（定時）'!V25</f>
        <v>0</v>
      </c>
      <c r="W25" s="107">
        <f>'45状況別卒業者数および割合（全日）'!W25+'45状況別卒業者数および割合（定時）'!W25</f>
        <v>0</v>
      </c>
      <c r="X25" s="107">
        <f>'45状況別卒業者数および割合（全日）'!X25+'45状況別卒業者数および割合（定時）'!X25</f>
        <v>0</v>
      </c>
      <c r="Y25" s="107">
        <f>'45状況別卒業者数および割合（全日）'!Y25+'45状況別卒業者数および割合（定時）'!Y25</f>
        <v>0</v>
      </c>
      <c r="Z25" s="107">
        <f>'45状況別卒業者数および割合（全日）'!Z25+'45状況別卒業者数および割合（定時）'!Z25</f>
        <v>0</v>
      </c>
      <c r="AA25" s="107">
        <f>'45状況別卒業者数および割合（全日）'!AA25+'45状況別卒業者数および割合（定時）'!AA25</f>
        <v>0</v>
      </c>
      <c r="AB25" s="107">
        <f>'45状況別卒業者数および割合（全日）'!AB25+'45状況別卒業者数および割合（定時）'!AB25</f>
        <v>0</v>
      </c>
      <c r="AC25" s="107">
        <f>'45状況別卒業者数および割合（全日）'!AC25+'45状況別卒業者数および割合（定時）'!AC25</f>
        <v>0</v>
      </c>
      <c r="AD25" s="106">
        <f>'45状況別卒業者数および割合（全日）'!AD25+'45状況別卒業者数および割合（定時）'!AD25</f>
        <v>0</v>
      </c>
      <c r="AE25" s="74"/>
      <c r="AF25" s="74"/>
    </row>
    <row r="26" spans="2:32" ht="12.75" customHeight="1">
      <c r="B26" s="205" t="s">
        <v>80</v>
      </c>
      <c r="C26" s="79" t="s">
        <v>79</v>
      </c>
      <c r="D26" s="80"/>
      <c r="E26" s="79" t="s">
        <v>78</v>
      </c>
      <c r="F26" s="109">
        <f t="shared" si="0"/>
        <v>6693</v>
      </c>
      <c r="G26" s="108">
        <f>I26+K26+'45状況別卒業者数および割合（総数）'!M26+'45状況別卒業者数および割合（総数）'!O26+'45状況別卒業者数および割合（総数）'!Q26+'45状況別卒業者数および割合（総数）'!S26+'45状況別卒業者数および割合（総数）'!U26+'45状況別卒業者数および割合（総数）'!W26+'45状況別卒業者数および割合（総数）'!Y26+'45状況別卒業者数および割合（総数）'!AA26+'45状況別卒業者数および割合（総数）'!AC26</f>
        <v>3798</v>
      </c>
      <c r="H26" s="108">
        <f>J26+L26+'45状況別卒業者数および割合（総数）'!N26+'45状況別卒業者数および割合（総数）'!P26+'45状況別卒業者数および割合（総数）'!R26+'45状況別卒業者数および割合（総数）'!T26+'45状況別卒業者数および割合（総数）'!V26+'45状況別卒業者数および割合（総数）'!X26+'45状況別卒業者数および割合（総数）'!Z26+'45状況別卒業者数および割合（総数）'!AB26+'45状況別卒業者数および割合（総数）'!AD26</f>
        <v>2895</v>
      </c>
      <c r="I26" s="107">
        <f>'45状況別卒業者数および割合（全日）'!I26+'45状況別卒業者数および割合（定時）'!I26</f>
        <v>3327</v>
      </c>
      <c r="J26" s="107">
        <f>'45状況別卒業者数および割合（全日）'!J26+'45状況別卒業者数および割合（定時）'!J26</f>
        <v>2604</v>
      </c>
      <c r="K26" s="107">
        <f>'45状況別卒業者数および割合（全日）'!K26+'45状況別卒業者数および割合（定時）'!K26</f>
        <v>7</v>
      </c>
      <c r="L26" s="107">
        <f>'45状況別卒業者数および割合（全日）'!L26+'45状況別卒業者数および割合（定時）'!L26</f>
        <v>3</v>
      </c>
      <c r="M26" s="107">
        <f>'45状況別卒業者数および割合（全日）'!M26+'45状況別卒業者数および割合（定時）'!M26</f>
        <v>143</v>
      </c>
      <c r="N26" s="107">
        <f>'45状況別卒業者数および割合（全日）'!N26+'45状況別卒業者数および割合（定時）'!N26</f>
        <v>6</v>
      </c>
      <c r="O26" s="107">
        <f>'45状況別卒業者数および割合（全日）'!O26+'45状況別卒業者数および割合（定時）'!O26</f>
        <v>51</v>
      </c>
      <c r="P26" s="107">
        <f>'45状況別卒業者数および割合（全日）'!P26+'45状況別卒業者数および割合（定時）'!P26</f>
        <v>50</v>
      </c>
      <c r="Q26" s="107">
        <f>'45状況別卒業者数および割合（全日）'!Q26+'45状況別卒業者数および割合（定時）'!Q26</f>
        <v>0</v>
      </c>
      <c r="R26" s="107">
        <f>'45状況別卒業者数および割合（全日）'!R26+'45状況別卒業者数および割合（定時）'!R26</f>
        <v>0</v>
      </c>
      <c r="S26" s="107">
        <f>'45状況別卒業者数および割合（全日）'!S26+'45状況別卒業者数および割合（定時）'!S26</f>
        <v>0</v>
      </c>
      <c r="T26" s="107">
        <f>'45状況別卒業者数および割合（全日）'!T26+'45状況別卒業者数および割合（定時）'!T26</f>
        <v>16</v>
      </c>
      <c r="U26" s="107">
        <f>'45状況別卒業者数および割合（全日）'!U26+'45状況別卒業者数および割合（定時）'!U26</f>
        <v>0</v>
      </c>
      <c r="V26" s="107">
        <f>'45状況別卒業者数および割合（全日）'!V26+'45状況別卒業者数および割合（定時）'!V26</f>
        <v>0</v>
      </c>
      <c r="W26" s="107">
        <f>'45状況別卒業者数および割合（全日）'!W26+'45状況別卒業者数および割合（定時）'!W26</f>
        <v>0</v>
      </c>
      <c r="X26" s="107">
        <f>'45状況別卒業者数および割合（全日）'!X26+'45状況別卒業者数および割合（定時）'!X26</f>
        <v>0</v>
      </c>
      <c r="Y26" s="107">
        <f>'45状況別卒業者数および割合（全日）'!Y26+'45状況別卒業者数および割合（定時）'!Y26</f>
        <v>3</v>
      </c>
      <c r="Z26" s="107">
        <f>'45状況別卒業者数および割合（全日）'!Z26+'45状況別卒業者数および割合（定時）'!Z26</f>
        <v>1</v>
      </c>
      <c r="AA26" s="107">
        <f>'45状況別卒業者数および割合（全日）'!AA26+'45状況別卒業者数および割合（定時）'!AA26</f>
        <v>94</v>
      </c>
      <c r="AB26" s="107">
        <f>'45状況別卒業者数および割合（全日）'!AB26+'45状況別卒業者数および割合（定時）'!AB26</f>
        <v>82</v>
      </c>
      <c r="AC26" s="107">
        <f>'45状況別卒業者数および割合（全日）'!AC26+'45状況別卒業者数および割合（定時）'!AC26</f>
        <v>173</v>
      </c>
      <c r="AD26" s="106">
        <f>'45状況別卒業者数および割合（全日）'!AD26+'45状況別卒業者数および割合（定時）'!AD26</f>
        <v>133</v>
      </c>
      <c r="AE26" s="74"/>
      <c r="AF26" s="74"/>
    </row>
    <row r="27" spans="2:32" ht="12.75" customHeight="1">
      <c r="B27" s="204"/>
      <c r="C27" s="77" t="s">
        <v>77</v>
      </c>
      <c r="D27" s="78"/>
      <c r="E27" s="77" t="s">
        <v>75</v>
      </c>
      <c r="F27" s="105">
        <f t="shared" si="0"/>
        <v>901</v>
      </c>
      <c r="G27" s="104">
        <f>I27+K27+'45状況別卒業者数および割合（総数）'!M27+'45状況別卒業者数および割合（総数）'!O27+'45状況別卒業者数および割合（総数）'!Q27+'45状況別卒業者数および割合（総数）'!S27+'45状況別卒業者数および割合（総数）'!U27+'45状況別卒業者数および割合（総数）'!W27+'45状況別卒業者数および割合（総数）'!Y27+'45状況別卒業者数および割合（総数）'!AA27+'45状況別卒業者数および割合（総数）'!AC27</f>
        <v>89</v>
      </c>
      <c r="H27" s="104">
        <f>J27+L27+'45状況別卒業者数および割合（総数）'!N27+'45状況別卒業者数および割合（総数）'!P27+'45状況別卒業者数および割合（総数）'!R27+'45状況別卒業者数および割合（総数）'!T27+'45状況別卒業者数および割合（総数）'!V27+'45状況別卒業者数および割合（総数）'!X27+'45状況別卒業者数および割合（総数）'!Z27+'45状況別卒業者数および割合（総数）'!AB27+'45状況別卒業者数および割合（総数）'!AD27</f>
        <v>812</v>
      </c>
      <c r="I27" s="103">
        <f>'45状況別卒業者数および割合（全日）'!I27+'45状況別卒業者数および割合（定時）'!I27</f>
        <v>65</v>
      </c>
      <c r="J27" s="103">
        <f>'45状況別卒業者数および割合（全日）'!J27+'45状況別卒業者数および割合（定時）'!J27</f>
        <v>555</v>
      </c>
      <c r="K27" s="103">
        <f>'45状況別卒業者数および割合（全日）'!K27+'45状況別卒業者数および割合（定時）'!K27</f>
        <v>5</v>
      </c>
      <c r="L27" s="103">
        <f>'45状況別卒業者数および割合（全日）'!L27+'45状況別卒業者数および割合（定時）'!L27</f>
        <v>22</v>
      </c>
      <c r="M27" s="103">
        <f>'45状況別卒業者数および割合（全日）'!M27+'45状況別卒業者数および割合（定時）'!M27</f>
        <v>9</v>
      </c>
      <c r="N27" s="103">
        <f>'45状況別卒業者数および割合（全日）'!N27+'45状況別卒業者数および割合（定時）'!N27</f>
        <v>7</v>
      </c>
      <c r="O27" s="103">
        <f>'45状況別卒業者数および割合（全日）'!O27+'45状況別卒業者数および割合（定時）'!O27</f>
        <v>2</v>
      </c>
      <c r="P27" s="103">
        <f>'45状況別卒業者数および割合（全日）'!P27+'45状況別卒業者数および割合（定時）'!P27</f>
        <v>54</v>
      </c>
      <c r="Q27" s="103">
        <f>'45状況別卒業者数および割合（全日）'!Q27+'45状況別卒業者数および割合（定時）'!Q27</f>
        <v>0</v>
      </c>
      <c r="R27" s="103">
        <f>'45状況別卒業者数および割合（全日）'!R27+'45状況別卒業者数および割合（定時）'!R27</f>
        <v>0</v>
      </c>
      <c r="S27" s="103">
        <f>'45状況別卒業者数および割合（全日）'!S27+'45状況別卒業者数および割合（定時）'!S27</f>
        <v>0</v>
      </c>
      <c r="T27" s="103">
        <f>'45状況別卒業者数および割合（全日）'!T27+'45状況別卒業者数および割合（定時）'!T27</f>
        <v>28</v>
      </c>
      <c r="U27" s="103">
        <f>'45状況別卒業者数および割合（全日）'!U27+'45状況別卒業者数および割合（定時）'!U27</f>
        <v>0</v>
      </c>
      <c r="V27" s="103">
        <f>'45状況別卒業者数および割合（全日）'!V27+'45状況別卒業者数および割合（定時）'!V27</f>
        <v>0</v>
      </c>
      <c r="W27" s="103">
        <f>'45状況別卒業者数および割合（全日）'!W27+'45状況別卒業者数および割合（定時）'!W27</f>
        <v>0</v>
      </c>
      <c r="X27" s="103">
        <f>'45状況別卒業者数および割合（全日）'!X27+'45状況別卒業者数および割合（定時）'!X27</f>
        <v>0</v>
      </c>
      <c r="Y27" s="103">
        <f>'45状況別卒業者数および割合（全日）'!Y27+'45状況別卒業者数および割合（定時）'!Y27</f>
        <v>0</v>
      </c>
      <c r="Z27" s="103">
        <f>'45状況別卒業者数および割合（全日）'!Z27+'45状況別卒業者数および割合（定時）'!Z27</f>
        <v>1</v>
      </c>
      <c r="AA27" s="103">
        <f>'45状況別卒業者数および割合（全日）'!AA27+'45状況別卒業者数および割合（定時）'!AA27</f>
        <v>0</v>
      </c>
      <c r="AB27" s="103">
        <f>'45状況別卒業者数および割合（全日）'!AB27+'45状況別卒業者数および割合（定時）'!AB27</f>
        <v>36</v>
      </c>
      <c r="AC27" s="103">
        <f>'45状況別卒業者数および割合（全日）'!AC27+'45状況別卒業者数および割合（定時）'!AC27</f>
        <v>8</v>
      </c>
      <c r="AD27" s="102">
        <f>'45状況別卒業者数および割合（全日）'!AD27+'45状況別卒業者数および割合（定時）'!AD27</f>
        <v>109</v>
      </c>
      <c r="AE27" s="74"/>
      <c r="AF27" s="74"/>
    </row>
    <row r="28" spans="2:32" ht="5.25" customHeight="1">
      <c r="B28" s="101"/>
      <c r="C28" s="79"/>
      <c r="D28" s="79"/>
      <c r="E28" s="79"/>
      <c r="F28" s="100"/>
      <c r="G28" s="99"/>
      <c r="H28" s="99"/>
      <c r="I28" s="99"/>
      <c r="J28" s="99"/>
      <c r="K28" s="99"/>
      <c r="L28" s="99"/>
      <c r="M28" s="98"/>
      <c r="N28" s="98"/>
      <c r="O28" s="98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7"/>
      <c r="AD28" s="97"/>
      <c r="AE28" s="74"/>
      <c r="AF28" s="74"/>
    </row>
    <row r="29" spans="2:32" ht="12">
      <c r="B29" s="81"/>
      <c r="C29" s="96"/>
      <c r="D29" s="75"/>
      <c r="E29" s="94"/>
      <c r="F29" s="95"/>
      <c r="G29" s="94"/>
      <c r="H29" s="94"/>
      <c r="I29" s="94"/>
      <c r="J29" s="94"/>
      <c r="K29" s="94"/>
      <c r="L29" s="91"/>
      <c r="M29" s="93"/>
      <c r="N29" s="93"/>
      <c r="O29" s="93"/>
      <c r="P29" s="93"/>
      <c r="Q29" s="93"/>
      <c r="R29" s="93"/>
      <c r="S29" s="93"/>
      <c r="T29" s="93"/>
      <c r="U29" s="93"/>
      <c r="V29" s="92"/>
      <c r="W29" s="92"/>
      <c r="X29" s="92"/>
      <c r="Y29" s="92"/>
      <c r="Z29" s="92"/>
      <c r="AA29" s="92"/>
      <c r="AB29" s="92"/>
      <c r="AC29" s="92"/>
      <c r="AD29" s="91" t="s">
        <v>3</v>
      </c>
      <c r="AE29" s="74"/>
      <c r="AF29" s="74"/>
    </row>
    <row r="30" spans="2:32" ht="12.75" customHeight="1">
      <c r="B30" s="85" t="s">
        <v>108</v>
      </c>
      <c r="C30" s="83"/>
      <c r="D30" s="83"/>
      <c r="E30" s="83"/>
      <c r="F30" s="90">
        <f aca="true" t="shared" si="1" ref="F30:AD30">IF(F$5=0,0,F5/F$5*100)</f>
        <v>100</v>
      </c>
      <c r="G30" s="89">
        <f t="shared" si="1"/>
        <v>100</v>
      </c>
      <c r="H30" s="89">
        <f t="shared" si="1"/>
        <v>100</v>
      </c>
      <c r="I30" s="89">
        <f t="shared" si="1"/>
        <v>100</v>
      </c>
      <c r="J30" s="89">
        <f t="shared" si="1"/>
        <v>100</v>
      </c>
      <c r="K30" s="89">
        <f t="shared" si="1"/>
        <v>100</v>
      </c>
      <c r="L30" s="89">
        <f t="shared" si="1"/>
        <v>100</v>
      </c>
      <c r="M30" s="89">
        <f t="shared" si="1"/>
        <v>100</v>
      </c>
      <c r="N30" s="89">
        <f t="shared" si="1"/>
        <v>100</v>
      </c>
      <c r="O30" s="89">
        <f t="shared" si="1"/>
        <v>100</v>
      </c>
      <c r="P30" s="89">
        <f t="shared" si="1"/>
        <v>100</v>
      </c>
      <c r="Q30" s="89">
        <f t="shared" si="1"/>
        <v>0</v>
      </c>
      <c r="R30" s="89">
        <f t="shared" si="1"/>
        <v>0</v>
      </c>
      <c r="S30" s="89">
        <f t="shared" si="1"/>
        <v>100</v>
      </c>
      <c r="T30" s="89">
        <f t="shared" si="1"/>
        <v>100</v>
      </c>
      <c r="U30" s="89">
        <f t="shared" si="1"/>
        <v>0</v>
      </c>
      <c r="V30" s="89">
        <f t="shared" si="1"/>
        <v>0</v>
      </c>
      <c r="W30" s="89">
        <f t="shared" si="1"/>
        <v>0</v>
      </c>
      <c r="X30" s="89">
        <f t="shared" si="1"/>
        <v>0</v>
      </c>
      <c r="Y30" s="89">
        <f t="shared" si="1"/>
        <v>100</v>
      </c>
      <c r="Z30" s="89">
        <f t="shared" si="1"/>
        <v>100</v>
      </c>
      <c r="AA30" s="89">
        <f t="shared" si="1"/>
        <v>100</v>
      </c>
      <c r="AB30" s="89">
        <f t="shared" si="1"/>
        <v>100</v>
      </c>
      <c r="AC30" s="89">
        <f t="shared" si="1"/>
        <v>100</v>
      </c>
      <c r="AD30" s="88">
        <f t="shared" si="1"/>
        <v>100</v>
      </c>
      <c r="AE30" s="74"/>
      <c r="AF30" s="74"/>
    </row>
    <row r="31" spans="2:32" ht="12.75" customHeight="1">
      <c r="B31" s="86"/>
      <c r="C31" s="80"/>
      <c r="D31" s="79" t="s">
        <v>4</v>
      </c>
      <c r="E31" s="79"/>
      <c r="F31" s="19">
        <f aca="true" t="shared" si="2" ref="F31:AD31">IF(F$5=0,0,F6/F$5*100)</f>
        <v>57.32990801359078</v>
      </c>
      <c r="G31" s="20">
        <f t="shared" si="2"/>
        <v>55.83905789990187</v>
      </c>
      <c r="H31" s="20">
        <f t="shared" si="2"/>
        <v>58.86107844784142</v>
      </c>
      <c r="I31" s="20">
        <f t="shared" si="2"/>
        <v>67.13079205660807</v>
      </c>
      <c r="J31" s="20">
        <f t="shared" si="2"/>
        <v>68.40533088235294</v>
      </c>
      <c r="K31" s="20">
        <f t="shared" si="2"/>
        <v>6.315789473684211</v>
      </c>
      <c r="L31" s="20">
        <f t="shared" si="2"/>
        <v>13.368983957219251</v>
      </c>
      <c r="M31" s="20">
        <f t="shared" si="2"/>
        <v>21.001390820584145</v>
      </c>
      <c r="N31" s="20">
        <f t="shared" si="2"/>
        <v>17.391304347826086</v>
      </c>
      <c r="O31" s="20">
        <f t="shared" si="2"/>
        <v>33.33333333333333</v>
      </c>
      <c r="P31" s="20">
        <f t="shared" si="2"/>
        <v>29.49438202247191</v>
      </c>
      <c r="Q31" s="20">
        <f t="shared" si="2"/>
        <v>0</v>
      </c>
      <c r="R31" s="20">
        <f t="shared" si="2"/>
        <v>0</v>
      </c>
      <c r="S31" s="20">
        <f t="shared" si="2"/>
        <v>0</v>
      </c>
      <c r="T31" s="20">
        <f t="shared" si="2"/>
        <v>24.69879518072289</v>
      </c>
      <c r="U31" s="20">
        <f t="shared" si="2"/>
        <v>0</v>
      </c>
      <c r="V31" s="20">
        <f t="shared" si="2"/>
        <v>0</v>
      </c>
      <c r="W31" s="20">
        <f t="shared" si="2"/>
        <v>0</v>
      </c>
      <c r="X31" s="20">
        <f t="shared" si="2"/>
        <v>0</v>
      </c>
      <c r="Y31" s="20">
        <f t="shared" si="2"/>
        <v>27.27272727272727</v>
      </c>
      <c r="Z31" s="20">
        <f t="shared" si="2"/>
        <v>11.11111111111111</v>
      </c>
      <c r="AA31" s="20">
        <f t="shared" si="2"/>
        <v>68.14159292035397</v>
      </c>
      <c r="AB31" s="20">
        <f t="shared" si="2"/>
        <v>58.791208791208796</v>
      </c>
      <c r="AC31" s="20">
        <f t="shared" si="2"/>
        <v>33.586337760910816</v>
      </c>
      <c r="AD31" s="21">
        <f t="shared" si="2"/>
        <v>37.7207062600321</v>
      </c>
      <c r="AE31" s="74"/>
      <c r="AF31" s="74"/>
    </row>
    <row r="32" spans="2:32" ht="12.75" customHeight="1">
      <c r="B32" s="86"/>
      <c r="C32" s="80"/>
      <c r="D32" s="79" t="s">
        <v>78</v>
      </c>
      <c r="E32" s="79"/>
      <c r="F32" s="19">
        <f aca="true" t="shared" si="3" ref="F32:AD32">IF(F$5=0,0,F7/F$5*100)</f>
        <v>49.92955995690727</v>
      </c>
      <c r="G32" s="20">
        <f t="shared" si="3"/>
        <v>54.36702649656526</v>
      </c>
      <c r="H32" s="20">
        <f t="shared" si="3"/>
        <v>45.372081303544434</v>
      </c>
      <c r="I32" s="20">
        <f t="shared" si="3"/>
        <v>65.64711253138553</v>
      </c>
      <c r="J32" s="20">
        <f t="shared" si="3"/>
        <v>55.83639705882353</v>
      </c>
      <c r="K32" s="20">
        <f t="shared" si="3"/>
        <v>3.684210526315789</v>
      </c>
      <c r="L32" s="20">
        <f t="shared" si="3"/>
        <v>1.6042780748663104</v>
      </c>
      <c r="M32" s="20">
        <f t="shared" si="3"/>
        <v>19.749652294853963</v>
      </c>
      <c r="N32" s="20">
        <f t="shared" si="3"/>
        <v>7.246376811594203</v>
      </c>
      <c r="O32" s="20">
        <f t="shared" si="3"/>
        <v>32.075471698113205</v>
      </c>
      <c r="P32" s="20">
        <f t="shared" si="3"/>
        <v>14.04494382022472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7.83132530120482</v>
      </c>
      <c r="U32" s="20">
        <f t="shared" si="3"/>
        <v>0</v>
      </c>
      <c r="V32" s="20">
        <f t="shared" si="3"/>
        <v>0</v>
      </c>
      <c r="W32" s="20">
        <f t="shared" si="3"/>
        <v>0</v>
      </c>
      <c r="X32" s="20">
        <f t="shared" si="3"/>
        <v>0</v>
      </c>
      <c r="Y32" s="20">
        <f t="shared" si="3"/>
        <v>27.27272727272727</v>
      </c>
      <c r="Z32" s="20">
        <f t="shared" si="3"/>
        <v>5.555555555555555</v>
      </c>
      <c r="AA32" s="20">
        <f t="shared" si="3"/>
        <v>68.14159292035397</v>
      </c>
      <c r="AB32" s="20">
        <f t="shared" si="3"/>
        <v>39.010989010989015</v>
      </c>
      <c r="AC32" s="20">
        <f t="shared" si="3"/>
        <v>31.87855787476281</v>
      </c>
      <c r="AD32" s="21">
        <f t="shared" si="3"/>
        <v>20.545746388443018</v>
      </c>
      <c r="AE32" s="74"/>
      <c r="AF32" s="74"/>
    </row>
    <row r="33" spans="2:32" ht="12.75" customHeight="1">
      <c r="B33" s="86" t="s">
        <v>106</v>
      </c>
      <c r="C33" s="80" t="s">
        <v>105</v>
      </c>
      <c r="D33" s="79" t="s">
        <v>104</v>
      </c>
      <c r="E33" s="79"/>
      <c r="F33" s="19">
        <f aca="true" t="shared" si="4" ref="F33:AD33">IF(F$5=0,0,F8/F$5*100)</f>
        <v>7.375486865003729</v>
      </c>
      <c r="G33" s="20">
        <f t="shared" si="4"/>
        <v>1.4393195943735688</v>
      </c>
      <c r="H33" s="20">
        <f t="shared" si="4"/>
        <v>13.472198891315305</v>
      </c>
      <c r="I33" s="20">
        <f t="shared" si="4"/>
        <v>1.4608536863729742</v>
      </c>
      <c r="J33" s="20">
        <f t="shared" si="4"/>
        <v>12.568933823529413</v>
      </c>
      <c r="K33" s="20">
        <f t="shared" si="4"/>
        <v>2.631578947368421</v>
      </c>
      <c r="L33" s="20">
        <f t="shared" si="4"/>
        <v>11.76470588235294</v>
      </c>
      <c r="M33" s="20">
        <f t="shared" si="4"/>
        <v>1.2517385257301807</v>
      </c>
      <c r="N33" s="20">
        <f t="shared" si="4"/>
        <v>10.144927536231885</v>
      </c>
      <c r="O33" s="20">
        <f t="shared" si="4"/>
        <v>1.257861635220126</v>
      </c>
      <c r="P33" s="20">
        <f t="shared" si="4"/>
        <v>15.168539325842698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16.867469879518072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5.555555555555555</v>
      </c>
      <c r="AA33" s="20">
        <f t="shared" si="4"/>
        <v>0</v>
      </c>
      <c r="AB33" s="20">
        <f t="shared" si="4"/>
        <v>19.78021978021978</v>
      </c>
      <c r="AC33" s="20">
        <f t="shared" si="4"/>
        <v>1.5180265654648957</v>
      </c>
      <c r="AD33" s="21">
        <f t="shared" si="4"/>
        <v>17.174959871589085</v>
      </c>
      <c r="AE33" s="74"/>
      <c r="AF33" s="74"/>
    </row>
    <row r="34" spans="2:32" ht="12.75" customHeight="1">
      <c r="B34" s="86"/>
      <c r="C34" s="80"/>
      <c r="D34" s="87" t="s">
        <v>103</v>
      </c>
      <c r="E34" s="79"/>
      <c r="F34" s="19">
        <f aca="true" t="shared" si="5" ref="F34:AD34">IF(F$5=0,0,F9/F$5*100)</f>
        <v>0.024861191679787852</v>
      </c>
      <c r="G34" s="20">
        <f t="shared" si="5"/>
        <v>0.03271180896303566</v>
      </c>
      <c r="H34" s="20">
        <f t="shared" si="5"/>
        <v>0.016798252981689906</v>
      </c>
      <c r="I34" s="20">
        <f t="shared" si="5"/>
        <v>0.022825838849577722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20">
        <f t="shared" si="5"/>
        <v>0</v>
      </c>
      <c r="P34" s="20">
        <f t="shared" si="5"/>
        <v>0.2808988764044944</v>
      </c>
      <c r="Q34" s="20">
        <f t="shared" si="5"/>
        <v>0</v>
      </c>
      <c r="R34" s="20">
        <f t="shared" si="5"/>
        <v>0</v>
      </c>
      <c r="S34" s="20">
        <f t="shared" si="5"/>
        <v>0</v>
      </c>
      <c r="T34" s="20">
        <f t="shared" si="5"/>
        <v>0</v>
      </c>
      <c r="U34" s="20">
        <f t="shared" si="5"/>
        <v>0</v>
      </c>
      <c r="V34" s="20">
        <f t="shared" si="5"/>
        <v>0</v>
      </c>
      <c r="W34" s="20">
        <f t="shared" si="5"/>
        <v>0</v>
      </c>
      <c r="X34" s="20">
        <f t="shared" si="5"/>
        <v>0</v>
      </c>
      <c r="Y34" s="20">
        <f t="shared" si="5"/>
        <v>0</v>
      </c>
      <c r="Z34" s="20">
        <f t="shared" si="5"/>
        <v>0</v>
      </c>
      <c r="AA34" s="20">
        <f t="shared" si="5"/>
        <v>0</v>
      </c>
      <c r="AB34" s="20">
        <f t="shared" si="5"/>
        <v>0</v>
      </c>
      <c r="AC34" s="20">
        <f t="shared" si="5"/>
        <v>0.18975332068311196</v>
      </c>
      <c r="AD34" s="21">
        <f t="shared" si="5"/>
        <v>0</v>
      </c>
      <c r="AE34" s="74"/>
      <c r="AF34" s="74"/>
    </row>
    <row r="35" spans="2:32" ht="12.75" customHeight="1">
      <c r="B35" s="86"/>
      <c r="C35" s="80" t="s">
        <v>102</v>
      </c>
      <c r="D35" s="79" t="s">
        <v>101</v>
      </c>
      <c r="E35" s="79"/>
      <c r="F35" s="19">
        <f aca="true" t="shared" si="6" ref="F35:AD35">IF(F$5=0,0,F10/F$5*100)</f>
        <v>0</v>
      </c>
      <c r="G35" s="20">
        <f t="shared" si="6"/>
        <v>0</v>
      </c>
      <c r="H35" s="20">
        <f t="shared" si="6"/>
        <v>0</v>
      </c>
      <c r="I35" s="20">
        <f t="shared" si="6"/>
        <v>0</v>
      </c>
      <c r="J35" s="20">
        <f t="shared" si="6"/>
        <v>0</v>
      </c>
      <c r="K35" s="20">
        <f t="shared" si="6"/>
        <v>0</v>
      </c>
      <c r="L35" s="20">
        <f t="shared" si="6"/>
        <v>0</v>
      </c>
      <c r="M35" s="20">
        <f t="shared" si="6"/>
        <v>0</v>
      </c>
      <c r="N35" s="20">
        <f t="shared" si="6"/>
        <v>0</v>
      </c>
      <c r="O35" s="20">
        <f t="shared" si="6"/>
        <v>0</v>
      </c>
      <c r="P35" s="20">
        <f t="shared" si="6"/>
        <v>0</v>
      </c>
      <c r="Q35" s="20">
        <f t="shared" si="6"/>
        <v>0</v>
      </c>
      <c r="R35" s="20">
        <f t="shared" si="6"/>
        <v>0</v>
      </c>
      <c r="S35" s="20">
        <f t="shared" si="6"/>
        <v>0</v>
      </c>
      <c r="T35" s="20">
        <f t="shared" si="6"/>
        <v>0</v>
      </c>
      <c r="U35" s="20">
        <f t="shared" si="6"/>
        <v>0</v>
      </c>
      <c r="V35" s="20">
        <f t="shared" si="6"/>
        <v>0</v>
      </c>
      <c r="W35" s="20">
        <f t="shared" si="6"/>
        <v>0</v>
      </c>
      <c r="X35" s="20">
        <f t="shared" si="6"/>
        <v>0</v>
      </c>
      <c r="Y35" s="20">
        <f t="shared" si="6"/>
        <v>0</v>
      </c>
      <c r="Z35" s="20">
        <f t="shared" si="6"/>
        <v>0</v>
      </c>
      <c r="AA35" s="20">
        <f t="shared" si="6"/>
        <v>0</v>
      </c>
      <c r="AB35" s="20">
        <f t="shared" si="6"/>
        <v>0</v>
      </c>
      <c r="AC35" s="20">
        <f t="shared" si="6"/>
        <v>0</v>
      </c>
      <c r="AD35" s="21">
        <f t="shared" si="6"/>
        <v>0</v>
      </c>
      <c r="AE35" s="74"/>
      <c r="AF35" s="74"/>
    </row>
    <row r="36" spans="2:32" ht="12.75" customHeight="1">
      <c r="B36" s="86"/>
      <c r="C36" s="80"/>
      <c r="D36" s="79" t="s">
        <v>100</v>
      </c>
      <c r="E36" s="79"/>
      <c r="F36" s="19">
        <f aca="true" t="shared" si="7" ref="F36:AD36">IF(F$5=0,0,F11/F$5*100)</f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0</v>
      </c>
      <c r="L36" s="20">
        <f t="shared" si="7"/>
        <v>0</v>
      </c>
      <c r="M36" s="20">
        <f t="shared" si="7"/>
        <v>0</v>
      </c>
      <c r="N36" s="20">
        <f t="shared" si="7"/>
        <v>0</v>
      </c>
      <c r="O36" s="20">
        <f t="shared" si="7"/>
        <v>0</v>
      </c>
      <c r="P36" s="20">
        <f t="shared" si="7"/>
        <v>0</v>
      </c>
      <c r="Q36" s="20">
        <f t="shared" si="7"/>
        <v>0</v>
      </c>
      <c r="R36" s="20">
        <f t="shared" si="7"/>
        <v>0</v>
      </c>
      <c r="S36" s="20">
        <f t="shared" si="7"/>
        <v>0</v>
      </c>
      <c r="T36" s="20">
        <f t="shared" si="7"/>
        <v>0</v>
      </c>
      <c r="U36" s="20">
        <f t="shared" si="7"/>
        <v>0</v>
      </c>
      <c r="V36" s="20">
        <f t="shared" si="7"/>
        <v>0</v>
      </c>
      <c r="W36" s="20">
        <f t="shared" si="7"/>
        <v>0</v>
      </c>
      <c r="X36" s="20">
        <f t="shared" si="7"/>
        <v>0</v>
      </c>
      <c r="Y36" s="20">
        <f t="shared" si="7"/>
        <v>0</v>
      </c>
      <c r="Z36" s="20">
        <f t="shared" si="7"/>
        <v>0</v>
      </c>
      <c r="AA36" s="20">
        <f t="shared" si="7"/>
        <v>0</v>
      </c>
      <c r="AB36" s="20">
        <f t="shared" si="7"/>
        <v>0</v>
      </c>
      <c r="AC36" s="20">
        <f t="shared" si="7"/>
        <v>0</v>
      </c>
      <c r="AD36" s="21">
        <f t="shared" si="7"/>
        <v>0</v>
      </c>
      <c r="AE36" s="74"/>
      <c r="AF36" s="74"/>
    </row>
    <row r="37" spans="2:32" ht="12.75" customHeight="1">
      <c r="B37" s="82"/>
      <c r="C37" s="78"/>
      <c r="D37" s="77" t="s">
        <v>99</v>
      </c>
      <c r="E37" s="77"/>
      <c r="F37" s="19">
        <f aca="true" t="shared" si="8" ref="F37:AD37">IF(F$5=0,0,F12/F$5*100)</f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20">
        <f t="shared" si="8"/>
        <v>0</v>
      </c>
      <c r="O37" s="20">
        <f t="shared" si="8"/>
        <v>0</v>
      </c>
      <c r="P37" s="20">
        <f t="shared" si="8"/>
        <v>0</v>
      </c>
      <c r="Q37" s="20">
        <f t="shared" si="8"/>
        <v>0</v>
      </c>
      <c r="R37" s="20">
        <f t="shared" si="8"/>
        <v>0</v>
      </c>
      <c r="S37" s="20">
        <f t="shared" si="8"/>
        <v>0</v>
      </c>
      <c r="T37" s="20">
        <f t="shared" si="8"/>
        <v>0</v>
      </c>
      <c r="U37" s="20">
        <f t="shared" si="8"/>
        <v>0</v>
      </c>
      <c r="V37" s="20">
        <f t="shared" si="8"/>
        <v>0</v>
      </c>
      <c r="W37" s="20">
        <f t="shared" si="8"/>
        <v>0</v>
      </c>
      <c r="X37" s="20">
        <f t="shared" si="8"/>
        <v>0</v>
      </c>
      <c r="Y37" s="20">
        <f t="shared" si="8"/>
        <v>0</v>
      </c>
      <c r="Z37" s="20">
        <f t="shared" si="8"/>
        <v>0</v>
      </c>
      <c r="AA37" s="20">
        <f t="shared" si="8"/>
        <v>0</v>
      </c>
      <c r="AB37" s="20">
        <f t="shared" si="8"/>
        <v>0</v>
      </c>
      <c r="AC37" s="20">
        <f t="shared" si="8"/>
        <v>0</v>
      </c>
      <c r="AD37" s="21">
        <f t="shared" si="8"/>
        <v>0</v>
      </c>
      <c r="AE37" s="74"/>
      <c r="AF37" s="74"/>
    </row>
    <row r="38" spans="2:32" ht="12.75" customHeight="1">
      <c r="B38" s="82" t="s">
        <v>98</v>
      </c>
      <c r="C38" s="77"/>
      <c r="D38" s="77"/>
      <c r="E38" s="77"/>
      <c r="F38" s="19">
        <f aca="true" t="shared" si="9" ref="F38:AD38">IF(F$5=0,0,F13/F$5*100)</f>
        <v>14.908427943979449</v>
      </c>
      <c r="G38" s="20">
        <f t="shared" si="9"/>
        <v>12.103369316323192</v>
      </c>
      <c r="H38" s="20">
        <f t="shared" si="9"/>
        <v>17.78934990760961</v>
      </c>
      <c r="I38" s="20">
        <f t="shared" si="9"/>
        <v>10.294453321159553</v>
      </c>
      <c r="J38" s="20">
        <f t="shared" si="9"/>
        <v>15.785845588235295</v>
      </c>
      <c r="K38" s="20">
        <f t="shared" si="9"/>
        <v>17.36842105263158</v>
      </c>
      <c r="L38" s="20">
        <f t="shared" si="9"/>
        <v>18.71657754010695</v>
      </c>
      <c r="M38" s="20">
        <f t="shared" si="9"/>
        <v>12.934631432545201</v>
      </c>
      <c r="N38" s="20">
        <f t="shared" si="9"/>
        <v>17.391304347826086</v>
      </c>
      <c r="O38" s="20">
        <f t="shared" si="9"/>
        <v>20.754716981132077</v>
      </c>
      <c r="P38" s="20">
        <f t="shared" si="9"/>
        <v>21.629213483146067</v>
      </c>
      <c r="Q38" s="20">
        <f t="shared" si="9"/>
        <v>0</v>
      </c>
      <c r="R38" s="20">
        <f t="shared" si="9"/>
        <v>0</v>
      </c>
      <c r="S38" s="20">
        <f t="shared" si="9"/>
        <v>21.428571428571427</v>
      </c>
      <c r="T38" s="20">
        <f t="shared" si="9"/>
        <v>36.144578313253014</v>
      </c>
      <c r="U38" s="20">
        <f t="shared" si="9"/>
        <v>0</v>
      </c>
      <c r="V38" s="20">
        <f t="shared" si="9"/>
        <v>0</v>
      </c>
      <c r="W38" s="20">
        <f t="shared" si="9"/>
        <v>0</v>
      </c>
      <c r="X38" s="20">
        <f t="shared" si="9"/>
        <v>0</v>
      </c>
      <c r="Y38" s="20">
        <f t="shared" si="9"/>
        <v>18.181818181818183</v>
      </c>
      <c r="Z38" s="20">
        <f t="shared" si="9"/>
        <v>0</v>
      </c>
      <c r="AA38" s="20">
        <f t="shared" si="9"/>
        <v>7.964601769911504</v>
      </c>
      <c r="AB38" s="20">
        <f t="shared" si="9"/>
        <v>17.032967032967033</v>
      </c>
      <c r="AC38" s="20">
        <f t="shared" si="9"/>
        <v>22.011385199240987</v>
      </c>
      <c r="AD38" s="21">
        <f t="shared" si="9"/>
        <v>25.20064205457464</v>
      </c>
      <c r="AE38" s="74"/>
      <c r="AF38" s="74"/>
    </row>
    <row r="39" spans="2:32" ht="12.75" customHeight="1">
      <c r="B39" s="86" t="s">
        <v>97</v>
      </c>
      <c r="C39" s="80"/>
      <c r="D39" s="79" t="s">
        <v>4</v>
      </c>
      <c r="E39" s="79"/>
      <c r="F39" s="19">
        <f aca="true" t="shared" si="10" ref="F39:AD39">IF(F$5=0,0,F14/F$5*100)</f>
        <v>3.8534847103671166</v>
      </c>
      <c r="G39" s="20">
        <f t="shared" si="10"/>
        <v>5.95354923127249</v>
      </c>
      <c r="H39" s="20">
        <f t="shared" si="10"/>
        <v>1.6966235511506802</v>
      </c>
      <c r="I39" s="20">
        <f t="shared" si="10"/>
        <v>7.897740241953892</v>
      </c>
      <c r="J39" s="20">
        <f t="shared" si="10"/>
        <v>2.1829044117647056</v>
      </c>
      <c r="K39" s="20">
        <f t="shared" si="10"/>
        <v>0</v>
      </c>
      <c r="L39" s="20">
        <f t="shared" si="10"/>
        <v>0.53475935828877</v>
      </c>
      <c r="M39" s="20">
        <f t="shared" si="10"/>
        <v>0</v>
      </c>
      <c r="N39" s="20">
        <f t="shared" si="10"/>
        <v>0</v>
      </c>
      <c r="O39" s="20">
        <f t="shared" si="10"/>
        <v>0</v>
      </c>
      <c r="P39" s="20">
        <f t="shared" si="10"/>
        <v>0</v>
      </c>
      <c r="Q39" s="20">
        <f t="shared" si="10"/>
        <v>0</v>
      </c>
      <c r="R39" s="20">
        <f t="shared" si="10"/>
        <v>0</v>
      </c>
      <c r="S39" s="20">
        <f t="shared" si="10"/>
        <v>0</v>
      </c>
      <c r="T39" s="20">
        <f t="shared" si="10"/>
        <v>0</v>
      </c>
      <c r="U39" s="20">
        <f t="shared" si="10"/>
        <v>0</v>
      </c>
      <c r="V39" s="20">
        <f t="shared" si="10"/>
        <v>0</v>
      </c>
      <c r="W39" s="20">
        <f t="shared" si="10"/>
        <v>0</v>
      </c>
      <c r="X39" s="20">
        <f t="shared" si="10"/>
        <v>0</v>
      </c>
      <c r="Y39" s="20">
        <f t="shared" si="10"/>
        <v>0</v>
      </c>
      <c r="Z39" s="20">
        <f t="shared" si="10"/>
        <v>0</v>
      </c>
      <c r="AA39" s="20">
        <f t="shared" si="10"/>
        <v>11.504424778761061</v>
      </c>
      <c r="AB39" s="20">
        <f t="shared" si="10"/>
        <v>2.7472527472527473</v>
      </c>
      <c r="AC39" s="20">
        <f t="shared" si="10"/>
        <v>0.9487666034155597</v>
      </c>
      <c r="AD39" s="21">
        <f t="shared" si="10"/>
        <v>0</v>
      </c>
      <c r="AE39" s="74"/>
      <c r="AF39" s="74"/>
    </row>
    <row r="40" spans="2:32" ht="12.75" customHeight="1">
      <c r="B40" s="86" t="s">
        <v>96</v>
      </c>
      <c r="C40" s="80"/>
      <c r="D40" s="79" t="s">
        <v>95</v>
      </c>
      <c r="E40" s="79"/>
      <c r="F40" s="19">
        <f aca="true" t="shared" si="11" ref="F40:AD40">IF(F$5=0,0,F15/F$5*100)</f>
        <v>0.928151156045413</v>
      </c>
      <c r="G40" s="20">
        <f t="shared" si="11"/>
        <v>1.4556754988550866</v>
      </c>
      <c r="H40" s="20">
        <f t="shared" si="11"/>
        <v>0.3863598185788678</v>
      </c>
      <c r="I40" s="20">
        <f t="shared" si="11"/>
        <v>1.9401963022141064</v>
      </c>
      <c r="J40" s="20">
        <f t="shared" si="11"/>
        <v>0.4595588235294118</v>
      </c>
      <c r="K40" s="20">
        <f t="shared" si="11"/>
        <v>0</v>
      </c>
      <c r="L40" s="20">
        <f t="shared" si="11"/>
        <v>0</v>
      </c>
      <c r="M40" s="20">
        <f t="shared" si="11"/>
        <v>0</v>
      </c>
      <c r="N40" s="20">
        <f t="shared" si="11"/>
        <v>0</v>
      </c>
      <c r="O40" s="20">
        <f t="shared" si="11"/>
        <v>0</v>
      </c>
      <c r="P40" s="20">
        <f t="shared" si="11"/>
        <v>0</v>
      </c>
      <c r="Q40" s="20">
        <f t="shared" si="11"/>
        <v>0</v>
      </c>
      <c r="R40" s="20">
        <f t="shared" si="11"/>
        <v>0</v>
      </c>
      <c r="S40" s="20">
        <f t="shared" si="11"/>
        <v>0</v>
      </c>
      <c r="T40" s="20">
        <f t="shared" si="11"/>
        <v>0</v>
      </c>
      <c r="U40" s="20">
        <f t="shared" si="11"/>
        <v>0</v>
      </c>
      <c r="V40" s="20">
        <f t="shared" si="11"/>
        <v>0</v>
      </c>
      <c r="W40" s="20">
        <f t="shared" si="11"/>
        <v>0</v>
      </c>
      <c r="X40" s="20">
        <f t="shared" si="11"/>
        <v>0</v>
      </c>
      <c r="Y40" s="20">
        <f t="shared" si="11"/>
        <v>0</v>
      </c>
      <c r="Z40" s="20">
        <f t="shared" si="11"/>
        <v>0</v>
      </c>
      <c r="AA40" s="20">
        <f t="shared" si="11"/>
        <v>2.6548672566371683</v>
      </c>
      <c r="AB40" s="20">
        <f t="shared" si="11"/>
        <v>1.6483516483516485</v>
      </c>
      <c r="AC40" s="20">
        <f t="shared" si="11"/>
        <v>0.18975332068311196</v>
      </c>
      <c r="AD40" s="21">
        <f t="shared" si="11"/>
        <v>0</v>
      </c>
      <c r="AE40" s="74"/>
      <c r="AF40" s="74"/>
    </row>
    <row r="41" spans="2:32" ht="12.75" customHeight="1">
      <c r="B41" s="82" t="s">
        <v>94</v>
      </c>
      <c r="C41" s="78"/>
      <c r="D41" s="77" t="s">
        <v>93</v>
      </c>
      <c r="E41" s="77"/>
      <c r="F41" s="19">
        <f aca="true" t="shared" si="12" ref="F41:AD41">IF(F$5=0,0,F16/F$5*100)</f>
        <v>2.925333554321704</v>
      </c>
      <c r="G41" s="20">
        <f t="shared" si="12"/>
        <v>4.4978737324174025</v>
      </c>
      <c r="H41" s="20">
        <f t="shared" si="12"/>
        <v>1.3102637325718125</v>
      </c>
      <c r="I41" s="20">
        <f t="shared" si="12"/>
        <v>5.957543939739785</v>
      </c>
      <c r="J41" s="20">
        <f t="shared" si="12"/>
        <v>1.7233455882352942</v>
      </c>
      <c r="K41" s="20">
        <f t="shared" si="12"/>
        <v>0</v>
      </c>
      <c r="L41" s="20">
        <f t="shared" si="12"/>
        <v>0.53475935828877</v>
      </c>
      <c r="M41" s="20">
        <f t="shared" si="12"/>
        <v>0</v>
      </c>
      <c r="N41" s="20">
        <f t="shared" si="12"/>
        <v>0</v>
      </c>
      <c r="O41" s="20">
        <f t="shared" si="12"/>
        <v>0</v>
      </c>
      <c r="P41" s="20">
        <f t="shared" si="12"/>
        <v>0</v>
      </c>
      <c r="Q41" s="20">
        <f t="shared" si="12"/>
        <v>0</v>
      </c>
      <c r="R41" s="20">
        <f t="shared" si="12"/>
        <v>0</v>
      </c>
      <c r="S41" s="20">
        <f t="shared" si="12"/>
        <v>0</v>
      </c>
      <c r="T41" s="20">
        <f t="shared" si="12"/>
        <v>0</v>
      </c>
      <c r="U41" s="20">
        <f t="shared" si="12"/>
        <v>0</v>
      </c>
      <c r="V41" s="20">
        <f t="shared" si="12"/>
        <v>0</v>
      </c>
      <c r="W41" s="20">
        <f t="shared" si="12"/>
        <v>0</v>
      </c>
      <c r="X41" s="20">
        <f t="shared" si="12"/>
        <v>0</v>
      </c>
      <c r="Y41" s="20">
        <f t="shared" si="12"/>
        <v>0</v>
      </c>
      <c r="Z41" s="20">
        <f t="shared" si="12"/>
        <v>0</v>
      </c>
      <c r="AA41" s="20">
        <f t="shared" si="12"/>
        <v>8.849557522123893</v>
      </c>
      <c r="AB41" s="20">
        <f t="shared" si="12"/>
        <v>1.098901098901099</v>
      </c>
      <c r="AC41" s="20">
        <f t="shared" si="12"/>
        <v>0.7590132827324478</v>
      </c>
      <c r="AD41" s="21">
        <f t="shared" si="12"/>
        <v>0</v>
      </c>
      <c r="AE41" s="74"/>
      <c r="AF41" s="74"/>
    </row>
    <row r="42" spans="2:32" ht="12.75" customHeight="1">
      <c r="B42" s="82" t="s">
        <v>92</v>
      </c>
      <c r="C42" s="77"/>
      <c r="D42" s="77"/>
      <c r="E42" s="77"/>
      <c r="F42" s="19">
        <f aca="true" t="shared" si="13" ref="F42:AD42">IF(F$5=0,0,F17/F$5*100)</f>
        <v>0.6463909836744841</v>
      </c>
      <c r="G42" s="20">
        <f t="shared" si="13"/>
        <v>1.2266928361138372</v>
      </c>
      <c r="H42" s="20">
        <f t="shared" si="13"/>
        <v>0.050394758945069715</v>
      </c>
      <c r="I42" s="20">
        <f t="shared" si="13"/>
        <v>0.7532526820360649</v>
      </c>
      <c r="J42" s="20">
        <f t="shared" si="13"/>
        <v>0.04595588235294117</v>
      </c>
      <c r="K42" s="20">
        <f t="shared" si="13"/>
        <v>4.2105263157894735</v>
      </c>
      <c r="L42" s="20">
        <f t="shared" si="13"/>
        <v>0.53475935828877</v>
      </c>
      <c r="M42" s="20">
        <f t="shared" si="13"/>
        <v>2.920723226703755</v>
      </c>
      <c r="N42" s="20">
        <f t="shared" si="13"/>
        <v>0</v>
      </c>
      <c r="O42" s="20">
        <f t="shared" si="13"/>
        <v>0.628930817610063</v>
      </c>
      <c r="P42" s="20">
        <f t="shared" si="13"/>
        <v>0</v>
      </c>
      <c r="Q42" s="20">
        <f t="shared" si="13"/>
        <v>0</v>
      </c>
      <c r="R42" s="20">
        <f t="shared" si="13"/>
        <v>0</v>
      </c>
      <c r="S42" s="20">
        <f t="shared" si="13"/>
        <v>0</v>
      </c>
      <c r="T42" s="20">
        <f t="shared" si="13"/>
        <v>0</v>
      </c>
      <c r="U42" s="20">
        <f t="shared" si="13"/>
        <v>0</v>
      </c>
      <c r="V42" s="20">
        <f t="shared" si="13"/>
        <v>0</v>
      </c>
      <c r="W42" s="20">
        <f t="shared" si="13"/>
        <v>0</v>
      </c>
      <c r="X42" s="20">
        <f t="shared" si="13"/>
        <v>0</v>
      </c>
      <c r="Y42" s="20">
        <f t="shared" si="13"/>
        <v>0</v>
      </c>
      <c r="Z42" s="20">
        <f t="shared" si="13"/>
        <v>0</v>
      </c>
      <c r="AA42" s="20">
        <f t="shared" si="13"/>
        <v>0</v>
      </c>
      <c r="AB42" s="20">
        <f t="shared" si="13"/>
        <v>0</v>
      </c>
      <c r="AC42" s="20">
        <f t="shared" si="13"/>
        <v>2.2770398481973433</v>
      </c>
      <c r="AD42" s="21">
        <f t="shared" si="13"/>
        <v>0</v>
      </c>
      <c r="AE42" s="74"/>
      <c r="AF42" s="74"/>
    </row>
    <row r="43" spans="2:32" ht="12.75" customHeight="1">
      <c r="B43" s="82" t="s">
        <v>91</v>
      </c>
      <c r="C43" s="77"/>
      <c r="D43" s="77"/>
      <c r="E43" s="77"/>
      <c r="F43" s="19">
        <f aca="true" t="shared" si="14" ref="F43:AD43">IF(F$5=0,0,F18/F$5*100)</f>
        <v>17.046490428441203</v>
      </c>
      <c r="G43" s="20">
        <f t="shared" si="14"/>
        <v>19.80700032711809</v>
      </c>
      <c r="H43" s="20">
        <f t="shared" si="14"/>
        <v>14.211322022509659</v>
      </c>
      <c r="I43" s="20">
        <f t="shared" si="14"/>
        <v>8.856425473636156</v>
      </c>
      <c r="J43" s="20">
        <f t="shared" si="14"/>
        <v>7.421875</v>
      </c>
      <c r="K43" s="20">
        <f t="shared" si="14"/>
        <v>65.26315789473685</v>
      </c>
      <c r="L43" s="20">
        <f t="shared" si="14"/>
        <v>54.01069518716578</v>
      </c>
      <c r="M43" s="20">
        <f t="shared" si="14"/>
        <v>59.248956884561885</v>
      </c>
      <c r="N43" s="20">
        <f t="shared" si="14"/>
        <v>39.130434782608695</v>
      </c>
      <c r="O43" s="20">
        <f t="shared" si="14"/>
        <v>38.36477987421384</v>
      </c>
      <c r="P43" s="20">
        <f t="shared" si="14"/>
        <v>41.57303370786517</v>
      </c>
      <c r="Q43" s="20">
        <f t="shared" si="14"/>
        <v>0</v>
      </c>
      <c r="R43" s="20">
        <f t="shared" si="14"/>
        <v>0</v>
      </c>
      <c r="S43" s="20">
        <f t="shared" si="14"/>
        <v>28.57142857142857</v>
      </c>
      <c r="T43" s="20">
        <f t="shared" si="14"/>
        <v>21.084337349397593</v>
      </c>
      <c r="U43" s="20">
        <f t="shared" si="14"/>
        <v>0</v>
      </c>
      <c r="V43" s="20">
        <f t="shared" si="14"/>
        <v>0</v>
      </c>
      <c r="W43" s="20">
        <f t="shared" si="14"/>
        <v>0</v>
      </c>
      <c r="X43" s="20">
        <f t="shared" si="14"/>
        <v>0</v>
      </c>
      <c r="Y43" s="20">
        <f t="shared" si="14"/>
        <v>45.45454545454545</v>
      </c>
      <c r="Z43" s="20">
        <f t="shared" si="14"/>
        <v>88.88888888888889</v>
      </c>
      <c r="AA43" s="20">
        <f t="shared" si="14"/>
        <v>9.734513274336283</v>
      </c>
      <c r="AB43" s="20">
        <f t="shared" si="14"/>
        <v>7.142857142857142</v>
      </c>
      <c r="AC43" s="20">
        <f t="shared" si="14"/>
        <v>36.43263757115749</v>
      </c>
      <c r="AD43" s="21">
        <f t="shared" si="14"/>
        <v>29.373996789727126</v>
      </c>
      <c r="AE43" s="74"/>
      <c r="AF43" s="74"/>
    </row>
    <row r="44" spans="2:32" ht="12.75" customHeight="1">
      <c r="B44" s="82" t="s">
        <v>90</v>
      </c>
      <c r="C44" s="77"/>
      <c r="D44" s="77"/>
      <c r="E44" s="77"/>
      <c r="F44" s="19">
        <f aca="true" t="shared" si="15" ref="F44:AD44">IF(F$5=0,0,F19/F$5*100)</f>
        <v>2.1132012927819672</v>
      </c>
      <c r="G44" s="20">
        <f t="shared" si="15"/>
        <v>1.2921164540399084</v>
      </c>
      <c r="H44" s="20">
        <f t="shared" si="15"/>
        <v>2.956492524777423</v>
      </c>
      <c r="I44" s="20">
        <f t="shared" si="15"/>
        <v>0.9586852316822643</v>
      </c>
      <c r="J44" s="20">
        <f t="shared" si="15"/>
        <v>2.550551470588235</v>
      </c>
      <c r="K44" s="20">
        <f t="shared" si="15"/>
        <v>1.5789473684210527</v>
      </c>
      <c r="L44" s="20">
        <f t="shared" si="15"/>
        <v>2.13903743315508</v>
      </c>
      <c r="M44" s="20">
        <f t="shared" si="15"/>
        <v>1.9471488178025034</v>
      </c>
      <c r="N44" s="20">
        <f t="shared" si="15"/>
        <v>10.144927536231885</v>
      </c>
      <c r="O44" s="20">
        <f t="shared" si="15"/>
        <v>4.40251572327044</v>
      </c>
      <c r="P44" s="20">
        <f t="shared" si="15"/>
        <v>0.8426966292134831</v>
      </c>
      <c r="Q44" s="20">
        <f t="shared" si="15"/>
        <v>0</v>
      </c>
      <c r="R44" s="20">
        <f t="shared" si="15"/>
        <v>0</v>
      </c>
      <c r="S44" s="20">
        <f t="shared" si="15"/>
        <v>21.428571428571427</v>
      </c>
      <c r="T44" s="20">
        <f t="shared" si="15"/>
        <v>13.855421686746988</v>
      </c>
      <c r="U44" s="20">
        <f t="shared" si="15"/>
        <v>0</v>
      </c>
      <c r="V44" s="20">
        <f t="shared" si="15"/>
        <v>0</v>
      </c>
      <c r="W44" s="20">
        <f t="shared" si="15"/>
        <v>0</v>
      </c>
      <c r="X44" s="20">
        <f t="shared" si="15"/>
        <v>0</v>
      </c>
      <c r="Y44" s="20">
        <f t="shared" si="15"/>
        <v>0</v>
      </c>
      <c r="Z44" s="20">
        <f t="shared" si="15"/>
        <v>0</v>
      </c>
      <c r="AA44" s="20">
        <f t="shared" si="15"/>
        <v>0</v>
      </c>
      <c r="AB44" s="20">
        <f t="shared" si="15"/>
        <v>6.043956043956044</v>
      </c>
      <c r="AC44" s="20">
        <f t="shared" si="15"/>
        <v>1.8975332068311195</v>
      </c>
      <c r="AD44" s="21">
        <f t="shared" si="15"/>
        <v>2.7287319422150884</v>
      </c>
      <c r="AE44" s="74"/>
      <c r="AF44" s="74"/>
    </row>
    <row r="45" spans="2:32" ht="12.75" customHeight="1">
      <c r="B45" s="85" t="s">
        <v>89</v>
      </c>
      <c r="C45" s="84"/>
      <c r="D45" s="83"/>
      <c r="E45" s="77"/>
      <c r="F45" s="19">
        <f aca="true" t="shared" si="16" ref="F45:AD45">IF(F$5=0,0,F20/F$5*100)</f>
        <v>4.102096627164995</v>
      </c>
      <c r="G45" s="20">
        <f t="shared" si="16"/>
        <v>3.7782139352306183</v>
      </c>
      <c r="H45" s="20">
        <f t="shared" si="16"/>
        <v>4.434738787166135</v>
      </c>
      <c r="I45" s="20">
        <f t="shared" si="16"/>
        <v>4.10865099292399</v>
      </c>
      <c r="J45" s="20">
        <f t="shared" si="16"/>
        <v>3.6075367647058822</v>
      </c>
      <c r="K45" s="20">
        <f t="shared" si="16"/>
        <v>5.263157894736842</v>
      </c>
      <c r="L45" s="20">
        <f t="shared" si="16"/>
        <v>10.695187165775401</v>
      </c>
      <c r="M45" s="20">
        <f t="shared" si="16"/>
        <v>1.9471488178025034</v>
      </c>
      <c r="N45" s="20">
        <f t="shared" si="16"/>
        <v>15.942028985507244</v>
      </c>
      <c r="O45" s="20">
        <f t="shared" si="16"/>
        <v>2.515723270440252</v>
      </c>
      <c r="P45" s="20">
        <f t="shared" si="16"/>
        <v>6.460674157303371</v>
      </c>
      <c r="Q45" s="20">
        <f t="shared" si="16"/>
        <v>0</v>
      </c>
      <c r="R45" s="20">
        <f t="shared" si="16"/>
        <v>0</v>
      </c>
      <c r="S45" s="20">
        <f t="shared" si="16"/>
        <v>28.57142857142857</v>
      </c>
      <c r="T45" s="20">
        <f t="shared" si="16"/>
        <v>4.216867469879518</v>
      </c>
      <c r="U45" s="20">
        <f t="shared" si="16"/>
        <v>0</v>
      </c>
      <c r="V45" s="20">
        <f t="shared" si="16"/>
        <v>0</v>
      </c>
      <c r="W45" s="20">
        <f t="shared" si="16"/>
        <v>0</v>
      </c>
      <c r="X45" s="20">
        <f t="shared" si="16"/>
        <v>0</v>
      </c>
      <c r="Y45" s="20">
        <f t="shared" si="16"/>
        <v>9.090909090909092</v>
      </c>
      <c r="Z45" s="20">
        <f t="shared" si="16"/>
        <v>0</v>
      </c>
      <c r="AA45" s="20">
        <f t="shared" si="16"/>
        <v>2.6548672566371683</v>
      </c>
      <c r="AB45" s="20">
        <f t="shared" si="16"/>
        <v>8.241758241758241</v>
      </c>
      <c r="AC45" s="20">
        <f t="shared" si="16"/>
        <v>2.846299810246679</v>
      </c>
      <c r="AD45" s="21">
        <f t="shared" si="16"/>
        <v>4.975922953451043</v>
      </c>
      <c r="AE45" s="74"/>
      <c r="AF45" s="74"/>
    </row>
    <row r="46" spans="2:32" ht="12.75" customHeight="1">
      <c r="B46" s="82" t="s">
        <v>88</v>
      </c>
      <c r="C46" s="81"/>
      <c r="D46" s="77"/>
      <c r="E46" s="77"/>
      <c r="F46" s="19">
        <f aca="true" t="shared" si="17" ref="F46:AD46">IF(F$5=0,0,F21/F$5*100)</f>
        <v>0</v>
      </c>
      <c r="G46" s="20">
        <f t="shared" si="17"/>
        <v>0</v>
      </c>
      <c r="H46" s="20">
        <f t="shared" si="17"/>
        <v>0</v>
      </c>
      <c r="I46" s="20">
        <f t="shared" si="17"/>
        <v>0</v>
      </c>
      <c r="J46" s="20">
        <f t="shared" si="17"/>
        <v>0</v>
      </c>
      <c r="K46" s="20">
        <f t="shared" si="17"/>
        <v>0</v>
      </c>
      <c r="L46" s="20">
        <f t="shared" si="17"/>
        <v>0</v>
      </c>
      <c r="M46" s="20">
        <f t="shared" si="17"/>
        <v>0</v>
      </c>
      <c r="N46" s="20">
        <f t="shared" si="17"/>
        <v>0</v>
      </c>
      <c r="O46" s="20">
        <f t="shared" si="17"/>
        <v>0</v>
      </c>
      <c r="P46" s="20">
        <f t="shared" si="17"/>
        <v>0</v>
      </c>
      <c r="Q46" s="20">
        <f t="shared" si="17"/>
        <v>0</v>
      </c>
      <c r="R46" s="20">
        <f t="shared" si="17"/>
        <v>0</v>
      </c>
      <c r="S46" s="20">
        <f t="shared" si="17"/>
        <v>0</v>
      </c>
      <c r="T46" s="20">
        <f t="shared" si="17"/>
        <v>0</v>
      </c>
      <c r="U46" s="20">
        <f t="shared" si="17"/>
        <v>0</v>
      </c>
      <c r="V46" s="20">
        <f t="shared" si="17"/>
        <v>0</v>
      </c>
      <c r="W46" s="20">
        <f t="shared" si="17"/>
        <v>0</v>
      </c>
      <c r="X46" s="20">
        <f t="shared" si="17"/>
        <v>0</v>
      </c>
      <c r="Y46" s="20">
        <f t="shared" si="17"/>
        <v>0</v>
      </c>
      <c r="Z46" s="20">
        <f t="shared" si="17"/>
        <v>0</v>
      </c>
      <c r="AA46" s="20">
        <f t="shared" si="17"/>
        <v>0</v>
      </c>
      <c r="AB46" s="20">
        <f t="shared" si="17"/>
        <v>0</v>
      </c>
      <c r="AC46" s="20">
        <f t="shared" si="17"/>
        <v>0</v>
      </c>
      <c r="AD46" s="21">
        <f t="shared" si="17"/>
        <v>0</v>
      </c>
      <c r="AE46" s="74"/>
      <c r="AF46" s="74"/>
    </row>
    <row r="47" spans="2:32" ht="12.75" customHeight="1">
      <c r="B47" s="203"/>
      <c r="C47" s="79"/>
      <c r="D47" s="80"/>
      <c r="E47" s="79" t="s">
        <v>87</v>
      </c>
      <c r="F47" s="19">
        <f aca="true" t="shared" si="18" ref="F47:AD47">IF(F$5=0,0,F22/F$5*100)</f>
        <v>0.01657412778652523</v>
      </c>
      <c r="G47" s="20">
        <f t="shared" si="18"/>
        <v>0.01635590448151783</v>
      </c>
      <c r="H47" s="20">
        <f t="shared" si="18"/>
        <v>0.016798252981689906</v>
      </c>
      <c r="I47" s="20">
        <f t="shared" si="18"/>
        <v>0.022825838849577722</v>
      </c>
      <c r="J47" s="20">
        <f t="shared" si="18"/>
        <v>0.022977941176470586</v>
      </c>
      <c r="K47" s="20">
        <f t="shared" si="18"/>
        <v>0</v>
      </c>
      <c r="L47" s="20">
        <f t="shared" si="18"/>
        <v>0</v>
      </c>
      <c r="M47" s="20">
        <f t="shared" si="18"/>
        <v>0</v>
      </c>
      <c r="N47" s="20">
        <f t="shared" si="18"/>
        <v>0</v>
      </c>
      <c r="O47" s="20">
        <f t="shared" si="18"/>
        <v>0</v>
      </c>
      <c r="P47" s="20">
        <f t="shared" si="18"/>
        <v>0</v>
      </c>
      <c r="Q47" s="20">
        <f t="shared" si="18"/>
        <v>0</v>
      </c>
      <c r="R47" s="20">
        <f t="shared" si="18"/>
        <v>0</v>
      </c>
      <c r="S47" s="20">
        <f t="shared" si="18"/>
        <v>0</v>
      </c>
      <c r="T47" s="20">
        <f t="shared" si="18"/>
        <v>0</v>
      </c>
      <c r="U47" s="20">
        <f t="shared" si="18"/>
        <v>0</v>
      </c>
      <c r="V47" s="20">
        <f t="shared" si="18"/>
        <v>0</v>
      </c>
      <c r="W47" s="20">
        <f t="shared" si="18"/>
        <v>0</v>
      </c>
      <c r="X47" s="20">
        <f t="shared" si="18"/>
        <v>0</v>
      </c>
      <c r="Y47" s="20">
        <f t="shared" si="18"/>
        <v>0</v>
      </c>
      <c r="Z47" s="20">
        <f t="shared" si="18"/>
        <v>0</v>
      </c>
      <c r="AA47" s="20">
        <f t="shared" si="18"/>
        <v>0</v>
      </c>
      <c r="AB47" s="20">
        <f t="shared" si="18"/>
        <v>0</v>
      </c>
      <c r="AC47" s="20">
        <f t="shared" si="18"/>
        <v>0</v>
      </c>
      <c r="AD47" s="21">
        <f t="shared" si="18"/>
        <v>0</v>
      </c>
      <c r="AE47" s="74"/>
      <c r="AF47" s="74"/>
    </row>
    <row r="48" spans="2:32" ht="12.75" customHeight="1">
      <c r="B48" s="205" t="s">
        <v>86</v>
      </c>
      <c r="C48" s="79"/>
      <c r="D48" s="80"/>
      <c r="E48" s="79" t="s">
        <v>85</v>
      </c>
      <c r="F48" s="19">
        <f aca="true" t="shared" si="19" ref="F48:AD48">IF(F$5=0,0,F23/F$5*100)</f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20">
        <f t="shared" si="19"/>
        <v>0</v>
      </c>
      <c r="K48" s="20">
        <f t="shared" si="19"/>
        <v>0</v>
      </c>
      <c r="L48" s="20">
        <f t="shared" si="19"/>
        <v>0</v>
      </c>
      <c r="M48" s="20">
        <f t="shared" si="19"/>
        <v>0</v>
      </c>
      <c r="N48" s="20">
        <f t="shared" si="19"/>
        <v>0</v>
      </c>
      <c r="O48" s="20">
        <f t="shared" si="19"/>
        <v>0</v>
      </c>
      <c r="P48" s="20">
        <f t="shared" si="19"/>
        <v>0</v>
      </c>
      <c r="Q48" s="20">
        <f t="shared" si="19"/>
        <v>0</v>
      </c>
      <c r="R48" s="20">
        <f t="shared" si="19"/>
        <v>0</v>
      </c>
      <c r="S48" s="20">
        <f t="shared" si="19"/>
        <v>0</v>
      </c>
      <c r="T48" s="20">
        <f t="shared" si="19"/>
        <v>0</v>
      </c>
      <c r="U48" s="20">
        <f t="shared" si="19"/>
        <v>0</v>
      </c>
      <c r="V48" s="20">
        <f t="shared" si="19"/>
        <v>0</v>
      </c>
      <c r="W48" s="20">
        <f t="shared" si="19"/>
        <v>0</v>
      </c>
      <c r="X48" s="20">
        <f t="shared" si="19"/>
        <v>0</v>
      </c>
      <c r="Y48" s="20">
        <f t="shared" si="19"/>
        <v>0</v>
      </c>
      <c r="Z48" s="20">
        <f t="shared" si="19"/>
        <v>0</v>
      </c>
      <c r="AA48" s="20">
        <f t="shared" si="19"/>
        <v>0</v>
      </c>
      <c r="AB48" s="20">
        <f t="shared" si="19"/>
        <v>0</v>
      </c>
      <c r="AC48" s="20">
        <f t="shared" si="19"/>
        <v>0</v>
      </c>
      <c r="AD48" s="21">
        <f t="shared" si="19"/>
        <v>0</v>
      </c>
      <c r="AE48" s="74"/>
      <c r="AF48" s="74"/>
    </row>
    <row r="49" spans="2:32" ht="12.75" customHeight="1">
      <c r="B49" s="205" t="s">
        <v>84</v>
      </c>
      <c r="C49" s="79"/>
      <c r="D49" s="80"/>
      <c r="E49" s="79" t="s">
        <v>83</v>
      </c>
      <c r="F49" s="19">
        <f aca="true" t="shared" si="20" ref="F49:AD49">IF(F$5=0,0,F24/F$5*100)</f>
        <v>0</v>
      </c>
      <c r="G49" s="20">
        <f t="shared" si="20"/>
        <v>0</v>
      </c>
      <c r="H49" s="20">
        <f t="shared" si="20"/>
        <v>0</v>
      </c>
      <c r="I49" s="20">
        <f t="shared" si="20"/>
        <v>0</v>
      </c>
      <c r="J49" s="20">
        <f t="shared" si="20"/>
        <v>0</v>
      </c>
      <c r="K49" s="20">
        <f t="shared" si="20"/>
        <v>0</v>
      </c>
      <c r="L49" s="20">
        <f t="shared" si="20"/>
        <v>0</v>
      </c>
      <c r="M49" s="20">
        <f t="shared" si="20"/>
        <v>0</v>
      </c>
      <c r="N49" s="20">
        <f t="shared" si="20"/>
        <v>0</v>
      </c>
      <c r="O49" s="20">
        <f t="shared" si="20"/>
        <v>0</v>
      </c>
      <c r="P49" s="20">
        <f t="shared" si="20"/>
        <v>0</v>
      </c>
      <c r="Q49" s="20">
        <f t="shared" si="20"/>
        <v>0</v>
      </c>
      <c r="R49" s="20">
        <f t="shared" si="20"/>
        <v>0</v>
      </c>
      <c r="S49" s="20">
        <f t="shared" si="20"/>
        <v>0</v>
      </c>
      <c r="T49" s="20">
        <f t="shared" si="20"/>
        <v>0</v>
      </c>
      <c r="U49" s="20">
        <f t="shared" si="20"/>
        <v>0</v>
      </c>
      <c r="V49" s="20">
        <f t="shared" si="20"/>
        <v>0</v>
      </c>
      <c r="W49" s="20">
        <f t="shared" si="20"/>
        <v>0</v>
      </c>
      <c r="X49" s="20">
        <f t="shared" si="20"/>
        <v>0</v>
      </c>
      <c r="Y49" s="20">
        <f t="shared" si="20"/>
        <v>0</v>
      </c>
      <c r="Z49" s="20">
        <f t="shared" si="20"/>
        <v>0</v>
      </c>
      <c r="AA49" s="20">
        <f t="shared" si="20"/>
        <v>0</v>
      </c>
      <c r="AB49" s="20">
        <f t="shared" si="20"/>
        <v>0</v>
      </c>
      <c r="AC49" s="20">
        <f t="shared" si="20"/>
        <v>0</v>
      </c>
      <c r="AD49" s="21">
        <f t="shared" si="20"/>
        <v>0</v>
      </c>
      <c r="AE49" s="74"/>
      <c r="AF49" s="74"/>
    </row>
    <row r="50" spans="2:32" ht="12.75" customHeight="1">
      <c r="B50" s="205" t="s">
        <v>82</v>
      </c>
      <c r="C50" s="77"/>
      <c r="D50" s="78"/>
      <c r="E50" s="77" t="s">
        <v>81</v>
      </c>
      <c r="F50" s="19">
        <f aca="true" t="shared" si="21" ref="F50:AD50">IF(F$5=0,0,F25/F$5*100)</f>
        <v>0</v>
      </c>
      <c r="G50" s="20">
        <f t="shared" si="21"/>
        <v>0</v>
      </c>
      <c r="H50" s="20">
        <f t="shared" si="21"/>
        <v>0</v>
      </c>
      <c r="I50" s="20">
        <f t="shared" si="21"/>
        <v>0</v>
      </c>
      <c r="J50" s="20">
        <f t="shared" si="21"/>
        <v>0</v>
      </c>
      <c r="K50" s="20">
        <f t="shared" si="21"/>
        <v>0</v>
      </c>
      <c r="L50" s="20">
        <f t="shared" si="21"/>
        <v>0</v>
      </c>
      <c r="M50" s="20">
        <f t="shared" si="21"/>
        <v>0</v>
      </c>
      <c r="N50" s="20">
        <f t="shared" si="21"/>
        <v>0</v>
      </c>
      <c r="O50" s="20">
        <f t="shared" si="21"/>
        <v>0</v>
      </c>
      <c r="P50" s="20">
        <f t="shared" si="21"/>
        <v>0</v>
      </c>
      <c r="Q50" s="20">
        <f t="shared" si="21"/>
        <v>0</v>
      </c>
      <c r="R50" s="20">
        <f t="shared" si="21"/>
        <v>0</v>
      </c>
      <c r="S50" s="20">
        <f t="shared" si="21"/>
        <v>0</v>
      </c>
      <c r="T50" s="20">
        <f t="shared" si="21"/>
        <v>0</v>
      </c>
      <c r="U50" s="20">
        <f t="shared" si="21"/>
        <v>0</v>
      </c>
      <c r="V50" s="20">
        <f t="shared" si="21"/>
        <v>0</v>
      </c>
      <c r="W50" s="20">
        <f t="shared" si="21"/>
        <v>0</v>
      </c>
      <c r="X50" s="20">
        <f t="shared" si="21"/>
        <v>0</v>
      </c>
      <c r="Y50" s="20">
        <f t="shared" si="21"/>
        <v>0</v>
      </c>
      <c r="Z50" s="20">
        <f t="shared" si="21"/>
        <v>0</v>
      </c>
      <c r="AA50" s="20">
        <f t="shared" si="21"/>
        <v>0</v>
      </c>
      <c r="AB50" s="20">
        <f t="shared" si="21"/>
        <v>0</v>
      </c>
      <c r="AC50" s="20">
        <f t="shared" si="21"/>
        <v>0</v>
      </c>
      <c r="AD50" s="21">
        <f t="shared" si="21"/>
        <v>0</v>
      </c>
      <c r="AE50" s="74"/>
      <c r="AF50" s="74"/>
    </row>
    <row r="51" spans="2:32" ht="12.75" customHeight="1">
      <c r="B51" s="205" t="s">
        <v>80</v>
      </c>
      <c r="C51" s="79" t="s">
        <v>79</v>
      </c>
      <c r="D51" s="80"/>
      <c r="E51" s="79" t="s">
        <v>78</v>
      </c>
      <c r="F51" s="19">
        <f aca="true" t="shared" si="22" ref="F51:AD51">IF(F$5=0,0,F26/F$5*100)</f>
        <v>55.4653186376067</v>
      </c>
      <c r="G51" s="20">
        <f t="shared" si="22"/>
        <v>62.11972522080471</v>
      </c>
      <c r="H51" s="20">
        <f t="shared" si="22"/>
        <v>48.63094238199227</v>
      </c>
      <c r="I51" s="20">
        <f t="shared" si="22"/>
        <v>75.94156585254508</v>
      </c>
      <c r="J51" s="20">
        <f t="shared" si="22"/>
        <v>59.83455882352941</v>
      </c>
      <c r="K51" s="20">
        <f t="shared" si="22"/>
        <v>3.684210526315789</v>
      </c>
      <c r="L51" s="20">
        <f t="shared" si="22"/>
        <v>1.6042780748663104</v>
      </c>
      <c r="M51" s="20">
        <f t="shared" si="22"/>
        <v>19.88873435326843</v>
      </c>
      <c r="N51" s="20">
        <f t="shared" si="22"/>
        <v>8.695652173913043</v>
      </c>
      <c r="O51" s="20">
        <f t="shared" si="22"/>
        <v>32.075471698113205</v>
      </c>
      <c r="P51" s="20">
        <f t="shared" si="22"/>
        <v>14.04494382022472</v>
      </c>
      <c r="Q51" s="20">
        <f t="shared" si="22"/>
        <v>0</v>
      </c>
      <c r="R51" s="20">
        <f t="shared" si="22"/>
        <v>0</v>
      </c>
      <c r="S51" s="20">
        <f t="shared" si="22"/>
        <v>0</v>
      </c>
      <c r="T51" s="20">
        <f t="shared" si="22"/>
        <v>9.63855421686747</v>
      </c>
      <c r="U51" s="20">
        <f t="shared" si="22"/>
        <v>0</v>
      </c>
      <c r="V51" s="20">
        <f t="shared" si="22"/>
        <v>0</v>
      </c>
      <c r="W51" s="20">
        <f t="shared" si="22"/>
        <v>0</v>
      </c>
      <c r="X51" s="20">
        <f t="shared" si="22"/>
        <v>0</v>
      </c>
      <c r="Y51" s="20">
        <f t="shared" si="22"/>
        <v>27.27272727272727</v>
      </c>
      <c r="Z51" s="20">
        <f t="shared" si="22"/>
        <v>5.555555555555555</v>
      </c>
      <c r="AA51" s="20">
        <f t="shared" si="22"/>
        <v>83.1858407079646</v>
      </c>
      <c r="AB51" s="20">
        <f t="shared" si="22"/>
        <v>45.05494505494506</v>
      </c>
      <c r="AC51" s="20">
        <f t="shared" si="22"/>
        <v>32.82732447817837</v>
      </c>
      <c r="AD51" s="21">
        <f t="shared" si="22"/>
        <v>21.34831460674157</v>
      </c>
      <c r="AE51" s="74"/>
      <c r="AF51" s="74"/>
    </row>
    <row r="52" spans="2:32" ht="12.75" customHeight="1">
      <c r="B52" s="204"/>
      <c r="C52" s="77" t="s">
        <v>77</v>
      </c>
      <c r="D52" s="78"/>
      <c r="E52" s="77" t="s">
        <v>75</v>
      </c>
      <c r="F52" s="22">
        <f aca="true" t="shared" si="23" ref="F52:AD52">IF(F$5=0,0,F27/F$5*100)</f>
        <v>7.4666445678296185</v>
      </c>
      <c r="G52" s="23">
        <f t="shared" si="23"/>
        <v>1.4556754988550866</v>
      </c>
      <c r="H52" s="23">
        <f t="shared" si="23"/>
        <v>13.640181421132203</v>
      </c>
      <c r="I52" s="23">
        <f t="shared" si="23"/>
        <v>1.483679525222552</v>
      </c>
      <c r="J52" s="23">
        <f t="shared" si="23"/>
        <v>12.752757352941178</v>
      </c>
      <c r="K52" s="23">
        <f t="shared" si="23"/>
        <v>2.631578947368421</v>
      </c>
      <c r="L52" s="23">
        <f t="shared" si="23"/>
        <v>11.76470588235294</v>
      </c>
      <c r="M52" s="23">
        <f t="shared" si="23"/>
        <v>1.2517385257301807</v>
      </c>
      <c r="N52" s="23">
        <f t="shared" si="23"/>
        <v>10.144927536231885</v>
      </c>
      <c r="O52" s="23">
        <f t="shared" si="23"/>
        <v>1.257861635220126</v>
      </c>
      <c r="P52" s="23">
        <f t="shared" si="23"/>
        <v>15.168539325842698</v>
      </c>
      <c r="Q52" s="23">
        <f t="shared" si="23"/>
        <v>0</v>
      </c>
      <c r="R52" s="23">
        <f t="shared" si="23"/>
        <v>0</v>
      </c>
      <c r="S52" s="23">
        <f t="shared" si="23"/>
        <v>0</v>
      </c>
      <c r="T52" s="23">
        <f t="shared" si="23"/>
        <v>16.867469879518072</v>
      </c>
      <c r="U52" s="23">
        <f t="shared" si="23"/>
        <v>0</v>
      </c>
      <c r="V52" s="23">
        <f t="shared" si="23"/>
        <v>0</v>
      </c>
      <c r="W52" s="23">
        <f t="shared" si="23"/>
        <v>0</v>
      </c>
      <c r="X52" s="23">
        <f t="shared" si="23"/>
        <v>0</v>
      </c>
      <c r="Y52" s="23">
        <f t="shared" si="23"/>
        <v>0</v>
      </c>
      <c r="Z52" s="23">
        <f t="shared" si="23"/>
        <v>5.555555555555555</v>
      </c>
      <c r="AA52" s="23">
        <f t="shared" si="23"/>
        <v>0</v>
      </c>
      <c r="AB52" s="23">
        <f t="shared" si="23"/>
        <v>19.78021978021978</v>
      </c>
      <c r="AC52" s="23">
        <f t="shared" si="23"/>
        <v>1.5180265654648957</v>
      </c>
      <c r="AD52" s="24">
        <f t="shared" si="23"/>
        <v>17.49598715890851</v>
      </c>
      <c r="AE52" s="74"/>
      <c r="AF52" s="74"/>
    </row>
    <row r="53" spans="4:32" ht="11.25">
      <c r="D53" s="75"/>
      <c r="E53" s="74"/>
      <c r="F53" s="74"/>
      <c r="G53" s="74"/>
      <c r="H53" s="74"/>
      <c r="I53" s="74"/>
      <c r="J53" s="74"/>
      <c r="K53" s="74"/>
      <c r="L53" s="74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4"/>
      <c r="AF53" s="74"/>
    </row>
    <row r="54" spans="4:32" ht="11.25">
      <c r="D54" s="7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AE54" s="74"/>
      <c r="AF54" s="74"/>
    </row>
    <row r="55" spans="4:32" ht="11.25">
      <c r="D55" s="75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AE55" s="74"/>
      <c r="AF55" s="74"/>
    </row>
    <row r="56" spans="4:32" ht="11.25">
      <c r="D56" s="75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AE56" s="74"/>
      <c r="AF56" s="74"/>
    </row>
    <row r="57" spans="4:32" ht="11.25">
      <c r="D57" s="75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AE57" s="74"/>
      <c r="AF57" s="74"/>
    </row>
    <row r="58" spans="4:32" ht="11.25">
      <c r="D58" s="75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AE58" s="74"/>
      <c r="AF58" s="74"/>
    </row>
    <row r="59" spans="4:32" ht="11.25">
      <c r="D59" s="75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AE59" s="74"/>
      <c r="AF59" s="74"/>
    </row>
    <row r="60" spans="4:32" ht="11.25">
      <c r="D60" s="75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AE60" s="74"/>
      <c r="AF60" s="74"/>
    </row>
    <row r="61" spans="4:32" ht="11.25">
      <c r="D61" s="75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AE61" s="74"/>
      <c r="AF61" s="74"/>
    </row>
    <row r="62" spans="4:32" ht="11.25">
      <c r="D62" s="75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AE62" s="74"/>
      <c r="AF62" s="74"/>
    </row>
    <row r="63" spans="4:32" ht="11.25">
      <c r="D63" s="75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AE63" s="74"/>
      <c r="AF63" s="74"/>
    </row>
    <row r="64" spans="4:32" ht="11.25">
      <c r="D64" s="75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AE64" s="74"/>
      <c r="AF64" s="74"/>
    </row>
    <row r="65" spans="4:32" ht="11.25">
      <c r="D65" s="75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AE65" s="74"/>
      <c r="AF65" s="74"/>
    </row>
    <row r="66" spans="4:32" ht="11.25">
      <c r="D66" s="75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AE66" s="74"/>
      <c r="AF66" s="74"/>
    </row>
    <row r="67" spans="4:32" ht="11.25">
      <c r="D67" s="75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AE67" s="74"/>
      <c r="AF67" s="74"/>
    </row>
    <row r="68" spans="4:32" ht="11.25">
      <c r="D68" s="75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AE68" s="74"/>
      <c r="AF68" s="74"/>
    </row>
    <row r="69" spans="4:32" ht="11.25">
      <c r="D69" s="75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AE69" s="74"/>
      <c r="AF69" s="74"/>
    </row>
    <row r="70" spans="4:32" ht="11.25">
      <c r="D70" s="75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AE70" s="74"/>
      <c r="AF70" s="74"/>
    </row>
    <row r="71" spans="4:32" ht="11.25">
      <c r="D71" s="75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AE71" s="74"/>
      <c r="AF71" s="74"/>
    </row>
    <row r="72" spans="4:32" ht="11.25">
      <c r="D72" s="75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AE72" s="74"/>
      <c r="AF72" s="74"/>
    </row>
  </sheetData>
  <sheetProtection/>
  <mergeCells count="13">
    <mergeCell ref="AC3:AD3"/>
    <mergeCell ref="S3:T3"/>
    <mergeCell ref="U3:V3"/>
    <mergeCell ref="W3:X3"/>
    <mergeCell ref="Y3:Z3"/>
    <mergeCell ref="M3:N3"/>
    <mergeCell ref="O3:P3"/>
    <mergeCell ref="Q3:R3"/>
    <mergeCell ref="AA3:AB3"/>
    <mergeCell ref="F3:H3"/>
    <mergeCell ref="B3:E4"/>
    <mergeCell ref="I3:J3"/>
    <mergeCell ref="K3:L3"/>
  </mergeCells>
  <printOptions/>
  <pageMargins left="0.5905511811023623" right="0.1968503937007874" top="0.5118110236220472" bottom="0.5905511811023623" header="0" footer="0"/>
  <pageSetup blackAndWhite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3"/>
  <sheetViews>
    <sheetView view="pageBreakPreview" zoomScale="87" zoomScaleNormal="78" zoomScaleSheetLayoutView="87" zoomScalePageLayoutView="0" workbookViewId="0" topLeftCell="A1">
      <selection activeCell="I26" sqref="I26"/>
    </sheetView>
  </sheetViews>
  <sheetFormatPr defaultColWidth="9.00390625" defaultRowHeight="13.5"/>
  <cols>
    <col min="1" max="1" width="0.5" style="1" customWidth="1"/>
    <col min="2" max="2" width="1.75390625" style="1" customWidth="1"/>
    <col min="3" max="3" width="8.50390625" style="1" customWidth="1"/>
    <col min="4" max="4" width="16.00390625" style="1" customWidth="1"/>
    <col min="5" max="5" width="11.375" style="1" customWidth="1"/>
    <col min="6" max="6" width="6.625" style="1" customWidth="1"/>
    <col min="7" max="8" width="5.625" style="1" customWidth="1"/>
    <col min="9" max="10" width="5.50390625" style="1" customWidth="1"/>
    <col min="11" max="16" width="5.25390625" style="1" customWidth="1"/>
    <col min="17" max="18" width="4.25390625" style="1" customWidth="1"/>
    <col min="19" max="20" width="5.25390625" style="1" customWidth="1"/>
    <col min="21" max="24" width="4.25390625" style="1" customWidth="1"/>
    <col min="25" max="30" width="5.25390625" style="1" customWidth="1"/>
    <col min="31" max="16384" width="9.00390625" style="1" customWidth="1"/>
  </cols>
  <sheetData>
    <row r="1" spans="2:30" ht="15" customHeight="1">
      <c r="B1" s="3" t="s">
        <v>74</v>
      </c>
      <c r="AA1" s="3"/>
      <c r="AB1" s="69"/>
      <c r="AC1" s="69"/>
      <c r="AD1" s="167"/>
    </row>
    <row r="2" spans="1:30" ht="15" customHeight="1">
      <c r="A2" s="119"/>
      <c r="B2" s="120" t="s">
        <v>128</v>
      </c>
      <c r="C2" s="119"/>
      <c r="D2" s="119"/>
      <c r="E2" s="119"/>
      <c r="F2" s="119"/>
      <c r="G2" s="119"/>
      <c r="H2" s="119"/>
      <c r="I2" s="119"/>
      <c r="L2" s="118"/>
      <c r="AD2" s="166" t="s">
        <v>2</v>
      </c>
    </row>
    <row r="3" spans="2:30" ht="22.5" customHeight="1">
      <c r="B3" s="216"/>
      <c r="C3" s="217"/>
      <c r="D3" s="217"/>
      <c r="E3" s="218"/>
      <c r="F3" s="215" t="s">
        <v>0</v>
      </c>
      <c r="G3" s="215"/>
      <c r="H3" s="215"/>
      <c r="I3" s="215" t="s">
        <v>123</v>
      </c>
      <c r="J3" s="215"/>
      <c r="K3" s="222" t="s">
        <v>122</v>
      </c>
      <c r="L3" s="215"/>
      <c r="M3" s="224" t="s">
        <v>121</v>
      </c>
      <c r="N3" s="223"/>
      <c r="O3" s="224" t="s">
        <v>120</v>
      </c>
      <c r="P3" s="223"/>
      <c r="Q3" s="224" t="s">
        <v>119</v>
      </c>
      <c r="R3" s="223"/>
      <c r="S3" s="224" t="s">
        <v>118</v>
      </c>
      <c r="T3" s="223"/>
      <c r="U3" s="224" t="s">
        <v>117</v>
      </c>
      <c r="V3" s="223"/>
      <c r="W3" s="224" t="s">
        <v>116</v>
      </c>
      <c r="X3" s="223"/>
      <c r="Y3" s="224" t="s">
        <v>115</v>
      </c>
      <c r="Z3" s="223"/>
      <c r="AA3" s="223" t="s">
        <v>63</v>
      </c>
      <c r="AB3" s="223"/>
      <c r="AC3" s="223" t="s">
        <v>114</v>
      </c>
      <c r="AD3" s="223"/>
    </row>
    <row r="4" spans="2:30" ht="12.75" customHeight="1">
      <c r="B4" s="219"/>
      <c r="C4" s="220"/>
      <c r="D4" s="220"/>
      <c r="E4" s="221"/>
      <c r="F4" s="117" t="s">
        <v>0</v>
      </c>
      <c r="G4" s="117" t="s">
        <v>113</v>
      </c>
      <c r="H4" s="117" t="s">
        <v>112</v>
      </c>
      <c r="I4" s="117" t="s">
        <v>113</v>
      </c>
      <c r="J4" s="117" t="s">
        <v>112</v>
      </c>
      <c r="K4" s="117" t="s">
        <v>113</v>
      </c>
      <c r="L4" s="117" t="s">
        <v>112</v>
      </c>
      <c r="M4" s="165" t="s">
        <v>113</v>
      </c>
      <c r="N4" s="165" t="s">
        <v>112</v>
      </c>
      <c r="O4" s="165" t="s">
        <v>113</v>
      </c>
      <c r="P4" s="165" t="s">
        <v>112</v>
      </c>
      <c r="Q4" s="165" t="s">
        <v>113</v>
      </c>
      <c r="R4" s="165" t="s">
        <v>112</v>
      </c>
      <c r="S4" s="165" t="s">
        <v>113</v>
      </c>
      <c r="T4" s="165" t="s">
        <v>112</v>
      </c>
      <c r="U4" s="165" t="s">
        <v>113</v>
      </c>
      <c r="V4" s="165" t="s">
        <v>112</v>
      </c>
      <c r="W4" s="165" t="s">
        <v>113</v>
      </c>
      <c r="X4" s="165" t="s">
        <v>112</v>
      </c>
      <c r="Y4" s="165" t="s">
        <v>113</v>
      </c>
      <c r="Z4" s="165" t="s">
        <v>112</v>
      </c>
      <c r="AA4" s="165" t="s">
        <v>113</v>
      </c>
      <c r="AB4" s="165" t="s">
        <v>112</v>
      </c>
      <c r="AC4" s="165" t="s">
        <v>113</v>
      </c>
      <c r="AD4" s="165" t="s">
        <v>112</v>
      </c>
    </row>
    <row r="5" spans="2:30" ht="12.75" customHeight="1">
      <c r="B5" s="82" t="s">
        <v>127</v>
      </c>
      <c r="C5" s="77"/>
      <c r="D5" s="77"/>
      <c r="E5" s="78"/>
      <c r="F5" s="164">
        <f aca="true" t="shared" si="0" ref="F5:F27">G5+H5</f>
        <v>11778</v>
      </c>
      <c r="G5" s="163">
        <f>I5+K5+'45状況別卒業者数および割合（全日）'!M5+'45状況別卒業者数および割合（全日）'!O5+'45状況別卒業者数および割合（全日）'!Q5+'45状況別卒業者数および割合（全日）'!S5+'45状況別卒業者数および割合（全日）'!U5+'45状況別卒業者数および割合（全日）'!W5+'45状況別卒業者数および割合（全日）'!Y5+'45状況別卒業者数および割合（全日）'!AA5+'45状況別卒業者数および割合（全日）'!AC5</f>
        <v>5972</v>
      </c>
      <c r="H5" s="163">
        <f>J5+L5+'45状況別卒業者数および割合（全日）'!N5+'45状況別卒業者数および割合（全日）'!P5+'45状況別卒業者数および割合（全日）'!R5+'45状況別卒業者数および割合（全日）'!T5+'45状況別卒業者数および割合（全日）'!V5+'45状況別卒業者数および割合（全日）'!X5+'45状況別卒業者数および割合（全日）'!Z5+'45状況別卒業者数および割合（全日）'!AB5+'45状況別卒業者数および割合（全日）'!AD5</f>
        <v>5806</v>
      </c>
      <c r="I5" s="60">
        <f aca="true" t="shared" si="1" ref="I5:AD5">I6+I13+I14+I17+I18+I19+I20+I21</f>
        <v>4302</v>
      </c>
      <c r="J5" s="162">
        <f t="shared" si="1"/>
        <v>4240</v>
      </c>
      <c r="K5" s="60">
        <f t="shared" si="1"/>
        <v>190</v>
      </c>
      <c r="L5" s="162">
        <f t="shared" si="1"/>
        <v>187</v>
      </c>
      <c r="M5" s="159">
        <f t="shared" si="1"/>
        <v>681</v>
      </c>
      <c r="N5" s="160">
        <f t="shared" si="1"/>
        <v>65</v>
      </c>
      <c r="O5" s="159">
        <f t="shared" si="1"/>
        <v>148</v>
      </c>
      <c r="P5" s="160">
        <f t="shared" si="1"/>
        <v>348</v>
      </c>
      <c r="Q5" s="161">
        <f t="shared" si="1"/>
        <v>0</v>
      </c>
      <c r="R5" s="161">
        <f t="shared" si="1"/>
        <v>0</v>
      </c>
      <c r="S5" s="161">
        <f t="shared" si="1"/>
        <v>0</v>
      </c>
      <c r="T5" s="160">
        <f t="shared" si="1"/>
        <v>143</v>
      </c>
      <c r="U5" s="161">
        <f t="shared" si="1"/>
        <v>0</v>
      </c>
      <c r="V5" s="161">
        <f t="shared" si="1"/>
        <v>0</v>
      </c>
      <c r="W5" s="161">
        <f t="shared" si="1"/>
        <v>0</v>
      </c>
      <c r="X5" s="161">
        <f t="shared" si="1"/>
        <v>0</v>
      </c>
      <c r="Y5" s="159">
        <f t="shared" si="1"/>
        <v>11</v>
      </c>
      <c r="Z5" s="160">
        <f t="shared" si="1"/>
        <v>18</v>
      </c>
      <c r="AA5" s="159">
        <f t="shared" si="1"/>
        <v>113</v>
      </c>
      <c r="AB5" s="160">
        <f t="shared" si="1"/>
        <v>182</v>
      </c>
      <c r="AC5" s="159">
        <f t="shared" si="1"/>
        <v>527</v>
      </c>
      <c r="AD5" s="158">
        <f t="shared" si="1"/>
        <v>623</v>
      </c>
    </row>
    <row r="6" spans="2:32" ht="12.75" customHeight="1">
      <c r="B6" s="86"/>
      <c r="C6" s="80"/>
      <c r="D6" s="79" t="s">
        <v>4</v>
      </c>
      <c r="E6" s="80"/>
      <c r="F6" s="134">
        <f t="shared" si="0"/>
        <v>6883</v>
      </c>
      <c r="G6" s="133">
        <f>I6+K6+'45状況別卒業者数および割合（全日）'!M6+'45状況別卒業者数および割合（全日）'!O6+'45状況別卒業者数および割合（全日）'!Q6+'45状況別卒業者数および割合（全日）'!S6+'45状況別卒業者数および割合（全日）'!U6+'45状況別卒業者数および割合（全日）'!W6+'45状況別卒業者数および割合（全日）'!Y6+'45状況別卒業者数および割合（全日）'!AA6+'45状況別卒業者数および割合（全日）'!AC6</f>
        <v>3399</v>
      </c>
      <c r="H6" s="133">
        <f>J6+L6+'45状況別卒業者数および割合（全日）'!N6+'45状況別卒業者数および割合（全日）'!P6+'45状況別卒業者数および割合（全日）'!R6+'45状況別卒業者数および割合（全日）'!T6+'45状況別卒業者数および割合（全日）'!V6+'45状況別卒業者数および割合（全日）'!X6+'45状況別卒業者数および割合（全日）'!Z6+'45状況別卒業者数および割合（全日）'!AB6+'45状況別卒業者数および割合（全日）'!AD6</f>
        <v>3484</v>
      </c>
      <c r="I6" s="157">
        <f aca="true" t="shared" si="2" ref="I6:AD6">SUM(I7:I12)</f>
        <v>2929</v>
      </c>
      <c r="J6" s="157">
        <f t="shared" si="2"/>
        <v>2964</v>
      </c>
      <c r="K6" s="157">
        <f t="shared" si="2"/>
        <v>12</v>
      </c>
      <c r="L6" s="157">
        <f t="shared" si="2"/>
        <v>25</v>
      </c>
      <c r="M6" s="155">
        <f t="shared" si="2"/>
        <v>148</v>
      </c>
      <c r="N6" s="155">
        <f t="shared" si="2"/>
        <v>12</v>
      </c>
      <c r="O6" s="155">
        <f t="shared" si="2"/>
        <v>53</v>
      </c>
      <c r="P6" s="155">
        <f t="shared" si="2"/>
        <v>103</v>
      </c>
      <c r="Q6" s="156">
        <f t="shared" si="2"/>
        <v>0</v>
      </c>
      <c r="R6" s="156">
        <f t="shared" si="2"/>
        <v>0</v>
      </c>
      <c r="S6" s="156">
        <f t="shared" si="2"/>
        <v>0</v>
      </c>
      <c r="T6" s="155">
        <f t="shared" si="2"/>
        <v>36</v>
      </c>
      <c r="U6" s="156">
        <f t="shared" si="2"/>
        <v>0</v>
      </c>
      <c r="V6" s="156">
        <f t="shared" si="2"/>
        <v>0</v>
      </c>
      <c r="W6" s="156">
        <f t="shared" si="2"/>
        <v>0</v>
      </c>
      <c r="X6" s="156">
        <f t="shared" si="2"/>
        <v>0</v>
      </c>
      <c r="Y6" s="155">
        <f t="shared" si="2"/>
        <v>3</v>
      </c>
      <c r="Z6" s="155">
        <f t="shared" si="2"/>
        <v>2</v>
      </c>
      <c r="AA6" s="155">
        <f t="shared" si="2"/>
        <v>77</v>
      </c>
      <c r="AB6" s="155">
        <f t="shared" si="2"/>
        <v>107</v>
      </c>
      <c r="AC6" s="155">
        <f t="shared" si="2"/>
        <v>177</v>
      </c>
      <c r="AD6" s="154">
        <f t="shared" si="2"/>
        <v>235</v>
      </c>
      <c r="AE6" s="74"/>
      <c r="AF6" s="74"/>
    </row>
    <row r="7" spans="2:32" ht="12.75" customHeight="1">
      <c r="B7" s="86"/>
      <c r="C7" s="80"/>
      <c r="D7" s="79" t="s">
        <v>78</v>
      </c>
      <c r="E7" s="80"/>
      <c r="F7" s="134">
        <f t="shared" si="0"/>
        <v>6004</v>
      </c>
      <c r="G7" s="133">
        <f>I7+K7+'45状況別卒業者数および割合（全日）'!M7+'45状況別卒業者数および割合（全日）'!O7+'45状況別卒業者数および割合（全日）'!Q7+'45状況別卒業者数および割合（全日）'!S7+'45状況別卒業者数および割合（全日）'!U7+'45状況別卒業者数および割合（全日）'!W7+'45状況別卒業者数および割合（全日）'!Y7+'45状況別卒業者数および割合（全日）'!AA7+'45状況別卒業者数および割合（全日）'!AC7</f>
        <v>3312</v>
      </c>
      <c r="H7" s="133">
        <f>J7+L7+'45状況別卒業者数および割合（全日）'!N7+'45状況別卒業者数および割合（全日）'!P7+'45状況別卒業者数および割合（全日）'!R7+'45状況別卒業者数および割合（全日）'!T7+'45状況別卒業者数および割合（全日）'!V7+'45状況別卒業者数および割合（全日）'!X7+'45状況別卒業者数および割合（全日）'!Z7+'45状況別卒業者数および割合（全日）'!AB7+'45状況別卒業者数および割合（全日）'!AD7</f>
        <v>2692</v>
      </c>
      <c r="I7" s="54">
        <v>2867</v>
      </c>
      <c r="J7" s="54">
        <v>2424</v>
      </c>
      <c r="K7" s="54">
        <v>7</v>
      </c>
      <c r="L7" s="54">
        <v>3</v>
      </c>
      <c r="M7" s="131">
        <v>139</v>
      </c>
      <c r="N7" s="131">
        <v>5</v>
      </c>
      <c r="O7" s="131">
        <v>51</v>
      </c>
      <c r="P7" s="131">
        <v>49</v>
      </c>
      <c r="Q7" s="132">
        <v>0</v>
      </c>
      <c r="R7" s="132">
        <v>0</v>
      </c>
      <c r="S7" s="132">
        <v>0</v>
      </c>
      <c r="T7" s="131">
        <v>11</v>
      </c>
      <c r="U7" s="132">
        <v>0</v>
      </c>
      <c r="V7" s="132">
        <v>0</v>
      </c>
      <c r="W7" s="132">
        <v>0</v>
      </c>
      <c r="X7" s="132">
        <v>0</v>
      </c>
      <c r="Y7" s="131">
        <v>3</v>
      </c>
      <c r="Z7" s="131">
        <v>1</v>
      </c>
      <c r="AA7" s="131">
        <v>77</v>
      </c>
      <c r="AB7" s="131">
        <v>71</v>
      </c>
      <c r="AC7" s="131">
        <v>168</v>
      </c>
      <c r="AD7" s="130">
        <v>128</v>
      </c>
      <c r="AE7" s="74"/>
      <c r="AF7" s="74"/>
    </row>
    <row r="8" spans="2:32" ht="12.75" customHeight="1">
      <c r="B8" s="86" t="s">
        <v>106</v>
      </c>
      <c r="C8" s="80" t="s">
        <v>105</v>
      </c>
      <c r="D8" s="79" t="s">
        <v>104</v>
      </c>
      <c r="E8" s="80"/>
      <c r="F8" s="134">
        <f t="shared" si="0"/>
        <v>877</v>
      </c>
      <c r="G8" s="133">
        <f>I8+K8+'45状況別卒業者数および割合（全日）'!M8+'45状況別卒業者数および割合（全日）'!O8+'45状況別卒業者数および割合（全日）'!Q8+'45状況別卒業者数および割合（全日）'!S8+'45状況別卒業者数および割合（全日）'!U8+'45状況別卒業者数および割合（全日）'!W8+'45状況別卒業者数および割合（全日）'!Y8+'45状況別卒業者数および割合（全日）'!AA8+'45状況別卒業者数および割合（全日）'!AC8</f>
        <v>85</v>
      </c>
      <c r="H8" s="133">
        <f>J8+L8+'45状況別卒業者数および割合（全日）'!N8+'45状況別卒業者数および割合（全日）'!P8+'45状況別卒業者数および割合（全日）'!R8+'45状況別卒業者数および割合（全日）'!T8+'45状況別卒業者数および割合（全日）'!V8+'45状況別卒業者数および割合（全日）'!X8+'45状況別卒業者数および割合（全日）'!Z8+'45状況別卒業者数および割合（全日）'!AB8+'45状況別卒業者数および割合（全日）'!AD8</f>
        <v>792</v>
      </c>
      <c r="I8" s="54">
        <v>61</v>
      </c>
      <c r="J8" s="54">
        <v>540</v>
      </c>
      <c r="K8" s="54">
        <v>5</v>
      </c>
      <c r="L8" s="54">
        <v>22</v>
      </c>
      <c r="M8" s="131">
        <v>9</v>
      </c>
      <c r="N8" s="131">
        <v>7</v>
      </c>
      <c r="O8" s="131">
        <v>2</v>
      </c>
      <c r="P8" s="131">
        <v>54</v>
      </c>
      <c r="Q8" s="132">
        <v>0</v>
      </c>
      <c r="R8" s="132">
        <v>0</v>
      </c>
      <c r="S8" s="132">
        <v>0</v>
      </c>
      <c r="T8" s="131">
        <v>25</v>
      </c>
      <c r="U8" s="132">
        <v>0</v>
      </c>
      <c r="V8" s="132">
        <v>0</v>
      </c>
      <c r="W8" s="132">
        <v>0</v>
      </c>
      <c r="X8" s="132">
        <v>0</v>
      </c>
      <c r="Y8" s="131">
        <v>0</v>
      </c>
      <c r="Z8" s="131">
        <v>1</v>
      </c>
      <c r="AA8" s="131">
        <v>0</v>
      </c>
      <c r="AB8" s="131">
        <v>36</v>
      </c>
      <c r="AC8" s="131">
        <v>8</v>
      </c>
      <c r="AD8" s="130">
        <v>107</v>
      </c>
      <c r="AE8" s="74"/>
      <c r="AF8" s="74"/>
    </row>
    <row r="9" spans="2:32" ht="12.75" customHeight="1">
      <c r="B9" s="86"/>
      <c r="C9" s="80"/>
      <c r="D9" s="87" t="s">
        <v>103</v>
      </c>
      <c r="E9" s="80"/>
      <c r="F9" s="134">
        <f t="shared" si="0"/>
        <v>2</v>
      </c>
      <c r="G9" s="133">
        <f>I9+K9+'45状況別卒業者数および割合（全日）'!M9+'45状況別卒業者数および割合（全日）'!O9+'45状況別卒業者数および割合（全日）'!Q9+'45状況別卒業者数および割合（全日）'!S9+'45状況別卒業者数および割合（全日）'!U9+'45状況別卒業者数および割合（全日）'!W9+'45状況別卒業者数および割合（全日）'!Y9+'45状況別卒業者数および割合（全日）'!AA9+'45状況別卒業者数および割合（全日）'!AC9</f>
        <v>2</v>
      </c>
      <c r="H9" s="133">
        <f>J9+L9+'45状況別卒業者数および割合（全日）'!N9+'45状況別卒業者数および割合（全日）'!P9+'45状況別卒業者数および割合（全日）'!R9+'45状況別卒業者数および割合（全日）'!T9+'45状況別卒業者数および割合（全日）'!V9+'45状況別卒業者数および割合（全日）'!X9+'45状況別卒業者数および割合（全日）'!Z9+'45状況別卒業者数および割合（全日）'!AB9+'45状況別卒業者数および割合（全日）'!AD9</f>
        <v>0</v>
      </c>
      <c r="I9" s="145">
        <v>1</v>
      </c>
      <c r="J9" s="145">
        <v>0</v>
      </c>
      <c r="K9" s="145">
        <v>0</v>
      </c>
      <c r="L9" s="145">
        <v>0</v>
      </c>
      <c r="M9" s="132">
        <v>0</v>
      </c>
      <c r="N9" s="153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0</v>
      </c>
      <c r="AC9" s="132">
        <v>1</v>
      </c>
      <c r="AD9" s="148">
        <v>0</v>
      </c>
      <c r="AE9" s="74"/>
      <c r="AF9" s="74"/>
    </row>
    <row r="10" spans="2:32" ht="12.75" customHeight="1">
      <c r="B10" s="86"/>
      <c r="C10" s="80" t="s">
        <v>102</v>
      </c>
      <c r="D10" s="152" t="s">
        <v>101</v>
      </c>
      <c r="E10" s="151"/>
      <c r="F10" s="134">
        <f t="shared" si="0"/>
        <v>0</v>
      </c>
      <c r="G10" s="133">
        <f>I10+K10+'45状況別卒業者数および割合（全日）'!M10+'45状況別卒業者数および割合（全日）'!O10+'45状況別卒業者数および割合（全日）'!Q10+'45状況別卒業者数および割合（全日）'!S10+'45状況別卒業者数および割合（全日）'!U10+'45状況別卒業者数および割合（全日）'!W10+'45状況別卒業者数および割合（全日）'!Y10+'45状況別卒業者数および割合（全日）'!AA10+'45状況別卒業者数および割合（全日）'!AC10</f>
        <v>0</v>
      </c>
      <c r="H10" s="133">
        <f>J10+L10+'45状況別卒業者数および割合（全日）'!N10+'45状況別卒業者数および割合（全日）'!P10+'45状況別卒業者数および割合（全日）'!R10+'45状況別卒業者数および割合（全日）'!T10+'45状況別卒業者数および割合（全日）'!V10+'45状況別卒業者数および割合（全日）'!X10+'45状況別卒業者数および割合（全日）'!Z10+'45状況別卒業者数および割合（全日）'!AB10+'45状況別卒業者数および割合（全日）'!AD10</f>
        <v>0</v>
      </c>
      <c r="I10" s="145">
        <v>0</v>
      </c>
      <c r="J10" s="145">
        <v>0</v>
      </c>
      <c r="K10" s="145">
        <v>0</v>
      </c>
      <c r="L10" s="145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48">
        <v>0</v>
      </c>
      <c r="AE10" s="74"/>
      <c r="AF10" s="74"/>
    </row>
    <row r="11" spans="2:32" ht="12.75" customHeight="1">
      <c r="B11" s="86"/>
      <c r="C11" s="80"/>
      <c r="D11" s="152" t="s">
        <v>100</v>
      </c>
      <c r="E11" s="151"/>
      <c r="F11" s="134">
        <f t="shared" si="0"/>
        <v>0</v>
      </c>
      <c r="G11" s="133">
        <f>I11+K11+'45状況別卒業者数および割合（全日）'!M11+'45状況別卒業者数および割合（全日）'!O11+'45状況別卒業者数および割合（全日）'!Q11+'45状況別卒業者数および割合（全日）'!S11+'45状況別卒業者数および割合（全日）'!U11+'45状況別卒業者数および割合（全日）'!W11+'45状況別卒業者数および割合（全日）'!Y11+'45状況別卒業者数および割合（全日）'!AA11+'45状況別卒業者数および割合（全日）'!AC11</f>
        <v>0</v>
      </c>
      <c r="H11" s="133">
        <f>J11+L11+'45状況別卒業者数および割合（全日）'!N11+'45状況別卒業者数および割合（全日）'!P11+'45状況別卒業者数および割合（全日）'!R11+'45状況別卒業者数および割合（全日）'!T11+'45状況別卒業者数および割合（全日）'!V11+'45状況別卒業者数および割合（全日）'!X11+'45状況別卒業者数および割合（全日）'!Z11+'45状況別卒業者数および割合（全日）'!AB11+'45状況別卒業者数および割合（全日）'!AD11</f>
        <v>0</v>
      </c>
      <c r="I11" s="145">
        <v>0</v>
      </c>
      <c r="J11" s="145">
        <v>0</v>
      </c>
      <c r="K11" s="145">
        <v>0</v>
      </c>
      <c r="L11" s="145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48">
        <v>0</v>
      </c>
      <c r="AE11" s="74"/>
      <c r="AF11" s="74"/>
    </row>
    <row r="12" spans="2:32" ht="12.75" customHeight="1">
      <c r="B12" s="82"/>
      <c r="C12" s="78"/>
      <c r="D12" s="150" t="s">
        <v>99</v>
      </c>
      <c r="E12" s="149"/>
      <c r="F12" s="134">
        <f t="shared" si="0"/>
        <v>0</v>
      </c>
      <c r="G12" s="133">
        <f>I12+K12+'45状況別卒業者数および割合（全日）'!M12+'45状況別卒業者数および割合（全日）'!O12+'45状況別卒業者数および割合（全日）'!Q12+'45状況別卒業者数および割合（全日）'!S12+'45状況別卒業者数および割合（全日）'!U12+'45状況別卒業者数および割合（全日）'!W12+'45状況別卒業者数および割合（全日）'!Y12+'45状況別卒業者数および割合（全日）'!AA12+'45状況別卒業者数および割合（全日）'!AC12</f>
        <v>0</v>
      </c>
      <c r="H12" s="133">
        <f>J12+L12+'45状況別卒業者数および割合（全日）'!N12+'45状況別卒業者数および割合（全日）'!P12+'45状況別卒業者数および割合（全日）'!R12+'45状況別卒業者数および割合（全日）'!T12+'45状況別卒業者数および割合（全日）'!V12+'45状況別卒業者数および割合（全日）'!X12+'45状況別卒業者数および割合（全日）'!Z12+'45状況別卒業者数および割合（全日）'!AB12+'45状況別卒業者数および割合（全日）'!AD12</f>
        <v>0</v>
      </c>
      <c r="I12" s="145">
        <v>0</v>
      </c>
      <c r="J12" s="145">
        <v>0</v>
      </c>
      <c r="K12" s="145">
        <v>0</v>
      </c>
      <c r="L12" s="145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48">
        <v>0</v>
      </c>
      <c r="AE12" s="74"/>
      <c r="AF12" s="74"/>
    </row>
    <row r="13" spans="2:32" ht="12.75" customHeight="1">
      <c r="B13" s="82" t="s">
        <v>98</v>
      </c>
      <c r="C13" s="77"/>
      <c r="D13" s="77"/>
      <c r="E13" s="78"/>
      <c r="F13" s="134">
        <f t="shared" si="0"/>
        <v>1762</v>
      </c>
      <c r="G13" s="133">
        <f>I13+K13+'45状況別卒業者数および割合（全日）'!M13+'45状況別卒業者数および割合（全日）'!O13+'45状況別卒業者数および割合（全日）'!Q13+'45状況別卒業者数および割合（全日）'!S13+'45状況別卒業者数および割合（全日）'!U13+'45状況別卒業者数および割合（全日）'!W13+'45状況別卒業者数および割合（全日）'!Y13+'45状況別卒業者数および割合（全日）'!AA13+'45状況別卒業者数および割合（全日）'!AC13</f>
        <v>719</v>
      </c>
      <c r="H13" s="133">
        <f>J13+L13+'45状況別卒業者数および割合（全日）'!N13+'45状況別卒業者数および割合（全日）'!P13+'45状況別卒業者数および割合（全日）'!R13+'45状況別卒業者数および割合（全日）'!T13+'45状況別卒業者数および割合（全日）'!V13+'45状況別卒業者数および割合（全日）'!X13+'45状況別卒業者数および割合（全日）'!Z13+'45状況別卒業者数および割合（全日）'!AB13+'45状況別卒業者数および割合（全日）'!AD13</f>
        <v>1043</v>
      </c>
      <c r="I13" s="40">
        <v>436</v>
      </c>
      <c r="J13" s="142">
        <v>674</v>
      </c>
      <c r="K13" s="40">
        <v>33</v>
      </c>
      <c r="L13" s="142">
        <v>35</v>
      </c>
      <c r="M13" s="140">
        <v>91</v>
      </c>
      <c r="N13" s="141">
        <v>12</v>
      </c>
      <c r="O13" s="140">
        <v>32</v>
      </c>
      <c r="P13" s="141">
        <v>76</v>
      </c>
      <c r="Q13" s="132">
        <v>0</v>
      </c>
      <c r="R13" s="132">
        <v>0</v>
      </c>
      <c r="S13" s="132">
        <v>0</v>
      </c>
      <c r="T13" s="141">
        <v>58</v>
      </c>
      <c r="U13" s="132">
        <v>0</v>
      </c>
      <c r="V13" s="132">
        <v>0</v>
      </c>
      <c r="W13" s="132">
        <v>0</v>
      </c>
      <c r="X13" s="132">
        <v>0</v>
      </c>
      <c r="Y13" s="140">
        <v>2</v>
      </c>
      <c r="Z13" s="141">
        <v>0</v>
      </c>
      <c r="AA13" s="140">
        <v>9</v>
      </c>
      <c r="AB13" s="141">
        <v>31</v>
      </c>
      <c r="AC13" s="140">
        <v>116</v>
      </c>
      <c r="AD13" s="135">
        <v>157</v>
      </c>
      <c r="AE13" s="74"/>
      <c r="AF13" s="74"/>
    </row>
    <row r="14" spans="2:32" ht="12.75" customHeight="1">
      <c r="B14" s="86" t="s">
        <v>97</v>
      </c>
      <c r="C14" s="80"/>
      <c r="D14" s="79" t="s">
        <v>4</v>
      </c>
      <c r="E14" s="80"/>
      <c r="F14" s="134">
        <f t="shared" si="0"/>
        <v>464</v>
      </c>
      <c r="G14" s="133">
        <f>I14+K14+'45状況別卒業者数および割合（全日）'!M14+'45状況別卒業者数および割合（全日）'!O14+'45状況別卒業者数および割合（全日）'!Q14+'45状況別卒業者数および割合（全日）'!S14+'45状況別卒業者数および割合（全日）'!U14+'45状況別卒業者数および割合（全日）'!W14+'45状況別卒業者数および割合（全日）'!Y14+'45状況別卒業者数および割合（全日）'!AA14+'45状況別卒業者数および割合（全日）'!AC14</f>
        <v>363</v>
      </c>
      <c r="H14" s="133">
        <f>J14+L14+'45状況別卒業者数および割合（全日）'!N14+'45状況別卒業者数および割合（全日）'!P14+'45状況別卒業者数および割合（全日）'!R14+'45状況別卒業者数および割合（全日）'!T14+'45状況別卒業者数および割合（全日）'!V14+'45状況別卒業者数および割合（全日）'!X14+'45状況別卒業者数および割合（全日）'!Z14+'45状況別卒業者数および割合（全日）'!AB14+'45状況別卒業者数および割合（全日）'!AD14</f>
        <v>101</v>
      </c>
      <c r="I14" s="147">
        <f aca="true" t="shared" si="3" ref="I14:AD14">I15+I16</f>
        <v>345</v>
      </c>
      <c r="J14" s="147">
        <f t="shared" si="3"/>
        <v>95</v>
      </c>
      <c r="K14" s="147">
        <f t="shared" si="3"/>
        <v>0</v>
      </c>
      <c r="L14" s="147">
        <f t="shared" si="3"/>
        <v>1</v>
      </c>
      <c r="M14" s="147">
        <f t="shared" si="3"/>
        <v>0</v>
      </c>
      <c r="N14" s="147">
        <f t="shared" si="3"/>
        <v>0</v>
      </c>
      <c r="O14" s="147">
        <f t="shared" si="3"/>
        <v>0</v>
      </c>
      <c r="P14" s="147">
        <f t="shared" si="3"/>
        <v>0</v>
      </c>
      <c r="Q14" s="147">
        <f t="shared" si="3"/>
        <v>0</v>
      </c>
      <c r="R14" s="147">
        <f t="shared" si="3"/>
        <v>0</v>
      </c>
      <c r="S14" s="147">
        <f t="shared" si="3"/>
        <v>0</v>
      </c>
      <c r="T14" s="147">
        <f t="shared" si="3"/>
        <v>0</v>
      </c>
      <c r="U14" s="147">
        <f t="shared" si="3"/>
        <v>0</v>
      </c>
      <c r="V14" s="147">
        <f t="shared" si="3"/>
        <v>0</v>
      </c>
      <c r="W14" s="147">
        <f t="shared" si="3"/>
        <v>0</v>
      </c>
      <c r="X14" s="147">
        <f t="shared" si="3"/>
        <v>0</v>
      </c>
      <c r="Y14" s="147">
        <f t="shared" si="3"/>
        <v>0</v>
      </c>
      <c r="Z14" s="147">
        <f t="shared" si="3"/>
        <v>0</v>
      </c>
      <c r="AA14" s="147">
        <f t="shared" si="3"/>
        <v>13</v>
      </c>
      <c r="AB14" s="147">
        <f t="shared" si="3"/>
        <v>5</v>
      </c>
      <c r="AC14" s="147">
        <f t="shared" si="3"/>
        <v>5</v>
      </c>
      <c r="AD14" s="146">
        <f t="shared" si="3"/>
        <v>0</v>
      </c>
      <c r="AE14" s="74"/>
      <c r="AF14" s="74"/>
    </row>
    <row r="15" spans="2:32" ht="12.75" customHeight="1">
      <c r="B15" s="86" t="s">
        <v>96</v>
      </c>
      <c r="C15" s="80"/>
      <c r="D15" s="79" t="s">
        <v>95</v>
      </c>
      <c r="E15" s="80"/>
      <c r="F15" s="134">
        <f t="shared" si="0"/>
        <v>111</v>
      </c>
      <c r="G15" s="133">
        <f>I15+K15+'45状況別卒業者数および割合（全日）'!M15+'45状況別卒業者数および割合（全日）'!O15+'45状況別卒業者数および割合（全日）'!Q15+'45状況別卒業者数および割合（全日）'!S15+'45状況別卒業者数および割合（全日）'!U15+'45状況別卒業者数および割合（全日）'!W15+'45状況別卒業者数および割合（全日）'!Y15+'45状況別卒業者数および割合（全日）'!AA15+'45状況別卒業者数および割合（全日）'!AC15</f>
        <v>88</v>
      </c>
      <c r="H15" s="133">
        <f>J15+L15+'45状況別卒業者数および割合（全日）'!N15+'45状況別卒業者数および割合（全日）'!P15+'45状況別卒業者数および割合（全日）'!R15+'45状況別卒業者数および割合（全日）'!T15+'45状況別卒業者数および割合（全日）'!V15+'45状況別卒業者数および割合（全日）'!X15+'45状況別卒業者数および割合（全日）'!Z15+'45状況別卒業者数および割合（全日）'!AB15+'45状況別卒業者数および割合（全日）'!AD15</f>
        <v>23</v>
      </c>
      <c r="I15" s="54">
        <v>84</v>
      </c>
      <c r="J15" s="54">
        <v>20</v>
      </c>
      <c r="K15" s="145">
        <v>0</v>
      </c>
      <c r="L15" s="54">
        <v>0</v>
      </c>
      <c r="M15" s="132">
        <v>0</v>
      </c>
      <c r="N15" s="132">
        <v>0</v>
      </c>
      <c r="O15" s="131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1">
        <v>3</v>
      </c>
      <c r="AB15" s="131">
        <v>3</v>
      </c>
      <c r="AC15" s="144">
        <v>1</v>
      </c>
      <c r="AD15" s="143">
        <v>0</v>
      </c>
      <c r="AE15" s="74"/>
      <c r="AF15" s="74"/>
    </row>
    <row r="16" spans="2:32" ht="12.75" customHeight="1">
      <c r="B16" s="82" t="s">
        <v>94</v>
      </c>
      <c r="C16" s="78"/>
      <c r="D16" s="77" t="s">
        <v>93</v>
      </c>
      <c r="E16" s="78"/>
      <c r="F16" s="134">
        <f t="shared" si="0"/>
        <v>353</v>
      </c>
      <c r="G16" s="133">
        <f>I16+K16+'45状況別卒業者数および割合（全日）'!M16+'45状況別卒業者数および割合（全日）'!O16+'45状況別卒業者数および割合（全日）'!Q16+'45状況別卒業者数および割合（全日）'!S16+'45状況別卒業者数および割合（全日）'!U16+'45状況別卒業者数および割合（全日）'!W16+'45状況別卒業者数および割合（全日）'!Y16+'45状況別卒業者数および割合（全日）'!AA16+'45状況別卒業者数および割合（全日）'!AC16</f>
        <v>275</v>
      </c>
      <c r="H16" s="133">
        <f>J16+L16+'45状況別卒業者数および割合（全日）'!N16+'45状況別卒業者数および割合（全日）'!P16+'45状況別卒業者数および割合（全日）'!R16+'45状況別卒業者数および割合（全日）'!T16+'45状況別卒業者数および割合（全日）'!V16+'45状況別卒業者数および割合（全日）'!X16+'45状況別卒業者数および割合（全日）'!Z16+'45状況別卒業者数および割合（全日）'!AB16+'45状況別卒業者数および割合（全日）'!AD16</f>
        <v>78</v>
      </c>
      <c r="I16" s="54">
        <v>261</v>
      </c>
      <c r="J16" s="54">
        <v>75</v>
      </c>
      <c r="K16" s="145">
        <v>0</v>
      </c>
      <c r="L16" s="54">
        <v>1</v>
      </c>
      <c r="M16" s="132">
        <v>0</v>
      </c>
      <c r="N16" s="132">
        <v>0</v>
      </c>
      <c r="O16" s="131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1">
        <v>10</v>
      </c>
      <c r="AB16" s="131">
        <v>2</v>
      </c>
      <c r="AC16" s="144">
        <v>4</v>
      </c>
      <c r="AD16" s="143">
        <v>0</v>
      </c>
      <c r="AE16" s="74"/>
      <c r="AF16" s="74"/>
    </row>
    <row r="17" spans="2:32" ht="12.75" customHeight="1">
      <c r="B17" s="82" t="s">
        <v>92</v>
      </c>
      <c r="C17" s="77"/>
      <c r="D17" s="77"/>
      <c r="E17" s="78"/>
      <c r="F17" s="134">
        <f t="shared" si="0"/>
        <v>76</v>
      </c>
      <c r="G17" s="133">
        <f>I17+K17+'45状況別卒業者数および割合（全日）'!M17+'45状況別卒業者数および割合（全日）'!O17+'45状況別卒業者数および割合（全日）'!Q17+'45状況別卒業者数および割合（全日）'!S17+'45状況別卒業者数および割合（全日）'!U17+'45状況別卒業者数および割合（全日）'!W17+'45状況別卒業者数および割合（全日）'!Y17+'45状況別卒業者数および割合（全日）'!AA17+'45状況別卒業者数および割合（全日）'!AC17</f>
        <v>73</v>
      </c>
      <c r="H17" s="133">
        <f>J17+L17+'45状況別卒業者数および割合（全日）'!N17+'45状況別卒業者数および割合（全日）'!P17+'45状況別卒業者数および割合（全日）'!R17+'45状況別卒業者数および割合（全日）'!T17+'45状況別卒業者数および割合（全日）'!V17+'45状況別卒業者数および割合（全日）'!X17+'45状況別卒業者数および割合（全日）'!Z17+'45状況別卒業者数および割合（全日）'!AB17+'45状況別卒業者数および割合（全日）'!AD17</f>
        <v>3</v>
      </c>
      <c r="I17" s="40">
        <v>31</v>
      </c>
      <c r="J17" s="142">
        <v>2</v>
      </c>
      <c r="K17" s="40">
        <v>8</v>
      </c>
      <c r="L17" s="142">
        <v>1</v>
      </c>
      <c r="M17" s="140">
        <v>21</v>
      </c>
      <c r="N17" s="141">
        <v>0</v>
      </c>
      <c r="O17" s="140">
        <v>1</v>
      </c>
      <c r="P17" s="141">
        <v>0</v>
      </c>
      <c r="Q17" s="132">
        <v>0</v>
      </c>
      <c r="R17" s="132">
        <v>0</v>
      </c>
      <c r="S17" s="132">
        <v>0</v>
      </c>
      <c r="T17" s="141">
        <v>0</v>
      </c>
      <c r="U17" s="132">
        <v>0</v>
      </c>
      <c r="V17" s="132">
        <v>0</v>
      </c>
      <c r="W17" s="132">
        <v>0</v>
      </c>
      <c r="X17" s="132">
        <v>0</v>
      </c>
      <c r="Y17" s="140">
        <v>0</v>
      </c>
      <c r="Z17" s="141">
        <v>0</v>
      </c>
      <c r="AA17" s="140">
        <v>0</v>
      </c>
      <c r="AB17" s="141">
        <v>0</v>
      </c>
      <c r="AC17" s="140">
        <v>12</v>
      </c>
      <c r="AD17" s="135">
        <v>0</v>
      </c>
      <c r="AE17" s="74"/>
      <c r="AF17" s="74"/>
    </row>
    <row r="18" spans="2:32" ht="12.75" customHeight="1">
      <c r="B18" s="82" t="s">
        <v>91</v>
      </c>
      <c r="C18" s="77"/>
      <c r="D18" s="77"/>
      <c r="E18" s="78"/>
      <c r="F18" s="134">
        <f t="shared" si="0"/>
        <v>1964</v>
      </c>
      <c r="G18" s="133">
        <f>I18+K18+'45状況別卒業者数および割合（全日）'!M18+'45状況別卒業者数および割合（全日）'!O18+'45状況別卒業者数および割合（全日）'!Q18+'45状況別卒業者数および割合（全日）'!S18+'45状況別卒業者数および割合（全日）'!U18+'45状況別卒業者数および割合（全日）'!W18+'45状況別卒業者数および割合（全日）'!Y18+'45状況別卒業者数および割合（全日）'!AA18+'45状況別卒業者数および割合（全日）'!AC18</f>
        <v>1163</v>
      </c>
      <c r="H18" s="133">
        <f>J18+L18+'45状況別卒業者数および割合（全日）'!N18+'45状況別卒業者数および割合（全日）'!P18+'45状況別卒業者数および割合（全日）'!R18+'45状況別卒業者数および割合（全日）'!T18+'45状況別卒業者数および割合（全日）'!V18+'45状況別卒業者数および割合（全日）'!X18+'45状況別卒業者数および割合（全日）'!Z18+'45状況別卒業者数および割合（全日）'!AB18+'45状況別卒業者数および割合（全日）'!AD18</f>
        <v>801</v>
      </c>
      <c r="I18" s="40">
        <v>371</v>
      </c>
      <c r="J18" s="142">
        <v>290</v>
      </c>
      <c r="K18" s="40">
        <v>124</v>
      </c>
      <c r="L18" s="142">
        <v>101</v>
      </c>
      <c r="M18" s="140">
        <v>402</v>
      </c>
      <c r="N18" s="141">
        <v>26</v>
      </c>
      <c r="O18" s="140">
        <v>58</v>
      </c>
      <c r="P18" s="141">
        <v>146</v>
      </c>
      <c r="Q18" s="132">
        <v>0</v>
      </c>
      <c r="R18" s="132">
        <v>0</v>
      </c>
      <c r="S18" s="132">
        <v>0</v>
      </c>
      <c r="T18" s="141">
        <v>26</v>
      </c>
      <c r="U18" s="132">
        <v>0</v>
      </c>
      <c r="V18" s="132">
        <v>0</v>
      </c>
      <c r="W18" s="132">
        <v>0</v>
      </c>
      <c r="X18" s="132">
        <v>0</v>
      </c>
      <c r="Y18" s="140">
        <v>5</v>
      </c>
      <c r="Z18" s="141">
        <v>16</v>
      </c>
      <c r="AA18" s="140">
        <v>11</v>
      </c>
      <c r="AB18" s="141">
        <v>13</v>
      </c>
      <c r="AC18" s="140">
        <v>192</v>
      </c>
      <c r="AD18" s="135">
        <v>183</v>
      </c>
      <c r="AE18" s="74"/>
      <c r="AF18" s="74"/>
    </row>
    <row r="19" spans="2:32" ht="12.75" customHeight="1">
      <c r="B19" s="82" t="s">
        <v>90</v>
      </c>
      <c r="C19" s="77"/>
      <c r="D19" s="77"/>
      <c r="E19" s="78"/>
      <c r="F19" s="134">
        <f t="shared" si="0"/>
        <v>183</v>
      </c>
      <c r="G19" s="133">
        <f>I19+K19+'45状況別卒業者数および割合（全日）'!M19+'45状況別卒業者数および割合（全日）'!O19+'45状況別卒業者数および割合（全日）'!Q19+'45状況別卒業者数および割合（全日）'!S19+'45状況別卒業者数および割合（全日）'!U19+'45状況別卒業者数および割合（全日）'!W19+'45状況別卒業者数および割合（全日）'!Y19+'45状況別卒業者数および割合（全日）'!AA19+'45状況別卒業者数および割合（全日）'!AC19</f>
        <v>50</v>
      </c>
      <c r="H19" s="133">
        <f>J19+L19+'45状況別卒業者数および割合（全日）'!N19+'45状況別卒業者数および割合（全日）'!P19+'45状況別卒業者数および割合（全日）'!R19+'45状況別卒業者数および割合（全日）'!T19+'45状況別卒業者数および割合（全日）'!V19+'45状況別卒業者数および割合（全日）'!X19+'45状況別卒業者数および割合（全日）'!Z19+'45状況別卒業者数および割合（全日）'!AB19+'45状況別卒業者数および割合（全日）'!AD19</f>
        <v>133</v>
      </c>
      <c r="I19" s="40">
        <v>30</v>
      </c>
      <c r="J19" s="142">
        <v>80</v>
      </c>
      <c r="K19" s="40">
        <v>3</v>
      </c>
      <c r="L19" s="142">
        <v>4</v>
      </c>
      <c r="M19" s="140">
        <v>7</v>
      </c>
      <c r="N19" s="141">
        <v>5</v>
      </c>
      <c r="O19" s="140">
        <v>0</v>
      </c>
      <c r="P19" s="141">
        <v>0</v>
      </c>
      <c r="Q19" s="132">
        <v>0</v>
      </c>
      <c r="R19" s="132">
        <v>0</v>
      </c>
      <c r="S19" s="132">
        <v>0</v>
      </c>
      <c r="T19" s="141">
        <v>16</v>
      </c>
      <c r="U19" s="132">
        <v>0</v>
      </c>
      <c r="V19" s="132">
        <v>0</v>
      </c>
      <c r="W19" s="132">
        <v>0</v>
      </c>
      <c r="X19" s="132">
        <v>0</v>
      </c>
      <c r="Y19" s="140">
        <v>0</v>
      </c>
      <c r="Z19" s="141">
        <v>0</v>
      </c>
      <c r="AA19" s="140">
        <v>0</v>
      </c>
      <c r="AB19" s="141">
        <v>11</v>
      </c>
      <c r="AC19" s="140">
        <v>10</v>
      </c>
      <c r="AD19" s="135">
        <v>17</v>
      </c>
      <c r="AE19" s="74"/>
      <c r="AF19" s="74"/>
    </row>
    <row r="20" spans="2:32" ht="12.75" customHeight="1">
      <c r="B20" s="85" t="s">
        <v>89</v>
      </c>
      <c r="C20" s="84"/>
      <c r="D20" s="83"/>
      <c r="E20" s="78"/>
      <c r="F20" s="134">
        <f t="shared" si="0"/>
        <v>446</v>
      </c>
      <c r="G20" s="133">
        <f>I20+K20+'45状況別卒業者数および割合（全日）'!M20+'45状況別卒業者数および割合（全日）'!O20+'45状況別卒業者数および割合（全日）'!Q20+'45状況別卒業者数および割合（全日）'!S20+'45状況別卒業者数および割合（全日）'!U20+'45状況別卒業者数および割合（全日）'!W20+'45状況別卒業者数および割合（全日）'!Y20+'45状況別卒業者数および割合（全日）'!AA20+'45状況別卒業者数および割合（全日）'!AC20</f>
        <v>205</v>
      </c>
      <c r="H20" s="133">
        <f>J20+L20+'45状況別卒業者数および割合（全日）'!N20+'45状況別卒業者数および割合（全日）'!P20+'45状況別卒業者数および割合（全日）'!R20+'45状況別卒業者数および割合（全日）'!T20+'45状況別卒業者数および割合（全日）'!V20+'45状況別卒業者数および割合（全日）'!X20+'45状況別卒業者数および割合（全日）'!Z20+'45状況別卒業者数および割合（全日）'!AB20+'45状況別卒業者数および割合（全日）'!AD20</f>
        <v>241</v>
      </c>
      <c r="I20" s="40">
        <v>160</v>
      </c>
      <c r="J20" s="142">
        <v>135</v>
      </c>
      <c r="K20" s="40">
        <v>10</v>
      </c>
      <c r="L20" s="142">
        <v>20</v>
      </c>
      <c r="M20" s="140">
        <v>12</v>
      </c>
      <c r="N20" s="141">
        <v>10</v>
      </c>
      <c r="O20" s="140">
        <v>4</v>
      </c>
      <c r="P20" s="141">
        <v>23</v>
      </c>
      <c r="Q20" s="132">
        <v>0</v>
      </c>
      <c r="R20" s="132">
        <v>0</v>
      </c>
      <c r="S20" s="132">
        <v>0</v>
      </c>
      <c r="T20" s="141">
        <v>7</v>
      </c>
      <c r="U20" s="132">
        <v>0</v>
      </c>
      <c r="V20" s="132">
        <v>0</v>
      </c>
      <c r="W20" s="132">
        <v>0</v>
      </c>
      <c r="X20" s="132">
        <v>0</v>
      </c>
      <c r="Y20" s="136">
        <v>1</v>
      </c>
      <c r="Z20" s="141">
        <v>0</v>
      </c>
      <c r="AA20" s="140">
        <v>3</v>
      </c>
      <c r="AB20" s="141">
        <v>15</v>
      </c>
      <c r="AC20" s="140">
        <v>15</v>
      </c>
      <c r="AD20" s="135">
        <v>31</v>
      </c>
      <c r="AE20" s="74"/>
      <c r="AF20" s="74"/>
    </row>
    <row r="21" spans="1:32" ht="12.75" customHeight="1">
      <c r="A21" s="119"/>
      <c r="B21" s="112" t="s">
        <v>109</v>
      </c>
      <c r="C21" s="111"/>
      <c r="D21" s="110"/>
      <c r="E21" s="78"/>
      <c r="F21" s="134">
        <f t="shared" si="0"/>
        <v>0</v>
      </c>
      <c r="G21" s="133">
        <f>I21+K21+'45状況別卒業者数および割合（全日）'!M21+'45状況別卒業者数および割合（全日）'!O21+'45状況別卒業者数および割合（全日）'!Q21+'45状況別卒業者数および割合（全日）'!S21+'45状況別卒業者数および割合（全日）'!U21+'45状況別卒業者数および割合（全日）'!W21+'45状況別卒業者数および割合（全日）'!Y21+'45状況別卒業者数および割合（全日）'!AA21+'45状況別卒業者数および割合（全日）'!AC21</f>
        <v>0</v>
      </c>
      <c r="H21" s="133">
        <f>J21+L21+'45状況別卒業者数および割合（全日）'!N21+'45状況別卒業者数および割合（全日）'!P21+'45状況別卒業者数および割合（全日）'!R21+'45状況別卒業者数および割合（全日）'!T21+'45状況別卒業者数および割合（全日）'!V21+'45状況別卒業者数および割合（全日）'!X21+'45状況別卒業者数および割合（全日）'!Z21+'45状況別卒業者数および割合（全日）'!AB21+'45状況別卒業者数および割合（全日）'!AD21</f>
        <v>0</v>
      </c>
      <c r="I21" s="40">
        <v>0</v>
      </c>
      <c r="J21" s="142">
        <v>0</v>
      </c>
      <c r="K21" s="40">
        <v>0</v>
      </c>
      <c r="L21" s="142">
        <v>0</v>
      </c>
      <c r="M21" s="140">
        <v>0</v>
      </c>
      <c r="N21" s="141">
        <v>0</v>
      </c>
      <c r="O21" s="140">
        <v>0</v>
      </c>
      <c r="P21" s="141">
        <v>0</v>
      </c>
      <c r="Q21" s="132">
        <v>0</v>
      </c>
      <c r="R21" s="132">
        <v>0</v>
      </c>
      <c r="S21" s="132">
        <v>0</v>
      </c>
      <c r="T21" s="141">
        <v>0</v>
      </c>
      <c r="U21" s="132">
        <v>0</v>
      </c>
      <c r="V21" s="132">
        <v>0</v>
      </c>
      <c r="W21" s="132">
        <v>0</v>
      </c>
      <c r="X21" s="132">
        <v>0</v>
      </c>
      <c r="Y21" s="136">
        <v>0</v>
      </c>
      <c r="Z21" s="141">
        <v>0</v>
      </c>
      <c r="AA21" s="140">
        <v>0</v>
      </c>
      <c r="AB21" s="141">
        <v>0</v>
      </c>
      <c r="AC21" s="140">
        <v>0</v>
      </c>
      <c r="AD21" s="135">
        <v>0</v>
      </c>
      <c r="AE21" s="74"/>
      <c r="AF21" s="74"/>
    </row>
    <row r="22" spans="2:32" ht="12.75" customHeight="1">
      <c r="B22" s="203"/>
      <c r="C22" s="79"/>
      <c r="D22" s="80"/>
      <c r="E22" s="80" t="s">
        <v>87</v>
      </c>
      <c r="F22" s="134">
        <f t="shared" si="0"/>
        <v>2</v>
      </c>
      <c r="G22" s="133">
        <f>I22+K22+'45状況別卒業者数および割合（全日）'!M22+'45状況別卒業者数および割合（全日）'!O22+'45状況別卒業者数および割合（全日）'!Q22+'45状況別卒業者数および割合（全日）'!S22+'45状況別卒業者数および割合（全日）'!U22+'45状況別卒業者数および割合（全日）'!W22+'45状況別卒業者数および割合（全日）'!Y22+'45状況別卒業者数および割合（全日）'!AA22+'45状況別卒業者数および割合（全日）'!AC22</f>
        <v>1</v>
      </c>
      <c r="H22" s="133">
        <f>J22+L22+'45状況別卒業者数および割合（全日）'!N22+'45状況別卒業者数および割合（全日）'!P22+'45状況別卒業者数および割合（全日）'!R22+'45状況別卒業者数および割合（全日）'!T22+'45状況別卒業者数および割合（全日）'!V22+'45状況別卒業者数および割合（全日）'!X22+'45状況別卒業者数および割合（全日）'!Z22+'45状況別卒業者数および割合（全日）'!AB22+'45状況別卒業者数および割合（全日）'!AD22</f>
        <v>1</v>
      </c>
      <c r="I22" s="139">
        <v>1</v>
      </c>
      <c r="J22" s="138">
        <v>1</v>
      </c>
      <c r="K22" s="139">
        <v>0</v>
      </c>
      <c r="L22" s="138">
        <v>0</v>
      </c>
      <c r="M22" s="136">
        <v>0</v>
      </c>
      <c r="N22" s="137">
        <v>0</v>
      </c>
      <c r="O22" s="136">
        <v>0</v>
      </c>
      <c r="P22" s="137">
        <v>0</v>
      </c>
      <c r="Q22" s="132">
        <v>0</v>
      </c>
      <c r="R22" s="132">
        <v>0</v>
      </c>
      <c r="S22" s="132">
        <v>0</v>
      </c>
      <c r="T22" s="137">
        <v>0</v>
      </c>
      <c r="U22" s="132">
        <v>0</v>
      </c>
      <c r="V22" s="132">
        <v>0</v>
      </c>
      <c r="W22" s="132">
        <v>0</v>
      </c>
      <c r="X22" s="132">
        <v>0</v>
      </c>
      <c r="Y22" s="136">
        <v>0</v>
      </c>
      <c r="Z22" s="137">
        <v>0</v>
      </c>
      <c r="AA22" s="136">
        <v>0</v>
      </c>
      <c r="AB22" s="137">
        <v>0</v>
      </c>
      <c r="AC22" s="136">
        <v>0</v>
      </c>
      <c r="AD22" s="135">
        <v>0</v>
      </c>
      <c r="AE22" s="74"/>
      <c r="AF22" s="74"/>
    </row>
    <row r="23" spans="2:32" ht="12.75" customHeight="1">
      <c r="B23" s="205" t="s">
        <v>86</v>
      </c>
      <c r="C23" s="79"/>
      <c r="D23" s="80"/>
      <c r="E23" s="80" t="s">
        <v>85</v>
      </c>
      <c r="F23" s="134">
        <f t="shared" si="0"/>
        <v>0</v>
      </c>
      <c r="G23" s="133">
        <f>I23+K23+'45状況別卒業者数および割合（全日）'!M23+'45状況別卒業者数および割合（全日）'!O23+'45状況別卒業者数および割合（全日）'!Q23+'45状況別卒業者数および割合（全日）'!S23+'45状況別卒業者数および割合（全日）'!U23+'45状況別卒業者数および割合（全日）'!W23+'45状況別卒業者数および割合（全日）'!Y23+'45状況別卒業者数および割合（全日）'!AA23+'45状況別卒業者数および割合（全日）'!AC23</f>
        <v>0</v>
      </c>
      <c r="H23" s="133">
        <f>J23+L23+'45状況別卒業者数および割合（全日）'!N23+'45状況別卒業者数および割合（全日）'!P23+'45状況別卒業者数および割合（全日）'!R23+'45状況別卒業者数および割合（全日）'!T23+'45状況別卒業者数および割合（全日）'!V23+'45状況別卒業者数および割合（全日）'!X23+'45状況別卒業者数および割合（全日）'!Z23+'45状況別卒業者数および割合（全日）'!AB23+'45状況別卒業者数および割合（全日）'!AD23</f>
        <v>0</v>
      </c>
      <c r="I23" s="139">
        <v>0</v>
      </c>
      <c r="J23" s="138">
        <v>0</v>
      </c>
      <c r="K23" s="139">
        <v>0</v>
      </c>
      <c r="L23" s="138">
        <v>0</v>
      </c>
      <c r="M23" s="136">
        <v>0</v>
      </c>
      <c r="N23" s="137">
        <v>0</v>
      </c>
      <c r="O23" s="136">
        <v>0</v>
      </c>
      <c r="P23" s="137">
        <v>0</v>
      </c>
      <c r="Q23" s="132">
        <v>0</v>
      </c>
      <c r="R23" s="132">
        <v>0</v>
      </c>
      <c r="S23" s="132">
        <v>0</v>
      </c>
      <c r="T23" s="137">
        <v>0</v>
      </c>
      <c r="U23" s="132">
        <v>0</v>
      </c>
      <c r="V23" s="132">
        <v>0</v>
      </c>
      <c r="W23" s="132">
        <v>0</v>
      </c>
      <c r="X23" s="132">
        <v>0</v>
      </c>
      <c r="Y23" s="136">
        <v>0</v>
      </c>
      <c r="Z23" s="137">
        <v>0</v>
      </c>
      <c r="AA23" s="136">
        <v>0</v>
      </c>
      <c r="AB23" s="137">
        <v>0</v>
      </c>
      <c r="AC23" s="136">
        <v>0</v>
      </c>
      <c r="AD23" s="135">
        <v>0</v>
      </c>
      <c r="AE23" s="74"/>
      <c r="AF23" s="74"/>
    </row>
    <row r="24" spans="2:32" ht="12.75" customHeight="1">
      <c r="B24" s="205" t="s">
        <v>84</v>
      </c>
      <c r="C24" s="79"/>
      <c r="D24" s="80"/>
      <c r="E24" s="80" t="s">
        <v>83</v>
      </c>
      <c r="F24" s="134">
        <f t="shared" si="0"/>
        <v>0</v>
      </c>
      <c r="G24" s="133">
        <f>I24+K24+'45状況別卒業者数および割合（全日）'!M24+'45状況別卒業者数および割合（全日）'!O24+'45状況別卒業者数および割合（全日）'!Q24+'45状況別卒業者数および割合（全日）'!S24+'45状況別卒業者数および割合（全日）'!U24+'45状況別卒業者数および割合（全日）'!W24+'45状況別卒業者数および割合（全日）'!Y24+'45状況別卒業者数および割合（全日）'!AA24+'45状況別卒業者数および割合（全日）'!AC24</f>
        <v>0</v>
      </c>
      <c r="H24" s="133">
        <f>J24+L24+'45状況別卒業者数および割合（全日）'!N24+'45状況別卒業者数および割合（全日）'!P24+'45状況別卒業者数および割合（全日）'!R24+'45状況別卒業者数および割合（全日）'!T24+'45状況別卒業者数および割合（全日）'!V24+'45状況別卒業者数および割合（全日）'!X24+'45状況別卒業者数および割合（全日）'!Z24+'45状況別卒業者数および割合（全日）'!AB24+'45状況別卒業者数および割合（全日）'!AD24</f>
        <v>0</v>
      </c>
      <c r="I24" s="139">
        <v>0</v>
      </c>
      <c r="J24" s="138">
        <v>0</v>
      </c>
      <c r="K24" s="139">
        <v>0</v>
      </c>
      <c r="L24" s="138">
        <v>0</v>
      </c>
      <c r="M24" s="136">
        <v>0</v>
      </c>
      <c r="N24" s="137">
        <v>0</v>
      </c>
      <c r="O24" s="136">
        <v>0</v>
      </c>
      <c r="P24" s="137">
        <v>0</v>
      </c>
      <c r="Q24" s="132">
        <v>0</v>
      </c>
      <c r="R24" s="132">
        <v>0</v>
      </c>
      <c r="S24" s="132">
        <v>0</v>
      </c>
      <c r="T24" s="137">
        <v>0</v>
      </c>
      <c r="U24" s="132">
        <v>0</v>
      </c>
      <c r="V24" s="132">
        <v>0</v>
      </c>
      <c r="W24" s="132">
        <v>0</v>
      </c>
      <c r="X24" s="132">
        <v>0</v>
      </c>
      <c r="Y24" s="136">
        <v>0</v>
      </c>
      <c r="Z24" s="137">
        <v>0</v>
      </c>
      <c r="AA24" s="136">
        <v>0</v>
      </c>
      <c r="AB24" s="137">
        <v>0</v>
      </c>
      <c r="AC24" s="136">
        <v>0</v>
      </c>
      <c r="AD24" s="135">
        <v>0</v>
      </c>
      <c r="AE24" s="74"/>
      <c r="AF24" s="74"/>
    </row>
    <row r="25" spans="2:32" ht="12.75" customHeight="1">
      <c r="B25" s="205" t="s">
        <v>82</v>
      </c>
      <c r="C25" s="77"/>
      <c r="D25" s="78"/>
      <c r="E25" s="78" t="s">
        <v>81</v>
      </c>
      <c r="F25" s="134">
        <f t="shared" si="0"/>
        <v>0</v>
      </c>
      <c r="G25" s="133">
        <f>I25+K25+'45状況別卒業者数および割合（全日）'!M25+'45状況別卒業者数および割合（全日）'!O25+'45状況別卒業者数および割合（全日）'!Q25+'45状況別卒業者数および割合（全日）'!S25+'45状況別卒業者数および割合（全日）'!U25+'45状況別卒業者数および割合（全日）'!W25+'45状況別卒業者数および割合（全日）'!Y25+'45状況別卒業者数および割合（全日）'!AA25+'45状況別卒業者数および割合（全日）'!AC25</f>
        <v>0</v>
      </c>
      <c r="H25" s="133">
        <f>J25+L25+'45状況別卒業者数および割合（全日）'!N25+'45状況別卒業者数および割合（全日）'!P25+'45状況別卒業者数および割合（全日）'!R25+'45状況別卒業者数および割合（全日）'!T25+'45状況別卒業者数および割合（全日）'!V25+'45状況別卒業者数および割合（全日）'!X25+'45状況別卒業者数および割合（全日）'!Z25+'45状況別卒業者数および割合（全日）'!AB25+'45状況別卒業者数および割合（全日）'!AD25</f>
        <v>0</v>
      </c>
      <c r="I25" s="139">
        <v>0</v>
      </c>
      <c r="J25" s="138">
        <v>0</v>
      </c>
      <c r="K25" s="139">
        <v>0</v>
      </c>
      <c r="L25" s="138">
        <v>0</v>
      </c>
      <c r="M25" s="136">
        <v>0</v>
      </c>
      <c r="N25" s="137">
        <v>0</v>
      </c>
      <c r="O25" s="136">
        <v>0</v>
      </c>
      <c r="P25" s="137">
        <v>0</v>
      </c>
      <c r="Q25" s="132">
        <v>0</v>
      </c>
      <c r="R25" s="132">
        <v>0</v>
      </c>
      <c r="S25" s="132">
        <v>0</v>
      </c>
      <c r="T25" s="137">
        <v>0</v>
      </c>
      <c r="U25" s="132">
        <v>0</v>
      </c>
      <c r="V25" s="132">
        <v>0</v>
      </c>
      <c r="W25" s="132">
        <v>0</v>
      </c>
      <c r="X25" s="132">
        <v>0</v>
      </c>
      <c r="Y25" s="136">
        <v>0</v>
      </c>
      <c r="Z25" s="137">
        <v>0</v>
      </c>
      <c r="AA25" s="136">
        <v>0</v>
      </c>
      <c r="AB25" s="137">
        <v>0</v>
      </c>
      <c r="AC25" s="136">
        <v>0</v>
      </c>
      <c r="AD25" s="135">
        <v>0</v>
      </c>
      <c r="AE25" s="74"/>
      <c r="AF25" s="74"/>
    </row>
    <row r="26" spans="2:32" ht="12.75" customHeight="1">
      <c r="B26" s="205" t="s">
        <v>80</v>
      </c>
      <c r="C26" s="79" t="s">
        <v>79</v>
      </c>
      <c r="D26" s="80"/>
      <c r="E26" s="80" t="s">
        <v>78</v>
      </c>
      <c r="F26" s="134">
        <f t="shared" si="0"/>
        <v>6670</v>
      </c>
      <c r="G26" s="133">
        <f>I26+K26+'45状況別卒業者数および割合（全日）'!M26+'45状況別卒業者数および割合（全日）'!O26+'45状況別卒業者数および割合（全日）'!Q26+'45状況別卒業者数および割合（全日）'!S26+'45状況別卒業者数および割合（全日）'!U26+'45状況別卒業者数および割合（全日）'!W26+'45状況別卒業者数および割合（全日）'!Y26+'45状況別卒業者数および割合（全日）'!AA26+'45状況別卒業者数および割合（全日）'!AC26</f>
        <v>3784</v>
      </c>
      <c r="H26" s="133">
        <f>J26+L26+'45状況別卒業者数および割合（全日）'!N26+'45状況別卒業者数および割合（全日）'!P26+'45状況別卒業者数および割合（全日）'!R26+'45状況別卒業者数および割合（全日）'!T26+'45状況別卒業者数および割合（全日）'!V26+'45状況別卒業者数および割合（全日）'!X26+'45状況別卒業者数および割合（全日）'!Z26+'45状況別卒業者数および割合（全日）'!AB26+'45状況別卒業者数および割合（全日）'!AD26</f>
        <v>2886</v>
      </c>
      <c r="I26" s="54">
        <v>3316</v>
      </c>
      <c r="J26" s="54">
        <v>2598</v>
      </c>
      <c r="K26" s="54">
        <v>7</v>
      </c>
      <c r="L26" s="54">
        <v>3</v>
      </c>
      <c r="M26" s="131">
        <v>140</v>
      </c>
      <c r="N26" s="131">
        <v>6</v>
      </c>
      <c r="O26" s="131">
        <v>51</v>
      </c>
      <c r="P26" s="131">
        <v>49</v>
      </c>
      <c r="Q26" s="132">
        <v>0</v>
      </c>
      <c r="R26" s="132">
        <v>0</v>
      </c>
      <c r="S26" s="132">
        <v>0</v>
      </c>
      <c r="T26" s="131">
        <v>14</v>
      </c>
      <c r="U26" s="132">
        <v>0</v>
      </c>
      <c r="V26" s="132">
        <v>0</v>
      </c>
      <c r="W26" s="132">
        <v>0</v>
      </c>
      <c r="X26" s="132">
        <v>0</v>
      </c>
      <c r="Y26" s="131">
        <v>3</v>
      </c>
      <c r="Z26" s="131">
        <v>1</v>
      </c>
      <c r="AA26" s="131">
        <v>94</v>
      </c>
      <c r="AB26" s="131">
        <v>82</v>
      </c>
      <c r="AC26" s="131">
        <v>173</v>
      </c>
      <c r="AD26" s="130">
        <v>133</v>
      </c>
      <c r="AE26" s="74"/>
      <c r="AF26" s="74"/>
    </row>
    <row r="27" spans="2:32" ht="12.75" customHeight="1">
      <c r="B27" s="204"/>
      <c r="C27" s="77" t="s">
        <v>126</v>
      </c>
      <c r="D27" s="78"/>
      <c r="E27" s="78" t="s">
        <v>75</v>
      </c>
      <c r="F27" s="129">
        <f t="shared" si="0"/>
        <v>888</v>
      </c>
      <c r="G27" s="128">
        <f>I27+K27+'45状況別卒業者数および割合（全日）'!M27+'45状況別卒業者数および割合（全日）'!O27+'45状況別卒業者数および割合（全日）'!Q27+'45状況別卒業者数および割合（全日）'!S27+'45状況別卒業者数および割合（全日）'!U27+'45状況別卒業者数および割合（全日）'!W27+'45状況別卒業者数および割合（全日）'!Y27+'45状況別卒業者数および割合（全日）'!AA27+'45状況別卒業者数および割合（全日）'!AC27</f>
        <v>86</v>
      </c>
      <c r="H27" s="128">
        <f>J27+L27+'45状況別卒業者数および割合（全日）'!N27+'45状況別卒業者数および割合（全日）'!P27+'45状況別卒業者数および割合（全日）'!R27+'45状況別卒業者数および割合（全日）'!T27+'45状況別卒業者数および割合（全日）'!V27+'45状況別卒業者数および割合（全日）'!X27+'45状況別卒業者数および割合（全日）'!Z27+'45状況別卒業者数および割合（全日）'!AB27+'45状況別卒業者数および割合（全日）'!AD27</f>
        <v>802</v>
      </c>
      <c r="I27" s="57">
        <v>62</v>
      </c>
      <c r="J27" s="57">
        <v>548</v>
      </c>
      <c r="K27" s="57">
        <v>5</v>
      </c>
      <c r="L27" s="57">
        <v>22</v>
      </c>
      <c r="M27" s="126">
        <v>9</v>
      </c>
      <c r="N27" s="126">
        <v>7</v>
      </c>
      <c r="O27" s="126">
        <v>2</v>
      </c>
      <c r="P27" s="126">
        <v>54</v>
      </c>
      <c r="Q27" s="127">
        <v>0</v>
      </c>
      <c r="R27" s="127">
        <v>0</v>
      </c>
      <c r="S27" s="127">
        <v>0</v>
      </c>
      <c r="T27" s="126">
        <v>25</v>
      </c>
      <c r="U27" s="127">
        <v>0</v>
      </c>
      <c r="V27" s="127">
        <v>0</v>
      </c>
      <c r="W27" s="127">
        <v>0</v>
      </c>
      <c r="X27" s="127">
        <v>0</v>
      </c>
      <c r="Y27" s="126">
        <v>0</v>
      </c>
      <c r="Z27" s="126">
        <v>1</v>
      </c>
      <c r="AA27" s="126">
        <v>0</v>
      </c>
      <c r="AB27" s="126">
        <v>36</v>
      </c>
      <c r="AC27" s="126">
        <v>8</v>
      </c>
      <c r="AD27" s="125">
        <v>109</v>
      </c>
      <c r="AE27" s="74"/>
      <c r="AF27" s="74"/>
    </row>
    <row r="28" spans="2:32" ht="5.25" customHeight="1">
      <c r="B28" s="101"/>
      <c r="C28" s="79"/>
      <c r="D28" s="79"/>
      <c r="E28" s="79"/>
      <c r="F28" s="99"/>
      <c r="G28" s="99"/>
      <c r="H28" s="99"/>
      <c r="I28" s="99"/>
      <c r="J28" s="99"/>
      <c r="K28" s="99"/>
      <c r="L28" s="99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74"/>
      <c r="AF28" s="74"/>
    </row>
    <row r="29" spans="2:32" ht="12">
      <c r="B29" s="81"/>
      <c r="C29" s="96"/>
      <c r="D29" s="75"/>
      <c r="E29" s="94"/>
      <c r="F29" s="123"/>
      <c r="G29" s="123"/>
      <c r="H29" s="123"/>
      <c r="I29" s="123"/>
      <c r="J29" s="123"/>
      <c r="K29" s="123"/>
      <c r="L29" s="91"/>
      <c r="M29" s="93"/>
      <c r="N29" s="93"/>
      <c r="O29" s="93"/>
      <c r="P29" s="93"/>
      <c r="Q29" s="93"/>
      <c r="R29" s="93"/>
      <c r="S29" s="93"/>
      <c r="T29" s="93"/>
      <c r="U29" s="93"/>
      <c r="V29" s="92"/>
      <c r="W29" s="92"/>
      <c r="X29" s="92"/>
      <c r="Y29" s="92"/>
      <c r="Z29" s="92"/>
      <c r="AA29" s="92"/>
      <c r="AB29" s="92"/>
      <c r="AC29" s="92"/>
      <c r="AD29" s="91" t="s">
        <v>3</v>
      </c>
      <c r="AE29" s="74"/>
      <c r="AF29" s="74"/>
    </row>
    <row r="30" spans="2:32" ht="12.75" customHeight="1">
      <c r="B30" s="85" t="s">
        <v>107</v>
      </c>
      <c r="C30" s="83"/>
      <c r="D30" s="83"/>
      <c r="E30" s="122"/>
      <c r="F30" s="90">
        <f aca="true" t="shared" si="4" ref="F30:AD30">IF(F$5=0,0,F5/F$5*100)</f>
        <v>100</v>
      </c>
      <c r="G30" s="89">
        <f t="shared" si="4"/>
        <v>100</v>
      </c>
      <c r="H30" s="89">
        <f t="shared" si="4"/>
        <v>100</v>
      </c>
      <c r="I30" s="89">
        <f t="shared" si="4"/>
        <v>100</v>
      </c>
      <c r="J30" s="89">
        <f t="shared" si="4"/>
        <v>100</v>
      </c>
      <c r="K30" s="89">
        <f t="shared" si="4"/>
        <v>100</v>
      </c>
      <c r="L30" s="89">
        <f t="shared" si="4"/>
        <v>100</v>
      </c>
      <c r="M30" s="89">
        <f t="shared" si="4"/>
        <v>100</v>
      </c>
      <c r="N30" s="89">
        <f t="shared" si="4"/>
        <v>100</v>
      </c>
      <c r="O30" s="89">
        <f t="shared" si="4"/>
        <v>100</v>
      </c>
      <c r="P30" s="89">
        <f t="shared" si="4"/>
        <v>100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100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100</v>
      </c>
      <c r="Z30" s="89">
        <f t="shared" si="4"/>
        <v>100</v>
      </c>
      <c r="AA30" s="89">
        <f t="shared" si="4"/>
        <v>100</v>
      </c>
      <c r="AB30" s="89">
        <f t="shared" si="4"/>
        <v>100</v>
      </c>
      <c r="AC30" s="89">
        <f t="shared" si="4"/>
        <v>100</v>
      </c>
      <c r="AD30" s="88">
        <f t="shared" si="4"/>
        <v>100</v>
      </c>
      <c r="AE30" s="74"/>
      <c r="AF30" s="74"/>
    </row>
    <row r="31" spans="2:32" ht="12.75" customHeight="1">
      <c r="B31" s="86"/>
      <c r="C31" s="80"/>
      <c r="D31" s="79" t="s">
        <v>4</v>
      </c>
      <c r="E31" s="80"/>
      <c r="F31" s="19">
        <f aca="true" t="shared" si="5" ref="F31:AD31">IF(F$5=0,0,F6/F$5*100)</f>
        <v>58.439463406350825</v>
      </c>
      <c r="G31" s="20">
        <f t="shared" si="5"/>
        <v>56.91560616208975</v>
      </c>
      <c r="H31" s="20">
        <f t="shared" si="5"/>
        <v>60.00688942473303</v>
      </c>
      <c r="I31" s="20">
        <f t="shared" si="5"/>
        <v>68.08461180846118</v>
      </c>
      <c r="J31" s="20">
        <f t="shared" si="5"/>
        <v>69.90566037735849</v>
      </c>
      <c r="K31" s="20">
        <f t="shared" si="5"/>
        <v>6.315789473684211</v>
      </c>
      <c r="L31" s="20">
        <f t="shared" si="5"/>
        <v>13.368983957219251</v>
      </c>
      <c r="M31" s="20">
        <f t="shared" si="5"/>
        <v>21.73274596182085</v>
      </c>
      <c r="N31" s="20">
        <f t="shared" si="5"/>
        <v>18.461538461538463</v>
      </c>
      <c r="O31" s="20">
        <f t="shared" si="5"/>
        <v>35.810810810810814</v>
      </c>
      <c r="P31" s="20">
        <f t="shared" si="5"/>
        <v>29.597701149425287</v>
      </c>
      <c r="Q31" s="20">
        <f t="shared" si="5"/>
        <v>0</v>
      </c>
      <c r="R31" s="20">
        <f t="shared" si="5"/>
        <v>0</v>
      </c>
      <c r="S31" s="20">
        <f t="shared" si="5"/>
        <v>0</v>
      </c>
      <c r="T31" s="20">
        <f t="shared" si="5"/>
        <v>25.174825174825177</v>
      </c>
      <c r="U31" s="20">
        <f t="shared" si="5"/>
        <v>0</v>
      </c>
      <c r="V31" s="20">
        <f t="shared" si="5"/>
        <v>0</v>
      </c>
      <c r="W31" s="20">
        <f t="shared" si="5"/>
        <v>0</v>
      </c>
      <c r="X31" s="20">
        <f t="shared" si="5"/>
        <v>0</v>
      </c>
      <c r="Y31" s="20">
        <f t="shared" si="5"/>
        <v>27.27272727272727</v>
      </c>
      <c r="Z31" s="20">
        <f t="shared" si="5"/>
        <v>11.11111111111111</v>
      </c>
      <c r="AA31" s="20">
        <f t="shared" si="5"/>
        <v>68.14159292035397</v>
      </c>
      <c r="AB31" s="20">
        <f t="shared" si="5"/>
        <v>58.791208791208796</v>
      </c>
      <c r="AC31" s="20">
        <f t="shared" si="5"/>
        <v>33.586337760910816</v>
      </c>
      <c r="AD31" s="21">
        <f t="shared" si="5"/>
        <v>37.7207062600321</v>
      </c>
      <c r="AE31" s="74"/>
      <c r="AF31" s="74"/>
    </row>
    <row r="32" spans="2:32" ht="12.75" customHeight="1">
      <c r="B32" s="86"/>
      <c r="C32" s="80"/>
      <c r="D32" s="79" t="s">
        <v>78</v>
      </c>
      <c r="E32" s="80"/>
      <c r="F32" s="19">
        <f aca="true" t="shared" si="6" ref="F32:AD32">IF(F$5=0,0,F7/F$5*100)</f>
        <v>50.97639667176092</v>
      </c>
      <c r="G32" s="20">
        <f t="shared" si="6"/>
        <v>55.458807769591424</v>
      </c>
      <c r="H32" s="20">
        <f t="shared" si="6"/>
        <v>46.36582845332415</v>
      </c>
      <c r="I32" s="20">
        <f t="shared" si="6"/>
        <v>66.64342166434216</v>
      </c>
      <c r="J32" s="20">
        <f t="shared" si="6"/>
        <v>57.16981132075472</v>
      </c>
      <c r="K32" s="20">
        <f t="shared" si="6"/>
        <v>3.684210526315789</v>
      </c>
      <c r="L32" s="20">
        <f t="shared" si="6"/>
        <v>1.6042780748663104</v>
      </c>
      <c r="M32" s="20">
        <f t="shared" si="6"/>
        <v>20.411160058737153</v>
      </c>
      <c r="N32" s="20">
        <f t="shared" si="6"/>
        <v>7.6923076923076925</v>
      </c>
      <c r="O32" s="20">
        <f t="shared" si="6"/>
        <v>34.45945945945946</v>
      </c>
      <c r="P32" s="20">
        <f t="shared" si="6"/>
        <v>14.080459770114942</v>
      </c>
      <c r="Q32" s="20">
        <f t="shared" si="6"/>
        <v>0</v>
      </c>
      <c r="R32" s="20">
        <f t="shared" si="6"/>
        <v>0</v>
      </c>
      <c r="S32" s="20">
        <f t="shared" si="6"/>
        <v>0</v>
      </c>
      <c r="T32" s="20">
        <f t="shared" si="6"/>
        <v>7.6923076923076925</v>
      </c>
      <c r="U32" s="20">
        <f t="shared" si="6"/>
        <v>0</v>
      </c>
      <c r="V32" s="20">
        <f t="shared" si="6"/>
        <v>0</v>
      </c>
      <c r="W32" s="20">
        <f t="shared" si="6"/>
        <v>0</v>
      </c>
      <c r="X32" s="20">
        <f t="shared" si="6"/>
        <v>0</v>
      </c>
      <c r="Y32" s="20">
        <f t="shared" si="6"/>
        <v>27.27272727272727</v>
      </c>
      <c r="Z32" s="20">
        <f t="shared" si="6"/>
        <v>5.555555555555555</v>
      </c>
      <c r="AA32" s="20">
        <f t="shared" si="6"/>
        <v>68.14159292035397</v>
      </c>
      <c r="AB32" s="20">
        <f t="shared" si="6"/>
        <v>39.010989010989015</v>
      </c>
      <c r="AC32" s="20">
        <f t="shared" si="6"/>
        <v>31.87855787476281</v>
      </c>
      <c r="AD32" s="21">
        <f t="shared" si="6"/>
        <v>20.545746388443018</v>
      </c>
      <c r="AE32" s="74"/>
      <c r="AF32" s="74"/>
    </row>
    <row r="33" spans="2:32" ht="12.75" customHeight="1">
      <c r="B33" s="86" t="s">
        <v>106</v>
      </c>
      <c r="C33" s="80" t="s">
        <v>105</v>
      </c>
      <c r="D33" s="79" t="s">
        <v>104</v>
      </c>
      <c r="E33" s="80"/>
      <c r="F33" s="19">
        <f aca="true" t="shared" si="7" ref="F33:AD33">IF(F$5=0,0,F8/F$5*100)</f>
        <v>7.446085922907115</v>
      </c>
      <c r="G33" s="20">
        <f t="shared" si="7"/>
        <v>1.4233087742799733</v>
      </c>
      <c r="H33" s="20">
        <f t="shared" si="7"/>
        <v>13.641060971408889</v>
      </c>
      <c r="I33" s="20">
        <f t="shared" si="7"/>
        <v>1.4179451417945141</v>
      </c>
      <c r="J33" s="20">
        <f t="shared" si="7"/>
        <v>12.735849056603774</v>
      </c>
      <c r="K33" s="20">
        <f t="shared" si="7"/>
        <v>2.631578947368421</v>
      </c>
      <c r="L33" s="20">
        <f t="shared" si="7"/>
        <v>11.76470588235294</v>
      </c>
      <c r="M33" s="20">
        <f t="shared" si="7"/>
        <v>1.3215859030837005</v>
      </c>
      <c r="N33" s="20">
        <f t="shared" si="7"/>
        <v>10.76923076923077</v>
      </c>
      <c r="O33" s="20">
        <f t="shared" si="7"/>
        <v>1.3513513513513513</v>
      </c>
      <c r="P33" s="20">
        <f t="shared" si="7"/>
        <v>15.517241379310345</v>
      </c>
      <c r="Q33" s="20">
        <f t="shared" si="7"/>
        <v>0</v>
      </c>
      <c r="R33" s="20">
        <f t="shared" si="7"/>
        <v>0</v>
      </c>
      <c r="S33" s="20">
        <f t="shared" si="7"/>
        <v>0</v>
      </c>
      <c r="T33" s="20">
        <f t="shared" si="7"/>
        <v>17.482517482517483</v>
      </c>
      <c r="U33" s="20">
        <f t="shared" si="7"/>
        <v>0</v>
      </c>
      <c r="V33" s="20">
        <f t="shared" si="7"/>
        <v>0</v>
      </c>
      <c r="W33" s="20">
        <f t="shared" si="7"/>
        <v>0</v>
      </c>
      <c r="X33" s="20">
        <f t="shared" si="7"/>
        <v>0</v>
      </c>
      <c r="Y33" s="20">
        <f t="shared" si="7"/>
        <v>0</v>
      </c>
      <c r="Z33" s="20">
        <f t="shared" si="7"/>
        <v>5.555555555555555</v>
      </c>
      <c r="AA33" s="20">
        <f t="shared" si="7"/>
        <v>0</v>
      </c>
      <c r="AB33" s="20">
        <f t="shared" si="7"/>
        <v>19.78021978021978</v>
      </c>
      <c r="AC33" s="20">
        <f t="shared" si="7"/>
        <v>1.5180265654648957</v>
      </c>
      <c r="AD33" s="21">
        <f t="shared" si="7"/>
        <v>17.174959871589085</v>
      </c>
      <c r="AE33" s="74"/>
      <c r="AF33" s="74"/>
    </row>
    <row r="34" spans="2:32" ht="12.75" customHeight="1">
      <c r="B34" s="86"/>
      <c r="C34" s="80"/>
      <c r="D34" s="87" t="s">
        <v>103</v>
      </c>
      <c r="E34" s="80"/>
      <c r="F34" s="19">
        <f aca="true" t="shared" si="8" ref="F34:AD34">IF(F$5=0,0,F9/F$5*100)</f>
        <v>0.016980811682798438</v>
      </c>
      <c r="G34" s="20">
        <f t="shared" si="8"/>
        <v>0.03348961821835231</v>
      </c>
      <c r="H34" s="20">
        <f t="shared" si="8"/>
        <v>0</v>
      </c>
      <c r="I34" s="20">
        <f t="shared" si="8"/>
        <v>0.023245002324500233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0">
        <f t="shared" si="8"/>
        <v>0</v>
      </c>
      <c r="AC34" s="20">
        <f t="shared" si="8"/>
        <v>0.18975332068311196</v>
      </c>
      <c r="AD34" s="21">
        <f t="shared" si="8"/>
        <v>0</v>
      </c>
      <c r="AE34" s="74"/>
      <c r="AF34" s="74"/>
    </row>
    <row r="35" spans="2:32" ht="12.75" customHeight="1">
      <c r="B35" s="86"/>
      <c r="C35" s="80" t="s">
        <v>102</v>
      </c>
      <c r="D35" s="79" t="s">
        <v>101</v>
      </c>
      <c r="E35" s="80"/>
      <c r="F35" s="19">
        <f aca="true" t="shared" si="9" ref="F35:AD35">IF(F$5=0,0,F10/F$5*100)</f>
        <v>0</v>
      </c>
      <c r="G35" s="20">
        <f t="shared" si="9"/>
        <v>0</v>
      </c>
      <c r="H35" s="20">
        <f t="shared" si="9"/>
        <v>0</v>
      </c>
      <c r="I35" s="20">
        <f t="shared" si="9"/>
        <v>0</v>
      </c>
      <c r="J35" s="20">
        <f t="shared" si="9"/>
        <v>0</v>
      </c>
      <c r="K35" s="20">
        <f t="shared" si="9"/>
        <v>0</v>
      </c>
      <c r="L35" s="20">
        <f t="shared" si="9"/>
        <v>0</v>
      </c>
      <c r="M35" s="20">
        <f t="shared" si="9"/>
        <v>0</v>
      </c>
      <c r="N35" s="20">
        <f t="shared" si="9"/>
        <v>0</v>
      </c>
      <c r="O35" s="20">
        <f t="shared" si="9"/>
        <v>0</v>
      </c>
      <c r="P35" s="20">
        <f t="shared" si="9"/>
        <v>0</v>
      </c>
      <c r="Q35" s="20">
        <f t="shared" si="9"/>
        <v>0</v>
      </c>
      <c r="R35" s="20">
        <f t="shared" si="9"/>
        <v>0</v>
      </c>
      <c r="S35" s="20">
        <f t="shared" si="9"/>
        <v>0</v>
      </c>
      <c r="T35" s="20">
        <f t="shared" si="9"/>
        <v>0</v>
      </c>
      <c r="U35" s="20">
        <f t="shared" si="9"/>
        <v>0</v>
      </c>
      <c r="V35" s="20">
        <f t="shared" si="9"/>
        <v>0</v>
      </c>
      <c r="W35" s="20">
        <f t="shared" si="9"/>
        <v>0</v>
      </c>
      <c r="X35" s="20">
        <f t="shared" si="9"/>
        <v>0</v>
      </c>
      <c r="Y35" s="20">
        <f t="shared" si="9"/>
        <v>0</v>
      </c>
      <c r="Z35" s="20">
        <f t="shared" si="9"/>
        <v>0</v>
      </c>
      <c r="AA35" s="20">
        <f t="shared" si="9"/>
        <v>0</v>
      </c>
      <c r="AB35" s="20">
        <f t="shared" si="9"/>
        <v>0</v>
      </c>
      <c r="AC35" s="20">
        <f t="shared" si="9"/>
        <v>0</v>
      </c>
      <c r="AD35" s="21">
        <f t="shared" si="9"/>
        <v>0</v>
      </c>
      <c r="AE35" s="74"/>
      <c r="AF35" s="74"/>
    </row>
    <row r="36" spans="2:32" ht="12.75" customHeight="1">
      <c r="B36" s="86"/>
      <c r="C36" s="80"/>
      <c r="D36" s="79" t="s">
        <v>100</v>
      </c>
      <c r="E36" s="80"/>
      <c r="F36" s="19">
        <f aca="true" t="shared" si="10" ref="F36:AD36">IF(F$5=0,0,F11/F$5*100)</f>
        <v>0</v>
      </c>
      <c r="G36" s="20">
        <f t="shared" si="10"/>
        <v>0</v>
      </c>
      <c r="H36" s="20">
        <f t="shared" si="10"/>
        <v>0</v>
      </c>
      <c r="I36" s="20">
        <f t="shared" si="10"/>
        <v>0</v>
      </c>
      <c r="J36" s="20">
        <f t="shared" si="10"/>
        <v>0</v>
      </c>
      <c r="K36" s="20">
        <f t="shared" si="10"/>
        <v>0</v>
      </c>
      <c r="L36" s="20">
        <f t="shared" si="10"/>
        <v>0</v>
      </c>
      <c r="M36" s="20">
        <f t="shared" si="10"/>
        <v>0</v>
      </c>
      <c r="N36" s="20">
        <f t="shared" si="10"/>
        <v>0</v>
      </c>
      <c r="O36" s="20">
        <f t="shared" si="10"/>
        <v>0</v>
      </c>
      <c r="P36" s="20">
        <f t="shared" si="10"/>
        <v>0</v>
      </c>
      <c r="Q36" s="20">
        <f t="shared" si="10"/>
        <v>0</v>
      </c>
      <c r="R36" s="20">
        <f t="shared" si="10"/>
        <v>0</v>
      </c>
      <c r="S36" s="20">
        <f t="shared" si="10"/>
        <v>0</v>
      </c>
      <c r="T36" s="20">
        <f t="shared" si="10"/>
        <v>0</v>
      </c>
      <c r="U36" s="20">
        <f t="shared" si="10"/>
        <v>0</v>
      </c>
      <c r="V36" s="20">
        <f t="shared" si="10"/>
        <v>0</v>
      </c>
      <c r="W36" s="20">
        <f t="shared" si="10"/>
        <v>0</v>
      </c>
      <c r="X36" s="20">
        <f t="shared" si="10"/>
        <v>0</v>
      </c>
      <c r="Y36" s="20">
        <f t="shared" si="10"/>
        <v>0</v>
      </c>
      <c r="Z36" s="20">
        <f t="shared" si="10"/>
        <v>0</v>
      </c>
      <c r="AA36" s="20">
        <f t="shared" si="10"/>
        <v>0</v>
      </c>
      <c r="AB36" s="20">
        <f t="shared" si="10"/>
        <v>0</v>
      </c>
      <c r="AC36" s="20">
        <f t="shared" si="10"/>
        <v>0</v>
      </c>
      <c r="AD36" s="21">
        <f t="shared" si="10"/>
        <v>0</v>
      </c>
      <c r="AE36" s="74"/>
      <c r="AF36" s="74"/>
    </row>
    <row r="37" spans="2:32" ht="12.75" customHeight="1">
      <c r="B37" s="82"/>
      <c r="C37" s="78"/>
      <c r="D37" s="77" t="s">
        <v>125</v>
      </c>
      <c r="E37" s="78"/>
      <c r="F37" s="19">
        <f aca="true" t="shared" si="11" ref="F37:AD37">IF(F$5=0,0,F12/F$5*100)</f>
        <v>0</v>
      </c>
      <c r="G37" s="20">
        <f t="shared" si="11"/>
        <v>0</v>
      </c>
      <c r="H37" s="20">
        <f t="shared" si="11"/>
        <v>0</v>
      </c>
      <c r="I37" s="20">
        <f t="shared" si="11"/>
        <v>0</v>
      </c>
      <c r="J37" s="20">
        <f t="shared" si="11"/>
        <v>0</v>
      </c>
      <c r="K37" s="20">
        <f t="shared" si="11"/>
        <v>0</v>
      </c>
      <c r="L37" s="20">
        <f t="shared" si="11"/>
        <v>0</v>
      </c>
      <c r="M37" s="20">
        <f t="shared" si="11"/>
        <v>0</v>
      </c>
      <c r="N37" s="20">
        <f t="shared" si="11"/>
        <v>0</v>
      </c>
      <c r="O37" s="20">
        <f t="shared" si="11"/>
        <v>0</v>
      </c>
      <c r="P37" s="20">
        <f t="shared" si="11"/>
        <v>0</v>
      </c>
      <c r="Q37" s="20">
        <f t="shared" si="11"/>
        <v>0</v>
      </c>
      <c r="R37" s="20">
        <f t="shared" si="11"/>
        <v>0</v>
      </c>
      <c r="S37" s="20">
        <f t="shared" si="11"/>
        <v>0</v>
      </c>
      <c r="T37" s="20">
        <f t="shared" si="11"/>
        <v>0</v>
      </c>
      <c r="U37" s="20">
        <f t="shared" si="11"/>
        <v>0</v>
      </c>
      <c r="V37" s="20">
        <f t="shared" si="11"/>
        <v>0</v>
      </c>
      <c r="W37" s="20">
        <f t="shared" si="11"/>
        <v>0</v>
      </c>
      <c r="X37" s="20">
        <f t="shared" si="11"/>
        <v>0</v>
      </c>
      <c r="Y37" s="20">
        <f t="shared" si="11"/>
        <v>0</v>
      </c>
      <c r="Z37" s="20">
        <f t="shared" si="11"/>
        <v>0</v>
      </c>
      <c r="AA37" s="20">
        <f t="shared" si="11"/>
        <v>0</v>
      </c>
      <c r="AB37" s="20">
        <f t="shared" si="11"/>
        <v>0</v>
      </c>
      <c r="AC37" s="20">
        <f t="shared" si="11"/>
        <v>0</v>
      </c>
      <c r="AD37" s="21">
        <f t="shared" si="11"/>
        <v>0</v>
      </c>
      <c r="AE37" s="74"/>
      <c r="AF37" s="74"/>
    </row>
    <row r="38" spans="2:32" ht="12.75" customHeight="1">
      <c r="B38" s="82" t="s">
        <v>98</v>
      </c>
      <c r="C38" s="77"/>
      <c r="D38" s="77"/>
      <c r="E38" s="78"/>
      <c r="F38" s="19">
        <f aca="true" t="shared" si="12" ref="F38:AD38">IF(F$5=0,0,F13/F$5*100)</f>
        <v>14.960095092545423</v>
      </c>
      <c r="G38" s="20">
        <f t="shared" si="12"/>
        <v>12.039517749497655</v>
      </c>
      <c r="H38" s="20">
        <f t="shared" si="12"/>
        <v>17.96417499138822</v>
      </c>
      <c r="I38" s="20">
        <f t="shared" si="12"/>
        <v>10.134821013482101</v>
      </c>
      <c r="J38" s="20">
        <f t="shared" si="12"/>
        <v>15.89622641509434</v>
      </c>
      <c r="K38" s="20">
        <f t="shared" si="12"/>
        <v>17.36842105263158</v>
      </c>
      <c r="L38" s="20">
        <f t="shared" si="12"/>
        <v>18.71657754010695</v>
      </c>
      <c r="M38" s="20">
        <f t="shared" si="12"/>
        <v>13.362701908957417</v>
      </c>
      <c r="N38" s="20">
        <f t="shared" si="12"/>
        <v>18.461538461538463</v>
      </c>
      <c r="O38" s="20">
        <f t="shared" si="12"/>
        <v>21.62162162162162</v>
      </c>
      <c r="P38" s="20">
        <f t="shared" si="12"/>
        <v>21.839080459770116</v>
      </c>
      <c r="Q38" s="20">
        <f t="shared" si="12"/>
        <v>0</v>
      </c>
      <c r="R38" s="20">
        <f t="shared" si="12"/>
        <v>0</v>
      </c>
      <c r="S38" s="20">
        <f t="shared" si="12"/>
        <v>0</v>
      </c>
      <c r="T38" s="20">
        <f t="shared" si="12"/>
        <v>40.55944055944056</v>
      </c>
      <c r="U38" s="20">
        <f t="shared" si="12"/>
        <v>0</v>
      </c>
      <c r="V38" s="20">
        <f t="shared" si="12"/>
        <v>0</v>
      </c>
      <c r="W38" s="20">
        <f t="shared" si="12"/>
        <v>0</v>
      </c>
      <c r="X38" s="20">
        <f t="shared" si="12"/>
        <v>0</v>
      </c>
      <c r="Y38" s="20">
        <f t="shared" si="12"/>
        <v>18.181818181818183</v>
      </c>
      <c r="Z38" s="20">
        <f t="shared" si="12"/>
        <v>0</v>
      </c>
      <c r="AA38" s="20">
        <f t="shared" si="12"/>
        <v>7.964601769911504</v>
      </c>
      <c r="AB38" s="20">
        <f t="shared" si="12"/>
        <v>17.032967032967033</v>
      </c>
      <c r="AC38" s="20">
        <f t="shared" si="12"/>
        <v>22.011385199240987</v>
      </c>
      <c r="AD38" s="21">
        <f t="shared" si="12"/>
        <v>25.20064205457464</v>
      </c>
      <c r="AE38" s="74"/>
      <c r="AF38" s="74"/>
    </row>
    <row r="39" spans="2:32" ht="12.75" customHeight="1">
      <c r="B39" s="86" t="s">
        <v>97</v>
      </c>
      <c r="C39" s="80"/>
      <c r="D39" s="79" t="s">
        <v>4</v>
      </c>
      <c r="E39" s="80"/>
      <c r="F39" s="19">
        <f aca="true" t="shared" si="13" ref="F39:AD39">IF(F$5=0,0,F14/F$5*100)</f>
        <v>3.9395483104092377</v>
      </c>
      <c r="G39" s="20">
        <f t="shared" si="13"/>
        <v>6.078365706630944</v>
      </c>
      <c r="H39" s="20">
        <f t="shared" si="13"/>
        <v>1.7395797450912849</v>
      </c>
      <c r="I39" s="20">
        <f t="shared" si="13"/>
        <v>8.01952580195258</v>
      </c>
      <c r="J39" s="20">
        <f t="shared" si="13"/>
        <v>2.240566037735849</v>
      </c>
      <c r="K39" s="20">
        <f t="shared" si="13"/>
        <v>0</v>
      </c>
      <c r="L39" s="20">
        <f t="shared" si="13"/>
        <v>0.53475935828877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  <c r="X39" s="20">
        <f t="shared" si="13"/>
        <v>0</v>
      </c>
      <c r="Y39" s="20">
        <f t="shared" si="13"/>
        <v>0</v>
      </c>
      <c r="Z39" s="20">
        <f t="shared" si="13"/>
        <v>0</v>
      </c>
      <c r="AA39" s="20">
        <f t="shared" si="13"/>
        <v>11.504424778761061</v>
      </c>
      <c r="AB39" s="20">
        <f t="shared" si="13"/>
        <v>2.7472527472527473</v>
      </c>
      <c r="AC39" s="20">
        <f t="shared" si="13"/>
        <v>0.9487666034155597</v>
      </c>
      <c r="AD39" s="21">
        <f t="shared" si="13"/>
        <v>0</v>
      </c>
      <c r="AE39" s="74"/>
      <c r="AF39" s="74"/>
    </row>
    <row r="40" spans="2:32" ht="12.75" customHeight="1">
      <c r="B40" s="86" t="s">
        <v>96</v>
      </c>
      <c r="C40" s="80"/>
      <c r="D40" s="79" t="s">
        <v>95</v>
      </c>
      <c r="E40" s="80"/>
      <c r="F40" s="19">
        <f aca="true" t="shared" si="14" ref="F40:AD40">IF(F$5=0,0,F15/F$5*100)</f>
        <v>0.9424350483953132</v>
      </c>
      <c r="G40" s="20">
        <f t="shared" si="14"/>
        <v>1.4735432016075016</v>
      </c>
      <c r="H40" s="20">
        <f t="shared" si="14"/>
        <v>0.39614192214950056</v>
      </c>
      <c r="I40" s="20">
        <f t="shared" si="14"/>
        <v>1.9525801952580195</v>
      </c>
      <c r="J40" s="20">
        <f t="shared" si="14"/>
        <v>0.4716981132075472</v>
      </c>
      <c r="K40" s="20">
        <f t="shared" si="14"/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  <c r="X40" s="20">
        <f t="shared" si="14"/>
        <v>0</v>
      </c>
      <c r="Y40" s="20">
        <f t="shared" si="14"/>
        <v>0</v>
      </c>
      <c r="Z40" s="20">
        <f t="shared" si="14"/>
        <v>0</v>
      </c>
      <c r="AA40" s="20">
        <f t="shared" si="14"/>
        <v>2.6548672566371683</v>
      </c>
      <c r="AB40" s="20">
        <f t="shared" si="14"/>
        <v>1.6483516483516485</v>
      </c>
      <c r="AC40" s="20">
        <f t="shared" si="14"/>
        <v>0.18975332068311196</v>
      </c>
      <c r="AD40" s="21">
        <f t="shared" si="14"/>
        <v>0</v>
      </c>
      <c r="AE40" s="74"/>
      <c r="AF40" s="74"/>
    </row>
    <row r="41" spans="2:32" ht="12.75" customHeight="1">
      <c r="B41" s="82" t="s">
        <v>94</v>
      </c>
      <c r="C41" s="78"/>
      <c r="D41" s="77" t="s">
        <v>93</v>
      </c>
      <c r="E41" s="78"/>
      <c r="F41" s="19">
        <f aca="true" t="shared" si="15" ref="F41:AD41">IF(F$5=0,0,F16/F$5*100)</f>
        <v>2.9971132620139245</v>
      </c>
      <c r="G41" s="20">
        <f t="shared" si="15"/>
        <v>4.604822505023442</v>
      </c>
      <c r="H41" s="20">
        <f t="shared" si="15"/>
        <v>1.3434378229417845</v>
      </c>
      <c r="I41" s="20">
        <f t="shared" si="15"/>
        <v>6.066945606694561</v>
      </c>
      <c r="J41" s="20">
        <f t="shared" si="15"/>
        <v>1.7688679245283019</v>
      </c>
      <c r="K41" s="20">
        <f t="shared" si="15"/>
        <v>0</v>
      </c>
      <c r="L41" s="20">
        <f t="shared" si="15"/>
        <v>0.53475935828877</v>
      </c>
      <c r="M41" s="20">
        <f t="shared" si="15"/>
        <v>0</v>
      </c>
      <c r="N41" s="20">
        <f t="shared" si="15"/>
        <v>0</v>
      </c>
      <c r="O41" s="20">
        <f t="shared" si="15"/>
        <v>0</v>
      </c>
      <c r="P41" s="20">
        <f t="shared" si="15"/>
        <v>0</v>
      </c>
      <c r="Q41" s="20">
        <f t="shared" si="15"/>
        <v>0</v>
      </c>
      <c r="R41" s="20">
        <f t="shared" si="15"/>
        <v>0</v>
      </c>
      <c r="S41" s="20">
        <f t="shared" si="15"/>
        <v>0</v>
      </c>
      <c r="T41" s="20">
        <f t="shared" si="15"/>
        <v>0</v>
      </c>
      <c r="U41" s="20">
        <f t="shared" si="15"/>
        <v>0</v>
      </c>
      <c r="V41" s="20">
        <f t="shared" si="15"/>
        <v>0</v>
      </c>
      <c r="W41" s="20">
        <f t="shared" si="15"/>
        <v>0</v>
      </c>
      <c r="X41" s="20">
        <f t="shared" si="15"/>
        <v>0</v>
      </c>
      <c r="Y41" s="20">
        <f t="shared" si="15"/>
        <v>0</v>
      </c>
      <c r="Z41" s="20">
        <f t="shared" si="15"/>
        <v>0</v>
      </c>
      <c r="AA41" s="20">
        <f t="shared" si="15"/>
        <v>8.849557522123893</v>
      </c>
      <c r="AB41" s="20">
        <f t="shared" si="15"/>
        <v>1.098901098901099</v>
      </c>
      <c r="AC41" s="20">
        <f t="shared" si="15"/>
        <v>0.7590132827324478</v>
      </c>
      <c r="AD41" s="21">
        <f t="shared" si="15"/>
        <v>0</v>
      </c>
      <c r="AE41" s="74"/>
      <c r="AF41" s="74"/>
    </row>
    <row r="42" spans="2:32" ht="12.75" customHeight="1">
      <c r="B42" s="82" t="s">
        <v>92</v>
      </c>
      <c r="C42" s="77"/>
      <c r="D42" s="77"/>
      <c r="E42" s="78"/>
      <c r="F42" s="19">
        <f aca="true" t="shared" si="16" ref="F42:AD42">IF(F$5=0,0,F17/F$5*100)</f>
        <v>0.6452708439463406</v>
      </c>
      <c r="G42" s="20">
        <f t="shared" si="16"/>
        <v>1.2223710649698594</v>
      </c>
      <c r="H42" s="20">
        <f t="shared" si="16"/>
        <v>0.05167068549776094</v>
      </c>
      <c r="I42" s="20">
        <f t="shared" si="16"/>
        <v>0.7205950720595072</v>
      </c>
      <c r="J42" s="20">
        <f t="shared" si="16"/>
        <v>0.04716981132075472</v>
      </c>
      <c r="K42" s="20">
        <f t="shared" si="16"/>
        <v>4.2105263157894735</v>
      </c>
      <c r="L42" s="20">
        <f t="shared" si="16"/>
        <v>0.53475935828877</v>
      </c>
      <c r="M42" s="20">
        <f t="shared" si="16"/>
        <v>3.0837004405286343</v>
      </c>
      <c r="N42" s="20">
        <f t="shared" si="16"/>
        <v>0</v>
      </c>
      <c r="O42" s="20">
        <f t="shared" si="16"/>
        <v>0.6756756756756757</v>
      </c>
      <c r="P42" s="20">
        <f t="shared" si="16"/>
        <v>0</v>
      </c>
      <c r="Q42" s="20">
        <f t="shared" si="16"/>
        <v>0</v>
      </c>
      <c r="R42" s="20">
        <f t="shared" si="16"/>
        <v>0</v>
      </c>
      <c r="S42" s="20">
        <f t="shared" si="16"/>
        <v>0</v>
      </c>
      <c r="T42" s="20">
        <f t="shared" si="16"/>
        <v>0</v>
      </c>
      <c r="U42" s="20">
        <f t="shared" si="16"/>
        <v>0</v>
      </c>
      <c r="V42" s="20">
        <f t="shared" si="16"/>
        <v>0</v>
      </c>
      <c r="W42" s="20">
        <f t="shared" si="16"/>
        <v>0</v>
      </c>
      <c r="X42" s="20">
        <f t="shared" si="16"/>
        <v>0</v>
      </c>
      <c r="Y42" s="20">
        <f t="shared" si="16"/>
        <v>0</v>
      </c>
      <c r="Z42" s="20">
        <f t="shared" si="16"/>
        <v>0</v>
      </c>
      <c r="AA42" s="20">
        <f t="shared" si="16"/>
        <v>0</v>
      </c>
      <c r="AB42" s="20">
        <f t="shared" si="16"/>
        <v>0</v>
      </c>
      <c r="AC42" s="20">
        <f t="shared" si="16"/>
        <v>2.2770398481973433</v>
      </c>
      <c r="AD42" s="21">
        <f t="shared" si="16"/>
        <v>0</v>
      </c>
      <c r="AE42" s="74"/>
      <c r="AF42" s="74"/>
    </row>
    <row r="43" spans="2:32" ht="12.75" customHeight="1">
      <c r="B43" s="82" t="s">
        <v>91</v>
      </c>
      <c r="C43" s="77"/>
      <c r="D43" s="77"/>
      <c r="E43" s="78"/>
      <c r="F43" s="19">
        <f aca="true" t="shared" si="17" ref="F43:AD43">IF(F$5=0,0,F18/F$5*100)</f>
        <v>16.675157072508064</v>
      </c>
      <c r="G43" s="20">
        <f t="shared" si="17"/>
        <v>19.474212993971868</v>
      </c>
      <c r="H43" s="20">
        <f t="shared" si="17"/>
        <v>13.79607302790217</v>
      </c>
      <c r="I43" s="20">
        <f t="shared" si="17"/>
        <v>8.623895862389585</v>
      </c>
      <c r="J43" s="20">
        <f t="shared" si="17"/>
        <v>6.839622641509433</v>
      </c>
      <c r="K43" s="20">
        <f t="shared" si="17"/>
        <v>65.26315789473685</v>
      </c>
      <c r="L43" s="20">
        <f t="shared" si="17"/>
        <v>54.01069518716578</v>
      </c>
      <c r="M43" s="20">
        <f t="shared" si="17"/>
        <v>59.03083700440529</v>
      </c>
      <c r="N43" s="20">
        <f t="shared" si="17"/>
        <v>40</v>
      </c>
      <c r="O43" s="20">
        <f t="shared" si="17"/>
        <v>39.189189189189186</v>
      </c>
      <c r="P43" s="20">
        <f t="shared" si="17"/>
        <v>41.95402298850575</v>
      </c>
      <c r="Q43" s="20">
        <f t="shared" si="17"/>
        <v>0</v>
      </c>
      <c r="R43" s="20">
        <f t="shared" si="17"/>
        <v>0</v>
      </c>
      <c r="S43" s="20">
        <f t="shared" si="17"/>
        <v>0</v>
      </c>
      <c r="T43" s="20">
        <f t="shared" si="17"/>
        <v>18.181818181818183</v>
      </c>
      <c r="U43" s="20">
        <f t="shared" si="17"/>
        <v>0</v>
      </c>
      <c r="V43" s="20">
        <f t="shared" si="17"/>
        <v>0</v>
      </c>
      <c r="W43" s="20">
        <f t="shared" si="17"/>
        <v>0</v>
      </c>
      <c r="X43" s="20">
        <f t="shared" si="17"/>
        <v>0</v>
      </c>
      <c r="Y43" s="20">
        <f t="shared" si="17"/>
        <v>45.45454545454545</v>
      </c>
      <c r="Z43" s="20">
        <f t="shared" si="17"/>
        <v>88.88888888888889</v>
      </c>
      <c r="AA43" s="20">
        <f t="shared" si="17"/>
        <v>9.734513274336283</v>
      </c>
      <c r="AB43" s="20">
        <f t="shared" si="17"/>
        <v>7.142857142857142</v>
      </c>
      <c r="AC43" s="20">
        <f t="shared" si="17"/>
        <v>36.43263757115749</v>
      </c>
      <c r="AD43" s="21">
        <f t="shared" si="17"/>
        <v>29.373996789727126</v>
      </c>
      <c r="AE43" s="74"/>
      <c r="AF43" s="74"/>
    </row>
    <row r="44" spans="2:32" ht="12.75" customHeight="1">
      <c r="B44" s="82" t="s">
        <v>90</v>
      </c>
      <c r="C44" s="77"/>
      <c r="D44" s="77"/>
      <c r="E44" s="78"/>
      <c r="F44" s="19">
        <f aca="true" t="shared" si="18" ref="F44:AD44">IF(F$5=0,0,F19/F$5*100)</f>
        <v>1.553744268976057</v>
      </c>
      <c r="G44" s="20">
        <f t="shared" si="18"/>
        <v>0.8372404554588079</v>
      </c>
      <c r="H44" s="20">
        <f t="shared" si="18"/>
        <v>2.290733723734068</v>
      </c>
      <c r="I44" s="20">
        <f t="shared" si="18"/>
        <v>0.697350069735007</v>
      </c>
      <c r="J44" s="20">
        <f t="shared" si="18"/>
        <v>1.8867924528301887</v>
      </c>
      <c r="K44" s="20">
        <f t="shared" si="18"/>
        <v>1.5789473684210527</v>
      </c>
      <c r="L44" s="20">
        <f t="shared" si="18"/>
        <v>2.13903743315508</v>
      </c>
      <c r="M44" s="20">
        <f t="shared" si="18"/>
        <v>1.0279001468428781</v>
      </c>
      <c r="N44" s="20">
        <f t="shared" si="18"/>
        <v>7.6923076923076925</v>
      </c>
      <c r="O44" s="20">
        <f t="shared" si="18"/>
        <v>0</v>
      </c>
      <c r="P44" s="20">
        <f t="shared" si="18"/>
        <v>0</v>
      </c>
      <c r="Q44" s="20">
        <f t="shared" si="18"/>
        <v>0</v>
      </c>
      <c r="R44" s="20">
        <f t="shared" si="18"/>
        <v>0</v>
      </c>
      <c r="S44" s="20">
        <f t="shared" si="18"/>
        <v>0</v>
      </c>
      <c r="T44" s="20">
        <f t="shared" si="18"/>
        <v>11.188811188811188</v>
      </c>
      <c r="U44" s="20">
        <f t="shared" si="18"/>
        <v>0</v>
      </c>
      <c r="V44" s="20">
        <f t="shared" si="18"/>
        <v>0</v>
      </c>
      <c r="W44" s="20">
        <f t="shared" si="18"/>
        <v>0</v>
      </c>
      <c r="X44" s="20">
        <f t="shared" si="18"/>
        <v>0</v>
      </c>
      <c r="Y44" s="20">
        <f t="shared" si="18"/>
        <v>0</v>
      </c>
      <c r="Z44" s="20">
        <f t="shared" si="18"/>
        <v>0</v>
      </c>
      <c r="AA44" s="20">
        <f t="shared" si="18"/>
        <v>0</v>
      </c>
      <c r="AB44" s="20">
        <f t="shared" si="18"/>
        <v>6.043956043956044</v>
      </c>
      <c r="AC44" s="20">
        <f t="shared" si="18"/>
        <v>1.8975332068311195</v>
      </c>
      <c r="AD44" s="21">
        <f t="shared" si="18"/>
        <v>2.7287319422150884</v>
      </c>
      <c r="AE44" s="74"/>
      <c r="AF44" s="74"/>
    </row>
    <row r="45" spans="2:32" ht="12.75" customHeight="1">
      <c r="B45" s="85" t="s">
        <v>89</v>
      </c>
      <c r="C45" s="84"/>
      <c r="D45" s="83"/>
      <c r="E45" s="78"/>
      <c r="F45" s="19">
        <f aca="true" t="shared" si="19" ref="F45:AD45">IF(F$5=0,0,F20/F$5*100)</f>
        <v>3.7867210052640514</v>
      </c>
      <c r="G45" s="20">
        <f t="shared" si="19"/>
        <v>3.432685867381112</v>
      </c>
      <c r="H45" s="20">
        <f t="shared" si="19"/>
        <v>4.150878401653462</v>
      </c>
      <c r="I45" s="20">
        <f t="shared" si="19"/>
        <v>3.7192003719200373</v>
      </c>
      <c r="J45" s="20">
        <f t="shared" si="19"/>
        <v>3.1839622641509435</v>
      </c>
      <c r="K45" s="20">
        <f t="shared" si="19"/>
        <v>5.263157894736842</v>
      </c>
      <c r="L45" s="20">
        <f t="shared" si="19"/>
        <v>10.695187165775401</v>
      </c>
      <c r="M45" s="20">
        <f t="shared" si="19"/>
        <v>1.762114537444934</v>
      </c>
      <c r="N45" s="20">
        <f t="shared" si="19"/>
        <v>15.384615384615385</v>
      </c>
      <c r="O45" s="20">
        <f t="shared" si="19"/>
        <v>2.7027027027027026</v>
      </c>
      <c r="P45" s="20">
        <f t="shared" si="19"/>
        <v>6.609195402298851</v>
      </c>
      <c r="Q45" s="20">
        <f t="shared" si="19"/>
        <v>0</v>
      </c>
      <c r="R45" s="20">
        <f t="shared" si="19"/>
        <v>0</v>
      </c>
      <c r="S45" s="20">
        <f t="shared" si="19"/>
        <v>0</v>
      </c>
      <c r="T45" s="20">
        <f t="shared" si="19"/>
        <v>4.895104895104895</v>
      </c>
      <c r="U45" s="20">
        <f t="shared" si="19"/>
        <v>0</v>
      </c>
      <c r="V45" s="20">
        <f t="shared" si="19"/>
        <v>0</v>
      </c>
      <c r="W45" s="20">
        <f t="shared" si="19"/>
        <v>0</v>
      </c>
      <c r="X45" s="20">
        <f t="shared" si="19"/>
        <v>0</v>
      </c>
      <c r="Y45" s="20">
        <f t="shared" si="19"/>
        <v>9.090909090909092</v>
      </c>
      <c r="Z45" s="20">
        <f t="shared" si="19"/>
        <v>0</v>
      </c>
      <c r="AA45" s="20">
        <f t="shared" si="19"/>
        <v>2.6548672566371683</v>
      </c>
      <c r="AB45" s="20">
        <f t="shared" si="19"/>
        <v>8.241758241758241</v>
      </c>
      <c r="AC45" s="20">
        <f t="shared" si="19"/>
        <v>2.846299810246679</v>
      </c>
      <c r="AD45" s="21">
        <f t="shared" si="19"/>
        <v>4.975922953451043</v>
      </c>
      <c r="AE45" s="74"/>
      <c r="AF45" s="74"/>
    </row>
    <row r="46" spans="2:32" ht="12.75" customHeight="1">
      <c r="B46" s="82" t="s">
        <v>88</v>
      </c>
      <c r="C46" s="81"/>
      <c r="D46" s="77"/>
      <c r="E46" s="78"/>
      <c r="F46" s="19">
        <f aca="true" t="shared" si="20" ref="F46:AD46">IF(F$5=0,0,F21/F$5*100)</f>
        <v>0</v>
      </c>
      <c r="G46" s="20">
        <f t="shared" si="20"/>
        <v>0</v>
      </c>
      <c r="H46" s="20">
        <f t="shared" si="20"/>
        <v>0</v>
      </c>
      <c r="I46" s="20">
        <f t="shared" si="20"/>
        <v>0</v>
      </c>
      <c r="J46" s="20">
        <f t="shared" si="20"/>
        <v>0</v>
      </c>
      <c r="K46" s="20">
        <f t="shared" si="20"/>
        <v>0</v>
      </c>
      <c r="L46" s="20">
        <f t="shared" si="20"/>
        <v>0</v>
      </c>
      <c r="M46" s="20">
        <f t="shared" si="20"/>
        <v>0</v>
      </c>
      <c r="N46" s="20">
        <f t="shared" si="20"/>
        <v>0</v>
      </c>
      <c r="O46" s="20">
        <f t="shared" si="20"/>
        <v>0</v>
      </c>
      <c r="P46" s="20">
        <f t="shared" si="20"/>
        <v>0</v>
      </c>
      <c r="Q46" s="20">
        <f t="shared" si="20"/>
        <v>0</v>
      </c>
      <c r="R46" s="20">
        <f t="shared" si="20"/>
        <v>0</v>
      </c>
      <c r="S46" s="20">
        <f t="shared" si="20"/>
        <v>0</v>
      </c>
      <c r="T46" s="20">
        <f t="shared" si="20"/>
        <v>0</v>
      </c>
      <c r="U46" s="20">
        <f t="shared" si="20"/>
        <v>0</v>
      </c>
      <c r="V46" s="20">
        <f t="shared" si="20"/>
        <v>0</v>
      </c>
      <c r="W46" s="20">
        <f t="shared" si="20"/>
        <v>0</v>
      </c>
      <c r="X46" s="20">
        <f t="shared" si="20"/>
        <v>0</v>
      </c>
      <c r="Y46" s="20">
        <f t="shared" si="20"/>
        <v>0</v>
      </c>
      <c r="Z46" s="20">
        <f t="shared" si="20"/>
        <v>0</v>
      </c>
      <c r="AA46" s="20">
        <f t="shared" si="20"/>
        <v>0</v>
      </c>
      <c r="AB46" s="20">
        <f t="shared" si="20"/>
        <v>0</v>
      </c>
      <c r="AC46" s="20">
        <f t="shared" si="20"/>
        <v>0</v>
      </c>
      <c r="AD46" s="21">
        <f t="shared" si="20"/>
        <v>0</v>
      </c>
      <c r="AE46" s="74"/>
      <c r="AF46" s="74"/>
    </row>
    <row r="47" spans="2:32" ht="12.75" customHeight="1">
      <c r="B47" s="203"/>
      <c r="C47" s="79"/>
      <c r="D47" s="80"/>
      <c r="E47" s="80" t="s">
        <v>87</v>
      </c>
      <c r="F47" s="19">
        <f aca="true" t="shared" si="21" ref="F47:AD47">IF(F$5=0,0,F22/F$5*100)</f>
        <v>0.016980811682798438</v>
      </c>
      <c r="G47" s="20">
        <f t="shared" si="21"/>
        <v>0.016744809109176154</v>
      </c>
      <c r="H47" s="20">
        <f t="shared" si="21"/>
        <v>0.01722356183258698</v>
      </c>
      <c r="I47" s="20">
        <f t="shared" si="21"/>
        <v>0.023245002324500233</v>
      </c>
      <c r="J47" s="20">
        <f t="shared" si="21"/>
        <v>0.02358490566037736</v>
      </c>
      <c r="K47" s="20">
        <f t="shared" si="21"/>
        <v>0</v>
      </c>
      <c r="L47" s="20">
        <f t="shared" si="21"/>
        <v>0</v>
      </c>
      <c r="M47" s="20">
        <f t="shared" si="21"/>
        <v>0</v>
      </c>
      <c r="N47" s="20">
        <f t="shared" si="21"/>
        <v>0</v>
      </c>
      <c r="O47" s="20">
        <f t="shared" si="21"/>
        <v>0</v>
      </c>
      <c r="P47" s="20">
        <f t="shared" si="21"/>
        <v>0</v>
      </c>
      <c r="Q47" s="20">
        <f t="shared" si="21"/>
        <v>0</v>
      </c>
      <c r="R47" s="20">
        <f t="shared" si="21"/>
        <v>0</v>
      </c>
      <c r="S47" s="20">
        <f t="shared" si="21"/>
        <v>0</v>
      </c>
      <c r="T47" s="20">
        <f t="shared" si="21"/>
        <v>0</v>
      </c>
      <c r="U47" s="20">
        <f t="shared" si="21"/>
        <v>0</v>
      </c>
      <c r="V47" s="20">
        <f t="shared" si="21"/>
        <v>0</v>
      </c>
      <c r="W47" s="20">
        <f t="shared" si="21"/>
        <v>0</v>
      </c>
      <c r="X47" s="20">
        <f t="shared" si="21"/>
        <v>0</v>
      </c>
      <c r="Y47" s="20">
        <f t="shared" si="21"/>
        <v>0</v>
      </c>
      <c r="Z47" s="20">
        <f t="shared" si="21"/>
        <v>0</v>
      </c>
      <c r="AA47" s="20">
        <f t="shared" si="21"/>
        <v>0</v>
      </c>
      <c r="AB47" s="20">
        <f t="shared" si="21"/>
        <v>0</v>
      </c>
      <c r="AC47" s="20">
        <f t="shared" si="21"/>
        <v>0</v>
      </c>
      <c r="AD47" s="21">
        <f t="shared" si="21"/>
        <v>0</v>
      </c>
      <c r="AE47" s="74"/>
      <c r="AF47" s="74"/>
    </row>
    <row r="48" spans="2:32" ht="12.75" customHeight="1">
      <c r="B48" s="205" t="s">
        <v>86</v>
      </c>
      <c r="C48" s="79"/>
      <c r="D48" s="80"/>
      <c r="E48" s="80" t="s">
        <v>85</v>
      </c>
      <c r="F48" s="19">
        <f aca="true" t="shared" si="22" ref="F48:AD48">IF(F$5=0,0,F23/F$5*100)</f>
        <v>0</v>
      </c>
      <c r="G48" s="20">
        <f t="shared" si="22"/>
        <v>0</v>
      </c>
      <c r="H48" s="20">
        <f t="shared" si="22"/>
        <v>0</v>
      </c>
      <c r="I48" s="20">
        <f t="shared" si="22"/>
        <v>0</v>
      </c>
      <c r="J48" s="20">
        <f t="shared" si="22"/>
        <v>0</v>
      </c>
      <c r="K48" s="20">
        <f t="shared" si="22"/>
        <v>0</v>
      </c>
      <c r="L48" s="20">
        <f t="shared" si="22"/>
        <v>0</v>
      </c>
      <c r="M48" s="20">
        <f t="shared" si="22"/>
        <v>0</v>
      </c>
      <c r="N48" s="20">
        <f t="shared" si="22"/>
        <v>0</v>
      </c>
      <c r="O48" s="20">
        <f t="shared" si="22"/>
        <v>0</v>
      </c>
      <c r="P48" s="20">
        <f t="shared" si="22"/>
        <v>0</v>
      </c>
      <c r="Q48" s="20">
        <f t="shared" si="22"/>
        <v>0</v>
      </c>
      <c r="R48" s="20">
        <f t="shared" si="22"/>
        <v>0</v>
      </c>
      <c r="S48" s="20">
        <f t="shared" si="22"/>
        <v>0</v>
      </c>
      <c r="T48" s="20">
        <f t="shared" si="22"/>
        <v>0</v>
      </c>
      <c r="U48" s="20">
        <f t="shared" si="22"/>
        <v>0</v>
      </c>
      <c r="V48" s="20">
        <f t="shared" si="22"/>
        <v>0</v>
      </c>
      <c r="W48" s="20">
        <f t="shared" si="22"/>
        <v>0</v>
      </c>
      <c r="X48" s="20">
        <f t="shared" si="22"/>
        <v>0</v>
      </c>
      <c r="Y48" s="20">
        <f t="shared" si="22"/>
        <v>0</v>
      </c>
      <c r="Z48" s="20">
        <f t="shared" si="22"/>
        <v>0</v>
      </c>
      <c r="AA48" s="20">
        <f t="shared" si="22"/>
        <v>0</v>
      </c>
      <c r="AB48" s="20">
        <f t="shared" si="22"/>
        <v>0</v>
      </c>
      <c r="AC48" s="20">
        <f t="shared" si="22"/>
        <v>0</v>
      </c>
      <c r="AD48" s="21">
        <f t="shared" si="22"/>
        <v>0</v>
      </c>
      <c r="AE48" s="74"/>
      <c r="AF48" s="74"/>
    </row>
    <row r="49" spans="2:32" ht="12.75" customHeight="1">
      <c r="B49" s="205" t="s">
        <v>84</v>
      </c>
      <c r="C49" s="79"/>
      <c r="D49" s="80"/>
      <c r="E49" s="80" t="s">
        <v>83</v>
      </c>
      <c r="F49" s="19">
        <f aca="true" t="shared" si="23" ref="F49:AD49">IF(F$5=0,0,F24/F$5*100)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  <c r="J49" s="20">
        <f t="shared" si="23"/>
        <v>0</v>
      </c>
      <c r="K49" s="20">
        <f t="shared" si="23"/>
        <v>0</v>
      </c>
      <c r="L49" s="20">
        <f t="shared" si="23"/>
        <v>0</v>
      </c>
      <c r="M49" s="20">
        <f t="shared" si="23"/>
        <v>0</v>
      </c>
      <c r="N49" s="20">
        <f t="shared" si="23"/>
        <v>0</v>
      </c>
      <c r="O49" s="20">
        <f t="shared" si="23"/>
        <v>0</v>
      </c>
      <c r="P49" s="20">
        <f t="shared" si="23"/>
        <v>0</v>
      </c>
      <c r="Q49" s="20">
        <f t="shared" si="23"/>
        <v>0</v>
      </c>
      <c r="R49" s="20">
        <f t="shared" si="23"/>
        <v>0</v>
      </c>
      <c r="S49" s="20">
        <f t="shared" si="23"/>
        <v>0</v>
      </c>
      <c r="T49" s="20">
        <f t="shared" si="23"/>
        <v>0</v>
      </c>
      <c r="U49" s="20">
        <f t="shared" si="23"/>
        <v>0</v>
      </c>
      <c r="V49" s="20">
        <f t="shared" si="23"/>
        <v>0</v>
      </c>
      <c r="W49" s="20">
        <f t="shared" si="23"/>
        <v>0</v>
      </c>
      <c r="X49" s="20">
        <f t="shared" si="23"/>
        <v>0</v>
      </c>
      <c r="Y49" s="20">
        <f t="shared" si="23"/>
        <v>0</v>
      </c>
      <c r="Z49" s="20">
        <f t="shared" si="23"/>
        <v>0</v>
      </c>
      <c r="AA49" s="20">
        <f t="shared" si="23"/>
        <v>0</v>
      </c>
      <c r="AB49" s="20">
        <f t="shared" si="23"/>
        <v>0</v>
      </c>
      <c r="AC49" s="20">
        <f t="shared" si="23"/>
        <v>0</v>
      </c>
      <c r="AD49" s="21">
        <f t="shared" si="23"/>
        <v>0</v>
      </c>
      <c r="AE49" s="74"/>
      <c r="AF49" s="74"/>
    </row>
    <row r="50" spans="2:32" ht="12.75" customHeight="1">
      <c r="B50" s="205" t="s">
        <v>82</v>
      </c>
      <c r="C50" s="77"/>
      <c r="D50" s="78"/>
      <c r="E50" s="78" t="s">
        <v>81</v>
      </c>
      <c r="F50" s="19">
        <f aca="true" t="shared" si="24" ref="F50:AD50">IF(F$5=0,0,F25/F$5*100)</f>
        <v>0</v>
      </c>
      <c r="G50" s="20">
        <f t="shared" si="24"/>
        <v>0</v>
      </c>
      <c r="H50" s="20">
        <f t="shared" si="24"/>
        <v>0</v>
      </c>
      <c r="I50" s="20">
        <f t="shared" si="24"/>
        <v>0</v>
      </c>
      <c r="J50" s="20">
        <f t="shared" si="24"/>
        <v>0</v>
      </c>
      <c r="K50" s="20">
        <f t="shared" si="24"/>
        <v>0</v>
      </c>
      <c r="L50" s="20">
        <f t="shared" si="24"/>
        <v>0</v>
      </c>
      <c r="M50" s="20">
        <f t="shared" si="24"/>
        <v>0</v>
      </c>
      <c r="N50" s="20">
        <f t="shared" si="24"/>
        <v>0</v>
      </c>
      <c r="O50" s="20">
        <f t="shared" si="24"/>
        <v>0</v>
      </c>
      <c r="P50" s="20">
        <f t="shared" si="24"/>
        <v>0</v>
      </c>
      <c r="Q50" s="20">
        <f t="shared" si="24"/>
        <v>0</v>
      </c>
      <c r="R50" s="20">
        <f t="shared" si="24"/>
        <v>0</v>
      </c>
      <c r="S50" s="20">
        <f t="shared" si="24"/>
        <v>0</v>
      </c>
      <c r="T50" s="20">
        <f t="shared" si="24"/>
        <v>0</v>
      </c>
      <c r="U50" s="20">
        <f t="shared" si="24"/>
        <v>0</v>
      </c>
      <c r="V50" s="20">
        <f t="shared" si="24"/>
        <v>0</v>
      </c>
      <c r="W50" s="20">
        <f t="shared" si="24"/>
        <v>0</v>
      </c>
      <c r="X50" s="20">
        <f t="shared" si="24"/>
        <v>0</v>
      </c>
      <c r="Y50" s="20">
        <f t="shared" si="24"/>
        <v>0</v>
      </c>
      <c r="Z50" s="20">
        <f t="shared" si="24"/>
        <v>0</v>
      </c>
      <c r="AA50" s="20">
        <f t="shared" si="24"/>
        <v>0</v>
      </c>
      <c r="AB50" s="20">
        <f t="shared" si="24"/>
        <v>0</v>
      </c>
      <c r="AC50" s="20">
        <f t="shared" si="24"/>
        <v>0</v>
      </c>
      <c r="AD50" s="21">
        <f t="shared" si="24"/>
        <v>0</v>
      </c>
      <c r="AE50" s="74"/>
      <c r="AF50" s="74"/>
    </row>
    <row r="51" spans="2:32" ht="12.75" customHeight="1">
      <c r="B51" s="205" t="s">
        <v>80</v>
      </c>
      <c r="C51" s="79" t="s">
        <v>79</v>
      </c>
      <c r="D51" s="80"/>
      <c r="E51" s="80" t="s">
        <v>78</v>
      </c>
      <c r="F51" s="19">
        <f aca="true" t="shared" si="25" ref="F51:AD51">IF(F$5=0,0,F26/F$5*100)</f>
        <v>56.63100696213279</v>
      </c>
      <c r="G51" s="20">
        <f t="shared" si="25"/>
        <v>63.362357669122574</v>
      </c>
      <c r="H51" s="20">
        <f t="shared" si="25"/>
        <v>49.707199448846026</v>
      </c>
      <c r="I51" s="20">
        <f t="shared" si="25"/>
        <v>77.08042770804278</v>
      </c>
      <c r="J51" s="20">
        <f t="shared" si="25"/>
        <v>61.27358490566037</v>
      </c>
      <c r="K51" s="20">
        <f t="shared" si="25"/>
        <v>3.684210526315789</v>
      </c>
      <c r="L51" s="20">
        <f t="shared" si="25"/>
        <v>1.6042780748663104</v>
      </c>
      <c r="M51" s="20">
        <f t="shared" si="25"/>
        <v>20.558002936857562</v>
      </c>
      <c r="N51" s="20">
        <f t="shared" si="25"/>
        <v>9.230769230769232</v>
      </c>
      <c r="O51" s="20">
        <f t="shared" si="25"/>
        <v>34.45945945945946</v>
      </c>
      <c r="P51" s="20">
        <f t="shared" si="25"/>
        <v>14.080459770114942</v>
      </c>
      <c r="Q51" s="20">
        <f t="shared" si="25"/>
        <v>0</v>
      </c>
      <c r="R51" s="20">
        <f t="shared" si="25"/>
        <v>0</v>
      </c>
      <c r="S51" s="20">
        <f t="shared" si="25"/>
        <v>0</v>
      </c>
      <c r="T51" s="20">
        <f t="shared" si="25"/>
        <v>9.79020979020979</v>
      </c>
      <c r="U51" s="20">
        <f t="shared" si="25"/>
        <v>0</v>
      </c>
      <c r="V51" s="20">
        <f t="shared" si="25"/>
        <v>0</v>
      </c>
      <c r="W51" s="20">
        <f t="shared" si="25"/>
        <v>0</v>
      </c>
      <c r="X51" s="20">
        <f t="shared" si="25"/>
        <v>0</v>
      </c>
      <c r="Y51" s="20">
        <f t="shared" si="25"/>
        <v>27.27272727272727</v>
      </c>
      <c r="Z51" s="20">
        <f t="shared" si="25"/>
        <v>5.555555555555555</v>
      </c>
      <c r="AA51" s="20">
        <f t="shared" si="25"/>
        <v>83.1858407079646</v>
      </c>
      <c r="AB51" s="20">
        <f t="shared" si="25"/>
        <v>45.05494505494506</v>
      </c>
      <c r="AC51" s="20">
        <f t="shared" si="25"/>
        <v>32.82732447817837</v>
      </c>
      <c r="AD51" s="21">
        <f t="shared" si="25"/>
        <v>21.34831460674157</v>
      </c>
      <c r="AE51" s="74"/>
      <c r="AF51" s="74"/>
    </row>
    <row r="52" spans="2:32" ht="12.75" customHeight="1">
      <c r="B52" s="204"/>
      <c r="C52" s="77" t="s">
        <v>76</v>
      </c>
      <c r="D52" s="78"/>
      <c r="E52" s="78" t="s">
        <v>75</v>
      </c>
      <c r="F52" s="22">
        <f aca="true" t="shared" si="26" ref="F52:AD52">IF(F$5=0,0,F27/F$5*100)</f>
        <v>7.539480387162506</v>
      </c>
      <c r="G52" s="23">
        <f t="shared" si="26"/>
        <v>1.4400535833891492</v>
      </c>
      <c r="H52" s="23">
        <f t="shared" si="26"/>
        <v>13.813296589734758</v>
      </c>
      <c r="I52" s="23">
        <f t="shared" si="26"/>
        <v>1.4411901441190145</v>
      </c>
      <c r="J52" s="23">
        <f t="shared" si="26"/>
        <v>12.924528301886792</v>
      </c>
      <c r="K52" s="23">
        <f t="shared" si="26"/>
        <v>2.631578947368421</v>
      </c>
      <c r="L52" s="23">
        <f t="shared" si="26"/>
        <v>11.76470588235294</v>
      </c>
      <c r="M52" s="23">
        <f t="shared" si="26"/>
        <v>1.3215859030837005</v>
      </c>
      <c r="N52" s="23">
        <f t="shared" si="26"/>
        <v>10.76923076923077</v>
      </c>
      <c r="O52" s="23">
        <f t="shared" si="26"/>
        <v>1.3513513513513513</v>
      </c>
      <c r="P52" s="23">
        <f t="shared" si="26"/>
        <v>15.517241379310345</v>
      </c>
      <c r="Q52" s="23">
        <f t="shared" si="26"/>
        <v>0</v>
      </c>
      <c r="R52" s="23">
        <f t="shared" si="26"/>
        <v>0</v>
      </c>
      <c r="S52" s="23">
        <f t="shared" si="26"/>
        <v>0</v>
      </c>
      <c r="T52" s="23">
        <f t="shared" si="26"/>
        <v>17.482517482517483</v>
      </c>
      <c r="U52" s="23">
        <f t="shared" si="26"/>
        <v>0</v>
      </c>
      <c r="V52" s="23">
        <f t="shared" si="26"/>
        <v>0</v>
      </c>
      <c r="W52" s="23">
        <f t="shared" si="26"/>
        <v>0</v>
      </c>
      <c r="X52" s="23">
        <f t="shared" si="26"/>
        <v>0</v>
      </c>
      <c r="Y52" s="23">
        <f t="shared" si="26"/>
        <v>0</v>
      </c>
      <c r="Z52" s="23">
        <f t="shared" si="26"/>
        <v>5.555555555555555</v>
      </c>
      <c r="AA52" s="23">
        <f t="shared" si="26"/>
        <v>0</v>
      </c>
      <c r="AB52" s="23">
        <f t="shared" si="26"/>
        <v>19.78021978021978</v>
      </c>
      <c r="AC52" s="23">
        <f t="shared" si="26"/>
        <v>1.5180265654648957</v>
      </c>
      <c r="AD52" s="24">
        <f t="shared" si="26"/>
        <v>17.49598715890851</v>
      </c>
      <c r="AE52" s="74"/>
      <c r="AF52" s="74"/>
    </row>
    <row r="53" spans="4:32" ht="11.25">
      <c r="D53" s="75"/>
      <c r="E53" s="74"/>
      <c r="F53" s="121"/>
      <c r="G53" s="121"/>
      <c r="H53" s="121"/>
      <c r="I53" s="121"/>
      <c r="J53" s="121"/>
      <c r="K53" s="121"/>
      <c r="L53" s="121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4"/>
      <c r="AF53" s="74"/>
    </row>
    <row r="54" spans="4:32" ht="11.25">
      <c r="D54" s="7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AE54" s="74"/>
      <c r="AF54" s="74"/>
    </row>
    <row r="55" spans="4:32" ht="11.25">
      <c r="D55" s="75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AE55" s="74"/>
      <c r="AF55" s="74"/>
    </row>
    <row r="56" spans="4:32" ht="11.25">
      <c r="D56" s="75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AE56" s="74"/>
      <c r="AF56" s="74"/>
    </row>
    <row r="57" spans="4:32" ht="11.25">
      <c r="D57" s="75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AE57" s="74"/>
      <c r="AF57" s="74"/>
    </row>
    <row r="58" spans="4:32" ht="11.25">
      <c r="D58" s="75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AE58" s="74"/>
      <c r="AF58" s="74"/>
    </row>
    <row r="59" spans="4:32" ht="11.25">
      <c r="D59" s="75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AE59" s="74"/>
      <c r="AF59" s="74"/>
    </row>
    <row r="60" spans="4:32" ht="11.25">
      <c r="D60" s="75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AE60" s="74"/>
      <c r="AF60" s="74"/>
    </row>
    <row r="61" spans="4:32" ht="11.25">
      <c r="D61" s="75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AE61" s="74"/>
      <c r="AF61" s="74"/>
    </row>
    <row r="62" spans="4:32" ht="11.25">
      <c r="D62" s="75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AE62" s="74"/>
      <c r="AF62" s="74"/>
    </row>
    <row r="63" spans="4:32" ht="11.25">
      <c r="D63" s="75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AE63" s="74"/>
      <c r="AF63" s="74"/>
    </row>
    <row r="64" spans="4:32" ht="11.25">
      <c r="D64" s="75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AE64" s="74"/>
      <c r="AF64" s="74"/>
    </row>
    <row r="65" spans="4:32" ht="11.25">
      <c r="D65" s="75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AE65" s="74"/>
      <c r="AF65" s="74"/>
    </row>
    <row r="66" spans="4:32" ht="11.25">
      <c r="D66" s="75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AE66" s="74"/>
      <c r="AF66" s="74"/>
    </row>
    <row r="67" spans="4:32" ht="11.25">
      <c r="D67" s="75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AE67" s="74"/>
      <c r="AF67" s="74"/>
    </row>
    <row r="68" spans="4:32" ht="11.25">
      <c r="D68" s="75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AE68" s="74"/>
      <c r="AF68" s="74"/>
    </row>
    <row r="69" spans="4:32" ht="11.25">
      <c r="D69" s="75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AE69" s="74"/>
      <c r="AF69" s="74"/>
    </row>
    <row r="70" spans="4:32" ht="11.25">
      <c r="D70" s="75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AE70" s="74"/>
      <c r="AF70" s="74"/>
    </row>
    <row r="71" spans="4:21" ht="11.25">
      <c r="D71" s="75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6:21" ht="11.25"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6:12" ht="11.25">
      <c r="F73" s="74"/>
      <c r="G73" s="74"/>
      <c r="H73" s="74"/>
      <c r="I73" s="74"/>
      <c r="J73" s="74"/>
      <c r="K73" s="74"/>
      <c r="L73" s="74"/>
    </row>
  </sheetData>
  <sheetProtection/>
  <mergeCells count="13">
    <mergeCell ref="M3:N3"/>
    <mergeCell ref="O3:P3"/>
    <mergeCell ref="Q3:R3"/>
    <mergeCell ref="AA3:AB3"/>
    <mergeCell ref="I3:J3"/>
    <mergeCell ref="K3:L3"/>
    <mergeCell ref="B3:E4"/>
    <mergeCell ref="F3:H3"/>
    <mergeCell ref="AC3:AD3"/>
    <mergeCell ref="S3:T3"/>
    <mergeCell ref="U3:V3"/>
    <mergeCell ref="W3:X3"/>
    <mergeCell ref="Y3:Z3"/>
  </mergeCells>
  <printOptions/>
  <pageMargins left="0.5905511811023623" right="0.1968503937007874" top="0.5118110236220472" bottom="0.5905511811023623" header="0" footer="0"/>
  <pageSetup blackAndWhite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view="pageBreakPreview" zoomScale="87" zoomScaleNormal="78" zoomScaleSheetLayoutView="87" zoomScalePageLayoutView="0" workbookViewId="0" topLeftCell="A4">
      <selection activeCell="I26" sqref="I26"/>
    </sheetView>
  </sheetViews>
  <sheetFormatPr defaultColWidth="9.00390625" defaultRowHeight="13.5"/>
  <cols>
    <col min="1" max="1" width="0.5" style="1" customWidth="1"/>
    <col min="2" max="2" width="1.75390625" style="1" customWidth="1"/>
    <col min="3" max="3" width="8.50390625" style="1" customWidth="1"/>
    <col min="4" max="4" width="16.00390625" style="1" customWidth="1"/>
    <col min="5" max="5" width="11.375" style="1" customWidth="1"/>
    <col min="6" max="6" width="6.625" style="1" customWidth="1"/>
    <col min="7" max="8" width="5.625" style="1" customWidth="1"/>
    <col min="9" max="10" width="5.50390625" style="1" customWidth="1"/>
    <col min="11" max="16" width="5.25390625" style="1" customWidth="1"/>
    <col min="17" max="18" width="4.25390625" style="1" customWidth="1"/>
    <col min="19" max="20" width="5.25390625" style="1" customWidth="1"/>
    <col min="21" max="24" width="4.25390625" style="1" customWidth="1"/>
    <col min="25" max="30" width="5.25390625" style="1" customWidth="1"/>
    <col min="31" max="16384" width="9.00390625" style="1" customWidth="1"/>
  </cols>
  <sheetData>
    <row r="1" spans="2:30" ht="15" customHeight="1">
      <c r="B1" s="3" t="s">
        <v>74</v>
      </c>
      <c r="AA1" s="3"/>
      <c r="AB1" s="69"/>
      <c r="AC1" s="69"/>
      <c r="AD1" s="69"/>
    </row>
    <row r="2" spans="1:30" ht="15" customHeight="1">
      <c r="A2" s="119"/>
      <c r="B2" s="120" t="s">
        <v>131</v>
      </c>
      <c r="C2" s="119"/>
      <c r="D2" s="119"/>
      <c r="E2" s="119"/>
      <c r="F2" s="119"/>
      <c r="G2" s="119"/>
      <c r="L2" s="118"/>
      <c r="AB2" s="119"/>
      <c r="AC2" s="119"/>
      <c r="AD2" s="166" t="s">
        <v>2</v>
      </c>
    </row>
    <row r="3" spans="2:30" ht="22.5" customHeight="1">
      <c r="B3" s="216"/>
      <c r="C3" s="217"/>
      <c r="D3" s="217"/>
      <c r="E3" s="218"/>
      <c r="F3" s="215" t="s">
        <v>0</v>
      </c>
      <c r="G3" s="215"/>
      <c r="H3" s="215"/>
      <c r="I3" s="215" t="s">
        <v>123</v>
      </c>
      <c r="J3" s="215"/>
      <c r="K3" s="222" t="s">
        <v>122</v>
      </c>
      <c r="L3" s="215"/>
      <c r="M3" s="213" t="s">
        <v>121</v>
      </c>
      <c r="N3" s="214"/>
      <c r="O3" s="213" t="s">
        <v>120</v>
      </c>
      <c r="P3" s="214"/>
      <c r="Q3" s="213" t="s">
        <v>119</v>
      </c>
      <c r="R3" s="214"/>
      <c r="S3" s="213" t="s">
        <v>118</v>
      </c>
      <c r="T3" s="214"/>
      <c r="U3" s="213" t="s">
        <v>117</v>
      </c>
      <c r="V3" s="214"/>
      <c r="W3" s="213" t="s">
        <v>116</v>
      </c>
      <c r="X3" s="214"/>
      <c r="Y3" s="213" t="s">
        <v>115</v>
      </c>
      <c r="Z3" s="214"/>
      <c r="AA3" s="214" t="s">
        <v>63</v>
      </c>
      <c r="AB3" s="214"/>
      <c r="AC3" s="214" t="s">
        <v>114</v>
      </c>
      <c r="AD3" s="214"/>
    </row>
    <row r="4" spans="2:30" ht="12.75" customHeight="1">
      <c r="B4" s="219"/>
      <c r="C4" s="220"/>
      <c r="D4" s="220"/>
      <c r="E4" s="221"/>
      <c r="F4" s="117" t="s">
        <v>0</v>
      </c>
      <c r="G4" s="117" t="s">
        <v>113</v>
      </c>
      <c r="H4" s="117" t="s">
        <v>112</v>
      </c>
      <c r="I4" s="117" t="s">
        <v>113</v>
      </c>
      <c r="J4" s="117" t="s">
        <v>112</v>
      </c>
      <c r="K4" s="117" t="s">
        <v>113</v>
      </c>
      <c r="L4" s="117" t="s">
        <v>112</v>
      </c>
      <c r="M4" s="117" t="s">
        <v>113</v>
      </c>
      <c r="N4" s="117" t="s">
        <v>112</v>
      </c>
      <c r="O4" s="117" t="s">
        <v>113</v>
      </c>
      <c r="P4" s="117" t="s">
        <v>112</v>
      </c>
      <c r="Q4" s="117" t="s">
        <v>113</v>
      </c>
      <c r="R4" s="117" t="s">
        <v>112</v>
      </c>
      <c r="S4" s="117" t="s">
        <v>113</v>
      </c>
      <c r="T4" s="117" t="s">
        <v>112</v>
      </c>
      <c r="U4" s="117" t="s">
        <v>113</v>
      </c>
      <c r="V4" s="117" t="s">
        <v>112</v>
      </c>
      <c r="W4" s="117" t="s">
        <v>113</v>
      </c>
      <c r="X4" s="117" t="s">
        <v>112</v>
      </c>
      <c r="Y4" s="117" t="s">
        <v>113</v>
      </c>
      <c r="Z4" s="117" t="s">
        <v>112</v>
      </c>
      <c r="AA4" s="117" t="s">
        <v>113</v>
      </c>
      <c r="AB4" s="117" t="s">
        <v>112</v>
      </c>
      <c r="AC4" s="117" t="s">
        <v>113</v>
      </c>
      <c r="AD4" s="117" t="s">
        <v>112</v>
      </c>
    </row>
    <row r="5" spans="2:30" ht="12.75" customHeight="1">
      <c r="B5" s="82" t="s">
        <v>110</v>
      </c>
      <c r="C5" s="77"/>
      <c r="D5" s="77"/>
      <c r="E5" s="78"/>
      <c r="F5" s="164">
        <f aca="true" t="shared" si="0" ref="F5:F27">G5+H5</f>
        <v>289</v>
      </c>
      <c r="G5" s="163">
        <f>I5+K5+'45状況別卒業者数および割合（定時）'!M5+'45状況別卒業者数および割合（定時）'!O5+'45状況別卒業者数および割合（定時）'!Q5+'45状況別卒業者数および割合（定時）'!S5+'45状況別卒業者数および割合（定時）'!U5+'45状況別卒業者数および割合（定時）'!W5+'45状況別卒業者数および割合（定時）'!Y5+'45状況別卒業者数および割合（定時）'!AA5+'45状況別卒業者数および割合（定時）'!AC5</f>
        <v>142</v>
      </c>
      <c r="H5" s="163">
        <f>J5+L5+'45状況別卒業者数および割合（定時）'!N5+'45状況別卒業者数および割合（定時）'!P5+'45状況別卒業者数および割合（定時）'!R5+'45状況別卒業者数および割合（定時）'!T5+'45状況別卒業者数および割合（定時）'!V5+'45状況別卒業者数および割合（定時）'!X5+'45状況別卒業者数および割合（定時）'!Z5+'45状況別卒業者数および割合（定時）'!AB5+'45状況別卒業者数および割合（定時）'!AD5</f>
        <v>147</v>
      </c>
      <c r="I5" s="182">
        <f aca="true" t="shared" si="1" ref="I5:AD5">I6+I13+I14+I17+I18+I19+I20+I21</f>
        <v>79</v>
      </c>
      <c r="J5" s="182">
        <f t="shared" si="1"/>
        <v>112</v>
      </c>
      <c r="K5" s="70">
        <f t="shared" si="1"/>
        <v>0</v>
      </c>
      <c r="L5" s="70">
        <f t="shared" si="1"/>
        <v>0</v>
      </c>
      <c r="M5" s="51">
        <f t="shared" si="1"/>
        <v>38</v>
      </c>
      <c r="N5" s="51">
        <f t="shared" si="1"/>
        <v>4</v>
      </c>
      <c r="O5" s="51">
        <f t="shared" si="1"/>
        <v>11</v>
      </c>
      <c r="P5" s="51">
        <f>P6+P13+P14+P17+P18+P19+P20+P21</f>
        <v>8</v>
      </c>
      <c r="Q5" s="70">
        <f t="shared" si="1"/>
        <v>0</v>
      </c>
      <c r="R5" s="70">
        <f t="shared" si="1"/>
        <v>0</v>
      </c>
      <c r="S5" s="51">
        <f t="shared" si="1"/>
        <v>14</v>
      </c>
      <c r="T5" s="51">
        <f t="shared" si="1"/>
        <v>23</v>
      </c>
      <c r="U5" s="70">
        <f t="shared" si="1"/>
        <v>0</v>
      </c>
      <c r="V5" s="70">
        <f t="shared" si="1"/>
        <v>0</v>
      </c>
      <c r="W5" s="70">
        <f t="shared" si="1"/>
        <v>0</v>
      </c>
      <c r="X5" s="70">
        <f t="shared" si="1"/>
        <v>0</v>
      </c>
      <c r="Y5" s="70">
        <f t="shared" si="1"/>
        <v>0</v>
      </c>
      <c r="Z5" s="70">
        <f t="shared" si="1"/>
        <v>0</v>
      </c>
      <c r="AA5" s="51">
        <f t="shared" si="1"/>
        <v>0</v>
      </c>
      <c r="AB5" s="51">
        <f t="shared" si="1"/>
        <v>0</v>
      </c>
      <c r="AC5" s="70">
        <f t="shared" si="1"/>
        <v>0</v>
      </c>
      <c r="AD5" s="183">
        <f t="shared" si="1"/>
        <v>0</v>
      </c>
    </row>
    <row r="6" spans="2:32" ht="12.75" customHeight="1">
      <c r="B6" s="86"/>
      <c r="C6" s="80"/>
      <c r="D6" s="79" t="s">
        <v>4</v>
      </c>
      <c r="E6" s="80"/>
      <c r="F6" s="134">
        <f t="shared" si="0"/>
        <v>35</v>
      </c>
      <c r="G6" s="133">
        <f>I6+K6+'45状況別卒業者数および割合（定時）'!M6+'45状況別卒業者数および割合（定時）'!O6+'45状況別卒業者数および割合（定時）'!Q6+'45状況別卒業者数および割合（定時）'!S6+'45状況別卒業者数および割合（定時）'!U6+'45状況別卒業者数および割合（定時）'!W6+'45状況別卒業者数および割合（定時）'!Y6+'45状況別卒業者数および割合（定時）'!AA6+'45状況別卒業者数および割合（定時）'!AC6</f>
        <v>15</v>
      </c>
      <c r="H6" s="133">
        <f>J6+L6+'45状況別卒業者数および割合（定時）'!N6+'45状況別卒業者数および割合（定時）'!P6+'45状況別卒業者数および割合（定時）'!R6+'45状況別卒業者数および割合（定時）'!T6+'45状況別卒業者数および割合（定時）'!V6+'45状況別卒業者数および割合（定時）'!X6+'45状況別卒業者数および割合（定時）'!Z6+'45状況別卒業者数および割合（定時）'!AB6+'45状況別卒業者数および割合（定時）'!AD6</f>
        <v>20</v>
      </c>
      <c r="I6" s="181">
        <f aca="true" t="shared" si="2" ref="I6:AD6">SUM(I7:I12)</f>
        <v>12</v>
      </c>
      <c r="J6" s="181">
        <f t="shared" si="2"/>
        <v>13</v>
      </c>
      <c r="K6" s="181">
        <f t="shared" si="2"/>
        <v>0</v>
      </c>
      <c r="L6" s="181">
        <f t="shared" si="2"/>
        <v>0</v>
      </c>
      <c r="M6" s="181">
        <f t="shared" si="2"/>
        <v>3</v>
      </c>
      <c r="N6" s="181">
        <f t="shared" si="2"/>
        <v>0</v>
      </c>
      <c r="O6" s="181">
        <f t="shared" si="2"/>
        <v>0</v>
      </c>
      <c r="P6" s="181">
        <f t="shared" si="2"/>
        <v>2</v>
      </c>
      <c r="Q6" s="181">
        <f t="shared" si="2"/>
        <v>0</v>
      </c>
      <c r="R6" s="181">
        <f t="shared" si="2"/>
        <v>0</v>
      </c>
      <c r="S6" s="181">
        <f t="shared" si="2"/>
        <v>0</v>
      </c>
      <c r="T6" s="181">
        <f t="shared" si="2"/>
        <v>5</v>
      </c>
      <c r="U6" s="181">
        <f t="shared" si="2"/>
        <v>0</v>
      </c>
      <c r="V6" s="181">
        <f t="shared" si="2"/>
        <v>0</v>
      </c>
      <c r="W6" s="181">
        <f t="shared" si="2"/>
        <v>0</v>
      </c>
      <c r="X6" s="181">
        <f t="shared" si="2"/>
        <v>0</v>
      </c>
      <c r="Y6" s="181">
        <f t="shared" si="2"/>
        <v>0</v>
      </c>
      <c r="Z6" s="181">
        <f t="shared" si="2"/>
        <v>0</v>
      </c>
      <c r="AA6" s="181">
        <f t="shared" si="2"/>
        <v>0</v>
      </c>
      <c r="AB6" s="181">
        <f t="shared" si="2"/>
        <v>0</v>
      </c>
      <c r="AC6" s="147">
        <f t="shared" si="2"/>
        <v>0</v>
      </c>
      <c r="AD6" s="180">
        <f t="shared" si="2"/>
        <v>0</v>
      </c>
      <c r="AE6" s="74"/>
      <c r="AF6" s="74"/>
    </row>
    <row r="7" spans="2:32" ht="12.75" customHeight="1">
      <c r="B7" s="86"/>
      <c r="C7" s="80"/>
      <c r="D7" s="79" t="s">
        <v>78</v>
      </c>
      <c r="E7" s="80"/>
      <c r="F7" s="134">
        <f t="shared" si="0"/>
        <v>21</v>
      </c>
      <c r="G7" s="133">
        <f>I7+K7+'45状況別卒業者数および割合（定時）'!M7+'45状況別卒業者数および割合（定時）'!O7+'45状況別卒業者数および割合（定時）'!Q7+'45状況別卒業者数および割合（定時）'!S7+'45状況別卒業者数および割合（定時）'!U7+'45状況別卒業者数および割合（定時）'!W7+'45状況別卒業者数および割合（定時）'!Y7+'45状況別卒業者数および割合（定時）'!AA7+'45状況別卒業者数および割合（定時）'!AC7</f>
        <v>12</v>
      </c>
      <c r="H7" s="133">
        <f>J7+L7+'45状況別卒業者数および割合（定時）'!N7+'45状況別卒業者数および割合（定時）'!P7+'45状況別卒業者数および割合（定時）'!R7+'45状況別卒業者数および割合（定時）'!T7+'45状況別卒業者数および割合（定時）'!V7+'45状況別卒業者数および割合（定時）'!X7+'45状況別卒業者数および割合（定時）'!Z7+'45状況別卒業者数および割合（定時）'!AB7+'45状況別卒業者数および割合（定時）'!AD7</f>
        <v>9</v>
      </c>
      <c r="I7" s="182">
        <v>9</v>
      </c>
      <c r="J7" s="182">
        <v>6</v>
      </c>
      <c r="K7" s="145">
        <v>0</v>
      </c>
      <c r="L7" s="145">
        <v>0</v>
      </c>
      <c r="M7" s="54">
        <v>3</v>
      </c>
      <c r="N7" s="54">
        <v>0</v>
      </c>
      <c r="O7" s="54">
        <v>0</v>
      </c>
      <c r="P7" s="54">
        <v>1</v>
      </c>
      <c r="Q7" s="145">
        <v>0</v>
      </c>
      <c r="R7" s="145">
        <v>0</v>
      </c>
      <c r="S7" s="54">
        <v>0</v>
      </c>
      <c r="T7" s="54">
        <v>2</v>
      </c>
      <c r="U7" s="145">
        <v>0</v>
      </c>
      <c r="V7" s="145">
        <v>0</v>
      </c>
      <c r="W7" s="145">
        <v>0</v>
      </c>
      <c r="X7" s="145">
        <v>0</v>
      </c>
      <c r="Y7" s="145">
        <v>0</v>
      </c>
      <c r="Z7" s="145">
        <v>0</v>
      </c>
      <c r="AA7" s="175">
        <v>0</v>
      </c>
      <c r="AB7" s="175">
        <v>0</v>
      </c>
      <c r="AC7" s="145">
        <v>0</v>
      </c>
      <c r="AD7" s="173">
        <v>0</v>
      </c>
      <c r="AE7" s="74"/>
      <c r="AF7" s="74"/>
    </row>
    <row r="8" spans="2:32" ht="12.75" customHeight="1">
      <c r="B8" s="86" t="s">
        <v>106</v>
      </c>
      <c r="C8" s="80" t="s">
        <v>105</v>
      </c>
      <c r="D8" s="79" t="s">
        <v>104</v>
      </c>
      <c r="E8" s="80"/>
      <c r="F8" s="134">
        <f t="shared" si="0"/>
        <v>13</v>
      </c>
      <c r="G8" s="133">
        <f>I8+K8+'45状況別卒業者数および割合（定時）'!M8+'45状況別卒業者数および割合（定時）'!O8+'45状況別卒業者数および割合（定時）'!Q8+'45状況別卒業者数および割合（定時）'!S8+'45状況別卒業者数および割合（定時）'!U8+'45状況別卒業者数および割合（定時）'!W8+'45状況別卒業者数および割合（定時）'!Y8+'45状況別卒業者数および割合（定時）'!AA8+'45状況別卒業者数および割合（定時）'!AC8</f>
        <v>3</v>
      </c>
      <c r="H8" s="133">
        <f>J8+L8+'45状況別卒業者数および割合（定時）'!N8+'45状況別卒業者数および割合（定時）'!P8+'45状況別卒業者数および割合（定時）'!R8+'45状況別卒業者数および割合（定時）'!T8+'45状況別卒業者数および割合（定時）'!V8+'45状況別卒業者数および割合（定時）'!X8+'45状況別卒業者数および割合（定時）'!Z8+'45状況別卒業者数および割合（定時）'!AB8+'45状況別卒業者数および割合（定時）'!AD8</f>
        <v>10</v>
      </c>
      <c r="I8" s="182">
        <v>3</v>
      </c>
      <c r="J8" s="182">
        <v>7</v>
      </c>
      <c r="K8" s="145">
        <v>0</v>
      </c>
      <c r="L8" s="145">
        <v>0</v>
      </c>
      <c r="M8" s="54">
        <v>0</v>
      </c>
      <c r="N8" s="54">
        <v>0</v>
      </c>
      <c r="O8" s="54">
        <v>0</v>
      </c>
      <c r="P8" s="54">
        <v>0</v>
      </c>
      <c r="Q8" s="145">
        <v>0</v>
      </c>
      <c r="R8" s="145">
        <v>0</v>
      </c>
      <c r="S8" s="54">
        <v>0</v>
      </c>
      <c r="T8" s="54">
        <v>3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75">
        <v>0</v>
      </c>
      <c r="AB8" s="175">
        <v>0</v>
      </c>
      <c r="AC8" s="145">
        <v>0</v>
      </c>
      <c r="AD8" s="173">
        <v>0</v>
      </c>
      <c r="AE8" s="74"/>
      <c r="AF8" s="74"/>
    </row>
    <row r="9" spans="2:32" ht="12.75" customHeight="1">
      <c r="B9" s="86"/>
      <c r="C9" s="80"/>
      <c r="D9" s="87" t="s">
        <v>103</v>
      </c>
      <c r="E9" s="80"/>
      <c r="F9" s="134">
        <f t="shared" si="0"/>
        <v>1</v>
      </c>
      <c r="G9" s="133">
        <f>I9+K9+'45状況別卒業者数および割合（定時）'!M9+'45状況別卒業者数および割合（定時）'!O9+'45状況別卒業者数および割合（定時）'!Q9+'45状況別卒業者数および割合（定時）'!S9+'45状況別卒業者数および割合（定時）'!U9+'45状況別卒業者数および割合（定時）'!W9+'45状況別卒業者数および割合（定時）'!Y9+'45状況別卒業者数および割合（定時）'!AA9+'45状況別卒業者数および割合（定時）'!AC9</f>
        <v>0</v>
      </c>
      <c r="H9" s="133">
        <f>J9+L9+'45状況別卒業者数および割合（定時）'!N9+'45状況別卒業者数および割合（定時）'!P9+'45状況別卒業者数および割合（定時）'!R9+'45状況別卒業者数および割合（定時）'!T9+'45状況別卒業者数および割合（定時）'!V9+'45状況別卒業者数および割合（定時）'!X9+'45状況別卒業者数および割合（定時）'!Z9+'45状況別卒業者数および割合（定時）'!AB9+'45状況別卒業者数および割合（定時）'!AD9</f>
        <v>1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1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73">
        <v>0</v>
      </c>
      <c r="AE9" s="74"/>
      <c r="AF9" s="74"/>
    </row>
    <row r="10" spans="2:32" ht="12.75" customHeight="1">
      <c r="B10" s="86"/>
      <c r="C10" s="80" t="s">
        <v>102</v>
      </c>
      <c r="D10" s="79" t="s">
        <v>101</v>
      </c>
      <c r="E10" s="80"/>
      <c r="F10" s="134">
        <f t="shared" si="0"/>
        <v>0</v>
      </c>
      <c r="G10" s="133">
        <f>I10+K10+'45状況別卒業者数および割合（定時）'!M10+'45状況別卒業者数および割合（定時）'!O10+'45状況別卒業者数および割合（定時）'!Q10+'45状況別卒業者数および割合（定時）'!S10+'45状況別卒業者数および割合（定時）'!U10+'45状況別卒業者数および割合（定時）'!W10+'45状況別卒業者数および割合（定時）'!Y10+'45状況別卒業者数および割合（定時）'!AA10+'45状況別卒業者数および割合（定時）'!AC10</f>
        <v>0</v>
      </c>
      <c r="H10" s="133">
        <f>J10+L10+'45状況別卒業者数および割合（定時）'!N10+'45状況別卒業者数および割合（定時）'!P10+'45状況別卒業者数および割合（定時）'!R10+'45状況別卒業者数および割合（定時）'!T10+'45状況別卒業者数および割合（定時）'!V10+'45状況別卒業者数および割合（定時）'!X10+'45状況別卒業者数および割合（定時）'!Z10+'45状況別卒業者数および割合（定時）'!AB10+'45状況別卒業者数および割合（定時）'!AD10</f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73">
        <v>0</v>
      </c>
      <c r="AE10" s="74"/>
      <c r="AF10" s="74"/>
    </row>
    <row r="11" spans="2:32" ht="12.75" customHeight="1">
      <c r="B11" s="86"/>
      <c r="C11" s="80"/>
      <c r="D11" s="79" t="s">
        <v>100</v>
      </c>
      <c r="E11" s="80"/>
      <c r="F11" s="134">
        <f t="shared" si="0"/>
        <v>0</v>
      </c>
      <c r="G11" s="133">
        <f>I11+K11+'45状況別卒業者数および割合（定時）'!M11+'45状況別卒業者数および割合（定時）'!O11+'45状況別卒業者数および割合（定時）'!Q11+'45状況別卒業者数および割合（定時）'!S11+'45状況別卒業者数および割合（定時）'!U11+'45状況別卒業者数および割合（定時）'!W11+'45状況別卒業者数および割合（定時）'!Y11+'45状況別卒業者数および割合（定時）'!AA11+'45状況別卒業者数および割合（定時）'!AC11</f>
        <v>0</v>
      </c>
      <c r="H11" s="133">
        <f>J11+L11+'45状況別卒業者数および割合（定時）'!N11+'45状況別卒業者数および割合（定時）'!P11+'45状況別卒業者数および割合（定時）'!R11+'45状況別卒業者数および割合（定時）'!T11+'45状況別卒業者数および割合（定時）'!V11+'45状況別卒業者数および割合（定時）'!X11+'45状況別卒業者数および割合（定時）'!Z11+'45状況別卒業者数および割合（定時）'!AB11+'45状況別卒業者数および割合（定時）'!AD11</f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73">
        <v>0</v>
      </c>
      <c r="AE11" s="74"/>
      <c r="AF11" s="74"/>
    </row>
    <row r="12" spans="2:32" ht="12.75" customHeight="1">
      <c r="B12" s="82"/>
      <c r="C12" s="78"/>
      <c r="D12" s="77" t="s">
        <v>99</v>
      </c>
      <c r="E12" s="78"/>
      <c r="F12" s="134">
        <f t="shared" si="0"/>
        <v>0</v>
      </c>
      <c r="G12" s="133">
        <f>I12+K12+'45状況別卒業者数および割合（定時）'!M12+'45状況別卒業者数および割合（定時）'!O12+'45状況別卒業者数および割合（定時）'!Q12+'45状況別卒業者数および割合（定時）'!S12+'45状況別卒業者数および割合（定時）'!U12+'45状況別卒業者数および割合（定時）'!W12+'45状況別卒業者数および割合（定時）'!Y12+'45状況別卒業者数および割合（定時）'!AA12+'45状況別卒業者数および割合（定時）'!AC12</f>
        <v>0</v>
      </c>
      <c r="H12" s="133">
        <f>J12+L12+'45状況別卒業者数および割合（定時）'!N12+'45状況別卒業者数および割合（定時）'!P12+'45状況別卒業者数および割合（定時）'!R12+'45状況別卒業者数および割合（定時）'!T12+'45状況別卒業者数および割合（定時）'!V12+'45状況別卒業者数および割合（定時）'!X12+'45状況別卒業者数および割合（定時）'!Z12+'45状況別卒業者数および割合（定時）'!AB12+'45状況別卒業者数および割合（定時）'!AD12</f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73">
        <v>0</v>
      </c>
      <c r="AE12" s="74"/>
      <c r="AF12" s="74"/>
    </row>
    <row r="13" spans="2:32" ht="12.75" customHeight="1">
      <c r="B13" s="82" t="s">
        <v>98</v>
      </c>
      <c r="C13" s="77"/>
      <c r="D13" s="77"/>
      <c r="E13" s="78"/>
      <c r="F13" s="134">
        <f t="shared" si="0"/>
        <v>37</v>
      </c>
      <c r="G13" s="133">
        <f>I13+K13+'45状況別卒業者数および割合（定時）'!M13+'45状況別卒業者数および割合（定時）'!O13+'45状況別卒業者数および割合（定時）'!Q13+'45状況別卒業者数および割合（定時）'!S13+'45状況別卒業者数および割合（定時）'!U13+'45状況別卒業者数および割合（定時）'!W13+'45状況別卒業者数および割合（定時）'!Y13+'45状況別卒業者数および割合（定時）'!AA13+'45状況別卒業者数および割合（定時）'!AC13</f>
        <v>21</v>
      </c>
      <c r="H13" s="133">
        <f>J13+L13+'45状況別卒業者数および割合（定時）'!N13+'45状況別卒業者数および割合（定時）'!P13+'45状況別卒業者数および割合（定時）'!R13+'45状況別卒業者数および割合（定時）'!T13+'45状況別卒業者数および割合（定時）'!V13+'45状況別卒業者数および割合（定時）'!X13+'45状況別卒業者数および割合（定時）'!Z13+'45状況別卒業者数および割合（定時）'!AB13+'45状況別卒業者数および割合（定時）'!AD13</f>
        <v>16</v>
      </c>
      <c r="I13" s="177">
        <v>15</v>
      </c>
      <c r="J13" s="176">
        <v>13</v>
      </c>
      <c r="K13" s="145">
        <v>0</v>
      </c>
      <c r="L13" s="145">
        <v>0</v>
      </c>
      <c r="M13" s="40">
        <v>2</v>
      </c>
      <c r="N13" s="142">
        <v>0</v>
      </c>
      <c r="O13" s="40">
        <v>1</v>
      </c>
      <c r="P13" s="142">
        <v>1</v>
      </c>
      <c r="Q13" s="145">
        <v>0</v>
      </c>
      <c r="R13" s="145">
        <v>0</v>
      </c>
      <c r="S13" s="40">
        <v>3</v>
      </c>
      <c r="T13" s="142">
        <v>2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75">
        <v>0</v>
      </c>
      <c r="AB13" s="175">
        <v>0</v>
      </c>
      <c r="AC13" s="145">
        <v>0</v>
      </c>
      <c r="AD13" s="173">
        <v>0</v>
      </c>
      <c r="AE13" s="74"/>
      <c r="AF13" s="74"/>
    </row>
    <row r="14" spans="2:32" ht="12.75" customHeight="1">
      <c r="B14" s="86" t="s">
        <v>97</v>
      </c>
      <c r="C14" s="80"/>
      <c r="D14" s="79" t="s">
        <v>4</v>
      </c>
      <c r="E14" s="80"/>
      <c r="F14" s="134">
        <f t="shared" si="0"/>
        <v>1</v>
      </c>
      <c r="G14" s="133">
        <f>I14+K14+'45状況別卒業者数および割合（定時）'!M14+'45状況別卒業者数および割合（定時）'!O14+'45状況別卒業者数および割合（定時）'!Q14+'45状況別卒業者数および割合（定時）'!S14+'45状況別卒業者数および割合（定時）'!U14+'45状況別卒業者数および割合（定時）'!W14+'45状況別卒業者数および割合（定時）'!Y14+'45状況別卒業者数および割合（定時）'!AA14+'45状況別卒業者数および割合（定時）'!AC14</f>
        <v>1</v>
      </c>
      <c r="H14" s="133">
        <f>J14+L14+'45状況別卒業者数および割合（定時）'!N14+'45状況別卒業者数および割合（定時）'!P14+'45状況別卒業者数および割合（定時）'!R14+'45状況別卒業者数および割合（定時）'!T14+'45状況別卒業者数および割合（定時）'!V14+'45状況別卒業者数および割合（定時）'!X14+'45状況別卒業者数および割合（定時）'!Z14+'45状況別卒業者数および割合（定時）'!AB14+'45状況別卒業者数および割合（定時）'!AD14</f>
        <v>0</v>
      </c>
      <c r="I14" s="181">
        <f aca="true" t="shared" si="3" ref="I14:AD14">I15+I16</f>
        <v>1</v>
      </c>
      <c r="J14" s="181">
        <f t="shared" si="3"/>
        <v>0</v>
      </c>
      <c r="K14" s="181">
        <f t="shared" si="3"/>
        <v>0</v>
      </c>
      <c r="L14" s="181">
        <f t="shared" si="3"/>
        <v>0</v>
      </c>
      <c r="M14" s="181">
        <f t="shared" si="3"/>
        <v>0</v>
      </c>
      <c r="N14" s="181">
        <f t="shared" si="3"/>
        <v>0</v>
      </c>
      <c r="O14" s="181">
        <f t="shared" si="3"/>
        <v>0</v>
      </c>
      <c r="P14" s="181">
        <f t="shared" si="3"/>
        <v>0</v>
      </c>
      <c r="Q14" s="181">
        <f t="shared" si="3"/>
        <v>0</v>
      </c>
      <c r="R14" s="181">
        <f t="shared" si="3"/>
        <v>0</v>
      </c>
      <c r="S14" s="181">
        <f t="shared" si="3"/>
        <v>0</v>
      </c>
      <c r="T14" s="181">
        <f t="shared" si="3"/>
        <v>0</v>
      </c>
      <c r="U14" s="181">
        <f t="shared" si="3"/>
        <v>0</v>
      </c>
      <c r="V14" s="181">
        <f t="shared" si="3"/>
        <v>0</v>
      </c>
      <c r="W14" s="181">
        <f t="shared" si="3"/>
        <v>0</v>
      </c>
      <c r="X14" s="181">
        <f t="shared" si="3"/>
        <v>0</v>
      </c>
      <c r="Y14" s="181">
        <f t="shared" si="3"/>
        <v>0</v>
      </c>
      <c r="Z14" s="181">
        <f t="shared" si="3"/>
        <v>0</v>
      </c>
      <c r="AA14" s="181">
        <f t="shared" si="3"/>
        <v>0</v>
      </c>
      <c r="AB14" s="181">
        <f t="shared" si="3"/>
        <v>0</v>
      </c>
      <c r="AC14" s="147">
        <f t="shared" si="3"/>
        <v>0</v>
      </c>
      <c r="AD14" s="180">
        <f t="shared" si="3"/>
        <v>0</v>
      </c>
      <c r="AE14" s="74"/>
      <c r="AF14" s="74"/>
    </row>
    <row r="15" spans="2:32" ht="12.75" customHeight="1">
      <c r="B15" s="86" t="s">
        <v>96</v>
      </c>
      <c r="C15" s="80"/>
      <c r="D15" s="79" t="s">
        <v>95</v>
      </c>
      <c r="E15" s="80"/>
      <c r="F15" s="134">
        <f t="shared" si="0"/>
        <v>1</v>
      </c>
      <c r="G15" s="133">
        <f>I15+K15+'45状況別卒業者数および割合（定時）'!M15+'45状況別卒業者数および割合（定時）'!O15+'45状況別卒業者数および割合（定時）'!Q15+'45状況別卒業者数および割合（定時）'!S15+'45状況別卒業者数および割合（定時）'!U15+'45状況別卒業者数および割合（定時）'!W15+'45状況別卒業者数および割合（定時）'!Y15+'45状況別卒業者数および割合（定時）'!AA15+'45状況別卒業者数および割合（定時）'!AC15</f>
        <v>1</v>
      </c>
      <c r="H15" s="133">
        <f>J15+L15+'45状況別卒業者数および割合（定時）'!N15+'45状況別卒業者数および割合（定時）'!P15+'45状況別卒業者数および割合（定時）'!R15+'45状況別卒業者数および割合（定時）'!T15+'45状況別卒業者数および割合（定時）'!V15+'45状況別卒業者数および割合（定時）'!X15+'45状況別卒業者数および割合（定時）'!Z15+'45状況別卒業者数および割合（定時）'!AB15+'45状況別卒業者数および割合（定時）'!AD15</f>
        <v>0</v>
      </c>
      <c r="I15" s="145">
        <v>1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73">
        <v>0</v>
      </c>
      <c r="AE15" s="74"/>
      <c r="AF15" s="74"/>
    </row>
    <row r="16" spans="2:32" ht="12.75" customHeight="1">
      <c r="B16" s="82" t="s">
        <v>94</v>
      </c>
      <c r="C16" s="78"/>
      <c r="D16" s="77" t="s">
        <v>93</v>
      </c>
      <c r="E16" s="78"/>
      <c r="F16" s="134">
        <f t="shared" si="0"/>
        <v>0</v>
      </c>
      <c r="G16" s="133">
        <f>I16+K16+'45状況別卒業者数および割合（定時）'!M16+'45状況別卒業者数および割合（定時）'!O16+'45状況別卒業者数および割合（定時）'!Q16+'45状況別卒業者数および割合（定時）'!S16+'45状況別卒業者数および割合（定時）'!U16+'45状況別卒業者数および割合（定時）'!W16+'45状況別卒業者数および割合（定時）'!Y16+'45状況別卒業者数および割合（定時）'!AA16+'45状況別卒業者数および割合（定時）'!AC16</f>
        <v>0</v>
      </c>
      <c r="H16" s="133">
        <f>J16+L16+'45状況別卒業者数および割合（定時）'!N16+'45状況別卒業者数および割合（定時）'!P16+'45状況別卒業者数および割合（定時）'!R16+'45状況別卒業者数および割合（定時）'!T16+'45状況別卒業者数および割合（定時）'!V16+'45状況別卒業者数および割合（定時）'!X16+'45状況別卒業者数および割合（定時）'!Z16+'45状況別卒業者数および割合（定時）'!AB16+'45状況別卒業者数および割合（定時）'!AD16</f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73">
        <v>0</v>
      </c>
      <c r="AE16" s="74"/>
      <c r="AF16" s="74"/>
    </row>
    <row r="17" spans="2:32" ht="12.75" customHeight="1">
      <c r="B17" s="82" t="s">
        <v>92</v>
      </c>
      <c r="C17" s="77"/>
      <c r="D17" s="77"/>
      <c r="E17" s="78"/>
      <c r="F17" s="134">
        <f t="shared" si="0"/>
        <v>2</v>
      </c>
      <c r="G17" s="133">
        <f>I17+K17+'45状況別卒業者数および割合（定時）'!M17+'45状況別卒業者数および割合（定時）'!O17+'45状況別卒業者数および割合（定時）'!Q17+'45状況別卒業者数および割合（定時）'!S17+'45状況別卒業者数および割合（定時）'!U17+'45状況別卒業者数および割合（定時）'!W17+'45状況別卒業者数および割合（定時）'!Y17+'45状況別卒業者数および割合（定時）'!AA17+'45状況別卒業者数および割合（定時）'!AC17</f>
        <v>2</v>
      </c>
      <c r="H17" s="133">
        <f>J17+L17+'45状況別卒業者数および割合（定時）'!N17+'45状況別卒業者数および割合（定時）'!P17+'45状況別卒業者数および割合（定時）'!R17+'45状況別卒業者数および割合（定時）'!T17+'45状況別卒業者数および割合（定時）'!V17+'45状況別卒業者数および割合（定時）'!X17+'45状況別卒業者数および割合（定時）'!Z17+'45状況別卒業者数および割合（定時）'!AB17+'45状況別卒業者数および割合（定時）'!AD17</f>
        <v>0</v>
      </c>
      <c r="I17" s="177">
        <v>2</v>
      </c>
      <c r="J17" s="176">
        <v>0</v>
      </c>
      <c r="K17" s="145">
        <v>0</v>
      </c>
      <c r="L17" s="145">
        <v>0</v>
      </c>
      <c r="M17" s="40">
        <v>0</v>
      </c>
      <c r="N17" s="142">
        <v>0</v>
      </c>
      <c r="O17" s="40">
        <v>0</v>
      </c>
      <c r="P17" s="142">
        <v>0</v>
      </c>
      <c r="Q17" s="145">
        <v>0</v>
      </c>
      <c r="R17" s="145">
        <v>0</v>
      </c>
      <c r="S17" s="40">
        <v>0</v>
      </c>
      <c r="T17" s="142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75">
        <v>0</v>
      </c>
      <c r="AB17" s="175">
        <v>0</v>
      </c>
      <c r="AC17" s="145">
        <v>0</v>
      </c>
      <c r="AD17" s="173">
        <v>0</v>
      </c>
      <c r="AE17" s="74"/>
      <c r="AF17" s="74"/>
    </row>
    <row r="18" spans="1:32" ht="12.75" customHeight="1">
      <c r="A18" s="119"/>
      <c r="B18" s="112" t="s">
        <v>91</v>
      </c>
      <c r="C18" s="110"/>
      <c r="D18" s="77"/>
      <c r="E18" s="78"/>
      <c r="F18" s="134">
        <f t="shared" si="0"/>
        <v>93</v>
      </c>
      <c r="G18" s="133">
        <f>I18+K18+'45状況別卒業者数および割合（定時）'!M18+'45状況別卒業者数および割合（定時）'!O18+'45状況別卒業者数および割合（定時）'!Q18+'45状況別卒業者数および割合（定時）'!S18+'45状況別卒業者数および割合（定時）'!U18+'45状況別卒業者数および割合（定時）'!W18+'45状況別卒業者数および割合（定時）'!Y18+'45状況別卒業者数および割合（定時）'!AA18+'45状況別卒業者数および割合（定時）'!AC18</f>
        <v>48</v>
      </c>
      <c r="H18" s="133">
        <f>J18+L18+'45状況別卒業者数および割合（定時）'!N18+'45状況別卒業者数および割合（定時）'!P18+'45状況別卒業者数および割合（定時）'!R18+'45状況別卒業者数および割合（定時）'!T18+'45状況別卒業者数および割合（定時）'!V18+'45状況別卒業者数および割合（定時）'!X18+'45状況別卒業者数および割合（定時）'!Z18+'45状況別卒業者数および割合（定時）'!AB18+'45状況別卒業者数および割合（定時）'!AD18</f>
        <v>45</v>
      </c>
      <c r="I18" s="177">
        <v>17</v>
      </c>
      <c r="J18" s="176">
        <v>33</v>
      </c>
      <c r="K18" s="145">
        <v>0</v>
      </c>
      <c r="L18" s="145">
        <v>0</v>
      </c>
      <c r="M18" s="40">
        <v>24</v>
      </c>
      <c r="N18" s="142">
        <v>1</v>
      </c>
      <c r="O18" s="40">
        <v>3</v>
      </c>
      <c r="P18" s="142">
        <v>2</v>
      </c>
      <c r="Q18" s="145">
        <v>0</v>
      </c>
      <c r="R18" s="145">
        <v>0</v>
      </c>
      <c r="S18" s="40">
        <v>4</v>
      </c>
      <c r="T18" s="142">
        <v>9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75">
        <v>0</v>
      </c>
      <c r="AB18" s="175">
        <v>0</v>
      </c>
      <c r="AC18" s="145">
        <v>0</v>
      </c>
      <c r="AD18" s="173">
        <v>0</v>
      </c>
      <c r="AE18" s="74"/>
      <c r="AF18" s="74"/>
    </row>
    <row r="19" spans="1:32" ht="12.75" customHeight="1">
      <c r="A19" s="119"/>
      <c r="B19" s="112" t="s">
        <v>90</v>
      </c>
      <c r="C19" s="110"/>
      <c r="D19" s="77"/>
      <c r="E19" s="78"/>
      <c r="F19" s="134">
        <f t="shared" si="0"/>
        <v>72</v>
      </c>
      <c r="G19" s="133">
        <f>I19+K19+'45状況別卒業者数および割合（定時）'!M19+'45状況別卒業者数および割合（定時）'!O19+'45状況別卒業者数および割合（定時）'!Q19+'45状況別卒業者数および割合（定時）'!S19+'45状況別卒業者数および割合（定時）'!U19+'45状況別卒業者数および割合（定時）'!W19+'45状況別卒業者数および割合（定時）'!Y19+'45状況別卒業者数および割合（定時）'!AA19+'45状況別卒業者数および割合（定時）'!AC19</f>
        <v>29</v>
      </c>
      <c r="H19" s="133">
        <f>J19+L19+'45状況別卒業者数および割合（定時）'!N19+'45状況別卒業者数および割合（定時）'!P19+'45状況別卒業者数および割合（定時）'!R19+'45状況別卒業者数および割合（定時）'!T19+'45状況別卒業者数および割合（定時）'!V19+'45状況別卒業者数および割合（定時）'!X19+'45状況別卒業者数および割合（定時）'!Z19+'45状況別卒業者数および割合（定時）'!AB19+'45状況別卒業者数および割合（定時）'!AD19</f>
        <v>43</v>
      </c>
      <c r="I19" s="177">
        <v>12</v>
      </c>
      <c r="J19" s="176">
        <v>31</v>
      </c>
      <c r="K19" s="145">
        <v>0</v>
      </c>
      <c r="L19" s="145">
        <v>0</v>
      </c>
      <c r="M19" s="40">
        <v>7</v>
      </c>
      <c r="N19" s="142">
        <v>2</v>
      </c>
      <c r="O19" s="40">
        <v>7</v>
      </c>
      <c r="P19" s="142">
        <v>3</v>
      </c>
      <c r="Q19" s="145">
        <v>0</v>
      </c>
      <c r="R19" s="145">
        <v>0</v>
      </c>
      <c r="S19" s="40">
        <v>3</v>
      </c>
      <c r="T19" s="142">
        <v>7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75">
        <v>0</v>
      </c>
      <c r="AB19" s="175">
        <v>0</v>
      </c>
      <c r="AC19" s="145">
        <v>0</v>
      </c>
      <c r="AD19" s="173">
        <v>0</v>
      </c>
      <c r="AE19" s="74"/>
      <c r="AF19" s="74"/>
    </row>
    <row r="20" spans="1:32" ht="12.75" customHeight="1">
      <c r="A20" s="119"/>
      <c r="B20" s="179" t="s">
        <v>89</v>
      </c>
      <c r="C20" s="178"/>
      <c r="D20" s="83"/>
      <c r="E20" s="78"/>
      <c r="F20" s="134">
        <f t="shared" si="0"/>
        <v>49</v>
      </c>
      <c r="G20" s="133">
        <f>I20+K20+'45状況別卒業者数および割合（定時）'!M20+'45状況別卒業者数および割合（定時）'!O20+'45状況別卒業者数および割合（定時）'!Q20+'45状況別卒業者数および割合（定時）'!S20+'45状況別卒業者数および割合（定時）'!U20+'45状況別卒業者数および割合（定時）'!W20+'45状況別卒業者数および割合（定時）'!Y20+'45状況別卒業者数および割合（定時）'!AA20+'45状況別卒業者数および割合（定時）'!AC20</f>
        <v>26</v>
      </c>
      <c r="H20" s="133">
        <f>J20+L20+'45状況別卒業者数および割合（定時）'!N20+'45状況別卒業者数および割合（定時）'!P20+'45状況別卒業者数および割合（定時）'!R20+'45状況別卒業者数および割合（定時）'!T20+'45状況別卒業者数および割合（定時）'!V20+'45状況別卒業者数および割合（定時）'!X20+'45状況別卒業者数および割合（定時）'!Z20+'45状況別卒業者数および割合（定時）'!AB20+'45状況別卒業者数および割合（定時）'!AD20</f>
        <v>23</v>
      </c>
      <c r="I20" s="177">
        <v>20</v>
      </c>
      <c r="J20" s="176">
        <v>22</v>
      </c>
      <c r="K20" s="145">
        <v>0</v>
      </c>
      <c r="L20" s="145">
        <v>0</v>
      </c>
      <c r="M20" s="40">
        <v>2</v>
      </c>
      <c r="N20" s="142">
        <v>1</v>
      </c>
      <c r="O20" s="40">
        <v>0</v>
      </c>
      <c r="P20" s="142">
        <v>0</v>
      </c>
      <c r="Q20" s="145">
        <v>0</v>
      </c>
      <c r="R20" s="145">
        <v>0</v>
      </c>
      <c r="S20" s="40">
        <v>4</v>
      </c>
      <c r="T20" s="142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75">
        <v>0</v>
      </c>
      <c r="AB20" s="175">
        <v>0</v>
      </c>
      <c r="AC20" s="145">
        <v>0</v>
      </c>
      <c r="AD20" s="173">
        <v>0</v>
      </c>
      <c r="AE20" s="74"/>
      <c r="AF20" s="74"/>
    </row>
    <row r="21" spans="1:32" ht="12.75" customHeight="1">
      <c r="A21" s="119"/>
      <c r="B21" s="112" t="s">
        <v>109</v>
      </c>
      <c r="C21" s="111"/>
      <c r="D21" s="77"/>
      <c r="E21" s="78"/>
      <c r="F21" s="134">
        <f t="shared" si="0"/>
        <v>0</v>
      </c>
      <c r="G21" s="133">
        <f>I21+K21+'45状況別卒業者数および割合（定時）'!M21+'45状況別卒業者数および割合（定時）'!O21+'45状況別卒業者数および割合（定時）'!Q21+'45状況別卒業者数および割合（定時）'!S21+'45状況別卒業者数および割合（定時）'!U21+'45状況別卒業者数および割合（定時）'!W21+'45状況別卒業者数および割合（定時）'!Y21+'45状況別卒業者数および割合（定時）'!AA21+'45状況別卒業者数および割合（定時）'!AC21</f>
        <v>0</v>
      </c>
      <c r="H21" s="133">
        <f>J21+L21+'45状況別卒業者数および割合（定時）'!N21+'45状況別卒業者数および割合（定時）'!P21+'45状況別卒業者数および割合（定時）'!R21+'45状況別卒業者数および割合（定時）'!T21+'45状況別卒業者数および割合（定時）'!V21+'45状況別卒業者数および割合（定時）'!X21+'45状況別卒業者数および割合（定時）'!Z21+'45状況別卒業者数および割合（定時）'!AB21+'45状況別卒業者数および割合（定時）'!AD21</f>
        <v>0</v>
      </c>
      <c r="I21" s="177">
        <v>0</v>
      </c>
      <c r="J21" s="176">
        <v>0</v>
      </c>
      <c r="K21" s="145">
        <v>0</v>
      </c>
      <c r="L21" s="145">
        <v>0</v>
      </c>
      <c r="M21" s="40">
        <v>0</v>
      </c>
      <c r="N21" s="142">
        <v>0</v>
      </c>
      <c r="O21" s="40">
        <v>0</v>
      </c>
      <c r="P21" s="142">
        <v>0</v>
      </c>
      <c r="Q21" s="145">
        <v>0</v>
      </c>
      <c r="R21" s="145">
        <v>0</v>
      </c>
      <c r="S21" s="40">
        <v>0</v>
      </c>
      <c r="T21" s="142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75">
        <v>0</v>
      </c>
      <c r="AB21" s="175">
        <v>0</v>
      </c>
      <c r="AC21" s="145">
        <v>0</v>
      </c>
      <c r="AD21" s="173">
        <v>0</v>
      </c>
      <c r="AE21" s="74"/>
      <c r="AF21" s="74"/>
    </row>
    <row r="22" spans="1:32" ht="12.75" customHeight="1">
      <c r="A22" s="119"/>
      <c r="B22" s="206"/>
      <c r="C22" s="174"/>
      <c r="D22" s="80"/>
      <c r="E22" s="80" t="s">
        <v>87</v>
      </c>
      <c r="F22" s="134">
        <f t="shared" si="0"/>
        <v>0</v>
      </c>
      <c r="G22" s="133">
        <f>I22+K22+'45状況別卒業者数および割合（定時）'!M22+'45状況別卒業者数および割合（定時）'!O22+'45状況別卒業者数および割合（定時）'!Q22+'45状況別卒業者数および割合（定時）'!S22+'45状況別卒業者数および割合（定時）'!U22+'45状況別卒業者数および割合（定時）'!W22+'45状況別卒業者数および割合（定時）'!Y22+'45状況別卒業者数および割合（定時）'!AA22+'45状況別卒業者数および割合（定時）'!AC22</f>
        <v>0</v>
      </c>
      <c r="H22" s="133">
        <f>J22+L22+'45状況別卒業者数および割合（定時）'!N22+'45状況別卒業者数および割合（定時）'!P22+'45状況別卒業者数および割合（定時）'!R22+'45状況別卒業者数および割合（定時）'!T22+'45状況別卒業者数および割合（定時）'!V22+'45状況別卒業者数および割合（定時）'!X22+'45状況別卒業者数および割合（定時）'!Z22+'45状況別卒業者数および割合（定時）'!AB22+'45状況別卒業者数および割合（定時）'!AD22</f>
        <v>0</v>
      </c>
      <c r="I22" s="139">
        <v>0</v>
      </c>
      <c r="J22" s="138">
        <v>0</v>
      </c>
      <c r="K22" s="145">
        <v>0</v>
      </c>
      <c r="L22" s="145">
        <v>0</v>
      </c>
      <c r="M22" s="139">
        <v>0</v>
      </c>
      <c r="N22" s="138">
        <v>0</v>
      </c>
      <c r="O22" s="139">
        <v>0</v>
      </c>
      <c r="P22" s="138">
        <v>0</v>
      </c>
      <c r="Q22" s="145">
        <v>0</v>
      </c>
      <c r="R22" s="145">
        <v>0</v>
      </c>
      <c r="S22" s="139">
        <v>0</v>
      </c>
      <c r="T22" s="138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73">
        <v>0</v>
      </c>
      <c r="AE22" s="74"/>
      <c r="AF22" s="74"/>
    </row>
    <row r="23" spans="1:32" ht="12.75" customHeight="1">
      <c r="A23" s="119"/>
      <c r="B23" s="207" t="s">
        <v>86</v>
      </c>
      <c r="C23" s="174"/>
      <c r="D23" s="80"/>
      <c r="E23" s="80" t="s">
        <v>85</v>
      </c>
      <c r="F23" s="134">
        <f t="shared" si="0"/>
        <v>0</v>
      </c>
      <c r="G23" s="133">
        <f>I23+K23+'45状況別卒業者数および割合（定時）'!M23+'45状況別卒業者数および割合（定時）'!O23+'45状況別卒業者数および割合（定時）'!Q23+'45状況別卒業者数および割合（定時）'!S23+'45状況別卒業者数および割合（定時）'!U23+'45状況別卒業者数および割合（定時）'!W23+'45状況別卒業者数および割合（定時）'!Y23+'45状況別卒業者数および割合（定時）'!AA23+'45状況別卒業者数および割合（定時）'!AC23</f>
        <v>0</v>
      </c>
      <c r="H23" s="133">
        <f>J23+L23+'45状況別卒業者数および割合（定時）'!N23+'45状況別卒業者数および割合（定時）'!P23+'45状況別卒業者数および割合（定時）'!R23+'45状況別卒業者数および割合（定時）'!T23+'45状況別卒業者数および割合（定時）'!V23+'45状況別卒業者数および割合（定時）'!X23+'45状況別卒業者数および割合（定時）'!Z23+'45状況別卒業者数および割合（定時）'!AB23+'45状況別卒業者数および割合（定時）'!AD23</f>
        <v>0</v>
      </c>
      <c r="I23" s="139">
        <v>0</v>
      </c>
      <c r="J23" s="138">
        <v>0</v>
      </c>
      <c r="K23" s="145">
        <v>0</v>
      </c>
      <c r="L23" s="145">
        <v>0</v>
      </c>
      <c r="M23" s="139">
        <v>0</v>
      </c>
      <c r="N23" s="138">
        <v>0</v>
      </c>
      <c r="O23" s="139">
        <v>0</v>
      </c>
      <c r="P23" s="138">
        <v>0</v>
      </c>
      <c r="Q23" s="145">
        <v>0</v>
      </c>
      <c r="R23" s="145">
        <v>0</v>
      </c>
      <c r="S23" s="139">
        <v>0</v>
      </c>
      <c r="T23" s="138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73">
        <v>0</v>
      </c>
      <c r="AE23" s="74"/>
      <c r="AF23" s="74"/>
    </row>
    <row r="24" spans="2:32" ht="12.75" customHeight="1">
      <c r="B24" s="205" t="s">
        <v>84</v>
      </c>
      <c r="C24" s="79"/>
      <c r="D24" s="80"/>
      <c r="E24" s="80" t="s">
        <v>83</v>
      </c>
      <c r="F24" s="134">
        <f t="shared" si="0"/>
        <v>0</v>
      </c>
      <c r="G24" s="133">
        <f>I24+K24+'45状況別卒業者数および割合（定時）'!M24+'45状況別卒業者数および割合（定時）'!O24+'45状況別卒業者数および割合（定時）'!Q24+'45状況別卒業者数および割合（定時）'!S24+'45状況別卒業者数および割合（定時）'!U24+'45状況別卒業者数および割合（定時）'!W24+'45状況別卒業者数および割合（定時）'!Y24+'45状況別卒業者数および割合（定時）'!AA24+'45状況別卒業者数および割合（定時）'!AC24</f>
        <v>0</v>
      </c>
      <c r="H24" s="133">
        <f>J24+L24+'45状況別卒業者数および割合（定時）'!N24+'45状況別卒業者数および割合（定時）'!P24+'45状況別卒業者数および割合（定時）'!R24+'45状況別卒業者数および割合（定時）'!T24+'45状況別卒業者数および割合（定時）'!V24+'45状況別卒業者数および割合（定時）'!X24+'45状況別卒業者数および割合（定時）'!Z24+'45状況別卒業者数および割合（定時）'!AB24+'45状況別卒業者数および割合（定時）'!AD24</f>
        <v>0</v>
      </c>
      <c r="I24" s="139">
        <v>0</v>
      </c>
      <c r="J24" s="138">
        <v>0</v>
      </c>
      <c r="K24" s="145">
        <v>0</v>
      </c>
      <c r="L24" s="145">
        <v>0</v>
      </c>
      <c r="M24" s="139">
        <v>0</v>
      </c>
      <c r="N24" s="138">
        <v>0</v>
      </c>
      <c r="O24" s="139">
        <v>0</v>
      </c>
      <c r="P24" s="138">
        <v>0</v>
      </c>
      <c r="Q24" s="145">
        <v>0</v>
      </c>
      <c r="R24" s="145">
        <v>0</v>
      </c>
      <c r="S24" s="139">
        <v>0</v>
      </c>
      <c r="T24" s="138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73">
        <v>0</v>
      </c>
      <c r="AE24" s="74"/>
      <c r="AF24" s="74"/>
    </row>
    <row r="25" spans="2:32" ht="12.75" customHeight="1">
      <c r="B25" s="205" t="s">
        <v>82</v>
      </c>
      <c r="C25" s="77"/>
      <c r="D25" s="78"/>
      <c r="E25" s="78" t="s">
        <v>81</v>
      </c>
      <c r="F25" s="134">
        <f t="shared" si="0"/>
        <v>0</v>
      </c>
      <c r="G25" s="133">
        <f>I25+K25+'45状況別卒業者数および割合（定時）'!M25+'45状況別卒業者数および割合（定時）'!O25+'45状況別卒業者数および割合（定時）'!Q25+'45状況別卒業者数および割合（定時）'!S25+'45状況別卒業者数および割合（定時）'!U25+'45状況別卒業者数および割合（定時）'!W25+'45状況別卒業者数および割合（定時）'!Y25+'45状況別卒業者数および割合（定時）'!AA25+'45状況別卒業者数および割合（定時）'!AC25</f>
        <v>0</v>
      </c>
      <c r="H25" s="133">
        <f>J25+L25+'45状況別卒業者数および割合（定時）'!N25+'45状況別卒業者数および割合（定時）'!P25+'45状況別卒業者数および割合（定時）'!R25+'45状況別卒業者数および割合（定時）'!T25+'45状況別卒業者数および割合（定時）'!V25+'45状況別卒業者数および割合（定時）'!X25+'45状況別卒業者数および割合（定時）'!Z25+'45状況別卒業者数および割合（定時）'!AB25+'45状況別卒業者数および割合（定時）'!AD25</f>
        <v>0</v>
      </c>
      <c r="I25" s="139">
        <v>0</v>
      </c>
      <c r="J25" s="138">
        <v>0</v>
      </c>
      <c r="K25" s="145">
        <v>0</v>
      </c>
      <c r="L25" s="145">
        <v>0</v>
      </c>
      <c r="M25" s="139">
        <v>0</v>
      </c>
      <c r="N25" s="138">
        <v>0</v>
      </c>
      <c r="O25" s="139">
        <v>0</v>
      </c>
      <c r="P25" s="138">
        <v>0</v>
      </c>
      <c r="Q25" s="145">
        <v>0</v>
      </c>
      <c r="R25" s="145">
        <v>0</v>
      </c>
      <c r="S25" s="139">
        <v>0</v>
      </c>
      <c r="T25" s="138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73">
        <v>0</v>
      </c>
      <c r="AE25" s="74"/>
      <c r="AF25" s="74"/>
    </row>
    <row r="26" spans="2:32" ht="12.75" customHeight="1">
      <c r="B26" s="205" t="s">
        <v>80</v>
      </c>
      <c r="C26" s="79" t="s">
        <v>79</v>
      </c>
      <c r="D26" s="80"/>
      <c r="E26" s="80" t="s">
        <v>78</v>
      </c>
      <c r="F26" s="134">
        <f t="shared" si="0"/>
        <v>23</v>
      </c>
      <c r="G26" s="133">
        <f>I26+K26+'45状況別卒業者数および割合（定時）'!M26+'45状況別卒業者数および割合（定時）'!O26+'45状況別卒業者数および割合（定時）'!Q26+'45状況別卒業者数および割合（定時）'!S26+'45状況別卒業者数および割合（定時）'!U26+'45状況別卒業者数および割合（定時）'!W26+'45状況別卒業者数および割合（定時）'!Y26+'45状況別卒業者数および割合（定時）'!AA26+'45状況別卒業者数および割合（定時）'!AC26</f>
        <v>14</v>
      </c>
      <c r="H26" s="133">
        <f>J26+L26+'45状況別卒業者数および割合（定時）'!N26+'45状況別卒業者数および割合（定時）'!P26+'45状況別卒業者数および割合（定時）'!R26+'45状況別卒業者数および割合（定時）'!T26+'45状況別卒業者数および割合（定時）'!V26+'45状況別卒業者数および割合（定時）'!X26+'45状況別卒業者数および割合（定時）'!Z26+'45状況別卒業者数および割合（定時）'!AB26+'45状況別卒業者数および割合（定時）'!AD26</f>
        <v>9</v>
      </c>
      <c r="I26" s="71">
        <v>11</v>
      </c>
      <c r="J26" s="71">
        <v>6</v>
      </c>
      <c r="K26" s="145">
        <v>0</v>
      </c>
      <c r="L26" s="145">
        <v>0</v>
      </c>
      <c r="M26" s="71">
        <v>3</v>
      </c>
      <c r="N26" s="145">
        <v>0</v>
      </c>
      <c r="O26" s="138">
        <v>0</v>
      </c>
      <c r="P26" s="145">
        <v>1</v>
      </c>
      <c r="Q26" s="145">
        <v>0</v>
      </c>
      <c r="R26" s="145">
        <v>0</v>
      </c>
      <c r="S26" s="71">
        <v>0</v>
      </c>
      <c r="T26" s="71">
        <v>2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73">
        <v>0</v>
      </c>
      <c r="AE26" s="74"/>
      <c r="AF26" s="74"/>
    </row>
    <row r="27" spans="2:32" ht="12.75" customHeight="1">
      <c r="B27" s="204"/>
      <c r="C27" s="77" t="s">
        <v>76</v>
      </c>
      <c r="D27" s="78"/>
      <c r="E27" s="78" t="s">
        <v>75</v>
      </c>
      <c r="F27" s="129">
        <f t="shared" si="0"/>
        <v>13</v>
      </c>
      <c r="G27" s="128">
        <f>I27+K27+'45状況別卒業者数および割合（定時）'!M27+'45状況別卒業者数および割合（定時）'!O27+'45状況別卒業者数および割合（定時）'!Q27+'45状況別卒業者数および割合（定時）'!S27+'45状況別卒業者数および割合（定時）'!U27+'45状況別卒業者数および割合（定時）'!W27+'45状況別卒業者数および割合（定時）'!Y27+'45状況別卒業者数および割合（定時）'!AA27+'45状況別卒業者数および割合（定時）'!AC27</f>
        <v>3</v>
      </c>
      <c r="H27" s="128">
        <f>J27+L27+'45状況別卒業者数および割合（定時）'!N27+'45状況別卒業者数および割合（定時）'!P27+'45状況別卒業者数および割合（定時）'!R27+'45状況別卒業者数および割合（定時）'!T27+'45状況別卒業者数および割合（定時）'!V27+'45状況別卒業者数および割合（定時）'!X27+'45状況別卒業者数および割合（定時）'!Z27+'45状況別卒業者数および割合（定時）'!AB27+'45状況別卒業者数および割合（定時）'!AD27</f>
        <v>10</v>
      </c>
      <c r="I27" s="171">
        <v>3</v>
      </c>
      <c r="J27" s="73">
        <v>7</v>
      </c>
      <c r="K27" s="171">
        <v>0</v>
      </c>
      <c r="L27" s="171">
        <v>0</v>
      </c>
      <c r="M27" s="73">
        <v>0</v>
      </c>
      <c r="N27" s="171">
        <v>0</v>
      </c>
      <c r="O27" s="172">
        <v>0</v>
      </c>
      <c r="P27" s="73">
        <v>0</v>
      </c>
      <c r="Q27" s="171">
        <v>0</v>
      </c>
      <c r="R27" s="171">
        <v>0</v>
      </c>
      <c r="S27" s="73">
        <v>0</v>
      </c>
      <c r="T27" s="73">
        <v>3</v>
      </c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0">
        <v>0</v>
      </c>
      <c r="AE27" s="74"/>
      <c r="AF27" s="74"/>
    </row>
    <row r="28" spans="2:32" ht="5.25" customHeight="1">
      <c r="B28" s="101"/>
      <c r="C28" s="79"/>
      <c r="D28" s="79"/>
      <c r="E28" s="79"/>
      <c r="F28" s="99"/>
      <c r="G28" s="99"/>
      <c r="H28" s="99"/>
      <c r="I28" s="99"/>
      <c r="J28" s="99"/>
      <c r="K28" s="99"/>
      <c r="L28" s="99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74"/>
      <c r="AF28" s="74"/>
    </row>
    <row r="29" spans="2:32" ht="12">
      <c r="B29" s="96"/>
      <c r="C29" s="96"/>
      <c r="D29" s="75"/>
      <c r="E29" s="94"/>
      <c r="F29" s="123"/>
      <c r="G29" s="123"/>
      <c r="H29" s="123"/>
      <c r="I29" s="123"/>
      <c r="J29" s="123"/>
      <c r="K29" s="123"/>
      <c r="L29" s="169"/>
      <c r="M29" s="93"/>
      <c r="N29" s="93"/>
      <c r="O29" s="93"/>
      <c r="P29" s="93"/>
      <c r="Q29" s="93"/>
      <c r="R29" s="93"/>
      <c r="S29" s="93"/>
      <c r="T29" s="93"/>
      <c r="U29" s="93"/>
      <c r="V29" s="92"/>
      <c r="W29" s="92"/>
      <c r="X29" s="92"/>
      <c r="Y29" s="92"/>
      <c r="Z29" s="92"/>
      <c r="AA29" s="92"/>
      <c r="AB29" s="92"/>
      <c r="AC29" s="92"/>
      <c r="AD29" s="168" t="s">
        <v>130</v>
      </c>
      <c r="AE29" s="74"/>
      <c r="AF29" s="74"/>
    </row>
    <row r="30" spans="2:32" ht="12.75" customHeight="1">
      <c r="B30" s="85" t="s">
        <v>129</v>
      </c>
      <c r="C30" s="83"/>
      <c r="D30" s="83"/>
      <c r="E30" s="122"/>
      <c r="F30" s="90">
        <f aca="true" t="shared" si="4" ref="F30:AD30">IF(F$5=0,0,F5/F$5*100)</f>
        <v>100</v>
      </c>
      <c r="G30" s="89">
        <f t="shared" si="4"/>
        <v>100</v>
      </c>
      <c r="H30" s="89">
        <f t="shared" si="4"/>
        <v>100</v>
      </c>
      <c r="I30" s="89">
        <f t="shared" si="4"/>
        <v>100</v>
      </c>
      <c r="J30" s="89">
        <f t="shared" si="4"/>
        <v>100</v>
      </c>
      <c r="K30" s="89">
        <f t="shared" si="4"/>
        <v>0</v>
      </c>
      <c r="L30" s="89">
        <f t="shared" si="4"/>
        <v>0</v>
      </c>
      <c r="M30" s="89">
        <f t="shared" si="4"/>
        <v>100</v>
      </c>
      <c r="N30" s="89">
        <f t="shared" si="4"/>
        <v>100</v>
      </c>
      <c r="O30" s="89">
        <f t="shared" si="4"/>
        <v>100</v>
      </c>
      <c r="P30" s="89">
        <f t="shared" si="4"/>
        <v>100</v>
      </c>
      <c r="Q30" s="89">
        <f t="shared" si="4"/>
        <v>0</v>
      </c>
      <c r="R30" s="89">
        <f t="shared" si="4"/>
        <v>0</v>
      </c>
      <c r="S30" s="89">
        <f t="shared" si="4"/>
        <v>100</v>
      </c>
      <c r="T30" s="89">
        <f t="shared" si="4"/>
        <v>100</v>
      </c>
      <c r="U30" s="89">
        <f t="shared" si="4"/>
        <v>0</v>
      </c>
      <c r="V30" s="89">
        <f t="shared" si="4"/>
        <v>0</v>
      </c>
      <c r="W30" s="89">
        <f t="shared" si="4"/>
        <v>0</v>
      </c>
      <c r="X30" s="89">
        <f t="shared" si="4"/>
        <v>0</v>
      </c>
      <c r="Y30" s="89">
        <f t="shared" si="4"/>
        <v>0</v>
      </c>
      <c r="Z30" s="89">
        <f t="shared" si="4"/>
        <v>0</v>
      </c>
      <c r="AA30" s="89">
        <f t="shared" si="4"/>
        <v>0</v>
      </c>
      <c r="AB30" s="89">
        <f t="shared" si="4"/>
        <v>0</v>
      </c>
      <c r="AC30" s="89">
        <f t="shared" si="4"/>
        <v>0</v>
      </c>
      <c r="AD30" s="88">
        <f t="shared" si="4"/>
        <v>0</v>
      </c>
      <c r="AE30" s="74"/>
      <c r="AF30" s="74"/>
    </row>
    <row r="31" spans="2:32" ht="12.75" customHeight="1">
      <c r="B31" s="86"/>
      <c r="C31" s="80"/>
      <c r="D31" s="79" t="s">
        <v>4</v>
      </c>
      <c r="E31" s="80"/>
      <c r="F31" s="19">
        <f aca="true" t="shared" si="5" ref="F31:AD31">IF(F$5=0,0,F6/F$5*100)</f>
        <v>12.110726643598616</v>
      </c>
      <c r="G31" s="20">
        <f t="shared" si="5"/>
        <v>10.56338028169014</v>
      </c>
      <c r="H31" s="20">
        <f t="shared" si="5"/>
        <v>13.60544217687075</v>
      </c>
      <c r="I31" s="20">
        <f t="shared" si="5"/>
        <v>15.18987341772152</v>
      </c>
      <c r="J31" s="20">
        <f t="shared" si="5"/>
        <v>11.607142857142858</v>
      </c>
      <c r="K31" s="20">
        <f t="shared" si="5"/>
        <v>0</v>
      </c>
      <c r="L31" s="20">
        <f t="shared" si="5"/>
        <v>0</v>
      </c>
      <c r="M31" s="20">
        <f t="shared" si="5"/>
        <v>7.894736842105263</v>
      </c>
      <c r="N31" s="20">
        <f t="shared" si="5"/>
        <v>0</v>
      </c>
      <c r="O31" s="20">
        <f t="shared" si="5"/>
        <v>0</v>
      </c>
      <c r="P31" s="20">
        <f t="shared" si="5"/>
        <v>25</v>
      </c>
      <c r="Q31" s="20">
        <f t="shared" si="5"/>
        <v>0</v>
      </c>
      <c r="R31" s="20">
        <f t="shared" si="5"/>
        <v>0</v>
      </c>
      <c r="S31" s="20">
        <f t="shared" si="5"/>
        <v>0</v>
      </c>
      <c r="T31" s="20">
        <f t="shared" si="5"/>
        <v>21.73913043478261</v>
      </c>
      <c r="U31" s="20">
        <f t="shared" si="5"/>
        <v>0</v>
      </c>
      <c r="V31" s="20">
        <f t="shared" si="5"/>
        <v>0</v>
      </c>
      <c r="W31" s="20">
        <f t="shared" si="5"/>
        <v>0</v>
      </c>
      <c r="X31" s="20">
        <f t="shared" si="5"/>
        <v>0</v>
      </c>
      <c r="Y31" s="20">
        <f t="shared" si="5"/>
        <v>0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1">
        <f t="shared" si="5"/>
        <v>0</v>
      </c>
      <c r="AE31" s="74"/>
      <c r="AF31" s="74"/>
    </row>
    <row r="32" spans="2:32" ht="12.75" customHeight="1">
      <c r="B32" s="86"/>
      <c r="C32" s="80"/>
      <c r="D32" s="79" t="s">
        <v>78</v>
      </c>
      <c r="E32" s="80"/>
      <c r="F32" s="19">
        <f aca="true" t="shared" si="6" ref="F32:AD32">IF(F$5=0,0,F7/F$5*100)</f>
        <v>7.26643598615917</v>
      </c>
      <c r="G32" s="20">
        <f t="shared" si="6"/>
        <v>8.450704225352112</v>
      </c>
      <c r="H32" s="20">
        <f t="shared" si="6"/>
        <v>6.122448979591836</v>
      </c>
      <c r="I32" s="20">
        <f t="shared" si="6"/>
        <v>11.39240506329114</v>
      </c>
      <c r="J32" s="20">
        <f t="shared" si="6"/>
        <v>5.357142857142857</v>
      </c>
      <c r="K32" s="20">
        <f t="shared" si="6"/>
        <v>0</v>
      </c>
      <c r="L32" s="20">
        <f t="shared" si="6"/>
        <v>0</v>
      </c>
      <c r="M32" s="20">
        <f t="shared" si="6"/>
        <v>7.894736842105263</v>
      </c>
      <c r="N32" s="20">
        <f t="shared" si="6"/>
        <v>0</v>
      </c>
      <c r="O32" s="20">
        <f t="shared" si="6"/>
        <v>0</v>
      </c>
      <c r="P32" s="20">
        <f t="shared" si="6"/>
        <v>12.5</v>
      </c>
      <c r="Q32" s="20">
        <f t="shared" si="6"/>
        <v>0</v>
      </c>
      <c r="R32" s="20">
        <f t="shared" si="6"/>
        <v>0</v>
      </c>
      <c r="S32" s="20">
        <f t="shared" si="6"/>
        <v>0</v>
      </c>
      <c r="T32" s="20">
        <f t="shared" si="6"/>
        <v>8.695652173913043</v>
      </c>
      <c r="U32" s="20">
        <f t="shared" si="6"/>
        <v>0</v>
      </c>
      <c r="V32" s="20">
        <f t="shared" si="6"/>
        <v>0</v>
      </c>
      <c r="W32" s="20">
        <f t="shared" si="6"/>
        <v>0</v>
      </c>
      <c r="X32" s="20">
        <f t="shared" si="6"/>
        <v>0</v>
      </c>
      <c r="Y32" s="20">
        <f t="shared" si="6"/>
        <v>0</v>
      </c>
      <c r="Z32" s="20">
        <f t="shared" si="6"/>
        <v>0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1">
        <f t="shared" si="6"/>
        <v>0</v>
      </c>
      <c r="AE32" s="74"/>
      <c r="AF32" s="74"/>
    </row>
    <row r="33" spans="2:32" ht="12.75" customHeight="1">
      <c r="B33" s="86" t="s">
        <v>106</v>
      </c>
      <c r="C33" s="80" t="s">
        <v>105</v>
      </c>
      <c r="D33" s="79" t="s">
        <v>104</v>
      </c>
      <c r="E33" s="80"/>
      <c r="F33" s="19">
        <f aca="true" t="shared" si="7" ref="F33:AD33">IF(F$5=0,0,F8/F$5*100)</f>
        <v>4.498269896193772</v>
      </c>
      <c r="G33" s="20">
        <f t="shared" si="7"/>
        <v>2.112676056338028</v>
      </c>
      <c r="H33" s="20">
        <f t="shared" si="7"/>
        <v>6.802721088435375</v>
      </c>
      <c r="I33" s="20">
        <f t="shared" si="7"/>
        <v>3.79746835443038</v>
      </c>
      <c r="J33" s="20">
        <f t="shared" si="7"/>
        <v>6.25</v>
      </c>
      <c r="K33" s="20">
        <f t="shared" si="7"/>
        <v>0</v>
      </c>
      <c r="L33" s="20">
        <f t="shared" si="7"/>
        <v>0</v>
      </c>
      <c r="M33" s="20">
        <f t="shared" si="7"/>
        <v>0</v>
      </c>
      <c r="N33" s="20">
        <f t="shared" si="7"/>
        <v>0</v>
      </c>
      <c r="O33" s="20">
        <f t="shared" si="7"/>
        <v>0</v>
      </c>
      <c r="P33" s="20">
        <f t="shared" si="7"/>
        <v>0</v>
      </c>
      <c r="Q33" s="20">
        <f t="shared" si="7"/>
        <v>0</v>
      </c>
      <c r="R33" s="20">
        <f t="shared" si="7"/>
        <v>0</v>
      </c>
      <c r="S33" s="20">
        <f t="shared" si="7"/>
        <v>0</v>
      </c>
      <c r="T33" s="20">
        <f t="shared" si="7"/>
        <v>13.043478260869565</v>
      </c>
      <c r="U33" s="20">
        <f t="shared" si="7"/>
        <v>0</v>
      </c>
      <c r="V33" s="20">
        <f t="shared" si="7"/>
        <v>0</v>
      </c>
      <c r="W33" s="20">
        <f t="shared" si="7"/>
        <v>0</v>
      </c>
      <c r="X33" s="20">
        <f t="shared" si="7"/>
        <v>0</v>
      </c>
      <c r="Y33" s="20">
        <f t="shared" si="7"/>
        <v>0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1">
        <f t="shared" si="7"/>
        <v>0</v>
      </c>
      <c r="AE33" s="74"/>
      <c r="AF33" s="74"/>
    </row>
    <row r="34" spans="2:32" ht="12.75" customHeight="1">
      <c r="B34" s="86"/>
      <c r="C34" s="80"/>
      <c r="D34" s="87" t="s">
        <v>103</v>
      </c>
      <c r="E34" s="80"/>
      <c r="F34" s="19">
        <f aca="true" t="shared" si="8" ref="F34:AD34">IF(F$5=0,0,F9/F$5*100)</f>
        <v>0.34602076124567477</v>
      </c>
      <c r="G34" s="20">
        <f t="shared" si="8"/>
        <v>0</v>
      </c>
      <c r="H34" s="20">
        <f t="shared" si="8"/>
        <v>0.6802721088435374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0">
        <f t="shared" si="8"/>
        <v>0</v>
      </c>
      <c r="P34" s="20">
        <f t="shared" si="8"/>
        <v>12.5</v>
      </c>
      <c r="Q34" s="20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0">
        <f t="shared" si="8"/>
        <v>0</v>
      </c>
      <c r="AC34" s="20">
        <f t="shared" si="8"/>
        <v>0</v>
      </c>
      <c r="AD34" s="21">
        <f t="shared" si="8"/>
        <v>0</v>
      </c>
      <c r="AE34" s="74"/>
      <c r="AF34" s="74"/>
    </row>
    <row r="35" spans="2:32" ht="12.75" customHeight="1">
      <c r="B35" s="86"/>
      <c r="C35" s="80" t="s">
        <v>102</v>
      </c>
      <c r="D35" s="79" t="s">
        <v>101</v>
      </c>
      <c r="E35" s="80"/>
      <c r="F35" s="19">
        <f aca="true" t="shared" si="9" ref="F35:AD35">IF(F$5=0,0,F10/F$5*100)</f>
        <v>0</v>
      </c>
      <c r="G35" s="20">
        <f t="shared" si="9"/>
        <v>0</v>
      </c>
      <c r="H35" s="20">
        <f t="shared" si="9"/>
        <v>0</v>
      </c>
      <c r="I35" s="20">
        <f t="shared" si="9"/>
        <v>0</v>
      </c>
      <c r="J35" s="20">
        <f t="shared" si="9"/>
        <v>0</v>
      </c>
      <c r="K35" s="20">
        <f t="shared" si="9"/>
        <v>0</v>
      </c>
      <c r="L35" s="20">
        <f t="shared" si="9"/>
        <v>0</v>
      </c>
      <c r="M35" s="20">
        <f t="shared" si="9"/>
        <v>0</v>
      </c>
      <c r="N35" s="20">
        <f t="shared" si="9"/>
        <v>0</v>
      </c>
      <c r="O35" s="20">
        <f t="shared" si="9"/>
        <v>0</v>
      </c>
      <c r="P35" s="20">
        <f t="shared" si="9"/>
        <v>0</v>
      </c>
      <c r="Q35" s="20">
        <f t="shared" si="9"/>
        <v>0</v>
      </c>
      <c r="R35" s="20">
        <f t="shared" si="9"/>
        <v>0</v>
      </c>
      <c r="S35" s="20">
        <f t="shared" si="9"/>
        <v>0</v>
      </c>
      <c r="T35" s="20">
        <f t="shared" si="9"/>
        <v>0</v>
      </c>
      <c r="U35" s="20">
        <f t="shared" si="9"/>
        <v>0</v>
      </c>
      <c r="V35" s="20">
        <f t="shared" si="9"/>
        <v>0</v>
      </c>
      <c r="W35" s="20">
        <f t="shared" si="9"/>
        <v>0</v>
      </c>
      <c r="X35" s="20">
        <f t="shared" si="9"/>
        <v>0</v>
      </c>
      <c r="Y35" s="20">
        <f t="shared" si="9"/>
        <v>0</v>
      </c>
      <c r="Z35" s="20">
        <f t="shared" si="9"/>
        <v>0</v>
      </c>
      <c r="AA35" s="20">
        <f t="shared" si="9"/>
        <v>0</v>
      </c>
      <c r="AB35" s="20">
        <f t="shared" si="9"/>
        <v>0</v>
      </c>
      <c r="AC35" s="20">
        <f t="shared" si="9"/>
        <v>0</v>
      </c>
      <c r="AD35" s="21">
        <f t="shared" si="9"/>
        <v>0</v>
      </c>
      <c r="AE35" s="74"/>
      <c r="AF35" s="74"/>
    </row>
    <row r="36" spans="2:32" ht="12.75" customHeight="1">
      <c r="B36" s="86"/>
      <c r="C36" s="80"/>
      <c r="D36" s="79" t="s">
        <v>100</v>
      </c>
      <c r="E36" s="80"/>
      <c r="F36" s="19">
        <f aca="true" t="shared" si="10" ref="F36:AD36">IF(F$5=0,0,F11/F$5*100)</f>
        <v>0</v>
      </c>
      <c r="G36" s="20">
        <f t="shared" si="10"/>
        <v>0</v>
      </c>
      <c r="H36" s="20">
        <f t="shared" si="10"/>
        <v>0</v>
      </c>
      <c r="I36" s="20">
        <f t="shared" si="10"/>
        <v>0</v>
      </c>
      <c r="J36" s="20">
        <f t="shared" si="10"/>
        <v>0</v>
      </c>
      <c r="K36" s="20">
        <f t="shared" si="10"/>
        <v>0</v>
      </c>
      <c r="L36" s="20">
        <f t="shared" si="10"/>
        <v>0</v>
      </c>
      <c r="M36" s="20">
        <f t="shared" si="10"/>
        <v>0</v>
      </c>
      <c r="N36" s="20">
        <f t="shared" si="10"/>
        <v>0</v>
      </c>
      <c r="O36" s="20">
        <f t="shared" si="10"/>
        <v>0</v>
      </c>
      <c r="P36" s="20">
        <f t="shared" si="10"/>
        <v>0</v>
      </c>
      <c r="Q36" s="20">
        <f t="shared" si="10"/>
        <v>0</v>
      </c>
      <c r="R36" s="20">
        <f t="shared" si="10"/>
        <v>0</v>
      </c>
      <c r="S36" s="20">
        <f t="shared" si="10"/>
        <v>0</v>
      </c>
      <c r="T36" s="20">
        <f t="shared" si="10"/>
        <v>0</v>
      </c>
      <c r="U36" s="20">
        <f t="shared" si="10"/>
        <v>0</v>
      </c>
      <c r="V36" s="20">
        <f t="shared" si="10"/>
        <v>0</v>
      </c>
      <c r="W36" s="20">
        <f t="shared" si="10"/>
        <v>0</v>
      </c>
      <c r="X36" s="20">
        <f t="shared" si="10"/>
        <v>0</v>
      </c>
      <c r="Y36" s="20">
        <f t="shared" si="10"/>
        <v>0</v>
      </c>
      <c r="Z36" s="20">
        <f t="shared" si="10"/>
        <v>0</v>
      </c>
      <c r="AA36" s="20">
        <f t="shared" si="10"/>
        <v>0</v>
      </c>
      <c r="AB36" s="20">
        <f t="shared" si="10"/>
        <v>0</v>
      </c>
      <c r="AC36" s="20">
        <f t="shared" si="10"/>
        <v>0</v>
      </c>
      <c r="AD36" s="21">
        <f t="shared" si="10"/>
        <v>0</v>
      </c>
      <c r="AE36" s="74"/>
      <c r="AF36" s="74"/>
    </row>
    <row r="37" spans="2:32" ht="12.75" customHeight="1">
      <c r="B37" s="82"/>
      <c r="C37" s="78"/>
      <c r="D37" s="77" t="s">
        <v>125</v>
      </c>
      <c r="E37" s="78"/>
      <c r="F37" s="19">
        <f aca="true" t="shared" si="11" ref="F37:AD37">IF(F$5=0,0,F12/F$5*100)</f>
        <v>0</v>
      </c>
      <c r="G37" s="20">
        <f t="shared" si="11"/>
        <v>0</v>
      </c>
      <c r="H37" s="20">
        <f t="shared" si="11"/>
        <v>0</v>
      </c>
      <c r="I37" s="20">
        <f t="shared" si="11"/>
        <v>0</v>
      </c>
      <c r="J37" s="20">
        <f t="shared" si="11"/>
        <v>0</v>
      </c>
      <c r="K37" s="20">
        <f t="shared" si="11"/>
        <v>0</v>
      </c>
      <c r="L37" s="20">
        <f t="shared" si="11"/>
        <v>0</v>
      </c>
      <c r="M37" s="20">
        <f t="shared" si="11"/>
        <v>0</v>
      </c>
      <c r="N37" s="20">
        <f t="shared" si="11"/>
        <v>0</v>
      </c>
      <c r="O37" s="20">
        <f t="shared" si="11"/>
        <v>0</v>
      </c>
      <c r="P37" s="20">
        <f t="shared" si="11"/>
        <v>0</v>
      </c>
      <c r="Q37" s="20">
        <f t="shared" si="11"/>
        <v>0</v>
      </c>
      <c r="R37" s="20">
        <f t="shared" si="11"/>
        <v>0</v>
      </c>
      <c r="S37" s="20">
        <f t="shared" si="11"/>
        <v>0</v>
      </c>
      <c r="T37" s="20">
        <f t="shared" si="11"/>
        <v>0</v>
      </c>
      <c r="U37" s="20">
        <f t="shared" si="11"/>
        <v>0</v>
      </c>
      <c r="V37" s="20">
        <f t="shared" si="11"/>
        <v>0</v>
      </c>
      <c r="W37" s="20">
        <f t="shared" si="11"/>
        <v>0</v>
      </c>
      <c r="X37" s="20">
        <f t="shared" si="11"/>
        <v>0</v>
      </c>
      <c r="Y37" s="20">
        <f t="shared" si="11"/>
        <v>0</v>
      </c>
      <c r="Z37" s="20">
        <f t="shared" si="11"/>
        <v>0</v>
      </c>
      <c r="AA37" s="20">
        <f t="shared" si="11"/>
        <v>0</v>
      </c>
      <c r="AB37" s="20">
        <f t="shared" si="11"/>
        <v>0</v>
      </c>
      <c r="AC37" s="20">
        <f t="shared" si="11"/>
        <v>0</v>
      </c>
      <c r="AD37" s="21">
        <f t="shared" si="11"/>
        <v>0</v>
      </c>
      <c r="AE37" s="74"/>
      <c r="AF37" s="74"/>
    </row>
    <row r="38" spans="2:32" ht="12.75" customHeight="1">
      <c r="B38" s="82" t="s">
        <v>98</v>
      </c>
      <c r="C38" s="77"/>
      <c r="D38" s="77"/>
      <c r="E38" s="78"/>
      <c r="F38" s="19">
        <f aca="true" t="shared" si="12" ref="F38:AD38">IF(F$5=0,0,F13/F$5*100)</f>
        <v>12.802768166089965</v>
      </c>
      <c r="G38" s="20">
        <f t="shared" si="12"/>
        <v>14.788732394366196</v>
      </c>
      <c r="H38" s="20">
        <f t="shared" si="12"/>
        <v>10.884353741496598</v>
      </c>
      <c r="I38" s="20">
        <f t="shared" si="12"/>
        <v>18.9873417721519</v>
      </c>
      <c r="J38" s="20">
        <f t="shared" si="12"/>
        <v>11.607142857142858</v>
      </c>
      <c r="K38" s="20">
        <f t="shared" si="12"/>
        <v>0</v>
      </c>
      <c r="L38" s="20">
        <f t="shared" si="12"/>
        <v>0</v>
      </c>
      <c r="M38" s="20">
        <f t="shared" si="12"/>
        <v>5.263157894736842</v>
      </c>
      <c r="N38" s="20">
        <f t="shared" si="12"/>
        <v>0</v>
      </c>
      <c r="O38" s="20">
        <f t="shared" si="12"/>
        <v>9.090909090909092</v>
      </c>
      <c r="P38" s="20">
        <f t="shared" si="12"/>
        <v>12.5</v>
      </c>
      <c r="Q38" s="20">
        <f t="shared" si="12"/>
        <v>0</v>
      </c>
      <c r="R38" s="20">
        <f t="shared" si="12"/>
        <v>0</v>
      </c>
      <c r="S38" s="20">
        <f t="shared" si="12"/>
        <v>21.428571428571427</v>
      </c>
      <c r="T38" s="20">
        <f t="shared" si="12"/>
        <v>8.695652173913043</v>
      </c>
      <c r="U38" s="20">
        <f t="shared" si="12"/>
        <v>0</v>
      </c>
      <c r="V38" s="20">
        <f t="shared" si="12"/>
        <v>0</v>
      </c>
      <c r="W38" s="20">
        <f t="shared" si="12"/>
        <v>0</v>
      </c>
      <c r="X38" s="20">
        <f t="shared" si="12"/>
        <v>0</v>
      </c>
      <c r="Y38" s="20">
        <f t="shared" si="12"/>
        <v>0</v>
      </c>
      <c r="Z38" s="20">
        <f t="shared" si="12"/>
        <v>0</v>
      </c>
      <c r="AA38" s="20">
        <f t="shared" si="12"/>
        <v>0</v>
      </c>
      <c r="AB38" s="20">
        <f t="shared" si="12"/>
        <v>0</v>
      </c>
      <c r="AC38" s="20">
        <f t="shared" si="12"/>
        <v>0</v>
      </c>
      <c r="AD38" s="21">
        <f t="shared" si="12"/>
        <v>0</v>
      </c>
      <c r="AE38" s="74"/>
      <c r="AF38" s="74"/>
    </row>
    <row r="39" spans="2:32" ht="12.75" customHeight="1">
      <c r="B39" s="86" t="s">
        <v>97</v>
      </c>
      <c r="C39" s="80"/>
      <c r="D39" s="79" t="s">
        <v>4</v>
      </c>
      <c r="E39" s="80"/>
      <c r="F39" s="19">
        <f aca="true" t="shared" si="13" ref="F39:AD39">IF(F$5=0,0,F14/F$5*100)</f>
        <v>0.34602076124567477</v>
      </c>
      <c r="G39" s="20">
        <f t="shared" si="13"/>
        <v>0.7042253521126761</v>
      </c>
      <c r="H39" s="20">
        <f t="shared" si="13"/>
        <v>0</v>
      </c>
      <c r="I39" s="20">
        <f t="shared" si="13"/>
        <v>1.2658227848101267</v>
      </c>
      <c r="J39" s="20">
        <f t="shared" si="13"/>
        <v>0</v>
      </c>
      <c r="K39" s="20">
        <f t="shared" si="13"/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  <c r="X39" s="20">
        <f t="shared" si="13"/>
        <v>0</v>
      </c>
      <c r="Y39" s="20">
        <f t="shared" si="13"/>
        <v>0</v>
      </c>
      <c r="Z39" s="20">
        <f t="shared" si="13"/>
        <v>0</v>
      </c>
      <c r="AA39" s="20">
        <f t="shared" si="13"/>
        <v>0</v>
      </c>
      <c r="AB39" s="20">
        <f t="shared" si="13"/>
        <v>0</v>
      </c>
      <c r="AC39" s="20">
        <f t="shared" si="13"/>
        <v>0</v>
      </c>
      <c r="AD39" s="21">
        <f t="shared" si="13"/>
        <v>0</v>
      </c>
      <c r="AE39" s="74"/>
      <c r="AF39" s="74"/>
    </row>
    <row r="40" spans="2:32" ht="12.75" customHeight="1">
      <c r="B40" s="86" t="s">
        <v>96</v>
      </c>
      <c r="C40" s="80"/>
      <c r="D40" s="79" t="s">
        <v>95</v>
      </c>
      <c r="E40" s="80"/>
      <c r="F40" s="19">
        <f aca="true" t="shared" si="14" ref="F40:AD40">IF(F$5=0,0,F15/F$5*100)</f>
        <v>0.34602076124567477</v>
      </c>
      <c r="G40" s="20">
        <f t="shared" si="14"/>
        <v>0.7042253521126761</v>
      </c>
      <c r="H40" s="20">
        <f t="shared" si="14"/>
        <v>0</v>
      </c>
      <c r="I40" s="20">
        <f t="shared" si="14"/>
        <v>1.2658227848101267</v>
      </c>
      <c r="J40" s="20">
        <f t="shared" si="14"/>
        <v>0</v>
      </c>
      <c r="K40" s="20">
        <f t="shared" si="14"/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  <c r="X40" s="20">
        <f t="shared" si="14"/>
        <v>0</v>
      </c>
      <c r="Y40" s="20">
        <f t="shared" si="14"/>
        <v>0</v>
      </c>
      <c r="Z40" s="20">
        <f t="shared" si="14"/>
        <v>0</v>
      </c>
      <c r="AA40" s="20">
        <f t="shared" si="14"/>
        <v>0</v>
      </c>
      <c r="AB40" s="20">
        <f t="shared" si="14"/>
        <v>0</v>
      </c>
      <c r="AC40" s="20">
        <f t="shared" si="14"/>
        <v>0</v>
      </c>
      <c r="AD40" s="21">
        <f t="shared" si="14"/>
        <v>0</v>
      </c>
      <c r="AE40" s="74"/>
      <c r="AF40" s="74"/>
    </row>
    <row r="41" spans="2:32" ht="12.75" customHeight="1">
      <c r="B41" s="82" t="s">
        <v>94</v>
      </c>
      <c r="C41" s="78"/>
      <c r="D41" s="77" t="s">
        <v>93</v>
      </c>
      <c r="E41" s="78"/>
      <c r="F41" s="19">
        <f aca="true" t="shared" si="15" ref="F41:AD41">IF(F$5=0,0,F16/F$5*100)</f>
        <v>0</v>
      </c>
      <c r="G41" s="20">
        <f t="shared" si="15"/>
        <v>0</v>
      </c>
      <c r="H41" s="20">
        <f t="shared" si="15"/>
        <v>0</v>
      </c>
      <c r="I41" s="20">
        <f t="shared" si="15"/>
        <v>0</v>
      </c>
      <c r="J41" s="20">
        <f t="shared" si="15"/>
        <v>0</v>
      </c>
      <c r="K41" s="20">
        <f t="shared" si="15"/>
        <v>0</v>
      </c>
      <c r="L41" s="20">
        <f t="shared" si="15"/>
        <v>0</v>
      </c>
      <c r="M41" s="20">
        <f t="shared" si="15"/>
        <v>0</v>
      </c>
      <c r="N41" s="20">
        <f t="shared" si="15"/>
        <v>0</v>
      </c>
      <c r="O41" s="20">
        <f t="shared" si="15"/>
        <v>0</v>
      </c>
      <c r="P41" s="20">
        <f t="shared" si="15"/>
        <v>0</v>
      </c>
      <c r="Q41" s="20">
        <f t="shared" si="15"/>
        <v>0</v>
      </c>
      <c r="R41" s="20">
        <f t="shared" si="15"/>
        <v>0</v>
      </c>
      <c r="S41" s="20">
        <f t="shared" si="15"/>
        <v>0</v>
      </c>
      <c r="T41" s="20">
        <f t="shared" si="15"/>
        <v>0</v>
      </c>
      <c r="U41" s="20">
        <f t="shared" si="15"/>
        <v>0</v>
      </c>
      <c r="V41" s="20">
        <f t="shared" si="15"/>
        <v>0</v>
      </c>
      <c r="W41" s="20">
        <f t="shared" si="15"/>
        <v>0</v>
      </c>
      <c r="X41" s="20">
        <f t="shared" si="15"/>
        <v>0</v>
      </c>
      <c r="Y41" s="20">
        <f t="shared" si="15"/>
        <v>0</v>
      </c>
      <c r="Z41" s="20">
        <f t="shared" si="15"/>
        <v>0</v>
      </c>
      <c r="AA41" s="20">
        <f t="shared" si="15"/>
        <v>0</v>
      </c>
      <c r="AB41" s="20">
        <f t="shared" si="15"/>
        <v>0</v>
      </c>
      <c r="AC41" s="20">
        <f t="shared" si="15"/>
        <v>0</v>
      </c>
      <c r="AD41" s="21">
        <f t="shared" si="15"/>
        <v>0</v>
      </c>
      <c r="AE41" s="74"/>
      <c r="AF41" s="74"/>
    </row>
    <row r="42" spans="2:32" ht="12.75" customHeight="1">
      <c r="B42" s="82" t="s">
        <v>92</v>
      </c>
      <c r="C42" s="77"/>
      <c r="D42" s="77"/>
      <c r="E42" s="78"/>
      <c r="F42" s="19">
        <f aca="true" t="shared" si="16" ref="F42:AD42">IF(F$5=0,0,F17/F$5*100)</f>
        <v>0.6920415224913495</v>
      </c>
      <c r="G42" s="20">
        <f t="shared" si="16"/>
        <v>1.4084507042253522</v>
      </c>
      <c r="H42" s="20">
        <f t="shared" si="16"/>
        <v>0</v>
      </c>
      <c r="I42" s="20">
        <f t="shared" si="16"/>
        <v>2.5316455696202533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20">
        <f t="shared" si="16"/>
        <v>0</v>
      </c>
      <c r="O42" s="20">
        <f t="shared" si="16"/>
        <v>0</v>
      </c>
      <c r="P42" s="20">
        <f t="shared" si="16"/>
        <v>0</v>
      </c>
      <c r="Q42" s="20">
        <f t="shared" si="16"/>
        <v>0</v>
      </c>
      <c r="R42" s="20">
        <f t="shared" si="16"/>
        <v>0</v>
      </c>
      <c r="S42" s="20">
        <f t="shared" si="16"/>
        <v>0</v>
      </c>
      <c r="T42" s="20">
        <f t="shared" si="16"/>
        <v>0</v>
      </c>
      <c r="U42" s="20">
        <f t="shared" si="16"/>
        <v>0</v>
      </c>
      <c r="V42" s="20">
        <f t="shared" si="16"/>
        <v>0</v>
      </c>
      <c r="W42" s="20">
        <f t="shared" si="16"/>
        <v>0</v>
      </c>
      <c r="X42" s="20">
        <f t="shared" si="16"/>
        <v>0</v>
      </c>
      <c r="Y42" s="20">
        <f t="shared" si="16"/>
        <v>0</v>
      </c>
      <c r="Z42" s="20">
        <f t="shared" si="16"/>
        <v>0</v>
      </c>
      <c r="AA42" s="20">
        <f t="shared" si="16"/>
        <v>0</v>
      </c>
      <c r="AB42" s="20">
        <f t="shared" si="16"/>
        <v>0</v>
      </c>
      <c r="AC42" s="20">
        <f t="shared" si="16"/>
        <v>0</v>
      </c>
      <c r="AD42" s="21">
        <f t="shared" si="16"/>
        <v>0</v>
      </c>
      <c r="AE42" s="74"/>
      <c r="AF42" s="74"/>
    </row>
    <row r="43" spans="2:32" ht="12.75" customHeight="1">
      <c r="B43" s="82" t="s">
        <v>91</v>
      </c>
      <c r="C43" s="77"/>
      <c r="D43" s="77"/>
      <c r="E43" s="78"/>
      <c r="F43" s="19">
        <f aca="true" t="shared" si="17" ref="F43:AD43">IF(F$5=0,0,F18/F$5*100)</f>
        <v>32.17993079584775</v>
      </c>
      <c r="G43" s="20">
        <f t="shared" si="17"/>
        <v>33.80281690140845</v>
      </c>
      <c r="H43" s="20">
        <f t="shared" si="17"/>
        <v>30.612244897959183</v>
      </c>
      <c r="I43" s="20">
        <f t="shared" si="17"/>
        <v>21.518987341772153</v>
      </c>
      <c r="J43" s="20">
        <f t="shared" si="17"/>
        <v>29.464285714285715</v>
      </c>
      <c r="K43" s="20">
        <f t="shared" si="17"/>
        <v>0</v>
      </c>
      <c r="L43" s="20">
        <f t="shared" si="17"/>
        <v>0</v>
      </c>
      <c r="M43" s="20">
        <f t="shared" si="17"/>
        <v>63.1578947368421</v>
      </c>
      <c r="N43" s="20">
        <f t="shared" si="17"/>
        <v>25</v>
      </c>
      <c r="O43" s="20">
        <f t="shared" si="17"/>
        <v>27.27272727272727</v>
      </c>
      <c r="P43" s="20">
        <f t="shared" si="17"/>
        <v>25</v>
      </c>
      <c r="Q43" s="20">
        <f t="shared" si="17"/>
        <v>0</v>
      </c>
      <c r="R43" s="20">
        <f t="shared" si="17"/>
        <v>0</v>
      </c>
      <c r="S43" s="20">
        <f t="shared" si="17"/>
        <v>28.57142857142857</v>
      </c>
      <c r="T43" s="20">
        <f t="shared" si="17"/>
        <v>39.130434782608695</v>
      </c>
      <c r="U43" s="20">
        <f t="shared" si="17"/>
        <v>0</v>
      </c>
      <c r="V43" s="20">
        <f t="shared" si="17"/>
        <v>0</v>
      </c>
      <c r="W43" s="20">
        <f t="shared" si="17"/>
        <v>0</v>
      </c>
      <c r="X43" s="20">
        <f t="shared" si="17"/>
        <v>0</v>
      </c>
      <c r="Y43" s="20">
        <f t="shared" si="17"/>
        <v>0</v>
      </c>
      <c r="Z43" s="20">
        <f t="shared" si="17"/>
        <v>0</v>
      </c>
      <c r="AA43" s="20">
        <f t="shared" si="17"/>
        <v>0</v>
      </c>
      <c r="AB43" s="20">
        <f t="shared" si="17"/>
        <v>0</v>
      </c>
      <c r="AC43" s="20">
        <f t="shared" si="17"/>
        <v>0</v>
      </c>
      <c r="AD43" s="21">
        <f t="shared" si="17"/>
        <v>0</v>
      </c>
      <c r="AE43" s="74"/>
      <c r="AF43" s="74"/>
    </row>
    <row r="44" spans="2:32" ht="12.75" customHeight="1">
      <c r="B44" s="82" t="s">
        <v>90</v>
      </c>
      <c r="C44" s="77"/>
      <c r="D44" s="77"/>
      <c r="E44" s="78"/>
      <c r="F44" s="19">
        <f aca="true" t="shared" si="18" ref="F44:AD44">IF(F$5=0,0,F19/F$5*100)</f>
        <v>24.91349480968858</v>
      </c>
      <c r="G44" s="20">
        <f t="shared" si="18"/>
        <v>20.422535211267608</v>
      </c>
      <c r="H44" s="20">
        <f t="shared" si="18"/>
        <v>29.25170068027211</v>
      </c>
      <c r="I44" s="20">
        <f t="shared" si="18"/>
        <v>15.18987341772152</v>
      </c>
      <c r="J44" s="20">
        <f t="shared" si="18"/>
        <v>27.67857142857143</v>
      </c>
      <c r="K44" s="20">
        <f t="shared" si="18"/>
        <v>0</v>
      </c>
      <c r="L44" s="20">
        <f t="shared" si="18"/>
        <v>0</v>
      </c>
      <c r="M44" s="20">
        <f t="shared" si="18"/>
        <v>18.421052631578945</v>
      </c>
      <c r="N44" s="20">
        <f t="shared" si="18"/>
        <v>50</v>
      </c>
      <c r="O44" s="20">
        <f t="shared" si="18"/>
        <v>63.63636363636363</v>
      </c>
      <c r="P44" s="20">
        <f t="shared" si="18"/>
        <v>37.5</v>
      </c>
      <c r="Q44" s="20">
        <f t="shared" si="18"/>
        <v>0</v>
      </c>
      <c r="R44" s="20">
        <f t="shared" si="18"/>
        <v>0</v>
      </c>
      <c r="S44" s="20">
        <f t="shared" si="18"/>
        <v>21.428571428571427</v>
      </c>
      <c r="T44" s="20">
        <f t="shared" si="18"/>
        <v>30.434782608695656</v>
      </c>
      <c r="U44" s="20">
        <f t="shared" si="18"/>
        <v>0</v>
      </c>
      <c r="V44" s="20">
        <f t="shared" si="18"/>
        <v>0</v>
      </c>
      <c r="W44" s="20">
        <f t="shared" si="18"/>
        <v>0</v>
      </c>
      <c r="X44" s="20">
        <f t="shared" si="18"/>
        <v>0</v>
      </c>
      <c r="Y44" s="20">
        <f t="shared" si="18"/>
        <v>0</v>
      </c>
      <c r="Z44" s="20">
        <f t="shared" si="18"/>
        <v>0</v>
      </c>
      <c r="AA44" s="20">
        <f t="shared" si="18"/>
        <v>0</v>
      </c>
      <c r="AB44" s="20">
        <f t="shared" si="18"/>
        <v>0</v>
      </c>
      <c r="AC44" s="20">
        <f t="shared" si="18"/>
        <v>0</v>
      </c>
      <c r="AD44" s="21">
        <f t="shared" si="18"/>
        <v>0</v>
      </c>
      <c r="AE44" s="74"/>
      <c r="AF44" s="74"/>
    </row>
    <row r="45" spans="2:32" ht="12.75" customHeight="1">
      <c r="B45" s="85" t="s">
        <v>89</v>
      </c>
      <c r="C45" s="84"/>
      <c r="D45" s="83"/>
      <c r="E45" s="78"/>
      <c r="F45" s="19">
        <f aca="true" t="shared" si="19" ref="F45:AD45">IF(F$5=0,0,F20/F$5*100)</f>
        <v>16.955017301038062</v>
      </c>
      <c r="G45" s="20">
        <f t="shared" si="19"/>
        <v>18.30985915492958</v>
      </c>
      <c r="H45" s="20">
        <f t="shared" si="19"/>
        <v>15.646258503401361</v>
      </c>
      <c r="I45" s="20">
        <f t="shared" si="19"/>
        <v>25.31645569620253</v>
      </c>
      <c r="J45" s="20">
        <f t="shared" si="19"/>
        <v>19.642857142857142</v>
      </c>
      <c r="K45" s="20">
        <f t="shared" si="19"/>
        <v>0</v>
      </c>
      <c r="L45" s="20">
        <f t="shared" si="19"/>
        <v>0</v>
      </c>
      <c r="M45" s="20">
        <f t="shared" si="19"/>
        <v>5.263157894736842</v>
      </c>
      <c r="N45" s="20">
        <f t="shared" si="19"/>
        <v>25</v>
      </c>
      <c r="O45" s="20">
        <f t="shared" si="19"/>
        <v>0</v>
      </c>
      <c r="P45" s="20">
        <f t="shared" si="19"/>
        <v>0</v>
      </c>
      <c r="Q45" s="20">
        <f t="shared" si="19"/>
        <v>0</v>
      </c>
      <c r="R45" s="20">
        <f t="shared" si="19"/>
        <v>0</v>
      </c>
      <c r="S45" s="20">
        <f t="shared" si="19"/>
        <v>28.57142857142857</v>
      </c>
      <c r="T45" s="20">
        <f t="shared" si="19"/>
        <v>0</v>
      </c>
      <c r="U45" s="20">
        <f t="shared" si="19"/>
        <v>0</v>
      </c>
      <c r="V45" s="20">
        <f t="shared" si="19"/>
        <v>0</v>
      </c>
      <c r="W45" s="20">
        <f t="shared" si="19"/>
        <v>0</v>
      </c>
      <c r="X45" s="20">
        <f t="shared" si="19"/>
        <v>0</v>
      </c>
      <c r="Y45" s="20">
        <f t="shared" si="19"/>
        <v>0</v>
      </c>
      <c r="Z45" s="20">
        <f t="shared" si="19"/>
        <v>0</v>
      </c>
      <c r="AA45" s="20">
        <f t="shared" si="19"/>
        <v>0</v>
      </c>
      <c r="AB45" s="20">
        <f t="shared" si="19"/>
        <v>0</v>
      </c>
      <c r="AC45" s="20">
        <f t="shared" si="19"/>
        <v>0</v>
      </c>
      <c r="AD45" s="21">
        <f t="shared" si="19"/>
        <v>0</v>
      </c>
      <c r="AE45" s="74"/>
      <c r="AF45" s="74"/>
    </row>
    <row r="46" spans="2:32" ht="12.75" customHeight="1">
      <c r="B46" s="82" t="s">
        <v>88</v>
      </c>
      <c r="C46" s="81"/>
      <c r="D46" s="77"/>
      <c r="E46" s="78"/>
      <c r="F46" s="19">
        <f aca="true" t="shared" si="20" ref="F46:AD46">IF(F$5=0,0,F21/F$5*100)</f>
        <v>0</v>
      </c>
      <c r="G46" s="20">
        <f t="shared" si="20"/>
        <v>0</v>
      </c>
      <c r="H46" s="20">
        <f t="shared" si="20"/>
        <v>0</v>
      </c>
      <c r="I46" s="20">
        <f t="shared" si="20"/>
        <v>0</v>
      </c>
      <c r="J46" s="20">
        <f t="shared" si="20"/>
        <v>0</v>
      </c>
      <c r="K46" s="20">
        <f t="shared" si="20"/>
        <v>0</v>
      </c>
      <c r="L46" s="20">
        <f t="shared" si="20"/>
        <v>0</v>
      </c>
      <c r="M46" s="20">
        <f t="shared" si="20"/>
        <v>0</v>
      </c>
      <c r="N46" s="20">
        <f t="shared" si="20"/>
        <v>0</v>
      </c>
      <c r="O46" s="20">
        <f t="shared" si="20"/>
        <v>0</v>
      </c>
      <c r="P46" s="20">
        <f t="shared" si="20"/>
        <v>0</v>
      </c>
      <c r="Q46" s="20">
        <f t="shared" si="20"/>
        <v>0</v>
      </c>
      <c r="R46" s="20">
        <f t="shared" si="20"/>
        <v>0</v>
      </c>
      <c r="S46" s="20">
        <f t="shared" si="20"/>
        <v>0</v>
      </c>
      <c r="T46" s="20">
        <f t="shared" si="20"/>
        <v>0</v>
      </c>
      <c r="U46" s="20">
        <f t="shared" si="20"/>
        <v>0</v>
      </c>
      <c r="V46" s="20">
        <f t="shared" si="20"/>
        <v>0</v>
      </c>
      <c r="W46" s="20">
        <f t="shared" si="20"/>
        <v>0</v>
      </c>
      <c r="X46" s="20">
        <f t="shared" si="20"/>
        <v>0</v>
      </c>
      <c r="Y46" s="20">
        <f t="shared" si="20"/>
        <v>0</v>
      </c>
      <c r="Z46" s="20">
        <f t="shared" si="20"/>
        <v>0</v>
      </c>
      <c r="AA46" s="20">
        <f t="shared" si="20"/>
        <v>0</v>
      </c>
      <c r="AB46" s="20">
        <f t="shared" si="20"/>
        <v>0</v>
      </c>
      <c r="AC46" s="20">
        <f t="shared" si="20"/>
        <v>0</v>
      </c>
      <c r="AD46" s="21">
        <f t="shared" si="20"/>
        <v>0</v>
      </c>
      <c r="AE46" s="74"/>
      <c r="AF46" s="74"/>
    </row>
    <row r="47" spans="2:32" ht="12.75" customHeight="1">
      <c r="B47" s="203"/>
      <c r="C47" s="79"/>
      <c r="D47" s="80"/>
      <c r="E47" s="80" t="s">
        <v>87</v>
      </c>
      <c r="F47" s="19">
        <f aca="true" t="shared" si="21" ref="F47:AD47">IF(F$5=0,0,F22/F$5*100)</f>
        <v>0</v>
      </c>
      <c r="G47" s="20">
        <f t="shared" si="21"/>
        <v>0</v>
      </c>
      <c r="H47" s="20">
        <f t="shared" si="21"/>
        <v>0</v>
      </c>
      <c r="I47" s="20">
        <f t="shared" si="21"/>
        <v>0</v>
      </c>
      <c r="J47" s="20">
        <f t="shared" si="21"/>
        <v>0</v>
      </c>
      <c r="K47" s="20">
        <f t="shared" si="21"/>
        <v>0</v>
      </c>
      <c r="L47" s="20">
        <f t="shared" si="21"/>
        <v>0</v>
      </c>
      <c r="M47" s="20">
        <f t="shared" si="21"/>
        <v>0</v>
      </c>
      <c r="N47" s="20">
        <f t="shared" si="21"/>
        <v>0</v>
      </c>
      <c r="O47" s="20">
        <f t="shared" si="21"/>
        <v>0</v>
      </c>
      <c r="P47" s="20">
        <f t="shared" si="21"/>
        <v>0</v>
      </c>
      <c r="Q47" s="20">
        <f t="shared" si="21"/>
        <v>0</v>
      </c>
      <c r="R47" s="20">
        <f t="shared" si="21"/>
        <v>0</v>
      </c>
      <c r="S47" s="20">
        <f t="shared" si="21"/>
        <v>0</v>
      </c>
      <c r="T47" s="20">
        <f t="shared" si="21"/>
        <v>0</v>
      </c>
      <c r="U47" s="20">
        <f t="shared" si="21"/>
        <v>0</v>
      </c>
      <c r="V47" s="20">
        <f t="shared" si="21"/>
        <v>0</v>
      </c>
      <c r="W47" s="20">
        <f t="shared" si="21"/>
        <v>0</v>
      </c>
      <c r="X47" s="20">
        <f t="shared" si="21"/>
        <v>0</v>
      </c>
      <c r="Y47" s="20">
        <f t="shared" si="21"/>
        <v>0</v>
      </c>
      <c r="Z47" s="20">
        <f t="shared" si="21"/>
        <v>0</v>
      </c>
      <c r="AA47" s="20">
        <f t="shared" si="21"/>
        <v>0</v>
      </c>
      <c r="AB47" s="20">
        <f t="shared" si="21"/>
        <v>0</v>
      </c>
      <c r="AC47" s="20">
        <f t="shared" si="21"/>
        <v>0</v>
      </c>
      <c r="AD47" s="21">
        <f t="shared" si="21"/>
        <v>0</v>
      </c>
      <c r="AE47" s="74"/>
      <c r="AF47" s="74"/>
    </row>
    <row r="48" spans="2:32" ht="12.75" customHeight="1">
      <c r="B48" s="205" t="s">
        <v>86</v>
      </c>
      <c r="C48" s="79"/>
      <c r="D48" s="80"/>
      <c r="E48" s="80" t="s">
        <v>85</v>
      </c>
      <c r="F48" s="19">
        <f aca="true" t="shared" si="22" ref="F48:AD48">IF(F$5=0,0,F23/F$5*100)</f>
        <v>0</v>
      </c>
      <c r="G48" s="20">
        <f t="shared" si="22"/>
        <v>0</v>
      </c>
      <c r="H48" s="20">
        <f t="shared" si="22"/>
        <v>0</v>
      </c>
      <c r="I48" s="20">
        <f t="shared" si="22"/>
        <v>0</v>
      </c>
      <c r="J48" s="20">
        <f t="shared" si="22"/>
        <v>0</v>
      </c>
      <c r="K48" s="20">
        <f t="shared" si="22"/>
        <v>0</v>
      </c>
      <c r="L48" s="20">
        <f t="shared" si="22"/>
        <v>0</v>
      </c>
      <c r="M48" s="20">
        <f t="shared" si="22"/>
        <v>0</v>
      </c>
      <c r="N48" s="20">
        <f t="shared" si="22"/>
        <v>0</v>
      </c>
      <c r="O48" s="20">
        <f t="shared" si="22"/>
        <v>0</v>
      </c>
      <c r="P48" s="20">
        <f t="shared" si="22"/>
        <v>0</v>
      </c>
      <c r="Q48" s="20">
        <f t="shared" si="22"/>
        <v>0</v>
      </c>
      <c r="R48" s="20">
        <f t="shared" si="22"/>
        <v>0</v>
      </c>
      <c r="S48" s="20">
        <f t="shared" si="22"/>
        <v>0</v>
      </c>
      <c r="T48" s="20">
        <f t="shared" si="22"/>
        <v>0</v>
      </c>
      <c r="U48" s="20">
        <f t="shared" si="22"/>
        <v>0</v>
      </c>
      <c r="V48" s="20">
        <f t="shared" si="22"/>
        <v>0</v>
      </c>
      <c r="W48" s="20">
        <f t="shared" si="22"/>
        <v>0</v>
      </c>
      <c r="X48" s="20">
        <f t="shared" si="22"/>
        <v>0</v>
      </c>
      <c r="Y48" s="20">
        <f t="shared" si="22"/>
        <v>0</v>
      </c>
      <c r="Z48" s="20">
        <f t="shared" si="22"/>
        <v>0</v>
      </c>
      <c r="AA48" s="20">
        <f t="shared" si="22"/>
        <v>0</v>
      </c>
      <c r="AB48" s="20">
        <f t="shared" si="22"/>
        <v>0</v>
      </c>
      <c r="AC48" s="20">
        <f t="shared" si="22"/>
        <v>0</v>
      </c>
      <c r="AD48" s="21">
        <f t="shared" si="22"/>
        <v>0</v>
      </c>
      <c r="AE48" s="74"/>
      <c r="AF48" s="74"/>
    </row>
    <row r="49" spans="2:32" ht="12.75" customHeight="1">
      <c r="B49" s="205" t="s">
        <v>84</v>
      </c>
      <c r="C49" s="79"/>
      <c r="D49" s="80"/>
      <c r="E49" s="80" t="s">
        <v>83</v>
      </c>
      <c r="F49" s="19">
        <f aca="true" t="shared" si="23" ref="F49:AD49">IF(F$5=0,0,F24/F$5*100)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  <c r="J49" s="20">
        <f t="shared" si="23"/>
        <v>0</v>
      </c>
      <c r="K49" s="20">
        <f t="shared" si="23"/>
        <v>0</v>
      </c>
      <c r="L49" s="20">
        <f t="shared" si="23"/>
        <v>0</v>
      </c>
      <c r="M49" s="20">
        <f t="shared" si="23"/>
        <v>0</v>
      </c>
      <c r="N49" s="20">
        <f t="shared" si="23"/>
        <v>0</v>
      </c>
      <c r="O49" s="20">
        <f t="shared" si="23"/>
        <v>0</v>
      </c>
      <c r="P49" s="20">
        <f t="shared" si="23"/>
        <v>0</v>
      </c>
      <c r="Q49" s="20">
        <f t="shared" si="23"/>
        <v>0</v>
      </c>
      <c r="R49" s="20">
        <f t="shared" si="23"/>
        <v>0</v>
      </c>
      <c r="S49" s="20">
        <f t="shared" si="23"/>
        <v>0</v>
      </c>
      <c r="T49" s="20">
        <f t="shared" si="23"/>
        <v>0</v>
      </c>
      <c r="U49" s="20">
        <f t="shared" si="23"/>
        <v>0</v>
      </c>
      <c r="V49" s="20">
        <f t="shared" si="23"/>
        <v>0</v>
      </c>
      <c r="W49" s="20">
        <f t="shared" si="23"/>
        <v>0</v>
      </c>
      <c r="X49" s="20">
        <f t="shared" si="23"/>
        <v>0</v>
      </c>
      <c r="Y49" s="20">
        <f t="shared" si="23"/>
        <v>0</v>
      </c>
      <c r="Z49" s="20">
        <f t="shared" si="23"/>
        <v>0</v>
      </c>
      <c r="AA49" s="20">
        <f t="shared" si="23"/>
        <v>0</v>
      </c>
      <c r="AB49" s="20">
        <f t="shared" si="23"/>
        <v>0</v>
      </c>
      <c r="AC49" s="20">
        <f t="shared" si="23"/>
        <v>0</v>
      </c>
      <c r="AD49" s="21">
        <f t="shared" si="23"/>
        <v>0</v>
      </c>
      <c r="AE49" s="74"/>
      <c r="AF49" s="74"/>
    </row>
    <row r="50" spans="2:32" ht="12.75" customHeight="1">
      <c r="B50" s="205" t="s">
        <v>82</v>
      </c>
      <c r="C50" s="77"/>
      <c r="D50" s="78"/>
      <c r="E50" s="78" t="s">
        <v>81</v>
      </c>
      <c r="F50" s="19">
        <f aca="true" t="shared" si="24" ref="F50:AD50">IF(F$5=0,0,F25/F$5*100)</f>
        <v>0</v>
      </c>
      <c r="G50" s="20">
        <f t="shared" si="24"/>
        <v>0</v>
      </c>
      <c r="H50" s="20">
        <f t="shared" si="24"/>
        <v>0</v>
      </c>
      <c r="I50" s="20">
        <f t="shared" si="24"/>
        <v>0</v>
      </c>
      <c r="J50" s="20">
        <f t="shared" si="24"/>
        <v>0</v>
      </c>
      <c r="K50" s="20">
        <f t="shared" si="24"/>
        <v>0</v>
      </c>
      <c r="L50" s="20">
        <f t="shared" si="24"/>
        <v>0</v>
      </c>
      <c r="M50" s="20">
        <f t="shared" si="24"/>
        <v>0</v>
      </c>
      <c r="N50" s="20">
        <f t="shared" si="24"/>
        <v>0</v>
      </c>
      <c r="O50" s="20">
        <f t="shared" si="24"/>
        <v>0</v>
      </c>
      <c r="P50" s="20">
        <f t="shared" si="24"/>
        <v>0</v>
      </c>
      <c r="Q50" s="20">
        <f t="shared" si="24"/>
        <v>0</v>
      </c>
      <c r="R50" s="20">
        <f t="shared" si="24"/>
        <v>0</v>
      </c>
      <c r="S50" s="20">
        <f t="shared" si="24"/>
        <v>0</v>
      </c>
      <c r="T50" s="20">
        <f t="shared" si="24"/>
        <v>0</v>
      </c>
      <c r="U50" s="20">
        <f t="shared" si="24"/>
        <v>0</v>
      </c>
      <c r="V50" s="20">
        <f t="shared" si="24"/>
        <v>0</v>
      </c>
      <c r="W50" s="20">
        <f t="shared" si="24"/>
        <v>0</v>
      </c>
      <c r="X50" s="20">
        <f t="shared" si="24"/>
        <v>0</v>
      </c>
      <c r="Y50" s="20">
        <f t="shared" si="24"/>
        <v>0</v>
      </c>
      <c r="Z50" s="20">
        <f t="shared" si="24"/>
        <v>0</v>
      </c>
      <c r="AA50" s="20">
        <f t="shared" si="24"/>
        <v>0</v>
      </c>
      <c r="AB50" s="20">
        <f t="shared" si="24"/>
        <v>0</v>
      </c>
      <c r="AC50" s="20">
        <f t="shared" si="24"/>
        <v>0</v>
      </c>
      <c r="AD50" s="21">
        <f t="shared" si="24"/>
        <v>0</v>
      </c>
      <c r="AE50" s="74"/>
      <c r="AF50" s="74"/>
    </row>
    <row r="51" spans="2:32" ht="12.75" customHeight="1">
      <c r="B51" s="205" t="s">
        <v>80</v>
      </c>
      <c r="C51" s="79" t="s">
        <v>79</v>
      </c>
      <c r="D51" s="80"/>
      <c r="E51" s="80" t="s">
        <v>78</v>
      </c>
      <c r="F51" s="19">
        <f aca="true" t="shared" si="25" ref="F51:AD51">IF(F$5=0,0,F26/F$5*100)</f>
        <v>7.958477508650519</v>
      </c>
      <c r="G51" s="20">
        <f t="shared" si="25"/>
        <v>9.859154929577464</v>
      </c>
      <c r="H51" s="20">
        <f t="shared" si="25"/>
        <v>6.122448979591836</v>
      </c>
      <c r="I51" s="20">
        <f t="shared" si="25"/>
        <v>13.924050632911392</v>
      </c>
      <c r="J51" s="20">
        <f t="shared" si="25"/>
        <v>5.357142857142857</v>
      </c>
      <c r="K51" s="20">
        <f t="shared" si="25"/>
        <v>0</v>
      </c>
      <c r="L51" s="20">
        <f t="shared" si="25"/>
        <v>0</v>
      </c>
      <c r="M51" s="20">
        <f t="shared" si="25"/>
        <v>7.894736842105263</v>
      </c>
      <c r="N51" s="20">
        <f t="shared" si="25"/>
        <v>0</v>
      </c>
      <c r="O51" s="20">
        <f t="shared" si="25"/>
        <v>0</v>
      </c>
      <c r="P51" s="20">
        <f t="shared" si="25"/>
        <v>12.5</v>
      </c>
      <c r="Q51" s="20">
        <f t="shared" si="25"/>
        <v>0</v>
      </c>
      <c r="R51" s="20">
        <f t="shared" si="25"/>
        <v>0</v>
      </c>
      <c r="S51" s="20">
        <f t="shared" si="25"/>
        <v>0</v>
      </c>
      <c r="T51" s="20">
        <f t="shared" si="25"/>
        <v>8.695652173913043</v>
      </c>
      <c r="U51" s="20">
        <f t="shared" si="25"/>
        <v>0</v>
      </c>
      <c r="V51" s="20">
        <f t="shared" si="25"/>
        <v>0</v>
      </c>
      <c r="W51" s="20">
        <f t="shared" si="25"/>
        <v>0</v>
      </c>
      <c r="X51" s="20">
        <f t="shared" si="25"/>
        <v>0</v>
      </c>
      <c r="Y51" s="20">
        <f t="shared" si="25"/>
        <v>0</v>
      </c>
      <c r="Z51" s="20">
        <f t="shared" si="25"/>
        <v>0</v>
      </c>
      <c r="AA51" s="20">
        <f t="shared" si="25"/>
        <v>0</v>
      </c>
      <c r="AB51" s="20">
        <f t="shared" si="25"/>
        <v>0</v>
      </c>
      <c r="AC51" s="20">
        <f t="shared" si="25"/>
        <v>0</v>
      </c>
      <c r="AD51" s="21">
        <f t="shared" si="25"/>
        <v>0</v>
      </c>
      <c r="AE51" s="74"/>
      <c r="AF51" s="74"/>
    </row>
    <row r="52" spans="2:32" ht="12.75" customHeight="1">
      <c r="B52" s="204"/>
      <c r="C52" s="77" t="s">
        <v>76</v>
      </c>
      <c r="D52" s="78"/>
      <c r="E52" s="78" t="s">
        <v>75</v>
      </c>
      <c r="F52" s="22">
        <f aca="true" t="shared" si="26" ref="F52:AD52">IF(F$5=0,0,F27/F$5*100)</f>
        <v>4.498269896193772</v>
      </c>
      <c r="G52" s="23">
        <f t="shared" si="26"/>
        <v>2.112676056338028</v>
      </c>
      <c r="H52" s="23">
        <f t="shared" si="26"/>
        <v>6.802721088435375</v>
      </c>
      <c r="I52" s="23">
        <f t="shared" si="26"/>
        <v>3.79746835443038</v>
      </c>
      <c r="J52" s="23">
        <f t="shared" si="26"/>
        <v>6.25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>
        <f t="shared" si="26"/>
        <v>0</v>
      </c>
      <c r="O52" s="23">
        <f t="shared" si="26"/>
        <v>0</v>
      </c>
      <c r="P52" s="23">
        <f t="shared" si="26"/>
        <v>0</v>
      </c>
      <c r="Q52" s="23">
        <f t="shared" si="26"/>
        <v>0</v>
      </c>
      <c r="R52" s="23">
        <f t="shared" si="26"/>
        <v>0</v>
      </c>
      <c r="S52" s="23">
        <f t="shared" si="26"/>
        <v>0</v>
      </c>
      <c r="T52" s="23">
        <f t="shared" si="26"/>
        <v>13.043478260869565</v>
      </c>
      <c r="U52" s="23">
        <f t="shared" si="26"/>
        <v>0</v>
      </c>
      <c r="V52" s="23">
        <f t="shared" si="26"/>
        <v>0</v>
      </c>
      <c r="W52" s="23">
        <f t="shared" si="26"/>
        <v>0</v>
      </c>
      <c r="X52" s="23">
        <f t="shared" si="26"/>
        <v>0</v>
      </c>
      <c r="Y52" s="23">
        <f t="shared" si="26"/>
        <v>0</v>
      </c>
      <c r="Z52" s="23">
        <f t="shared" si="26"/>
        <v>0</v>
      </c>
      <c r="AA52" s="23">
        <f t="shared" si="26"/>
        <v>0</v>
      </c>
      <c r="AB52" s="23">
        <f t="shared" si="26"/>
        <v>0</v>
      </c>
      <c r="AC52" s="23">
        <f t="shared" si="26"/>
        <v>0</v>
      </c>
      <c r="AD52" s="24">
        <f t="shared" si="26"/>
        <v>0</v>
      </c>
      <c r="AE52" s="74"/>
      <c r="AF52" s="74"/>
    </row>
    <row r="53" spans="4:32" ht="11.25">
      <c r="D53" s="75"/>
      <c r="E53" s="74"/>
      <c r="F53" s="121"/>
      <c r="G53" s="121"/>
      <c r="H53" s="121"/>
      <c r="I53" s="121"/>
      <c r="J53" s="121"/>
      <c r="K53" s="121"/>
      <c r="L53" s="121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4"/>
      <c r="AF53" s="74"/>
    </row>
    <row r="54" spans="4:32" ht="11.25">
      <c r="D54" s="75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AE54" s="74"/>
      <c r="AF54" s="74"/>
    </row>
    <row r="55" spans="4:32" ht="11.25">
      <c r="D55" s="75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AE55" s="74"/>
      <c r="AF55" s="74"/>
    </row>
    <row r="56" spans="4:32" ht="11.25">
      <c r="D56" s="75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AE56" s="74"/>
      <c r="AF56" s="74"/>
    </row>
    <row r="57" spans="4:32" ht="11.25">
      <c r="D57" s="75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AE57" s="74"/>
      <c r="AF57" s="74"/>
    </row>
    <row r="58" spans="4:32" ht="11.25">
      <c r="D58" s="75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AE58" s="74"/>
      <c r="AF58" s="74"/>
    </row>
    <row r="59" spans="4:32" ht="11.25">
      <c r="D59" s="75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AE59" s="74"/>
      <c r="AF59" s="74"/>
    </row>
    <row r="60" spans="4:32" ht="11.25">
      <c r="D60" s="75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AE60" s="74"/>
      <c r="AF60" s="74"/>
    </row>
    <row r="61" spans="4:32" ht="11.25">
      <c r="D61" s="75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AE61" s="74"/>
      <c r="AF61" s="74"/>
    </row>
    <row r="62" spans="4:32" ht="11.25">
      <c r="D62" s="75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AE62" s="74"/>
      <c r="AF62" s="74"/>
    </row>
    <row r="63" spans="4:32" ht="11.25">
      <c r="D63" s="75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AE63" s="74"/>
      <c r="AF63" s="74"/>
    </row>
    <row r="64" spans="4:32" ht="11.25">
      <c r="D64" s="75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AE64" s="74"/>
      <c r="AF64" s="74"/>
    </row>
    <row r="65" spans="4:32" ht="11.25">
      <c r="D65" s="75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AE65" s="74"/>
      <c r="AF65" s="74"/>
    </row>
    <row r="66" spans="4:32" ht="11.25">
      <c r="D66" s="75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AE66" s="74"/>
      <c r="AF66" s="74"/>
    </row>
    <row r="67" spans="4:32" ht="11.25">
      <c r="D67" s="75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AE67" s="74"/>
      <c r="AF67" s="74"/>
    </row>
    <row r="68" spans="4:32" ht="11.25">
      <c r="D68" s="75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AE68" s="74"/>
      <c r="AF68" s="74"/>
    </row>
    <row r="69" spans="4:32" ht="11.25">
      <c r="D69" s="75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AE69" s="74"/>
      <c r="AF69" s="74"/>
    </row>
    <row r="70" spans="4:32" ht="11.25">
      <c r="D70" s="75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AE70" s="74"/>
      <c r="AF70" s="74"/>
    </row>
    <row r="71" spans="4:21" ht="11.25">
      <c r="D71" s="75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6:21" ht="11.25"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6:12" ht="11.25">
      <c r="F73" s="74"/>
      <c r="G73" s="74"/>
      <c r="H73" s="74"/>
      <c r="I73" s="74"/>
      <c r="J73" s="74"/>
      <c r="K73" s="74"/>
      <c r="L73" s="74"/>
    </row>
  </sheetData>
  <sheetProtection/>
  <mergeCells count="13">
    <mergeCell ref="AC3:AD3"/>
    <mergeCell ref="S3:T3"/>
    <mergeCell ref="U3:V3"/>
    <mergeCell ref="W3:X3"/>
    <mergeCell ref="Y3:Z3"/>
    <mergeCell ref="M3:N3"/>
    <mergeCell ref="O3:P3"/>
    <mergeCell ref="Q3:R3"/>
    <mergeCell ref="AA3:AB3"/>
    <mergeCell ref="F3:H3"/>
    <mergeCell ref="B3:E4"/>
    <mergeCell ref="I3:J3"/>
    <mergeCell ref="K3:L3"/>
  </mergeCells>
  <printOptions/>
  <pageMargins left="0.5905511811023623" right="0.1968503937007874" top="0.5118110236220472" bottom="0.5905511811023623" header="0" footer="0"/>
  <pageSetup blackAndWhite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94"/>
  <sheetViews>
    <sheetView zoomScalePageLayoutView="0" workbookViewId="0" topLeftCell="A37">
      <selection activeCell="L24" sqref="L24"/>
    </sheetView>
  </sheetViews>
  <sheetFormatPr defaultColWidth="12.125" defaultRowHeight="13.5"/>
  <cols>
    <col min="1" max="1" width="4.50390625" style="4" customWidth="1"/>
    <col min="2" max="2" width="13.50390625" style="5" customWidth="1"/>
    <col min="3" max="3" width="3.875" style="5" customWidth="1"/>
    <col min="4" max="4" width="8.125" style="6" customWidth="1"/>
    <col min="5" max="23" width="6.625" style="6" customWidth="1"/>
    <col min="24" max="24" width="6.625" style="4" customWidth="1"/>
    <col min="25" max="16384" width="12.125" style="4" customWidth="1"/>
  </cols>
  <sheetData>
    <row r="1" spans="1:22" s="1" customFormat="1" ht="15.75" customHeight="1">
      <c r="A1" s="3" t="s">
        <v>74</v>
      </c>
      <c r="B1" s="3"/>
      <c r="V1" s="3"/>
    </row>
    <row r="2" spans="1:24" s="1" customFormat="1" ht="15.75" customHeight="1">
      <c r="A2" s="2" t="s">
        <v>39</v>
      </c>
      <c r="B2" s="2"/>
      <c r="L2" s="10"/>
      <c r="X2" s="10" t="s">
        <v>2</v>
      </c>
    </row>
    <row r="3" spans="1:24" ht="11.25" customHeight="1">
      <c r="A3" s="234" t="s">
        <v>18</v>
      </c>
      <c r="B3" s="235"/>
      <c r="C3" s="236"/>
      <c r="D3" s="249" t="s">
        <v>19</v>
      </c>
      <c r="E3" s="228" t="s">
        <v>45</v>
      </c>
      <c r="F3" s="228" t="s">
        <v>20</v>
      </c>
      <c r="G3" s="225" t="s">
        <v>46</v>
      </c>
      <c r="H3" s="228" t="s">
        <v>21</v>
      </c>
      <c r="I3" s="228" t="s">
        <v>22</v>
      </c>
      <c r="J3" s="225" t="s">
        <v>23</v>
      </c>
      <c r="K3" s="228" t="s">
        <v>24</v>
      </c>
      <c r="L3" s="228" t="s">
        <v>47</v>
      </c>
      <c r="M3" s="228" t="s">
        <v>48</v>
      </c>
      <c r="N3" s="231" t="s">
        <v>49</v>
      </c>
      <c r="O3" s="225" t="s">
        <v>50</v>
      </c>
      <c r="P3" s="225" t="s">
        <v>51</v>
      </c>
      <c r="Q3" s="225" t="s">
        <v>52</v>
      </c>
      <c r="R3" s="225" t="s">
        <v>53</v>
      </c>
      <c r="S3" s="228" t="s">
        <v>54</v>
      </c>
      <c r="T3" s="228" t="s">
        <v>55</v>
      </c>
      <c r="U3" s="228" t="s">
        <v>25</v>
      </c>
      <c r="V3" s="225" t="s">
        <v>26</v>
      </c>
      <c r="W3" s="225" t="s">
        <v>27</v>
      </c>
      <c r="X3" s="228" t="s">
        <v>28</v>
      </c>
    </row>
    <row r="4" spans="1:24" ht="11.25" customHeight="1">
      <c r="A4" s="237"/>
      <c r="B4" s="238"/>
      <c r="C4" s="239"/>
      <c r="D4" s="250"/>
      <c r="E4" s="229"/>
      <c r="F4" s="229"/>
      <c r="G4" s="226"/>
      <c r="H4" s="229"/>
      <c r="I4" s="229"/>
      <c r="J4" s="226"/>
      <c r="K4" s="229"/>
      <c r="L4" s="229"/>
      <c r="M4" s="229"/>
      <c r="N4" s="232"/>
      <c r="O4" s="226"/>
      <c r="P4" s="226"/>
      <c r="Q4" s="226"/>
      <c r="R4" s="226"/>
      <c r="S4" s="229"/>
      <c r="T4" s="229"/>
      <c r="U4" s="229"/>
      <c r="V4" s="226"/>
      <c r="W4" s="226"/>
      <c r="X4" s="229"/>
    </row>
    <row r="5" spans="1:24" ht="11.25" customHeight="1">
      <c r="A5" s="240"/>
      <c r="B5" s="241"/>
      <c r="C5" s="242"/>
      <c r="D5" s="251"/>
      <c r="E5" s="230"/>
      <c r="F5" s="230"/>
      <c r="G5" s="227"/>
      <c r="H5" s="230"/>
      <c r="I5" s="230"/>
      <c r="J5" s="227"/>
      <c r="K5" s="230"/>
      <c r="L5" s="230"/>
      <c r="M5" s="230"/>
      <c r="N5" s="233"/>
      <c r="O5" s="227"/>
      <c r="P5" s="227"/>
      <c r="Q5" s="227"/>
      <c r="R5" s="227"/>
      <c r="S5" s="230"/>
      <c r="T5" s="230"/>
      <c r="U5" s="230"/>
      <c r="V5" s="227"/>
      <c r="W5" s="227"/>
      <c r="X5" s="230"/>
    </row>
    <row r="6" spans="1:24" ht="14.25" customHeight="1">
      <c r="A6" s="243" t="s">
        <v>1</v>
      </c>
      <c r="B6" s="244"/>
      <c r="C6" s="11" t="s">
        <v>4</v>
      </c>
      <c r="D6" s="39">
        <v>2059</v>
      </c>
      <c r="E6" s="40">
        <v>14</v>
      </c>
      <c r="F6" s="40">
        <v>1</v>
      </c>
      <c r="G6" s="40">
        <v>0</v>
      </c>
      <c r="H6" s="40">
        <v>79</v>
      </c>
      <c r="I6" s="40">
        <v>1153</v>
      </c>
      <c r="J6" s="40">
        <v>24</v>
      </c>
      <c r="K6" s="40">
        <v>9</v>
      </c>
      <c r="L6" s="60">
        <v>106</v>
      </c>
      <c r="M6" s="60">
        <v>175</v>
      </c>
      <c r="N6" s="40">
        <v>10</v>
      </c>
      <c r="O6" s="40">
        <v>2</v>
      </c>
      <c r="P6" s="40">
        <v>7</v>
      </c>
      <c r="Q6" s="40">
        <v>89</v>
      </c>
      <c r="R6" s="40">
        <v>105</v>
      </c>
      <c r="S6" s="40">
        <v>8</v>
      </c>
      <c r="T6" s="40">
        <v>146</v>
      </c>
      <c r="U6" s="40">
        <v>1</v>
      </c>
      <c r="V6" s="40">
        <v>59</v>
      </c>
      <c r="W6" s="40">
        <v>65</v>
      </c>
      <c r="X6" s="41">
        <v>6</v>
      </c>
    </row>
    <row r="7" spans="1:24" ht="14.25" customHeight="1">
      <c r="A7" s="245"/>
      <c r="B7" s="246"/>
      <c r="C7" s="11" t="s">
        <v>5</v>
      </c>
      <c r="D7" s="39">
        <v>1212</v>
      </c>
      <c r="E7" s="40">
        <v>13</v>
      </c>
      <c r="F7" s="40">
        <v>1</v>
      </c>
      <c r="G7" s="40">
        <v>0</v>
      </c>
      <c r="H7" s="40">
        <v>75</v>
      </c>
      <c r="I7" s="40">
        <v>826</v>
      </c>
      <c r="J7" s="40">
        <v>22</v>
      </c>
      <c r="K7" s="40">
        <v>6</v>
      </c>
      <c r="L7" s="40">
        <v>58</v>
      </c>
      <c r="M7" s="40">
        <v>41</v>
      </c>
      <c r="N7" s="40">
        <v>0</v>
      </c>
      <c r="O7" s="40">
        <v>1</v>
      </c>
      <c r="P7" s="40">
        <v>2</v>
      </c>
      <c r="Q7" s="40">
        <v>32</v>
      </c>
      <c r="R7" s="40">
        <v>26</v>
      </c>
      <c r="S7" s="40">
        <v>3</v>
      </c>
      <c r="T7" s="40">
        <v>24</v>
      </c>
      <c r="U7" s="40">
        <v>1</v>
      </c>
      <c r="V7" s="40">
        <v>33</v>
      </c>
      <c r="W7" s="40">
        <v>42</v>
      </c>
      <c r="X7" s="41">
        <v>6</v>
      </c>
    </row>
    <row r="8" spans="1:24" ht="14.25" customHeight="1">
      <c r="A8" s="247"/>
      <c r="B8" s="248"/>
      <c r="C8" s="11" t="s">
        <v>6</v>
      </c>
      <c r="D8" s="39">
        <v>847</v>
      </c>
      <c r="E8" s="40">
        <v>1</v>
      </c>
      <c r="F8" s="40">
        <v>0</v>
      </c>
      <c r="G8" s="40">
        <v>0</v>
      </c>
      <c r="H8" s="40">
        <v>4</v>
      </c>
      <c r="I8" s="40">
        <v>327</v>
      </c>
      <c r="J8" s="40">
        <v>2</v>
      </c>
      <c r="K8" s="40">
        <v>3</v>
      </c>
      <c r="L8" s="40">
        <v>48</v>
      </c>
      <c r="M8" s="40">
        <v>134</v>
      </c>
      <c r="N8" s="40">
        <v>10</v>
      </c>
      <c r="O8" s="40">
        <v>1</v>
      </c>
      <c r="P8" s="40">
        <v>5</v>
      </c>
      <c r="Q8" s="40">
        <v>57</v>
      </c>
      <c r="R8" s="40">
        <v>79</v>
      </c>
      <c r="S8" s="40">
        <v>5</v>
      </c>
      <c r="T8" s="40">
        <v>122</v>
      </c>
      <c r="U8" s="40">
        <v>0</v>
      </c>
      <c r="V8" s="40">
        <v>26</v>
      </c>
      <c r="W8" s="40">
        <v>23</v>
      </c>
      <c r="X8" s="41">
        <v>0</v>
      </c>
    </row>
    <row r="9" spans="1:45" ht="14.25" customHeight="1">
      <c r="A9" s="252" t="s">
        <v>31</v>
      </c>
      <c r="B9" s="14"/>
      <c r="C9" s="25" t="s">
        <v>4</v>
      </c>
      <c r="D9" s="59">
        <v>1966</v>
      </c>
      <c r="E9" s="60">
        <v>14</v>
      </c>
      <c r="F9" s="60">
        <v>1</v>
      </c>
      <c r="G9" s="60">
        <v>0</v>
      </c>
      <c r="H9" s="60">
        <v>75</v>
      </c>
      <c r="I9" s="60">
        <v>1133</v>
      </c>
      <c r="J9" s="60">
        <v>18</v>
      </c>
      <c r="K9" s="60">
        <v>7</v>
      </c>
      <c r="L9" s="60">
        <v>102</v>
      </c>
      <c r="M9" s="60">
        <v>164</v>
      </c>
      <c r="N9" s="60">
        <v>9</v>
      </c>
      <c r="O9" s="60">
        <v>2</v>
      </c>
      <c r="P9" s="60">
        <v>7</v>
      </c>
      <c r="Q9" s="60">
        <v>73</v>
      </c>
      <c r="R9" s="60">
        <v>83</v>
      </c>
      <c r="S9" s="60">
        <v>8</v>
      </c>
      <c r="T9" s="60">
        <v>141</v>
      </c>
      <c r="U9" s="60">
        <v>1</v>
      </c>
      <c r="V9" s="60">
        <v>57</v>
      </c>
      <c r="W9" s="60">
        <v>65</v>
      </c>
      <c r="X9" s="61">
        <v>6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9"/>
      <c r="AS9" s="9"/>
    </row>
    <row r="10" spans="1:45" ht="14.25" customHeight="1">
      <c r="A10" s="252"/>
      <c r="B10" s="14" t="s">
        <v>29</v>
      </c>
      <c r="C10" s="13" t="s">
        <v>5</v>
      </c>
      <c r="D10" s="39">
        <v>1164</v>
      </c>
      <c r="E10" s="40">
        <v>13</v>
      </c>
      <c r="F10" s="40">
        <v>1</v>
      </c>
      <c r="G10" s="40">
        <v>0</v>
      </c>
      <c r="H10" s="40">
        <v>71</v>
      </c>
      <c r="I10" s="40">
        <v>810</v>
      </c>
      <c r="J10" s="40">
        <v>16</v>
      </c>
      <c r="K10" s="40">
        <v>4</v>
      </c>
      <c r="L10" s="40">
        <v>57</v>
      </c>
      <c r="M10" s="40">
        <v>37</v>
      </c>
      <c r="N10" s="40">
        <v>0</v>
      </c>
      <c r="O10" s="40">
        <v>1</v>
      </c>
      <c r="P10" s="40">
        <v>2</v>
      </c>
      <c r="Q10" s="40">
        <v>27</v>
      </c>
      <c r="R10" s="40">
        <v>19</v>
      </c>
      <c r="S10" s="40">
        <v>3</v>
      </c>
      <c r="T10" s="40">
        <v>22</v>
      </c>
      <c r="U10" s="40">
        <v>1</v>
      </c>
      <c r="V10" s="40">
        <v>32</v>
      </c>
      <c r="W10" s="40">
        <v>42</v>
      </c>
      <c r="X10" s="41">
        <v>6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9"/>
      <c r="AS10" s="9"/>
    </row>
    <row r="11" spans="1:45" ht="14.25" customHeight="1">
      <c r="A11" s="252"/>
      <c r="B11" s="15"/>
      <c r="C11" s="13" t="s">
        <v>6</v>
      </c>
      <c r="D11" s="39">
        <v>802</v>
      </c>
      <c r="E11" s="40">
        <v>1</v>
      </c>
      <c r="F11" s="40">
        <v>0</v>
      </c>
      <c r="G11" s="40">
        <v>0</v>
      </c>
      <c r="H11" s="40">
        <v>4</v>
      </c>
      <c r="I11" s="40">
        <v>323</v>
      </c>
      <c r="J11" s="40">
        <v>2</v>
      </c>
      <c r="K11" s="40">
        <v>3</v>
      </c>
      <c r="L11" s="40">
        <v>45</v>
      </c>
      <c r="M11" s="40">
        <v>127</v>
      </c>
      <c r="N11" s="40">
        <v>9</v>
      </c>
      <c r="O11" s="40">
        <v>1</v>
      </c>
      <c r="P11" s="40">
        <v>5</v>
      </c>
      <c r="Q11" s="40">
        <v>46</v>
      </c>
      <c r="R11" s="40">
        <v>64</v>
      </c>
      <c r="S11" s="40">
        <v>5</v>
      </c>
      <c r="T11" s="40">
        <v>119</v>
      </c>
      <c r="U11" s="40">
        <v>0</v>
      </c>
      <c r="V11" s="40">
        <v>25</v>
      </c>
      <c r="W11" s="40">
        <v>23</v>
      </c>
      <c r="X11" s="41"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9"/>
      <c r="AS11" s="9"/>
    </row>
    <row r="12" spans="1:45" ht="14.25" customHeight="1">
      <c r="A12" s="252"/>
      <c r="B12" s="12"/>
      <c r="C12" s="13" t="s">
        <v>4</v>
      </c>
      <c r="D12" s="39">
        <v>93</v>
      </c>
      <c r="E12" s="40">
        <v>0</v>
      </c>
      <c r="F12" s="40">
        <v>0</v>
      </c>
      <c r="G12" s="40">
        <v>0</v>
      </c>
      <c r="H12" s="40">
        <v>4</v>
      </c>
      <c r="I12" s="40">
        <v>20</v>
      </c>
      <c r="J12" s="40">
        <v>6</v>
      </c>
      <c r="K12" s="40">
        <v>2</v>
      </c>
      <c r="L12" s="40">
        <v>4</v>
      </c>
      <c r="M12" s="40">
        <v>11</v>
      </c>
      <c r="N12" s="40">
        <v>1</v>
      </c>
      <c r="O12" s="40">
        <v>0</v>
      </c>
      <c r="P12" s="40">
        <v>0</v>
      </c>
      <c r="Q12" s="40">
        <v>16</v>
      </c>
      <c r="R12" s="40">
        <v>22</v>
      </c>
      <c r="S12" s="40">
        <v>0</v>
      </c>
      <c r="T12" s="40">
        <v>5</v>
      </c>
      <c r="U12" s="40">
        <v>0</v>
      </c>
      <c r="V12" s="40">
        <v>2</v>
      </c>
      <c r="W12" s="40">
        <v>0</v>
      </c>
      <c r="X12" s="41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9"/>
      <c r="AS12" s="9"/>
    </row>
    <row r="13" spans="1:45" ht="14.25" customHeight="1">
      <c r="A13" s="252"/>
      <c r="B13" s="14" t="s">
        <v>30</v>
      </c>
      <c r="C13" s="13" t="s">
        <v>5</v>
      </c>
      <c r="D13" s="39">
        <v>48</v>
      </c>
      <c r="E13" s="40">
        <v>0</v>
      </c>
      <c r="F13" s="40">
        <v>0</v>
      </c>
      <c r="G13" s="40">
        <v>0</v>
      </c>
      <c r="H13" s="40">
        <v>4</v>
      </c>
      <c r="I13" s="40">
        <v>16</v>
      </c>
      <c r="J13" s="40">
        <v>6</v>
      </c>
      <c r="K13" s="40">
        <v>2</v>
      </c>
      <c r="L13" s="40">
        <v>1</v>
      </c>
      <c r="M13" s="40">
        <v>4</v>
      </c>
      <c r="N13" s="40">
        <v>0</v>
      </c>
      <c r="O13" s="40">
        <v>0</v>
      </c>
      <c r="P13" s="40">
        <v>0</v>
      </c>
      <c r="Q13" s="40">
        <v>5</v>
      </c>
      <c r="R13" s="40">
        <v>7</v>
      </c>
      <c r="S13" s="40">
        <v>0</v>
      </c>
      <c r="T13" s="40">
        <v>2</v>
      </c>
      <c r="U13" s="40">
        <v>0</v>
      </c>
      <c r="V13" s="40">
        <v>1</v>
      </c>
      <c r="W13" s="40">
        <v>0</v>
      </c>
      <c r="X13" s="41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/>
      <c r="AS13" s="9"/>
    </row>
    <row r="14" spans="1:45" ht="14.25" customHeight="1">
      <c r="A14" s="253"/>
      <c r="B14" s="15"/>
      <c r="C14" s="13" t="s">
        <v>6</v>
      </c>
      <c r="D14" s="43">
        <v>45</v>
      </c>
      <c r="E14" s="44">
        <v>0</v>
      </c>
      <c r="F14" s="44">
        <v>0</v>
      </c>
      <c r="G14" s="44">
        <v>0</v>
      </c>
      <c r="H14" s="44">
        <v>0</v>
      </c>
      <c r="I14" s="44">
        <v>4</v>
      </c>
      <c r="J14" s="44">
        <v>0</v>
      </c>
      <c r="K14" s="44">
        <v>0</v>
      </c>
      <c r="L14" s="44">
        <v>3</v>
      </c>
      <c r="M14" s="44">
        <v>7</v>
      </c>
      <c r="N14" s="44">
        <v>1</v>
      </c>
      <c r="O14" s="44">
        <v>0</v>
      </c>
      <c r="P14" s="44">
        <v>0</v>
      </c>
      <c r="Q14" s="44">
        <v>11</v>
      </c>
      <c r="R14" s="44">
        <v>15</v>
      </c>
      <c r="S14" s="44">
        <v>0</v>
      </c>
      <c r="T14" s="44">
        <v>3</v>
      </c>
      <c r="U14" s="44">
        <v>0</v>
      </c>
      <c r="V14" s="44">
        <v>1</v>
      </c>
      <c r="W14" s="44">
        <v>0</v>
      </c>
      <c r="X14" s="45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9"/>
    </row>
    <row r="15" spans="1:24" ht="14.25" customHeight="1">
      <c r="A15" s="254" t="s">
        <v>32</v>
      </c>
      <c r="B15" s="12"/>
      <c r="C15" s="13" t="s">
        <v>4</v>
      </c>
      <c r="D15" s="39">
        <v>713</v>
      </c>
      <c r="E15" s="40">
        <v>3</v>
      </c>
      <c r="F15" s="40">
        <v>0</v>
      </c>
      <c r="G15" s="40">
        <v>0</v>
      </c>
      <c r="H15" s="40">
        <v>19</v>
      </c>
      <c r="I15" s="40">
        <v>348</v>
      </c>
      <c r="J15" s="40">
        <v>6</v>
      </c>
      <c r="K15" s="40">
        <v>0</v>
      </c>
      <c r="L15" s="40">
        <v>42</v>
      </c>
      <c r="M15" s="40">
        <v>69</v>
      </c>
      <c r="N15" s="40">
        <v>2</v>
      </c>
      <c r="O15" s="40">
        <v>0</v>
      </c>
      <c r="P15" s="40">
        <v>1</v>
      </c>
      <c r="Q15" s="40">
        <v>49</v>
      </c>
      <c r="R15" s="40">
        <v>52</v>
      </c>
      <c r="S15" s="40">
        <v>5</v>
      </c>
      <c r="T15" s="40">
        <v>56</v>
      </c>
      <c r="U15" s="40">
        <v>0</v>
      </c>
      <c r="V15" s="40">
        <v>18</v>
      </c>
      <c r="W15" s="40">
        <v>39</v>
      </c>
      <c r="X15" s="42">
        <v>4</v>
      </c>
    </row>
    <row r="16" spans="1:24" ht="14.25" customHeight="1">
      <c r="A16" s="252"/>
      <c r="B16" s="14" t="s">
        <v>7</v>
      </c>
      <c r="C16" s="13" t="s">
        <v>5</v>
      </c>
      <c r="D16" s="39">
        <v>389</v>
      </c>
      <c r="E16" s="40">
        <v>2</v>
      </c>
      <c r="F16" s="40">
        <v>0</v>
      </c>
      <c r="G16" s="40">
        <v>0</v>
      </c>
      <c r="H16" s="40">
        <v>19</v>
      </c>
      <c r="I16" s="40">
        <v>234</v>
      </c>
      <c r="J16" s="40">
        <v>5</v>
      </c>
      <c r="K16" s="40">
        <v>0</v>
      </c>
      <c r="L16" s="40">
        <v>26</v>
      </c>
      <c r="M16" s="40">
        <v>19</v>
      </c>
      <c r="N16" s="40">
        <v>0</v>
      </c>
      <c r="O16" s="40">
        <v>0</v>
      </c>
      <c r="P16" s="40">
        <v>0</v>
      </c>
      <c r="Q16" s="40">
        <v>18</v>
      </c>
      <c r="R16" s="40">
        <v>12</v>
      </c>
      <c r="S16" s="40">
        <v>3</v>
      </c>
      <c r="T16" s="40">
        <v>9</v>
      </c>
      <c r="U16" s="40">
        <v>0</v>
      </c>
      <c r="V16" s="40">
        <v>12</v>
      </c>
      <c r="W16" s="40">
        <v>26</v>
      </c>
      <c r="X16" s="42">
        <v>4</v>
      </c>
    </row>
    <row r="17" spans="1:24" ht="14.25" customHeight="1">
      <c r="A17" s="252"/>
      <c r="B17" s="15"/>
      <c r="C17" s="13" t="s">
        <v>6</v>
      </c>
      <c r="D17" s="39">
        <v>324</v>
      </c>
      <c r="E17" s="40">
        <v>1</v>
      </c>
      <c r="F17" s="40">
        <v>0</v>
      </c>
      <c r="G17" s="40">
        <v>0</v>
      </c>
      <c r="H17" s="40">
        <v>0</v>
      </c>
      <c r="I17" s="40">
        <v>114</v>
      </c>
      <c r="J17" s="40">
        <v>1</v>
      </c>
      <c r="K17" s="40">
        <v>0</v>
      </c>
      <c r="L17" s="40">
        <v>16</v>
      </c>
      <c r="M17" s="40">
        <v>50</v>
      </c>
      <c r="N17" s="40">
        <v>2</v>
      </c>
      <c r="O17" s="40">
        <v>0</v>
      </c>
      <c r="P17" s="40">
        <v>1</v>
      </c>
      <c r="Q17" s="40">
        <v>31</v>
      </c>
      <c r="R17" s="40">
        <v>40</v>
      </c>
      <c r="S17" s="40">
        <v>2</v>
      </c>
      <c r="T17" s="40">
        <v>47</v>
      </c>
      <c r="U17" s="40">
        <v>0</v>
      </c>
      <c r="V17" s="40">
        <v>6</v>
      </c>
      <c r="W17" s="40">
        <v>13</v>
      </c>
      <c r="X17" s="42">
        <v>0</v>
      </c>
    </row>
    <row r="18" spans="1:24" ht="14.25" customHeight="1">
      <c r="A18" s="252"/>
      <c r="B18" s="12"/>
      <c r="C18" s="13" t="s">
        <v>4</v>
      </c>
      <c r="D18" s="39">
        <v>225</v>
      </c>
      <c r="E18" s="40">
        <v>2</v>
      </c>
      <c r="F18" s="40">
        <v>0</v>
      </c>
      <c r="G18" s="40">
        <v>0</v>
      </c>
      <c r="H18" s="40">
        <v>11</v>
      </c>
      <c r="I18" s="40">
        <v>119</v>
      </c>
      <c r="J18" s="40">
        <v>1</v>
      </c>
      <c r="K18" s="40">
        <v>2</v>
      </c>
      <c r="L18" s="40">
        <v>14</v>
      </c>
      <c r="M18" s="40">
        <v>17</v>
      </c>
      <c r="N18" s="40">
        <v>0</v>
      </c>
      <c r="O18" s="40">
        <v>1</v>
      </c>
      <c r="P18" s="40">
        <v>0</v>
      </c>
      <c r="Q18" s="40">
        <v>9</v>
      </c>
      <c r="R18" s="40">
        <v>12</v>
      </c>
      <c r="S18" s="40">
        <v>1</v>
      </c>
      <c r="T18" s="40">
        <v>21</v>
      </c>
      <c r="U18" s="40">
        <v>1</v>
      </c>
      <c r="V18" s="40">
        <v>12</v>
      </c>
      <c r="W18" s="40">
        <v>2</v>
      </c>
      <c r="X18" s="42">
        <v>0</v>
      </c>
    </row>
    <row r="19" spans="1:24" ht="14.25" customHeight="1">
      <c r="A19" s="252"/>
      <c r="B19" s="14" t="s">
        <v>8</v>
      </c>
      <c r="C19" s="13" t="s">
        <v>5</v>
      </c>
      <c r="D19" s="39">
        <v>124</v>
      </c>
      <c r="E19" s="40">
        <v>2</v>
      </c>
      <c r="F19" s="40">
        <v>0</v>
      </c>
      <c r="G19" s="40">
        <v>0</v>
      </c>
      <c r="H19" s="40">
        <v>10</v>
      </c>
      <c r="I19" s="40">
        <v>77</v>
      </c>
      <c r="J19" s="40">
        <v>1</v>
      </c>
      <c r="K19" s="40">
        <v>0</v>
      </c>
      <c r="L19" s="40">
        <v>10</v>
      </c>
      <c r="M19" s="40">
        <v>4</v>
      </c>
      <c r="N19" s="40">
        <v>0</v>
      </c>
      <c r="O19" s="40">
        <v>1</v>
      </c>
      <c r="P19" s="40">
        <v>0</v>
      </c>
      <c r="Q19" s="40">
        <v>5</v>
      </c>
      <c r="R19" s="40">
        <v>5</v>
      </c>
      <c r="S19" s="40">
        <v>0</v>
      </c>
      <c r="T19" s="40">
        <v>2</v>
      </c>
      <c r="U19" s="40">
        <v>1</v>
      </c>
      <c r="V19" s="40">
        <v>4</v>
      </c>
      <c r="W19" s="40">
        <v>2</v>
      </c>
      <c r="X19" s="42">
        <v>0</v>
      </c>
    </row>
    <row r="20" spans="1:24" ht="14.25" customHeight="1">
      <c r="A20" s="252"/>
      <c r="B20" s="15"/>
      <c r="C20" s="13" t="s">
        <v>6</v>
      </c>
      <c r="D20" s="39">
        <v>101</v>
      </c>
      <c r="E20" s="40">
        <v>0</v>
      </c>
      <c r="F20" s="40">
        <v>0</v>
      </c>
      <c r="G20" s="40">
        <v>0</v>
      </c>
      <c r="H20" s="40">
        <v>1</v>
      </c>
      <c r="I20" s="40">
        <v>42</v>
      </c>
      <c r="J20" s="40">
        <v>0</v>
      </c>
      <c r="K20" s="40">
        <v>2</v>
      </c>
      <c r="L20" s="40">
        <v>4</v>
      </c>
      <c r="M20" s="40">
        <v>13</v>
      </c>
      <c r="N20" s="40">
        <v>0</v>
      </c>
      <c r="O20" s="40">
        <v>0</v>
      </c>
      <c r="P20" s="40">
        <v>0</v>
      </c>
      <c r="Q20" s="40">
        <v>4</v>
      </c>
      <c r="R20" s="40">
        <v>7</v>
      </c>
      <c r="S20" s="40">
        <v>1</v>
      </c>
      <c r="T20" s="40">
        <v>19</v>
      </c>
      <c r="U20" s="40">
        <v>0</v>
      </c>
      <c r="V20" s="40">
        <v>8</v>
      </c>
      <c r="W20" s="40">
        <v>0</v>
      </c>
      <c r="X20" s="42">
        <v>0</v>
      </c>
    </row>
    <row r="21" spans="1:24" ht="14.25" customHeight="1">
      <c r="A21" s="252"/>
      <c r="B21" s="12"/>
      <c r="C21" s="13" t="s">
        <v>4</v>
      </c>
      <c r="D21" s="39">
        <v>453</v>
      </c>
      <c r="E21" s="40">
        <v>7</v>
      </c>
      <c r="F21" s="40">
        <v>1</v>
      </c>
      <c r="G21" s="40">
        <v>0</v>
      </c>
      <c r="H21" s="40">
        <v>31</v>
      </c>
      <c r="I21" s="40">
        <v>345</v>
      </c>
      <c r="J21" s="40">
        <v>9</v>
      </c>
      <c r="K21" s="40">
        <v>5</v>
      </c>
      <c r="L21" s="40">
        <v>12</v>
      </c>
      <c r="M21" s="40">
        <v>10</v>
      </c>
      <c r="N21" s="40">
        <v>0</v>
      </c>
      <c r="O21" s="40">
        <v>0</v>
      </c>
      <c r="P21" s="40">
        <v>1</v>
      </c>
      <c r="Q21" s="40">
        <v>3</v>
      </c>
      <c r="R21" s="40">
        <v>2</v>
      </c>
      <c r="S21" s="40">
        <v>0</v>
      </c>
      <c r="T21" s="40">
        <v>3</v>
      </c>
      <c r="U21" s="40">
        <v>0</v>
      </c>
      <c r="V21" s="40">
        <v>18</v>
      </c>
      <c r="W21" s="40">
        <v>4</v>
      </c>
      <c r="X21" s="42">
        <v>2</v>
      </c>
    </row>
    <row r="22" spans="1:24" ht="14.25" customHeight="1">
      <c r="A22" s="252"/>
      <c r="B22" s="14" t="s">
        <v>9</v>
      </c>
      <c r="C22" s="13" t="s">
        <v>5</v>
      </c>
      <c r="D22" s="39">
        <v>426</v>
      </c>
      <c r="E22" s="40">
        <v>7</v>
      </c>
      <c r="F22" s="40">
        <v>1</v>
      </c>
      <c r="G22" s="40">
        <v>0</v>
      </c>
      <c r="H22" s="40">
        <v>31</v>
      </c>
      <c r="I22" s="40">
        <v>328</v>
      </c>
      <c r="J22" s="40">
        <v>9</v>
      </c>
      <c r="K22" s="40">
        <v>4</v>
      </c>
      <c r="L22" s="40">
        <v>11</v>
      </c>
      <c r="M22" s="40">
        <v>9</v>
      </c>
      <c r="N22" s="40">
        <v>0</v>
      </c>
      <c r="O22" s="40">
        <v>0</v>
      </c>
      <c r="P22" s="40">
        <v>1</v>
      </c>
      <c r="Q22" s="40">
        <v>3</v>
      </c>
      <c r="R22" s="40">
        <v>1</v>
      </c>
      <c r="S22" s="40">
        <v>0</v>
      </c>
      <c r="T22" s="40">
        <v>1</v>
      </c>
      <c r="U22" s="40">
        <v>0</v>
      </c>
      <c r="V22" s="40">
        <v>14</v>
      </c>
      <c r="W22" s="40">
        <v>4</v>
      </c>
      <c r="X22" s="42">
        <v>2</v>
      </c>
    </row>
    <row r="23" spans="1:24" ht="14.25" customHeight="1">
      <c r="A23" s="252"/>
      <c r="B23" s="15"/>
      <c r="C23" s="13" t="s">
        <v>6</v>
      </c>
      <c r="D23" s="39">
        <v>27</v>
      </c>
      <c r="E23" s="40">
        <v>0</v>
      </c>
      <c r="F23" s="40">
        <v>0</v>
      </c>
      <c r="G23" s="40">
        <v>0</v>
      </c>
      <c r="H23" s="40">
        <v>0</v>
      </c>
      <c r="I23" s="40">
        <v>17</v>
      </c>
      <c r="J23" s="40">
        <v>0</v>
      </c>
      <c r="K23" s="40">
        <v>1</v>
      </c>
      <c r="L23" s="40">
        <v>1</v>
      </c>
      <c r="M23" s="40">
        <v>1</v>
      </c>
      <c r="N23" s="40">
        <v>0</v>
      </c>
      <c r="O23" s="40">
        <v>0</v>
      </c>
      <c r="P23" s="40">
        <v>0</v>
      </c>
      <c r="Q23" s="40">
        <v>0</v>
      </c>
      <c r="R23" s="40">
        <v>1</v>
      </c>
      <c r="S23" s="40">
        <v>0</v>
      </c>
      <c r="T23" s="40">
        <v>2</v>
      </c>
      <c r="U23" s="40">
        <v>0</v>
      </c>
      <c r="V23" s="40">
        <v>4</v>
      </c>
      <c r="W23" s="40">
        <v>0</v>
      </c>
      <c r="X23" s="42">
        <v>0</v>
      </c>
    </row>
    <row r="24" spans="1:24" ht="14.25" customHeight="1">
      <c r="A24" s="252"/>
      <c r="B24" s="12"/>
      <c r="C24" s="13" t="s">
        <v>4</v>
      </c>
      <c r="D24" s="39">
        <v>209</v>
      </c>
      <c r="E24" s="40">
        <v>0</v>
      </c>
      <c r="F24" s="40">
        <v>0</v>
      </c>
      <c r="G24" s="40">
        <v>0</v>
      </c>
      <c r="H24" s="40">
        <v>4</v>
      </c>
      <c r="I24" s="40">
        <v>94</v>
      </c>
      <c r="J24" s="40">
        <v>5</v>
      </c>
      <c r="K24" s="40">
        <v>0</v>
      </c>
      <c r="L24" s="40">
        <v>18</v>
      </c>
      <c r="M24" s="40">
        <v>35</v>
      </c>
      <c r="N24" s="40">
        <v>5</v>
      </c>
      <c r="O24" s="40">
        <v>1</v>
      </c>
      <c r="P24" s="40">
        <v>1</v>
      </c>
      <c r="Q24" s="40">
        <v>8</v>
      </c>
      <c r="R24" s="40">
        <v>20</v>
      </c>
      <c r="S24" s="40">
        <v>2</v>
      </c>
      <c r="T24" s="40">
        <v>3</v>
      </c>
      <c r="U24" s="40">
        <v>0</v>
      </c>
      <c r="V24" s="40">
        <v>4</v>
      </c>
      <c r="W24" s="40">
        <v>9</v>
      </c>
      <c r="X24" s="42">
        <v>0</v>
      </c>
    </row>
    <row r="25" spans="1:24" ht="14.25" customHeight="1">
      <c r="A25" s="252"/>
      <c r="B25" s="14" t="s">
        <v>10</v>
      </c>
      <c r="C25" s="13" t="s">
        <v>5</v>
      </c>
      <c r="D25" s="39">
        <v>61</v>
      </c>
      <c r="E25" s="40">
        <v>0</v>
      </c>
      <c r="F25" s="40">
        <v>0</v>
      </c>
      <c r="G25" s="40">
        <v>0</v>
      </c>
      <c r="H25" s="40">
        <v>3</v>
      </c>
      <c r="I25" s="40">
        <v>38</v>
      </c>
      <c r="J25" s="40">
        <v>4</v>
      </c>
      <c r="K25" s="40">
        <v>0</v>
      </c>
      <c r="L25" s="40">
        <v>4</v>
      </c>
      <c r="M25" s="40">
        <v>2</v>
      </c>
      <c r="N25" s="40">
        <v>0</v>
      </c>
      <c r="O25" s="40">
        <v>0</v>
      </c>
      <c r="P25" s="40">
        <v>0</v>
      </c>
      <c r="Q25" s="40">
        <v>1</v>
      </c>
      <c r="R25" s="40">
        <v>4</v>
      </c>
      <c r="S25" s="40">
        <v>0</v>
      </c>
      <c r="T25" s="40">
        <v>0</v>
      </c>
      <c r="U25" s="40">
        <v>0</v>
      </c>
      <c r="V25" s="40">
        <v>1</v>
      </c>
      <c r="W25" s="40">
        <v>4</v>
      </c>
      <c r="X25" s="42">
        <v>0</v>
      </c>
    </row>
    <row r="26" spans="1:24" ht="14.25" customHeight="1">
      <c r="A26" s="252"/>
      <c r="B26" s="15"/>
      <c r="C26" s="13" t="s">
        <v>6</v>
      </c>
      <c r="D26" s="39">
        <v>148</v>
      </c>
      <c r="E26" s="40">
        <v>0</v>
      </c>
      <c r="F26" s="40">
        <v>0</v>
      </c>
      <c r="G26" s="40">
        <v>0</v>
      </c>
      <c r="H26" s="40">
        <v>1</v>
      </c>
      <c r="I26" s="40">
        <v>56</v>
      </c>
      <c r="J26" s="40">
        <v>1</v>
      </c>
      <c r="K26" s="40">
        <v>0</v>
      </c>
      <c r="L26" s="40">
        <v>14</v>
      </c>
      <c r="M26" s="40">
        <v>33</v>
      </c>
      <c r="N26" s="40">
        <v>5</v>
      </c>
      <c r="O26" s="40">
        <v>1</v>
      </c>
      <c r="P26" s="40">
        <v>1</v>
      </c>
      <c r="Q26" s="40">
        <v>7</v>
      </c>
      <c r="R26" s="40">
        <v>16</v>
      </c>
      <c r="S26" s="40">
        <v>2</v>
      </c>
      <c r="T26" s="40">
        <v>3</v>
      </c>
      <c r="U26" s="40">
        <v>0</v>
      </c>
      <c r="V26" s="40">
        <v>3</v>
      </c>
      <c r="W26" s="40">
        <v>5</v>
      </c>
      <c r="X26" s="42">
        <v>0</v>
      </c>
    </row>
    <row r="27" spans="1:24" ht="14.25" customHeight="1">
      <c r="A27" s="252"/>
      <c r="B27" s="12"/>
      <c r="C27" s="13" t="s">
        <v>4</v>
      </c>
      <c r="D27" s="39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2">
        <v>0</v>
      </c>
    </row>
    <row r="28" spans="1:24" ht="14.25" customHeight="1">
      <c r="A28" s="252"/>
      <c r="B28" s="14" t="s">
        <v>11</v>
      </c>
      <c r="C28" s="13" t="s">
        <v>5</v>
      </c>
      <c r="D28" s="39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2">
        <v>0</v>
      </c>
    </row>
    <row r="29" spans="1:24" ht="14.25" customHeight="1">
      <c r="A29" s="252"/>
      <c r="B29" s="15"/>
      <c r="C29" s="13" t="s">
        <v>6</v>
      </c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2">
        <v>0</v>
      </c>
    </row>
    <row r="30" spans="1:24" ht="14.25" customHeight="1">
      <c r="A30" s="252"/>
      <c r="B30" s="12"/>
      <c r="C30" s="13" t="s">
        <v>4</v>
      </c>
      <c r="D30" s="39">
        <v>39</v>
      </c>
      <c r="E30" s="40">
        <v>0</v>
      </c>
      <c r="F30" s="40">
        <v>0</v>
      </c>
      <c r="G30" s="40">
        <v>0</v>
      </c>
      <c r="H30" s="40">
        <v>0</v>
      </c>
      <c r="I30" s="40">
        <v>9</v>
      </c>
      <c r="J30" s="40">
        <v>0</v>
      </c>
      <c r="K30" s="40">
        <v>0</v>
      </c>
      <c r="L30" s="40">
        <v>2</v>
      </c>
      <c r="M30" s="40">
        <v>13</v>
      </c>
      <c r="N30" s="40">
        <v>0</v>
      </c>
      <c r="O30" s="40">
        <v>0</v>
      </c>
      <c r="P30" s="40">
        <v>1</v>
      </c>
      <c r="Q30" s="40">
        <v>6</v>
      </c>
      <c r="R30" s="40">
        <v>4</v>
      </c>
      <c r="S30" s="40">
        <v>0</v>
      </c>
      <c r="T30" s="40">
        <v>4</v>
      </c>
      <c r="U30" s="40">
        <v>0</v>
      </c>
      <c r="V30" s="40">
        <v>0</v>
      </c>
      <c r="W30" s="40">
        <v>0</v>
      </c>
      <c r="X30" s="42">
        <v>0</v>
      </c>
    </row>
    <row r="31" spans="1:24" ht="14.25" customHeight="1">
      <c r="A31" s="252"/>
      <c r="B31" s="14" t="s">
        <v>12</v>
      </c>
      <c r="C31" s="13" t="s">
        <v>5</v>
      </c>
      <c r="D31" s="39">
        <v>4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1</v>
      </c>
      <c r="N31" s="40">
        <v>0</v>
      </c>
      <c r="O31" s="40">
        <v>0</v>
      </c>
      <c r="P31" s="40">
        <v>0</v>
      </c>
      <c r="Q31" s="40">
        <v>2</v>
      </c>
      <c r="R31" s="40">
        <v>1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2">
        <v>0</v>
      </c>
    </row>
    <row r="32" spans="1:24" ht="14.25" customHeight="1">
      <c r="A32" s="252"/>
      <c r="B32" s="15"/>
      <c r="C32" s="13" t="s">
        <v>6</v>
      </c>
      <c r="D32" s="39">
        <v>35</v>
      </c>
      <c r="E32" s="40">
        <v>0</v>
      </c>
      <c r="F32" s="40">
        <v>0</v>
      </c>
      <c r="G32" s="40">
        <v>0</v>
      </c>
      <c r="H32" s="40">
        <v>0</v>
      </c>
      <c r="I32" s="40">
        <v>9</v>
      </c>
      <c r="J32" s="40">
        <v>0</v>
      </c>
      <c r="K32" s="40">
        <v>0</v>
      </c>
      <c r="L32" s="40">
        <v>2</v>
      </c>
      <c r="M32" s="40">
        <v>12</v>
      </c>
      <c r="N32" s="40">
        <v>0</v>
      </c>
      <c r="O32" s="40">
        <v>0</v>
      </c>
      <c r="P32" s="40">
        <v>1</v>
      </c>
      <c r="Q32" s="40">
        <v>4</v>
      </c>
      <c r="R32" s="40">
        <v>3</v>
      </c>
      <c r="S32" s="40">
        <v>0</v>
      </c>
      <c r="T32" s="40">
        <v>4</v>
      </c>
      <c r="U32" s="40">
        <v>0</v>
      </c>
      <c r="V32" s="40">
        <v>0</v>
      </c>
      <c r="W32" s="40">
        <v>0</v>
      </c>
      <c r="X32" s="42">
        <v>0</v>
      </c>
    </row>
    <row r="33" spans="1:24" ht="14.25" customHeight="1">
      <c r="A33" s="252"/>
      <c r="B33" s="12"/>
      <c r="C33" s="13" t="s">
        <v>4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2">
        <v>0</v>
      </c>
    </row>
    <row r="34" spans="1:24" ht="14.25" customHeight="1">
      <c r="A34" s="252"/>
      <c r="B34" s="14" t="s">
        <v>13</v>
      </c>
      <c r="C34" s="13" t="s">
        <v>5</v>
      </c>
      <c r="D34" s="39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2">
        <v>0</v>
      </c>
    </row>
    <row r="35" spans="1:24" ht="14.25" customHeight="1">
      <c r="A35" s="252"/>
      <c r="B35" s="15"/>
      <c r="C35" s="13" t="s">
        <v>6</v>
      </c>
      <c r="D35" s="39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2">
        <v>0</v>
      </c>
    </row>
    <row r="36" spans="1:24" ht="14.25" customHeight="1">
      <c r="A36" s="252"/>
      <c r="B36" s="12"/>
      <c r="C36" s="13" t="s">
        <v>4</v>
      </c>
      <c r="D36" s="39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2">
        <v>0</v>
      </c>
    </row>
    <row r="37" spans="1:24" ht="14.25" customHeight="1">
      <c r="A37" s="252"/>
      <c r="B37" s="14" t="s">
        <v>14</v>
      </c>
      <c r="C37" s="13" t="s">
        <v>5</v>
      </c>
      <c r="D37" s="39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2">
        <v>0</v>
      </c>
    </row>
    <row r="38" spans="1:24" ht="14.25" customHeight="1">
      <c r="A38" s="252"/>
      <c r="B38" s="15"/>
      <c r="C38" s="13" t="s">
        <v>6</v>
      </c>
      <c r="D38" s="39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2">
        <v>0</v>
      </c>
    </row>
    <row r="39" spans="1:24" ht="14.25" customHeight="1">
      <c r="A39" s="252"/>
      <c r="B39" s="12"/>
      <c r="C39" s="13" t="s">
        <v>4</v>
      </c>
      <c r="D39" s="39">
        <v>21</v>
      </c>
      <c r="E39" s="40">
        <v>0</v>
      </c>
      <c r="F39" s="40">
        <v>0</v>
      </c>
      <c r="G39" s="40">
        <v>0</v>
      </c>
      <c r="H39" s="40">
        <v>1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20</v>
      </c>
      <c r="U39" s="40">
        <v>0</v>
      </c>
      <c r="V39" s="40">
        <v>0</v>
      </c>
      <c r="W39" s="40">
        <v>0</v>
      </c>
      <c r="X39" s="42">
        <v>0</v>
      </c>
    </row>
    <row r="40" spans="1:24" ht="14.25" customHeight="1">
      <c r="A40" s="252"/>
      <c r="B40" s="14" t="s">
        <v>15</v>
      </c>
      <c r="C40" s="13" t="s">
        <v>5</v>
      </c>
      <c r="D40" s="39">
        <v>5</v>
      </c>
      <c r="E40" s="40">
        <v>0</v>
      </c>
      <c r="F40" s="40">
        <v>0</v>
      </c>
      <c r="G40" s="40">
        <v>0</v>
      </c>
      <c r="H40" s="40">
        <v>1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4</v>
      </c>
      <c r="U40" s="40">
        <v>0</v>
      </c>
      <c r="V40" s="40">
        <v>0</v>
      </c>
      <c r="W40" s="40">
        <v>0</v>
      </c>
      <c r="X40" s="42">
        <v>0</v>
      </c>
    </row>
    <row r="41" spans="1:24" ht="14.25" customHeight="1">
      <c r="A41" s="252"/>
      <c r="B41" s="15"/>
      <c r="C41" s="13" t="s">
        <v>6</v>
      </c>
      <c r="D41" s="39">
        <v>16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16</v>
      </c>
      <c r="U41" s="40">
        <v>0</v>
      </c>
      <c r="V41" s="40">
        <v>0</v>
      </c>
      <c r="W41" s="40">
        <v>0</v>
      </c>
      <c r="X41" s="42">
        <v>0</v>
      </c>
    </row>
    <row r="42" spans="1:24" ht="14.25" customHeight="1">
      <c r="A42" s="252"/>
      <c r="B42" s="264" t="s">
        <v>16</v>
      </c>
      <c r="C42" s="13" t="s">
        <v>4</v>
      </c>
      <c r="D42" s="39">
        <v>24</v>
      </c>
      <c r="E42" s="40">
        <v>1</v>
      </c>
      <c r="F42" s="40">
        <v>0</v>
      </c>
      <c r="G42" s="40">
        <v>0</v>
      </c>
      <c r="H42" s="40">
        <v>1</v>
      </c>
      <c r="I42" s="40">
        <v>7</v>
      </c>
      <c r="J42" s="40">
        <v>0</v>
      </c>
      <c r="K42" s="40">
        <v>0</v>
      </c>
      <c r="L42" s="40">
        <v>0</v>
      </c>
      <c r="M42" s="40">
        <v>2</v>
      </c>
      <c r="N42" s="40">
        <v>0</v>
      </c>
      <c r="O42" s="40">
        <v>0</v>
      </c>
      <c r="P42" s="40">
        <v>0</v>
      </c>
      <c r="Q42" s="40">
        <v>1</v>
      </c>
      <c r="R42" s="40">
        <v>0</v>
      </c>
      <c r="S42" s="40">
        <v>0</v>
      </c>
      <c r="T42" s="40">
        <v>8</v>
      </c>
      <c r="U42" s="40">
        <v>0</v>
      </c>
      <c r="V42" s="40">
        <v>3</v>
      </c>
      <c r="W42" s="40">
        <v>1</v>
      </c>
      <c r="X42" s="42">
        <v>0</v>
      </c>
    </row>
    <row r="43" spans="1:24" ht="14.25" customHeight="1">
      <c r="A43" s="252"/>
      <c r="B43" s="265"/>
      <c r="C43" s="13" t="s">
        <v>5</v>
      </c>
      <c r="D43" s="39">
        <v>11</v>
      </c>
      <c r="E43" s="40">
        <v>1</v>
      </c>
      <c r="F43" s="40">
        <v>0</v>
      </c>
      <c r="G43" s="40">
        <v>0</v>
      </c>
      <c r="H43" s="40">
        <v>1</v>
      </c>
      <c r="I43" s="40">
        <v>5</v>
      </c>
      <c r="J43" s="40">
        <v>0</v>
      </c>
      <c r="K43" s="40">
        <v>0</v>
      </c>
      <c r="L43" s="40">
        <v>0</v>
      </c>
      <c r="M43" s="40">
        <v>1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1</v>
      </c>
      <c r="U43" s="40">
        <v>0</v>
      </c>
      <c r="V43" s="40">
        <v>1</v>
      </c>
      <c r="W43" s="40">
        <v>1</v>
      </c>
      <c r="X43" s="42">
        <v>0</v>
      </c>
    </row>
    <row r="44" spans="1:24" ht="14.25" customHeight="1">
      <c r="A44" s="252"/>
      <c r="B44" s="266"/>
      <c r="C44" s="13" t="s">
        <v>6</v>
      </c>
      <c r="D44" s="39">
        <v>13</v>
      </c>
      <c r="E44" s="40">
        <v>0</v>
      </c>
      <c r="F44" s="40">
        <v>0</v>
      </c>
      <c r="G44" s="40">
        <v>0</v>
      </c>
      <c r="H44" s="40">
        <v>0</v>
      </c>
      <c r="I44" s="40">
        <v>2</v>
      </c>
      <c r="J44" s="40">
        <v>0</v>
      </c>
      <c r="K44" s="40">
        <v>0</v>
      </c>
      <c r="L44" s="40">
        <v>0</v>
      </c>
      <c r="M44" s="40">
        <v>1</v>
      </c>
      <c r="N44" s="40">
        <v>0</v>
      </c>
      <c r="O44" s="40">
        <v>0</v>
      </c>
      <c r="P44" s="40">
        <v>0</v>
      </c>
      <c r="Q44" s="40">
        <v>1</v>
      </c>
      <c r="R44" s="40">
        <v>0</v>
      </c>
      <c r="S44" s="40">
        <v>0</v>
      </c>
      <c r="T44" s="40">
        <v>7</v>
      </c>
      <c r="U44" s="40">
        <v>0</v>
      </c>
      <c r="V44" s="40">
        <v>2</v>
      </c>
      <c r="W44" s="40">
        <v>0</v>
      </c>
      <c r="X44" s="42">
        <v>0</v>
      </c>
    </row>
    <row r="45" spans="1:24" ht="14.25" customHeight="1">
      <c r="A45" s="252"/>
      <c r="B45" s="12"/>
      <c r="C45" s="13" t="s">
        <v>4</v>
      </c>
      <c r="D45" s="39">
        <v>375</v>
      </c>
      <c r="E45" s="40">
        <v>1</v>
      </c>
      <c r="F45" s="40">
        <v>0</v>
      </c>
      <c r="G45" s="40">
        <v>0</v>
      </c>
      <c r="H45" s="40">
        <v>12</v>
      </c>
      <c r="I45" s="40">
        <v>231</v>
      </c>
      <c r="J45" s="40">
        <v>3</v>
      </c>
      <c r="K45" s="40">
        <v>2</v>
      </c>
      <c r="L45" s="40">
        <v>18</v>
      </c>
      <c r="M45" s="40">
        <v>29</v>
      </c>
      <c r="N45" s="40">
        <v>3</v>
      </c>
      <c r="O45" s="40">
        <v>0</v>
      </c>
      <c r="P45" s="40">
        <v>3</v>
      </c>
      <c r="Q45" s="40">
        <v>13</v>
      </c>
      <c r="R45" s="40">
        <v>15</v>
      </c>
      <c r="S45" s="40">
        <v>0</v>
      </c>
      <c r="T45" s="40">
        <v>31</v>
      </c>
      <c r="U45" s="40">
        <v>0</v>
      </c>
      <c r="V45" s="40">
        <v>4</v>
      </c>
      <c r="W45" s="40">
        <v>10</v>
      </c>
      <c r="X45" s="42">
        <v>0</v>
      </c>
    </row>
    <row r="46" spans="1:24" ht="14.25" customHeight="1">
      <c r="A46" s="252"/>
      <c r="B46" s="14" t="s">
        <v>17</v>
      </c>
      <c r="C46" s="13" t="s">
        <v>5</v>
      </c>
      <c r="D46" s="39">
        <v>192</v>
      </c>
      <c r="E46" s="40">
        <v>1</v>
      </c>
      <c r="F46" s="40">
        <v>0</v>
      </c>
      <c r="G46" s="40">
        <v>0</v>
      </c>
      <c r="H46" s="40">
        <v>10</v>
      </c>
      <c r="I46" s="40">
        <v>144</v>
      </c>
      <c r="J46" s="40">
        <v>3</v>
      </c>
      <c r="K46" s="40">
        <v>2</v>
      </c>
      <c r="L46" s="40">
        <v>7</v>
      </c>
      <c r="M46" s="40">
        <v>5</v>
      </c>
      <c r="N46" s="40">
        <v>0</v>
      </c>
      <c r="O46" s="40">
        <v>0</v>
      </c>
      <c r="P46" s="40">
        <v>1</v>
      </c>
      <c r="Q46" s="40">
        <v>3</v>
      </c>
      <c r="R46" s="40">
        <v>3</v>
      </c>
      <c r="S46" s="40">
        <v>0</v>
      </c>
      <c r="T46" s="40">
        <v>7</v>
      </c>
      <c r="U46" s="40">
        <v>0</v>
      </c>
      <c r="V46" s="40">
        <v>1</v>
      </c>
      <c r="W46" s="40">
        <v>5</v>
      </c>
      <c r="X46" s="42">
        <v>0</v>
      </c>
    </row>
    <row r="47" spans="1:24" ht="14.25" customHeight="1">
      <c r="A47" s="253"/>
      <c r="B47" s="15"/>
      <c r="C47" s="13" t="s">
        <v>6</v>
      </c>
      <c r="D47" s="43">
        <v>183</v>
      </c>
      <c r="E47" s="44">
        <v>0</v>
      </c>
      <c r="F47" s="44">
        <v>0</v>
      </c>
      <c r="G47" s="44">
        <v>0</v>
      </c>
      <c r="H47" s="44">
        <v>2</v>
      </c>
      <c r="I47" s="44">
        <v>87</v>
      </c>
      <c r="J47" s="44">
        <v>0</v>
      </c>
      <c r="K47" s="44">
        <v>0</v>
      </c>
      <c r="L47" s="44">
        <v>11</v>
      </c>
      <c r="M47" s="44">
        <v>24</v>
      </c>
      <c r="N47" s="44">
        <v>3</v>
      </c>
      <c r="O47" s="44">
        <v>0</v>
      </c>
      <c r="P47" s="44">
        <v>2</v>
      </c>
      <c r="Q47" s="44">
        <v>10</v>
      </c>
      <c r="R47" s="44">
        <v>12</v>
      </c>
      <c r="S47" s="44">
        <v>0</v>
      </c>
      <c r="T47" s="44">
        <v>24</v>
      </c>
      <c r="U47" s="44">
        <v>0</v>
      </c>
      <c r="V47" s="44">
        <v>3</v>
      </c>
      <c r="W47" s="44">
        <v>5</v>
      </c>
      <c r="X47" s="46">
        <v>0</v>
      </c>
    </row>
    <row r="48" spans="1:22" s="1" customFormat="1" ht="15.75" customHeight="1">
      <c r="A48" s="3" t="s">
        <v>74</v>
      </c>
      <c r="B48" s="3"/>
      <c r="V48" s="3"/>
    </row>
    <row r="49" spans="1:24" s="1" customFormat="1" ht="15.75" customHeight="1">
      <c r="A49" s="2" t="s">
        <v>40</v>
      </c>
      <c r="B49" s="2"/>
      <c r="L49" s="10"/>
      <c r="X49" s="10" t="s">
        <v>3</v>
      </c>
    </row>
    <row r="50" spans="1:26" ht="11.25" customHeight="1">
      <c r="A50" s="255" t="s">
        <v>18</v>
      </c>
      <c r="B50" s="256"/>
      <c r="C50" s="257"/>
      <c r="D50" s="249" t="s">
        <v>19</v>
      </c>
      <c r="E50" s="228" t="s">
        <v>45</v>
      </c>
      <c r="F50" s="228" t="s">
        <v>20</v>
      </c>
      <c r="G50" s="225" t="s">
        <v>46</v>
      </c>
      <c r="H50" s="228" t="s">
        <v>21</v>
      </c>
      <c r="I50" s="228" t="s">
        <v>22</v>
      </c>
      <c r="J50" s="225" t="s">
        <v>23</v>
      </c>
      <c r="K50" s="228" t="s">
        <v>24</v>
      </c>
      <c r="L50" s="228" t="s">
        <v>47</v>
      </c>
      <c r="M50" s="228" t="s">
        <v>48</v>
      </c>
      <c r="N50" s="231" t="s">
        <v>49</v>
      </c>
      <c r="O50" s="225" t="s">
        <v>50</v>
      </c>
      <c r="P50" s="225" t="s">
        <v>51</v>
      </c>
      <c r="Q50" s="225" t="s">
        <v>52</v>
      </c>
      <c r="R50" s="225" t="s">
        <v>53</v>
      </c>
      <c r="S50" s="228" t="s">
        <v>54</v>
      </c>
      <c r="T50" s="228" t="s">
        <v>55</v>
      </c>
      <c r="U50" s="228" t="s">
        <v>25</v>
      </c>
      <c r="V50" s="225" t="s">
        <v>26</v>
      </c>
      <c r="W50" s="225" t="s">
        <v>27</v>
      </c>
      <c r="X50" s="228" t="s">
        <v>28</v>
      </c>
      <c r="Y50" s="28"/>
      <c r="Z50" s="28"/>
    </row>
    <row r="51" spans="1:26" ht="11.25" customHeight="1">
      <c r="A51" s="258"/>
      <c r="B51" s="259"/>
      <c r="C51" s="260"/>
      <c r="D51" s="250"/>
      <c r="E51" s="229"/>
      <c r="F51" s="229"/>
      <c r="G51" s="226"/>
      <c r="H51" s="229"/>
      <c r="I51" s="229"/>
      <c r="J51" s="226"/>
      <c r="K51" s="229"/>
      <c r="L51" s="229"/>
      <c r="M51" s="229"/>
      <c r="N51" s="232"/>
      <c r="O51" s="226"/>
      <c r="P51" s="226"/>
      <c r="Q51" s="226"/>
      <c r="R51" s="226"/>
      <c r="S51" s="229"/>
      <c r="T51" s="229"/>
      <c r="U51" s="229"/>
      <c r="V51" s="226"/>
      <c r="W51" s="226"/>
      <c r="X51" s="229"/>
      <c r="Y51" s="28"/>
      <c r="Z51" s="28"/>
    </row>
    <row r="52" spans="1:26" ht="11.25" customHeight="1">
      <c r="A52" s="261"/>
      <c r="B52" s="262"/>
      <c r="C52" s="263"/>
      <c r="D52" s="251"/>
      <c r="E52" s="230"/>
      <c r="F52" s="230"/>
      <c r="G52" s="227"/>
      <c r="H52" s="230"/>
      <c r="I52" s="230"/>
      <c r="J52" s="227"/>
      <c r="K52" s="230"/>
      <c r="L52" s="230"/>
      <c r="M52" s="230"/>
      <c r="N52" s="233"/>
      <c r="O52" s="227"/>
      <c r="P52" s="227"/>
      <c r="Q52" s="227"/>
      <c r="R52" s="227"/>
      <c r="S52" s="230"/>
      <c r="T52" s="230"/>
      <c r="U52" s="230"/>
      <c r="V52" s="227"/>
      <c r="W52" s="227"/>
      <c r="X52" s="230"/>
      <c r="Y52" s="28"/>
      <c r="Z52" s="28"/>
    </row>
    <row r="53" spans="1:26" ht="14.25" customHeight="1">
      <c r="A53" s="267" t="s">
        <v>1</v>
      </c>
      <c r="B53" s="268"/>
      <c r="C53" s="29" t="s">
        <v>4</v>
      </c>
      <c r="D53" s="30">
        <f>IF($D6=0,0,D6/$D6*100)</f>
        <v>100</v>
      </c>
      <c r="E53" s="31">
        <f>IF($D6=0,0,E6/$D6*100)</f>
        <v>0.6799417192812044</v>
      </c>
      <c r="F53" s="31">
        <f>IF($D6=0,0,F6/$D6*100)</f>
        <v>0.04856726566294317</v>
      </c>
      <c r="G53" s="31">
        <f aca="true" t="shared" si="0" ref="G53:X53">IF($D6=0,0,G6/$D6*100)</f>
        <v>0</v>
      </c>
      <c r="H53" s="31">
        <f>IF($D6=0,0,H6/$D6*100)</f>
        <v>3.8368139873725107</v>
      </c>
      <c r="I53" s="31">
        <f>IF($D6=0,0,I6/$D6*100)</f>
        <v>55.998057309373486</v>
      </c>
      <c r="J53" s="31">
        <f t="shared" si="0"/>
        <v>1.165614375910636</v>
      </c>
      <c r="K53" s="31">
        <f t="shared" si="0"/>
        <v>0.4371053909664886</v>
      </c>
      <c r="L53" s="31">
        <f>IF($D6=0,0,L6/$D6*100)</f>
        <v>5.148130160271977</v>
      </c>
      <c r="M53" s="31">
        <f t="shared" si="0"/>
        <v>8.499271491015056</v>
      </c>
      <c r="N53" s="31">
        <f>IF($D6=0,0,N6/$D6*100)</f>
        <v>0.48567265662943176</v>
      </c>
      <c r="O53" s="31">
        <f t="shared" si="0"/>
        <v>0.09713453132588634</v>
      </c>
      <c r="P53" s="31">
        <f t="shared" si="0"/>
        <v>0.3399708596406022</v>
      </c>
      <c r="Q53" s="31">
        <f t="shared" si="0"/>
        <v>4.322486644001942</v>
      </c>
      <c r="R53" s="31">
        <f t="shared" si="0"/>
        <v>5.099562894609033</v>
      </c>
      <c r="S53" s="31">
        <f t="shared" si="0"/>
        <v>0.38853812530354537</v>
      </c>
      <c r="T53" s="31">
        <f t="shared" si="0"/>
        <v>7.0908207867897035</v>
      </c>
      <c r="U53" s="31">
        <f t="shared" si="0"/>
        <v>0.04856726566294317</v>
      </c>
      <c r="V53" s="31">
        <f t="shared" si="0"/>
        <v>2.8654686741136475</v>
      </c>
      <c r="W53" s="31">
        <f>IF($D6=0,0,W6/$D6*100)</f>
        <v>3.1568722680913064</v>
      </c>
      <c r="X53" s="32">
        <f t="shared" si="0"/>
        <v>0.291403593977659</v>
      </c>
      <c r="Y53" s="28"/>
      <c r="Z53" s="28"/>
    </row>
    <row r="54" spans="1:26" ht="14.25" customHeight="1">
      <c r="A54" s="269"/>
      <c r="B54" s="270"/>
      <c r="C54" s="29" t="s">
        <v>5</v>
      </c>
      <c r="D54" s="33">
        <f>IF($D7=0,0,D7/$D7*100)</f>
        <v>100</v>
      </c>
      <c r="E54" s="34">
        <f>IF($D7=0,0,E7/$D7*100)</f>
        <v>1.0726072607260726</v>
      </c>
      <c r="F54" s="34">
        <f aca="true" t="shared" si="1" ref="F54:X54">IF($D7=0,0,F7/$D7*100)</f>
        <v>0.08250825082508251</v>
      </c>
      <c r="G54" s="34">
        <f>IF($D7=0,0,G7/$D7*100)</f>
        <v>0</v>
      </c>
      <c r="H54" s="34">
        <f t="shared" si="1"/>
        <v>6.188118811881188</v>
      </c>
      <c r="I54" s="34">
        <f t="shared" si="1"/>
        <v>68.15181518151815</v>
      </c>
      <c r="J54" s="34">
        <f t="shared" si="1"/>
        <v>1.8151815181518154</v>
      </c>
      <c r="K54" s="34">
        <f t="shared" si="1"/>
        <v>0.49504950495049505</v>
      </c>
      <c r="L54" s="34">
        <f>IF($D7=0,0,L7/$D7*100)</f>
        <v>4.785478547854786</v>
      </c>
      <c r="M54" s="34">
        <f>IF($D7=0,0,M7/$D7*100)</f>
        <v>3.382838283828383</v>
      </c>
      <c r="N54" s="34">
        <f t="shared" si="1"/>
        <v>0</v>
      </c>
      <c r="O54" s="34">
        <f t="shared" si="1"/>
        <v>0.08250825082508251</v>
      </c>
      <c r="P54" s="34">
        <f t="shared" si="1"/>
        <v>0.16501650165016502</v>
      </c>
      <c r="Q54" s="34">
        <f t="shared" si="1"/>
        <v>2.6402640264026402</v>
      </c>
      <c r="R54" s="34">
        <f t="shared" si="1"/>
        <v>2.145214521452145</v>
      </c>
      <c r="S54" s="34">
        <f t="shared" si="1"/>
        <v>0.24752475247524752</v>
      </c>
      <c r="T54" s="34">
        <f t="shared" si="1"/>
        <v>1.9801980198019802</v>
      </c>
      <c r="U54" s="34">
        <f t="shared" si="1"/>
        <v>0.08250825082508251</v>
      </c>
      <c r="V54" s="34">
        <f t="shared" si="1"/>
        <v>2.722772277227723</v>
      </c>
      <c r="W54" s="34">
        <f t="shared" si="1"/>
        <v>3.4653465346534658</v>
      </c>
      <c r="X54" s="35">
        <f t="shared" si="1"/>
        <v>0.49504950495049505</v>
      </c>
      <c r="Y54" s="28"/>
      <c r="Z54" s="28"/>
    </row>
    <row r="55" spans="1:26" ht="14.25" customHeight="1">
      <c r="A55" s="271"/>
      <c r="B55" s="272"/>
      <c r="C55" s="29" t="s">
        <v>6</v>
      </c>
      <c r="D55" s="36">
        <f aca="true" t="shared" si="2" ref="D55:D94">IF($D8=0,0,D8/$D8*100)</f>
        <v>100</v>
      </c>
      <c r="E55" s="37">
        <f aca="true" t="shared" si="3" ref="E55:X68">IF($D8=0,0,E8/$D8*100)</f>
        <v>0.11806375442739078</v>
      </c>
      <c r="F55" s="37">
        <f t="shared" si="3"/>
        <v>0</v>
      </c>
      <c r="G55" s="37">
        <f t="shared" si="3"/>
        <v>0</v>
      </c>
      <c r="H55" s="37">
        <f t="shared" si="3"/>
        <v>0.47225501770956313</v>
      </c>
      <c r="I55" s="37">
        <f t="shared" si="3"/>
        <v>38.60684769775679</v>
      </c>
      <c r="J55" s="37">
        <f t="shared" si="3"/>
        <v>0.23612750885478156</v>
      </c>
      <c r="K55" s="37">
        <f>IF($D8=0,0,K8/$D8*100)</f>
        <v>0.3541912632821724</v>
      </c>
      <c r="L55" s="37">
        <f t="shared" si="3"/>
        <v>5.667060212514758</v>
      </c>
      <c r="M55" s="37">
        <f t="shared" si="3"/>
        <v>15.820543093270366</v>
      </c>
      <c r="N55" s="37">
        <f t="shared" si="3"/>
        <v>1.1806375442739079</v>
      </c>
      <c r="O55" s="37">
        <f t="shared" si="3"/>
        <v>0.11806375442739078</v>
      </c>
      <c r="P55" s="37">
        <f t="shared" si="3"/>
        <v>0.5903187721369539</v>
      </c>
      <c r="Q55" s="37">
        <f t="shared" si="3"/>
        <v>6.729634002361275</v>
      </c>
      <c r="R55" s="37">
        <f t="shared" si="3"/>
        <v>9.327036599763874</v>
      </c>
      <c r="S55" s="37">
        <f t="shared" si="3"/>
        <v>0.5903187721369539</v>
      </c>
      <c r="T55" s="37">
        <f t="shared" si="3"/>
        <v>14.403778040141676</v>
      </c>
      <c r="U55" s="37">
        <f t="shared" si="3"/>
        <v>0</v>
      </c>
      <c r="V55" s="37">
        <f t="shared" si="3"/>
        <v>3.0696576151121606</v>
      </c>
      <c r="W55" s="37">
        <f t="shared" si="3"/>
        <v>2.715466351829988</v>
      </c>
      <c r="X55" s="38">
        <f t="shared" si="3"/>
        <v>0</v>
      </c>
      <c r="Y55" s="28"/>
      <c r="Z55" s="28"/>
    </row>
    <row r="56" spans="1:45" ht="14.25" customHeight="1">
      <c r="A56" s="254" t="s">
        <v>31</v>
      </c>
      <c r="B56" s="12"/>
      <c r="C56" s="13" t="s">
        <v>4</v>
      </c>
      <c r="D56" s="16">
        <f t="shared" si="2"/>
        <v>100</v>
      </c>
      <c r="E56" s="17">
        <f aca="true" t="shared" si="4" ref="E56:J56">IF($D9=0,0,E9/$D9*100)</f>
        <v>0.7121057985757884</v>
      </c>
      <c r="F56" s="17">
        <f t="shared" si="4"/>
        <v>0.050864699898270596</v>
      </c>
      <c r="G56" s="17">
        <f t="shared" si="4"/>
        <v>0</v>
      </c>
      <c r="H56" s="17">
        <f t="shared" si="4"/>
        <v>3.814852492370295</v>
      </c>
      <c r="I56" s="17">
        <f t="shared" si="4"/>
        <v>57.62970498474059</v>
      </c>
      <c r="J56" s="17">
        <f t="shared" si="4"/>
        <v>0.9155645981688708</v>
      </c>
      <c r="K56" s="17">
        <f>IF($D9=0,0,K9/$D9*100)</f>
        <v>0.3560528992878942</v>
      </c>
      <c r="L56" s="17">
        <f aca="true" t="shared" si="5" ref="L56:S56">IF($D9=0,0,L9/$D9*100)</f>
        <v>5.188199389623601</v>
      </c>
      <c r="M56" s="17">
        <f t="shared" si="5"/>
        <v>8.341810783316378</v>
      </c>
      <c r="N56" s="17">
        <f t="shared" si="5"/>
        <v>0.4577822990844354</v>
      </c>
      <c r="O56" s="17">
        <f t="shared" si="5"/>
        <v>0.10172939979654119</v>
      </c>
      <c r="P56" s="17">
        <f t="shared" si="5"/>
        <v>0.3560528992878942</v>
      </c>
      <c r="Q56" s="17">
        <f t="shared" si="5"/>
        <v>3.7131230925737535</v>
      </c>
      <c r="R56" s="17">
        <f t="shared" si="5"/>
        <v>4.22177009155646</v>
      </c>
      <c r="S56" s="17">
        <f t="shared" si="5"/>
        <v>0.40691759918616477</v>
      </c>
      <c r="T56" s="17">
        <f t="shared" si="3"/>
        <v>7.171922685656154</v>
      </c>
      <c r="U56" s="17">
        <f t="shared" si="3"/>
        <v>0.050864699898270596</v>
      </c>
      <c r="V56" s="17">
        <f t="shared" si="3"/>
        <v>2.899287894201424</v>
      </c>
      <c r="W56" s="17">
        <f t="shared" si="3"/>
        <v>3.306205493387589</v>
      </c>
      <c r="X56" s="18">
        <f t="shared" si="3"/>
        <v>0.3051881993896236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9"/>
      <c r="AS56" s="9"/>
    </row>
    <row r="57" spans="1:45" ht="14.25" customHeight="1">
      <c r="A57" s="252"/>
      <c r="B57" s="14" t="s">
        <v>29</v>
      </c>
      <c r="C57" s="13" t="s">
        <v>5</v>
      </c>
      <c r="D57" s="19">
        <f t="shared" si="2"/>
        <v>100</v>
      </c>
      <c r="E57" s="20">
        <f t="shared" si="3"/>
        <v>1.1168384879725086</v>
      </c>
      <c r="F57" s="20">
        <f t="shared" si="3"/>
        <v>0.0859106529209622</v>
      </c>
      <c r="G57" s="20">
        <f t="shared" si="3"/>
        <v>0</v>
      </c>
      <c r="H57" s="20">
        <f t="shared" si="3"/>
        <v>6.099656357388316</v>
      </c>
      <c r="I57" s="20">
        <f t="shared" si="3"/>
        <v>69.58762886597938</v>
      </c>
      <c r="J57" s="20">
        <f t="shared" si="3"/>
        <v>1.3745704467353952</v>
      </c>
      <c r="K57" s="20">
        <f t="shared" si="3"/>
        <v>0.3436426116838488</v>
      </c>
      <c r="L57" s="20">
        <f t="shared" si="3"/>
        <v>4.896907216494846</v>
      </c>
      <c r="M57" s="20">
        <f t="shared" si="3"/>
        <v>3.178694158075601</v>
      </c>
      <c r="N57" s="20">
        <f t="shared" si="3"/>
        <v>0</v>
      </c>
      <c r="O57" s="20">
        <f t="shared" si="3"/>
        <v>0.0859106529209622</v>
      </c>
      <c r="P57" s="20">
        <f t="shared" si="3"/>
        <v>0.1718213058419244</v>
      </c>
      <c r="Q57" s="20">
        <f t="shared" si="3"/>
        <v>2.3195876288659796</v>
      </c>
      <c r="R57" s="20">
        <f t="shared" si="3"/>
        <v>1.632302405498282</v>
      </c>
      <c r="S57" s="20">
        <f t="shared" si="3"/>
        <v>0.25773195876288657</v>
      </c>
      <c r="T57" s="20">
        <f t="shared" si="3"/>
        <v>1.8900343642611683</v>
      </c>
      <c r="U57" s="20">
        <f t="shared" si="3"/>
        <v>0.0859106529209622</v>
      </c>
      <c r="V57" s="20">
        <f t="shared" si="3"/>
        <v>2.7491408934707904</v>
      </c>
      <c r="W57" s="20">
        <f t="shared" si="3"/>
        <v>3.608247422680412</v>
      </c>
      <c r="X57" s="21">
        <f t="shared" si="3"/>
        <v>0.5154639175257731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9"/>
      <c r="AS57" s="9"/>
    </row>
    <row r="58" spans="1:45" ht="14.25" customHeight="1">
      <c r="A58" s="252"/>
      <c r="B58" s="15"/>
      <c r="C58" s="13" t="s">
        <v>6</v>
      </c>
      <c r="D58" s="19">
        <f t="shared" si="2"/>
        <v>100</v>
      </c>
      <c r="E58" s="20">
        <f t="shared" si="3"/>
        <v>0.12468827930174563</v>
      </c>
      <c r="F58" s="20">
        <f t="shared" si="3"/>
        <v>0</v>
      </c>
      <c r="G58" s="20">
        <f t="shared" si="3"/>
        <v>0</v>
      </c>
      <c r="H58" s="20">
        <f t="shared" si="3"/>
        <v>0.4987531172069825</v>
      </c>
      <c r="I58" s="20">
        <f t="shared" si="3"/>
        <v>40.27431421446384</v>
      </c>
      <c r="J58" s="20">
        <f t="shared" si="3"/>
        <v>0.24937655860349126</v>
      </c>
      <c r="K58" s="20">
        <f t="shared" si="3"/>
        <v>0.3740648379052369</v>
      </c>
      <c r="L58" s="20">
        <f t="shared" si="3"/>
        <v>5.610972568578553</v>
      </c>
      <c r="M58" s="20">
        <f t="shared" si="3"/>
        <v>15.835411471321695</v>
      </c>
      <c r="N58" s="20">
        <f t="shared" si="3"/>
        <v>1.1221945137157108</v>
      </c>
      <c r="O58" s="20">
        <f t="shared" si="3"/>
        <v>0.12468827930174563</v>
      </c>
      <c r="P58" s="20">
        <f t="shared" si="3"/>
        <v>0.6234413965087282</v>
      </c>
      <c r="Q58" s="20">
        <f t="shared" si="3"/>
        <v>5.7356608478802995</v>
      </c>
      <c r="R58" s="20">
        <f t="shared" si="3"/>
        <v>7.98004987531172</v>
      </c>
      <c r="S58" s="20">
        <f t="shared" si="3"/>
        <v>0.6234413965087282</v>
      </c>
      <c r="T58" s="20">
        <f t="shared" si="3"/>
        <v>14.83790523690773</v>
      </c>
      <c r="U58" s="20">
        <f t="shared" si="3"/>
        <v>0</v>
      </c>
      <c r="V58" s="20">
        <f t="shared" si="3"/>
        <v>3.117206982543641</v>
      </c>
      <c r="W58" s="20">
        <f t="shared" si="3"/>
        <v>2.8678304239401498</v>
      </c>
      <c r="X58" s="21">
        <f t="shared" si="3"/>
        <v>0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9"/>
      <c r="AS58" s="9"/>
    </row>
    <row r="59" spans="1:45" ht="14.25" customHeight="1">
      <c r="A59" s="252"/>
      <c r="B59" s="12"/>
      <c r="C59" s="13" t="s">
        <v>4</v>
      </c>
      <c r="D59" s="19">
        <f t="shared" si="2"/>
        <v>100</v>
      </c>
      <c r="E59" s="20">
        <f t="shared" si="3"/>
        <v>0</v>
      </c>
      <c r="F59" s="20">
        <f t="shared" si="3"/>
        <v>0</v>
      </c>
      <c r="G59" s="20">
        <f t="shared" si="3"/>
        <v>0</v>
      </c>
      <c r="H59" s="20">
        <f t="shared" si="3"/>
        <v>4.301075268817205</v>
      </c>
      <c r="I59" s="20">
        <f t="shared" si="3"/>
        <v>21.50537634408602</v>
      </c>
      <c r="J59" s="20">
        <f t="shared" si="3"/>
        <v>6.451612903225806</v>
      </c>
      <c r="K59" s="20">
        <f t="shared" si="3"/>
        <v>2.1505376344086025</v>
      </c>
      <c r="L59" s="20">
        <f t="shared" si="3"/>
        <v>4.301075268817205</v>
      </c>
      <c r="M59" s="20">
        <f t="shared" si="3"/>
        <v>11.827956989247312</v>
      </c>
      <c r="N59" s="20">
        <f t="shared" si="3"/>
        <v>1.0752688172043012</v>
      </c>
      <c r="O59" s="20">
        <f t="shared" si="3"/>
        <v>0</v>
      </c>
      <c r="P59" s="20">
        <f t="shared" si="3"/>
        <v>0</v>
      </c>
      <c r="Q59" s="20">
        <f t="shared" si="3"/>
        <v>17.20430107526882</v>
      </c>
      <c r="R59" s="20">
        <f t="shared" si="3"/>
        <v>23.655913978494624</v>
      </c>
      <c r="S59" s="20">
        <f t="shared" si="3"/>
        <v>0</v>
      </c>
      <c r="T59" s="20">
        <f t="shared" si="3"/>
        <v>5.376344086021505</v>
      </c>
      <c r="U59" s="20">
        <f t="shared" si="3"/>
        <v>0</v>
      </c>
      <c r="V59" s="20">
        <f t="shared" si="3"/>
        <v>2.1505376344086025</v>
      </c>
      <c r="W59" s="20">
        <f t="shared" si="3"/>
        <v>0</v>
      </c>
      <c r="X59" s="21">
        <f t="shared" si="3"/>
        <v>0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9"/>
      <c r="AS59" s="9"/>
    </row>
    <row r="60" spans="1:45" ht="14.25" customHeight="1">
      <c r="A60" s="252"/>
      <c r="B60" s="14" t="s">
        <v>30</v>
      </c>
      <c r="C60" s="13" t="s">
        <v>5</v>
      </c>
      <c r="D60" s="19">
        <f t="shared" si="2"/>
        <v>100</v>
      </c>
      <c r="E60" s="20">
        <f t="shared" si="3"/>
        <v>0</v>
      </c>
      <c r="F60" s="20">
        <f t="shared" si="3"/>
        <v>0</v>
      </c>
      <c r="G60" s="20">
        <f t="shared" si="3"/>
        <v>0</v>
      </c>
      <c r="H60" s="20">
        <f t="shared" si="3"/>
        <v>8.333333333333332</v>
      </c>
      <c r="I60" s="20">
        <f t="shared" si="3"/>
        <v>33.33333333333333</v>
      </c>
      <c r="J60" s="20">
        <f t="shared" si="3"/>
        <v>12.5</v>
      </c>
      <c r="K60" s="20">
        <f t="shared" si="3"/>
        <v>4.166666666666666</v>
      </c>
      <c r="L60" s="20">
        <f t="shared" si="3"/>
        <v>2.083333333333333</v>
      </c>
      <c r="M60" s="20">
        <f t="shared" si="3"/>
        <v>8.333333333333332</v>
      </c>
      <c r="N60" s="20">
        <f t="shared" si="3"/>
        <v>0</v>
      </c>
      <c r="O60" s="20">
        <f t="shared" si="3"/>
        <v>0</v>
      </c>
      <c r="P60" s="20">
        <f t="shared" si="3"/>
        <v>0</v>
      </c>
      <c r="Q60" s="20">
        <f t="shared" si="3"/>
        <v>10.416666666666668</v>
      </c>
      <c r="R60" s="20">
        <f t="shared" si="3"/>
        <v>14.583333333333334</v>
      </c>
      <c r="S60" s="20">
        <f t="shared" si="3"/>
        <v>0</v>
      </c>
      <c r="T60" s="20">
        <f t="shared" si="3"/>
        <v>4.166666666666666</v>
      </c>
      <c r="U60" s="20">
        <f t="shared" si="3"/>
        <v>0</v>
      </c>
      <c r="V60" s="20">
        <f t="shared" si="3"/>
        <v>2.083333333333333</v>
      </c>
      <c r="W60" s="20">
        <f t="shared" si="3"/>
        <v>0</v>
      </c>
      <c r="X60" s="21">
        <f t="shared" si="3"/>
        <v>0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9"/>
      <c r="AS60" s="9"/>
    </row>
    <row r="61" spans="1:45" ht="14.25" customHeight="1">
      <c r="A61" s="253"/>
      <c r="B61" s="15"/>
      <c r="C61" s="13" t="s">
        <v>6</v>
      </c>
      <c r="D61" s="22">
        <f t="shared" si="2"/>
        <v>100</v>
      </c>
      <c r="E61" s="23">
        <f t="shared" si="3"/>
        <v>0</v>
      </c>
      <c r="F61" s="23">
        <f t="shared" si="3"/>
        <v>0</v>
      </c>
      <c r="G61" s="23">
        <f t="shared" si="3"/>
        <v>0</v>
      </c>
      <c r="H61" s="23">
        <f t="shared" si="3"/>
        <v>0</v>
      </c>
      <c r="I61" s="23">
        <f t="shared" si="3"/>
        <v>8.88888888888889</v>
      </c>
      <c r="J61" s="23">
        <f t="shared" si="3"/>
        <v>0</v>
      </c>
      <c r="K61" s="23">
        <f t="shared" si="3"/>
        <v>0</v>
      </c>
      <c r="L61" s="23">
        <f t="shared" si="3"/>
        <v>6.666666666666667</v>
      </c>
      <c r="M61" s="23">
        <f t="shared" si="3"/>
        <v>15.555555555555555</v>
      </c>
      <c r="N61" s="23">
        <f t="shared" si="3"/>
        <v>2.2222222222222223</v>
      </c>
      <c r="O61" s="23">
        <f t="shared" si="3"/>
        <v>0</v>
      </c>
      <c r="P61" s="23">
        <f t="shared" si="3"/>
        <v>0</v>
      </c>
      <c r="Q61" s="23">
        <f t="shared" si="3"/>
        <v>24.444444444444443</v>
      </c>
      <c r="R61" s="23">
        <f t="shared" si="3"/>
        <v>33.33333333333333</v>
      </c>
      <c r="S61" s="23">
        <f t="shared" si="3"/>
        <v>0</v>
      </c>
      <c r="T61" s="23">
        <f t="shared" si="3"/>
        <v>6.666666666666667</v>
      </c>
      <c r="U61" s="23">
        <f t="shared" si="3"/>
        <v>0</v>
      </c>
      <c r="V61" s="23">
        <f t="shared" si="3"/>
        <v>2.2222222222222223</v>
      </c>
      <c r="W61" s="23">
        <f t="shared" si="3"/>
        <v>0</v>
      </c>
      <c r="X61" s="24">
        <f t="shared" si="3"/>
        <v>0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9"/>
      <c r="AS61" s="9"/>
    </row>
    <row r="62" spans="1:24" ht="14.25" customHeight="1">
      <c r="A62" s="252" t="s">
        <v>32</v>
      </c>
      <c r="B62" s="14"/>
      <c r="C62" s="25" t="s">
        <v>4</v>
      </c>
      <c r="D62" s="19">
        <f>IF($D15=0,0,D15/$D15*100)</f>
        <v>100</v>
      </c>
      <c r="E62" s="20">
        <f>IF($D15=0,0,E15/$D15*100)</f>
        <v>0.42075736325385693</v>
      </c>
      <c r="F62" s="20">
        <f>IF($D15=0,0,F15/$D15*100)</f>
        <v>0</v>
      </c>
      <c r="G62" s="20">
        <f t="shared" si="3"/>
        <v>0</v>
      </c>
      <c r="H62" s="20">
        <f>IF($D15=0,0,H15/$D15*100)</f>
        <v>2.664796633941094</v>
      </c>
      <c r="I62" s="20">
        <f t="shared" si="3"/>
        <v>48.80785413744741</v>
      </c>
      <c r="J62" s="20">
        <f t="shared" si="3"/>
        <v>0.8415147265077139</v>
      </c>
      <c r="K62" s="20">
        <f t="shared" si="3"/>
        <v>0</v>
      </c>
      <c r="L62" s="20">
        <f t="shared" si="3"/>
        <v>5.890603085553997</v>
      </c>
      <c r="M62" s="20">
        <f t="shared" si="3"/>
        <v>9.67741935483871</v>
      </c>
      <c r="N62" s="20">
        <f t="shared" si="3"/>
        <v>0.2805049088359046</v>
      </c>
      <c r="O62" s="20">
        <f t="shared" si="3"/>
        <v>0</v>
      </c>
      <c r="P62" s="20">
        <f t="shared" si="3"/>
        <v>0.1402524544179523</v>
      </c>
      <c r="Q62" s="20">
        <f t="shared" si="3"/>
        <v>6.872370266479663</v>
      </c>
      <c r="R62" s="20">
        <f t="shared" si="3"/>
        <v>7.293127629733521</v>
      </c>
      <c r="S62" s="20">
        <f t="shared" si="3"/>
        <v>0.7012622720897616</v>
      </c>
      <c r="T62" s="20">
        <f t="shared" si="3"/>
        <v>7.854137447405329</v>
      </c>
      <c r="U62" s="20">
        <f t="shared" si="3"/>
        <v>0</v>
      </c>
      <c r="V62" s="20">
        <f t="shared" si="3"/>
        <v>2.524544179523142</v>
      </c>
      <c r="W62" s="20">
        <f t="shared" si="3"/>
        <v>5.46984572230014</v>
      </c>
      <c r="X62" s="21">
        <f t="shared" si="3"/>
        <v>0.5610098176718092</v>
      </c>
    </row>
    <row r="63" spans="1:24" ht="14.25" customHeight="1">
      <c r="A63" s="252"/>
      <c r="B63" s="14" t="s">
        <v>7</v>
      </c>
      <c r="C63" s="13" t="s">
        <v>5</v>
      </c>
      <c r="D63" s="19">
        <f t="shared" si="2"/>
        <v>100</v>
      </c>
      <c r="E63" s="20">
        <f t="shared" si="3"/>
        <v>0.5141388174807198</v>
      </c>
      <c r="F63" s="20">
        <f t="shared" si="3"/>
        <v>0</v>
      </c>
      <c r="G63" s="20">
        <f t="shared" si="3"/>
        <v>0</v>
      </c>
      <c r="H63" s="20">
        <f t="shared" si="3"/>
        <v>4.884318766066838</v>
      </c>
      <c r="I63" s="20">
        <f t="shared" si="3"/>
        <v>60.15424164524421</v>
      </c>
      <c r="J63" s="20">
        <f t="shared" si="3"/>
        <v>1.2853470437017995</v>
      </c>
      <c r="K63" s="20">
        <f t="shared" si="3"/>
        <v>0</v>
      </c>
      <c r="L63" s="20">
        <f t="shared" si="3"/>
        <v>6.683804627249357</v>
      </c>
      <c r="M63" s="20">
        <f t="shared" si="3"/>
        <v>4.884318766066838</v>
      </c>
      <c r="N63" s="20">
        <f t="shared" si="3"/>
        <v>0</v>
      </c>
      <c r="O63" s="20">
        <f t="shared" si="3"/>
        <v>0</v>
      </c>
      <c r="P63" s="20">
        <f t="shared" si="3"/>
        <v>0</v>
      </c>
      <c r="Q63" s="20">
        <f t="shared" si="3"/>
        <v>4.627249357326478</v>
      </c>
      <c r="R63" s="20">
        <f t="shared" si="3"/>
        <v>3.0848329048843186</v>
      </c>
      <c r="S63" s="20">
        <f t="shared" si="3"/>
        <v>0.7712082262210797</v>
      </c>
      <c r="T63" s="20">
        <f t="shared" si="3"/>
        <v>2.313624678663239</v>
      </c>
      <c r="U63" s="20">
        <f t="shared" si="3"/>
        <v>0</v>
      </c>
      <c r="V63" s="20">
        <f t="shared" si="3"/>
        <v>3.0848329048843186</v>
      </c>
      <c r="W63" s="20">
        <f t="shared" si="3"/>
        <v>6.683804627249357</v>
      </c>
      <c r="X63" s="21">
        <f t="shared" si="3"/>
        <v>1.0282776349614395</v>
      </c>
    </row>
    <row r="64" spans="1:24" ht="14.25" customHeight="1">
      <c r="A64" s="252"/>
      <c r="B64" s="15"/>
      <c r="C64" s="13" t="s">
        <v>6</v>
      </c>
      <c r="D64" s="19">
        <f t="shared" si="2"/>
        <v>100</v>
      </c>
      <c r="E64" s="20">
        <f t="shared" si="3"/>
        <v>0.30864197530864196</v>
      </c>
      <c r="F64" s="20">
        <f t="shared" si="3"/>
        <v>0</v>
      </c>
      <c r="G64" s="20">
        <f t="shared" si="3"/>
        <v>0</v>
      </c>
      <c r="H64" s="20">
        <f t="shared" si="3"/>
        <v>0</v>
      </c>
      <c r="I64" s="20">
        <f t="shared" si="3"/>
        <v>35.18518518518518</v>
      </c>
      <c r="J64" s="20">
        <f t="shared" si="3"/>
        <v>0.30864197530864196</v>
      </c>
      <c r="K64" s="20">
        <f t="shared" si="3"/>
        <v>0</v>
      </c>
      <c r="L64" s="20">
        <f t="shared" si="3"/>
        <v>4.938271604938271</v>
      </c>
      <c r="M64" s="20">
        <f t="shared" si="3"/>
        <v>15.432098765432098</v>
      </c>
      <c r="N64" s="20">
        <f t="shared" si="3"/>
        <v>0.6172839506172839</v>
      </c>
      <c r="O64" s="20">
        <f t="shared" si="3"/>
        <v>0</v>
      </c>
      <c r="P64" s="20">
        <f t="shared" si="3"/>
        <v>0.30864197530864196</v>
      </c>
      <c r="Q64" s="20">
        <f t="shared" si="3"/>
        <v>9.5679012345679</v>
      </c>
      <c r="R64" s="20">
        <f t="shared" si="3"/>
        <v>12.345679012345679</v>
      </c>
      <c r="S64" s="20">
        <f t="shared" si="3"/>
        <v>0.6172839506172839</v>
      </c>
      <c r="T64" s="20">
        <f t="shared" si="3"/>
        <v>14.506172839506174</v>
      </c>
      <c r="U64" s="20">
        <f t="shared" si="3"/>
        <v>0</v>
      </c>
      <c r="V64" s="20">
        <f t="shared" si="3"/>
        <v>1.8518518518518516</v>
      </c>
      <c r="W64" s="20">
        <f t="shared" si="3"/>
        <v>4.012345679012346</v>
      </c>
      <c r="X64" s="21">
        <f t="shared" si="3"/>
        <v>0</v>
      </c>
    </row>
    <row r="65" spans="1:24" ht="14.25" customHeight="1">
      <c r="A65" s="252"/>
      <c r="B65" s="12"/>
      <c r="C65" s="13" t="s">
        <v>4</v>
      </c>
      <c r="D65" s="19">
        <f>IF($D18=0,0,D18/$D18*100)</f>
        <v>100</v>
      </c>
      <c r="E65" s="20">
        <f t="shared" si="3"/>
        <v>0.8888888888888888</v>
      </c>
      <c r="F65" s="20">
        <f t="shared" si="3"/>
        <v>0</v>
      </c>
      <c r="G65" s="20">
        <f t="shared" si="3"/>
        <v>0</v>
      </c>
      <c r="H65" s="20">
        <f t="shared" si="3"/>
        <v>4.888888888888889</v>
      </c>
      <c r="I65" s="20">
        <f t="shared" si="3"/>
        <v>52.888888888888886</v>
      </c>
      <c r="J65" s="20">
        <f t="shared" si="3"/>
        <v>0.4444444444444444</v>
      </c>
      <c r="K65" s="20">
        <f t="shared" si="3"/>
        <v>0.8888888888888888</v>
      </c>
      <c r="L65" s="20">
        <f t="shared" si="3"/>
        <v>6.222222222222222</v>
      </c>
      <c r="M65" s="20">
        <f t="shared" si="3"/>
        <v>7.555555555555555</v>
      </c>
      <c r="N65" s="20">
        <f t="shared" si="3"/>
        <v>0</v>
      </c>
      <c r="O65" s="20">
        <f t="shared" si="3"/>
        <v>0.4444444444444444</v>
      </c>
      <c r="P65" s="20">
        <f t="shared" si="3"/>
        <v>0</v>
      </c>
      <c r="Q65" s="20">
        <f t="shared" si="3"/>
        <v>4</v>
      </c>
      <c r="R65" s="20">
        <f t="shared" si="3"/>
        <v>5.333333333333334</v>
      </c>
      <c r="S65" s="20">
        <f t="shared" si="3"/>
        <v>0.4444444444444444</v>
      </c>
      <c r="T65" s="20">
        <f t="shared" si="3"/>
        <v>9.333333333333334</v>
      </c>
      <c r="U65" s="20">
        <f t="shared" si="3"/>
        <v>0.4444444444444444</v>
      </c>
      <c r="V65" s="20">
        <f t="shared" si="3"/>
        <v>5.333333333333334</v>
      </c>
      <c r="W65" s="20">
        <f t="shared" si="3"/>
        <v>0.8888888888888888</v>
      </c>
      <c r="X65" s="21">
        <f t="shared" si="3"/>
        <v>0</v>
      </c>
    </row>
    <row r="66" spans="1:24" ht="14.25" customHeight="1">
      <c r="A66" s="252"/>
      <c r="B66" s="14" t="s">
        <v>8</v>
      </c>
      <c r="C66" s="13" t="s">
        <v>5</v>
      </c>
      <c r="D66" s="19">
        <f t="shared" si="2"/>
        <v>100</v>
      </c>
      <c r="E66" s="20">
        <f t="shared" si="3"/>
        <v>1.6129032258064515</v>
      </c>
      <c r="F66" s="20">
        <f t="shared" si="3"/>
        <v>0</v>
      </c>
      <c r="G66" s="20">
        <f t="shared" si="3"/>
        <v>0</v>
      </c>
      <c r="H66" s="20">
        <f t="shared" si="3"/>
        <v>8.064516129032258</v>
      </c>
      <c r="I66" s="20">
        <f t="shared" si="3"/>
        <v>62.096774193548384</v>
      </c>
      <c r="J66" s="20">
        <f t="shared" si="3"/>
        <v>0.8064516129032258</v>
      </c>
      <c r="K66" s="20">
        <f t="shared" si="3"/>
        <v>0</v>
      </c>
      <c r="L66" s="20">
        <f t="shared" si="3"/>
        <v>8.064516129032258</v>
      </c>
      <c r="M66" s="20">
        <f t="shared" si="3"/>
        <v>3.225806451612903</v>
      </c>
      <c r="N66" s="20">
        <f t="shared" si="3"/>
        <v>0</v>
      </c>
      <c r="O66" s="20">
        <f t="shared" si="3"/>
        <v>0.8064516129032258</v>
      </c>
      <c r="P66" s="20">
        <f t="shared" si="3"/>
        <v>0</v>
      </c>
      <c r="Q66" s="20">
        <f t="shared" si="3"/>
        <v>4.032258064516129</v>
      </c>
      <c r="R66" s="20">
        <f t="shared" si="3"/>
        <v>4.032258064516129</v>
      </c>
      <c r="S66" s="20">
        <f t="shared" si="3"/>
        <v>0</v>
      </c>
      <c r="T66" s="20">
        <f t="shared" si="3"/>
        <v>1.6129032258064515</v>
      </c>
      <c r="U66" s="20">
        <f t="shared" si="3"/>
        <v>0.8064516129032258</v>
      </c>
      <c r="V66" s="20">
        <f t="shared" si="3"/>
        <v>3.225806451612903</v>
      </c>
      <c r="W66" s="20">
        <f t="shared" si="3"/>
        <v>1.6129032258064515</v>
      </c>
      <c r="X66" s="21">
        <f t="shared" si="3"/>
        <v>0</v>
      </c>
    </row>
    <row r="67" spans="1:24" ht="14.25" customHeight="1">
      <c r="A67" s="252"/>
      <c r="B67" s="15"/>
      <c r="C67" s="13" t="s">
        <v>6</v>
      </c>
      <c r="D67" s="19">
        <f t="shared" si="2"/>
        <v>100</v>
      </c>
      <c r="E67" s="20">
        <f t="shared" si="3"/>
        <v>0</v>
      </c>
      <c r="F67" s="20">
        <f t="shared" si="3"/>
        <v>0</v>
      </c>
      <c r="G67" s="20">
        <f t="shared" si="3"/>
        <v>0</v>
      </c>
      <c r="H67" s="20">
        <f t="shared" si="3"/>
        <v>0.9900990099009901</v>
      </c>
      <c r="I67" s="20">
        <f t="shared" si="3"/>
        <v>41.584158415841586</v>
      </c>
      <c r="J67" s="20">
        <f t="shared" si="3"/>
        <v>0</v>
      </c>
      <c r="K67" s="20">
        <f t="shared" si="3"/>
        <v>1.9801980198019802</v>
      </c>
      <c r="L67" s="20">
        <f t="shared" si="3"/>
        <v>3.9603960396039604</v>
      </c>
      <c r="M67" s="20">
        <f t="shared" si="3"/>
        <v>12.871287128712872</v>
      </c>
      <c r="N67" s="20">
        <f t="shared" si="3"/>
        <v>0</v>
      </c>
      <c r="O67" s="20">
        <f t="shared" si="3"/>
        <v>0</v>
      </c>
      <c r="P67" s="20">
        <f t="shared" si="3"/>
        <v>0</v>
      </c>
      <c r="Q67" s="20">
        <f t="shared" si="3"/>
        <v>3.9603960396039604</v>
      </c>
      <c r="R67" s="20">
        <f t="shared" si="3"/>
        <v>6.9306930693069315</v>
      </c>
      <c r="S67" s="20">
        <f t="shared" si="3"/>
        <v>0.9900990099009901</v>
      </c>
      <c r="T67" s="20">
        <f t="shared" si="3"/>
        <v>18.81188118811881</v>
      </c>
      <c r="U67" s="20">
        <f t="shared" si="3"/>
        <v>0</v>
      </c>
      <c r="V67" s="20">
        <f t="shared" si="3"/>
        <v>7.920792079207921</v>
      </c>
      <c r="W67" s="20">
        <f t="shared" si="3"/>
        <v>0</v>
      </c>
      <c r="X67" s="21">
        <f t="shared" si="3"/>
        <v>0</v>
      </c>
    </row>
    <row r="68" spans="1:24" ht="14.25" customHeight="1">
      <c r="A68" s="252"/>
      <c r="B68" s="12"/>
      <c r="C68" s="13" t="s">
        <v>4</v>
      </c>
      <c r="D68" s="19">
        <f t="shared" si="2"/>
        <v>100</v>
      </c>
      <c r="E68" s="20">
        <f t="shared" si="3"/>
        <v>1.545253863134658</v>
      </c>
      <c r="F68" s="20">
        <f t="shared" si="3"/>
        <v>0.22075055187637968</v>
      </c>
      <c r="G68" s="20">
        <f t="shared" si="3"/>
        <v>0</v>
      </c>
      <c r="H68" s="20">
        <f t="shared" si="3"/>
        <v>6.843267108167771</v>
      </c>
      <c r="I68" s="20">
        <f t="shared" si="3"/>
        <v>76.15894039735099</v>
      </c>
      <c r="J68" s="20">
        <f t="shared" si="3"/>
        <v>1.9867549668874174</v>
      </c>
      <c r="K68" s="20">
        <f t="shared" si="3"/>
        <v>1.1037527593818985</v>
      </c>
      <c r="L68" s="20">
        <f t="shared" si="3"/>
        <v>2.6490066225165565</v>
      </c>
      <c r="M68" s="20">
        <f t="shared" si="3"/>
        <v>2.207505518763797</v>
      </c>
      <c r="N68" s="20">
        <f t="shared" si="3"/>
        <v>0</v>
      </c>
      <c r="O68" s="20">
        <f aca="true" t="shared" si="6" ref="E68:X81">IF($D21=0,0,O21/$D21*100)</f>
        <v>0</v>
      </c>
      <c r="P68" s="20">
        <f t="shared" si="6"/>
        <v>0.22075055187637968</v>
      </c>
      <c r="Q68" s="20">
        <f t="shared" si="6"/>
        <v>0.6622516556291391</v>
      </c>
      <c r="R68" s="20">
        <f t="shared" si="6"/>
        <v>0.44150110375275936</v>
      </c>
      <c r="S68" s="20">
        <f t="shared" si="6"/>
        <v>0</v>
      </c>
      <c r="T68" s="20">
        <f t="shared" si="6"/>
        <v>0.6622516556291391</v>
      </c>
      <c r="U68" s="20">
        <f t="shared" si="6"/>
        <v>0</v>
      </c>
      <c r="V68" s="20">
        <f t="shared" si="6"/>
        <v>3.9735099337748347</v>
      </c>
      <c r="W68" s="20">
        <f t="shared" si="6"/>
        <v>0.8830022075055187</v>
      </c>
      <c r="X68" s="21">
        <f t="shared" si="6"/>
        <v>0.44150110375275936</v>
      </c>
    </row>
    <row r="69" spans="1:24" ht="14.25" customHeight="1">
      <c r="A69" s="252"/>
      <c r="B69" s="14" t="s">
        <v>9</v>
      </c>
      <c r="C69" s="13" t="s">
        <v>5</v>
      </c>
      <c r="D69" s="19">
        <f t="shared" si="2"/>
        <v>100</v>
      </c>
      <c r="E69" s="20">
        <f t="shared" si="6"/>
        <v>1.643192488262911</v>
      </c>
      <c r="F69" s="20">
        <f t="shared" si="6"/>
        <v>0.2347417840375587</v>
      </c>
      <c r="G69" s="20">
        <f t="shared" si="6"/>
        <v>0</v>
      </c>
      <c r="H69" s="20">
        <f t="shared" si="6"/>
        <v>7.276995305164319</v>
      </c>
      <c r="I69" s="20">
        <f t="shared" si="6"/>
        <v>76.99530516431925</v>
      </c>
      <c r="J69" s="20">
        <f t="shared" si="6"/>
        <v>2.112676056338028</v>
      </c>
      <c r="K69" s="20">
        <f t="shared" si="6"/>
        <v>0.9389671361502347</v>
      </c>
      <c r="L69" s="20">
        <f t="shared" si="6"/>
        <v>2.5821596244131455</v>
      </c>
      <c r="M69" s="20">
        <f t="shared" si="6"/>
        <v>2.112676056338028</v>
      </c>
      <c r="N69" s="20">
        <f t="shared" si="6"/>
        <v>0</v>
      </c>
      <c r="O69" s="20">
        <f t="shared" si="6"/>
        <v>0</v>
      </c>
      <c r="P69" s="20">
        <f t="shared" si="6"/>
        <v>0.2347417840375587</v>
      </c>
      <c r="Q69" s="20">
        <f t="shared" si="6"/>
        <v>0.7042253521126761</v>
      </c>
      <c r="R69" s="20">
        <f t="shared" si="6"/>
        <v>0.2347417840375587</v>
      </c>
      <c r="S69" s="20">
        <f t="shared" si="6"/>
        <v>0</v>
      </c>
      <c r="T69" s="20">
        <f t="shared" si="6"/>
        <v>0.2347417840375587</v>
      </c>
      <c r="U69" s="20">
        <f t="shared" si="6"/>
        <v>0</v>
      </c>
      <c r="V69" s="20">
        <f t="shared" si="6"/>
        <v>3.286384976525822</v>
      </c>
      <c r="W69" s="20">
        <f t="shared" si="6"/>
        <v>0.9389671361502347</v>
      </c>
      <c r="X69" s="21">
        <f t="shared" si="6"/>
        <v>0.4694835680751174</v>
      </c>
    </row>
    <row r="70" spans="1:24" ht="14.25" customHeight="1">
      <c r="A70" s="252"/>
      <c r="B70" s="15"/>
      <c r="C70" s="13" t="s">
        <v>6</v>
      </c>
      <c r="D70" s="19">
        <f t="shared" si="2"/>
        <v>100</v>
      </c>
      <c r="E70" s="20">
        <f t="shared" si="6"/>
        <v>0</v>
      </c>
      <c r="F70" s="20">
        <f t="shared" si="6"/>
        <v>0</v>
      </c>
      <c r="G70" s="20">
        <f t="shared" si="6"/>
        <v>0</v>
      </c>
      <c r="H70" s="20">
        <f t="shared" si="6"/>
        <v>0</v>
      </c>
      <c r="I70" s="20">
        <f t="shared" si="6"/>
        <v>62.96296296296296</v>
      </c>
      <c r="J70" s="20">
        <f t="shared" si="6"/>
        <v>0</v>
      </c>
      <c r="K70" s="20">
        <f t="shared" si="6"/>
        <v>3.7037037037037033</v>
      </c>
      <c r="L70" s="20">
        <f t="shared" si="6"/>
        <v>3.7037037037037033</v>
      </c>
      <c r="M70" s="20">
        <f t="shared" si="6"/>
        <v>3.7037037037037033</v>
      </c>
      <c r="N70" s="20">
        <f t="shared" si="6"/>
        <v>0</v>
      </c>
      <c r="O70" s="20">
        <f t="shared" si="6"/>
        <v>0</v>
      </c>
      <c r="P70" s="20">
        <f t="shared" si="6"/>
        <v>0</v>
      </c>
      <c r="Q70" s="20">
        <f t="shared" si="6"/>
        <v>0</v>
      </c>
      <c r="R70" s="20">
        <f t="shared" si="6"/>
        <v>3.7037037037037033</v>
      </c>
      <c r="S70" s="20">
        <f t="shared" si="6"/>
        <v>0</v>
      </c>
      <c r="T70" s="20">
        <f t="shared" si="6"/>
        <v>7.4074074074074066</v>
      </c>
      <c r="U70" s="20">
        <f t="shared" si="6"/>
        <v>0</v>
      </c>
      <c r="V70" s="20">
        <f t="shared" si="6"/>
        <v>14.814814814814813</v>
      </c>
      <c r="W70" s="20">
        <f t="shared" si="6"/>
        <v>0</v>
      </c>
      <c r="X70" s="21">
        <f t="shared" si="6"/>
        <v>0</v>
      </c>
    </row>
    <row r="71" spans="1:24" ht="14.25" customHeight="1">
      <c r="A71" s="252"/>
      <c r="B71" s="12"/>
      <c r="C71" s="13" t="s">
        <v>4</v>
      </c>
      <c r="D71" s="19">
        <f t="shared" si="2"/>
        <v>100</v>
      </c>
      <c r="E71" s="20">
        <f t="shared" si="6"/>
        <v>0</v>
      </c>
      <c r="F71" s="20">
        <f t="shared" si="6"/>
        <v>0</v>
      </c>
      <c r="G71" s="20">
        <f t="shared" si="6"/>
        <v>0</v>
      </c>
      <c r="H71" s="20">
        <f t="shared" si="6"/>
        <v>1.9138755980861244</v>
      </c>
      <c r="I71" s="20">
        <f t="shared" si="6"/>
        <v>44.97607655502392</v>
      </c>
      <c r="J71" s="20">
        <f t="shared" si="6"/>
        <v>2.3923444976076556</v>
      </c>
      <c r="K71" s="20">
        <f t="shared" si="6"/>
        <v>0</v>
      </c>
      <c r="L71" s="20">
        <f t="shared" si="6"/>
        <v>8.61244019138756</v>
      </c>
      <c r="M71" s="20">
        <f t="shared" si="6"/>
        <v>16.74641148325359</v>
      </c>
      <c r="N71" s="20">
        <f t="shared" si="6"/>
        <v>2.3923444976076556</v>
      </c>
      <c r="O71" s="20">
        <f t="shared" si="6"/>
        <v>0.4784688995215311</v>
      </c>
      <c r="P71" s="20">
        <f t="shared" si="6"/>
        <v>0.4784688995215311</v>
      </c>
      <c r="Q71" s="20">
        <f t="shared" si="6"/>
        <v>3.827751196172249</v>
      </c>
      <c r="R71" s="20">
        <f t="shared" si="6"/>
        <v>9.569377990430622</v>
      </c>
      <c r="S71" s="20">
        <f t="shared" si="6"/>
        <v>0.9569377990430622</v>
      </c>
      <c r="T71" s="20">
        <f t="shared" si="6"/>
        <v>1.4354066985645932</v>
      </c>
      <c r="U71" s="20">
        <f t="shared" si="6"/>
        <v>0</v>
      </c>
      <c r="V71" s="20">
        <f t="shared" si="6"/>
        <v>1.9138755980861244</v>
      </c>
      <c r="W71" s="20">
        <f t="shared" si="6"/>
        <v>4.30622009569378</v>
      </c>
      <c r="X71" s="21">
        <f t="shared" si="6"/>
        <v>0</v>
      </c>
    </row>
    <row r="72" spans="1:24" ht="14.25" customHeight="1">
      <c r="A72" s="252"/>
      <c r="B72" s="14" t="s">
        <v>10</v>
      </c>
      <c r="C72" s="13" t="s">
        <v>5</v>
      </c>
      <c r="D72" s="19">
        <f t="shared" si="2"/>
        <v>100</v>
      </c>
      <c r="E72" s="20">
        <f t="shared" si="6"/>
        <v>0</v>
      </c>
      <c r="F72" s="20">
        <f t="shared" si="6"/>
        <v>0</v>
      </c>
      <c r="G72" s="20">
        <f t="shared" si="6"/>
        <v>0</v>
      </c>
      <c r="H72" s="20">
        <f t="shared" si="6"/>
        <v>4.918032786885246</v>
      </c>
      <c r="I72" s="20">
        <f t="shared" si="6"/>
        <v>62.295081967213115</v>
      </c>
      <c r="J72" s="20">
        <f t="shared" si="6"/>
        <v>6.557377049180328</v>
      </c>
      <c r="K72" s="20">
        <f t="shared" si="6"/>
        <v>0</v>
      </c>
      <c r="L72" s="20">
        <f t="shared" si="6"/>
        <v>6.557377049180328</v>
      </c>
      <c r="M72" s="20">
        <f t="shared" si="6"/>
        <v>3.278688524590164</v>
      </c>
      <c r="N72" s="20">
        <f t="shared" si="6"/>
        <v>0</v>
      </c>
      <c r="O72" s="20">
        <f t="shared" si="6"/>
        <v>0</v>
      </c>
      <c r="P72" s="20">
        <f t="shared" si="6"/>
        <v>0</v>
      </c>
      <c r="Q72" s="20">
        <f t="shared" si="6"/>
        <v>1.639344262295082</v>
      </c>
      <c r="R72" s="20">
        <f t="shared" si="6"/>
        <v>6.557377049180328</v>
      </c>
      <c r="S72" s="20">
        <f t="shared" si="6"/>
        <v>0</v>
      </c>
      <c r="T72" s="20">
        <f t="shared" si="6"/>
        <v>0</v>
      </c>
      <c r="U72" s="20">
        <f t="shared" si="6"/>
        <v>0</v>
      </c>
      <c r="V72" s="20">
        <f t="shared" si="6"/>
        <v>1.639344262295082</v>
      </c>
      <c r="W72" s="20">
        <f t="shared" si="6"/>
        <v>6.557377049180328</v>
      </c>
      <c r="X72" s="21">
        <f t="shared" si="6"/>
        <v>0</v>
      </c>
    </row>
    <row r="73" spans="1:24" ht="14.25" customHeight="1">
      <c r="A73" s="252"/>
      <c r="B73" s="15"/>
      <c r="C73" s="13" t="s">
        <v>6</v>
      </c>
      <c r="D73" s="19">
        <f>IF($D26=0,0,D26/$D26*100)</f>
        <v>100</v>
      </c>
      <c r="E73" s="20">
        <f t="shared" si="6"/>
        <v>0</v>
      </c>
      <c r="F73" s="20">
        <f t="shared" si="6"/>
        <v>0</v>
      </c>
      <c r="G73" s="20">
        <f t="shared" si="6"/>
        <v>0</v>
      </c>
      <c r="H73" s="20">
        <f t="shared" si="6"/>
        <v>0.6756756756756757</v>
      </c>
      <c r="I73" s="20">
        <f t="shared" si="6"/>
        <v>37.83783783783784</v>
      </c>
      <c r="J73" s="20">
        <f t="shared" si="6"/>
        <v>0.6756756756756757</v>
      </c>
      <c r="K73" s="20">
        <f t="shared" si="6"/>
        <v>0</v>
      </c>
      <c r="L73" s="20">
        <f t="shared" si="6"/>
        <v>9.45945945945946</v>
      </c>
      <c r="M73" s="20">
        <f t="shared" si="6"/>
        <v>22.2972972972973</v>
      </c>
      <c r="N73" s="20">
        <f t="shared" si="6"/>
        <v>3.3783783783783785</v>
      </c>
      <c r="O73" s="20">
        <f t="shared" si="6"/>
        <v>0.6756756756756757</v>
      </c>
      <c r="P73" s="20">
        <f t="shared" si="6"/>
        <v>0.6756756756756757</v>
      </c>
      <c r="Q73" s="20">
        <f t="shared" si="6"/>
        <v>4.72972972972973</v>
      </c>
      <c r="R73" s="20">
        <f t="shared" si="6"/>
        <v>10.81081081081081</v>
      </c>
      <c r="S73" s="20">
        <f t="shared" si="6"/>
        <v>1.3513513513513513</v>
      </c>
      <c r="T73" s="20">
        <f t="shared" si="6"/>
        <v>2.027027027027027</v>
      </c>
      <c r="U73" s="20">
        <f t="shared" si="6"/>
        <v>0</v>
      </c>
      <c r="V73" s="20">
        <f t="shared" si="6"/>
        <v>2.027027027027027</v>
      </c>
      <c r="W73" s="20">
        <f t="shared" si="6"/>
        <v>3.3783783783783785</v>
      </c>
      <c r="X73" s="21">
        <f t="shared" si="6"/>
        <v>0</v>
      </c>
    </row>
    <row r="74" spans="1:24" ht="14.25" customHeight="1">
      <c r="A74" s="252"/>
      <c r="B74" s="12"/>
      <c r="C74" s="13" t="s">
        <v>4</v>
      </c>
      <c r="D74" s="19">
        <f t="shared" si="2"/>
        <v>0</v>
      </c>
      <c r="E74" s="20">
        <f t="shared" si="6"/>
        <v>0</v>
      </c>
      <c r="F74" s="20">
        <f t="shared" si="6"/>
        <v>0</v>
      </c>
      <c r="G74" s="20">
        <f t="shared" si="6"/>
        <v>0</v>
      </c>
      <c r="H74" s="20">
        <f t="shared" si="6"/>
        <v>0</v>
      </c>
      <c r="I74" s="20">
        <f t="shared" si="6"/>
        <v>0</v>
      </c>
      <c r="J74" s="20">
        <f t="shared" si="6"/>
        <v>0</v>
      </c>
      <c r="K74" s="20">
        <f t="shared" si="6"/>
        <v>0</v>
      </c>
      <c r="L74" s="20">
        <f t="shared" si="6"/>
        <v>0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>
        <f t="shared" si="6"/>
        <v>0</v>
      </c>
      <c r="U74" s="20">
        <f t="shared" si="6"/>
        <v>0</v>
      </c>
      <c r="V74" s="20">
        <f t="shared" si="6"/>
        <v>0</v>
      </c>
      <c r="W74" s="20">
        <f t="shared" si="6"/>
        <v>0</v>
      </c>
      <c r="X74" s="21">
        <f t="shared" si="6"/>
        <v>0</v>
      </c>
    </row>
    <row r="75" spans="1:24" ht="14.25" customHeight="1">
      <c r="A75" s="252"/>
      <c r="B75" s="14" t="s">
        <v>11</v>
      </c>
      <c r="C75" s="13" t="s">
        <v>5</v>
      </c>
      <c r="D75" s="19">
        <f t="shared" si="2"/>
        <v>0</v>
      </c>
      <c r="E75" s="20">
        <f t="shared" si="6"/>
        <v>0</v>
      </c>
      <c r="F75" s="20">
        <f t="shared" si="6"/>
        <v>0</v>
      </c>
      <c r="G75" s="20">
        <f t="shared" si="6"/>
        <v>0</v>
      </c>
      <c r="H75" s="20">
        <f t="shared" si="6"/>
        <v>0</v>
      </c>
      <c r="I75" s="20">
        <f t="shared" si="6"/>
        <v>0</v>
      </c>
      <c r="J75" s="20">
        <f t="shared" si="6"/>
        <v>0</v>
      </c>
      <c r="K75" s="20">
        <f t="shared" si="6"/>
        <v>0</v>
      </c>
      <c r="L75" s="20">
        <f t="shared" si="6"/>
        <v>0</v>
      </c>
      <c r="M75" s="20">
        <f t="shared" si="6"/>
        <v>0</v>
      </c>
      <c r="N75" s="20">
        <f t="shared" si="6"/>
        <v>0</v>
      </c>
      <c r="O75" s="20">
        <f t="shared" si="6"/>
        <v>0</v>
      </c>
      <c r="P75" s="20">
        <f t="shared" si="6"/>
        <v>0</v>
      </c>
      <c r="Q75" s="20">
        <f t="shared" si="6"/>
        <v>0</v>
      </c>
      <c r="R75" s="20">
        <f t="shared" si="6"/>
        <v>0</v>
      </c>
      <c r="S75" s="20">
        <f t="shared" si="6"/>
        <v>0</v>
      </c>
      <c r="T75" s="20">
        <f t="shared" si="6"/>
        <v>0</v>
      </c>
      <c r="U75" s="20">
        <f t="shared" si="6"/>
        <v>0</v>
      </c>
      <c r="V75" s="20">
        <f t="shared" si="6"/>
        <v>0</v>
      </c>
      <c r="W75" s="20">
        <f t="shared" si="6"/>
        <v>0</v>
      </c>
      <c r="X75" s="21">
        <f t="shared" si="6"/>
        <v>0</v>
      </c>
    </row>
    <row r="76" spans="1:24" ht="14.25" customHeight="1">
      <c r="A76" s="252"/>
      <c r="B76" s="15"/>
      <c r="C76" s="13" t="s">
        <v>6</v>
      </c>
      <c r="D76" s="19">
        <f t="shared" si="2"/>
        <v>0</v>
      </c>
      <c r="E76" s="20">
        <f t="shared" si="6"/>
        <v>0</v>
      </c>
      <c r="F76" s="20">
        <f t="shared" si="6"/>
        <v>0</v>
      </c>
      <c r="G76" s="20">
        <f t="shared" si="6"/>
        <v>0</v>
      </c>
      <c r="H76" s="20">
        <f t="shared" si="6"/>
        <v>0</v>
      </c>
      <c r="I76" s="20">
        <f t="shared" si="6"/>
        <v>0</v>
      </c>
      <c r="J76" s="20">
        <f t="shared" si="6"/>
        <v>0</v>
      </c>
      <c r="K76" s="20">
        <f t="shared" si="6"/>
        <v>0</v>
      </c>
      <c r="L76" s="20">
        <f t="shared" si="6"/>
        <v>0</v>
      </c>
      <c r="M76" s="20">
        <f t="shared" si="6"/>
        <v>0</v>
      </c>
      <c r="N76" s="20">
        <f t="shared" si="6"/>
        <v>0</v>
      </c>
      <c r="O76" s="20">
        <f t="shared" si="6"/>
        <v>0</v>
      </c>
      <c r="P76" s="20">
        <f t="shared" si="6"/>
        <v>0</v>
      </c>
      <c r="Q76" s="20">
        <f t="shared" si="6"/>
        <v>0</v>
      </c>
      <c r="R76" s="20">
        <f t="shared" si="6"/>
        <v>0</v>
      </c>
      <c r="S76" s="20">
        <f t="shared" si="6"/>
        <v>0</v>
      </c>
      <c r="T76" s="20">
        <f t="shared" si="6"/>
        <v>0</v>
      </c>
      <c r="U76" s="20">
        <f t="shared" si="6"/>
        <v>0</v>
      </c>
      <c r="V76" s="20">
        <f t="shared" si="6"/>
        <v>0</v>
      </c>
      <c r="W76" s="20">
        <f t="shared" si="6"/>
        <v>0</v>
      </c>
      <c r="X76" s="21">
        <f t="shared" si="6"/>
        <v>0</v>
      </c>
    </row>
    <row r="77" spans="1:24" ht="14.25" customHeight="1">
      <c r="A77" s="252"/>
      <c r="B77" s="12"/>
      <c r="C77" s="13" t="s">
        <v>4</v>
      </c>
      <c r="D77" s="19">
        <f t="shared" si="2"/>
        <v>100</v>
      </c>
      <c r="E77" s="20">
        <f t="shared" si="6"/>
        <v>0</v>
      </c>
      <c r="F77" s="20">
        <f t="shared" si="6"/>
        <v>0</v>
      </c>
      <c r="G77" s="20">
        <f t="shared" si="6"/>
        <v>0</v>
      </c>
      <c r="H77" s="20">
        <f t="shared" si="6"/>
        <v>0</v>
      </c>
      <c r="I77" s="20">
        <f t="shared" si="6"/>
        <v>23.076923076923077</v>
      </c>
      <c r="J77" s="20">
        <f t="shared" si="6"/>
        <v>0</v>
      </c>
      <c r="K77" s="20">
        <f t="shared" si="6"/>
        <v>0</v>
      </c>
      <c r="L77" s="20">
        <f t="shared" si="6"/>
        <v>5.128205128205128</v>
      </c>
      <c r="M77" s="20">
        <f t="shared" si="6"/>
        <v>33.33333333333333</v>
      </c>
      <c r="N77" s="20">
        <f t="shared" si="6"/>
        <v>0</v>
      </c>
      <c r="O77" s="20">
        <f t="shared" si="6"/>
        <v>0</v>
      </c>
      <c r="P77" s="20">
        <f t="shared" si="6"/>
        <v>2.564102564102564</v>
      </c>
      <c r="Q77" s="20">
        <f t="shared" si="6"/>
        <v>15.384615384615385</v>
      </c>
      <c r="R77" s="20">
        <f t="shared" si="6"/>
        <v>10.256410256410255</v>
      </c>
      <c r="S77" s="20">
        <f t="shared" si="6"/>
        <v>0</v>
      </c>
      <c r="T77" s="20">
        <f t="shared" si="6"/>
        <v>10.256410256410255</v>
      </c>
      <c r="U77" s="20">
        <f t="shared" si="6"/>
        <v>0</v>
      </c>
      <c r="V77" s="20">
        <f t="shared" si="6"/>
        <v>0</v>
      </c>
      <c r="W77" s="20">
        <f t="shared" si="6"/>
        <v>0</v>
      </c>
      <c r="X77" s="21">
        <f t="shared" si="6"/>
        <v>0</v>
      </c>
    </row>
    <row r="78" spans="1:24" ht="14.25" customHeight="1">
      <c r="A78" s="252"/>
      <c r="B78" s="14" t="s">
        <v>12</v>
      </c>
      <c r="C78" s="13" t="s">
        <v>5</v>
      </c>
      <c r="D78" s="19">
        <f t="shared" si="2"/>
        <v>100</v>
      </c>
      <c r="E78" s="20">
        <f t="shared" si="6"/>
        <v>0</v>
      </c>
      <c r="F78" s="20">
        <f t="shared" si="6"/>
        <v>0</v>
      </c>
      <c r="G78" s="20">
        <f t="shared" si="6"/>
        <v>0</v>
      </c>
      <c r="H78" s="20">
        <f t="shared" si="6"/>
        <v>0</v>
      </c>
      <c r="I78" s="20">
        <f t="shared" si="6"/>
        <v>0</v>
      </c>
      <c r="J78" s="20">
        <f t="shared" si="6"/>
        <v>0</v>
      </c>
      <c r="K78" s="20">
        <f t="shared" si="6"/>
        <v>0</v>
      </c>
      <c r="L78" s="20">
        <f t="shared" si="6"/>
        <v>0</v>
      </c>
      <c r="M78" s="20">
        <f t="shared" si="6"/>
        <v>25</v>
      </c>
      <c r="N78" s="20">
        <f t="shared" si="6"/>
        <v>0</v>
      </c>
      <c r="O78" s="20">
        <f t="shared" si="6"/>
        <v>0</v>
      </c>
      <c r="P78" s="20">
        <f t="shared" si="6"/>
        <v>0</v>
      </c>
      <c r="Q78" s="20">
        <f t="shared" si="6"/>
        <v>50</v>
      </c>
      <c r="R78" s="20">
        <f t="shared" si="6"/>
        <v>25</v>
      </c>
      <c r="S78" s="20">
        <f t="shared" si="6"/>
        <v>0</v>
      </c>
      <c r="T78" s="20">
        <f t="shared" si="6"/>
        <v>0</v>
      </c>
      <c r="U78" s="20">
        <f t="shared" si="6"/>
        <v>0</v>
      </c>
      <c r="V78" s="20">
        <f t="shared" si="6"/>
        <v>0</v>
      </c>
      <c r="W78" s="20">
        <f t="shared" si="6"/>
        <v>0</v>
      </c>
      <c r="X78" s="21">
        <f t="shared" si="6"/>
        <v>0</v>
      </c>
    </row>
    <row r="79" spans="1:24" ht="14.25" customHeight="1">
      <c r="A79" s="252"/>
      <c r="B79" s="15"/>
      <c r="C79" s="13" t="s">
        <v>6</v>
      </c>
      <c r="D79" s="19">
        <f t="shared" si="2"/>
        <v>100</v>
      </c>
      <c r="E79" s="20">
        <f t="shared" si="6"/>
        <v>0</v>
      </c>
      <c r="F79" s="20">
        <f t="shared" si="6"/>
        <v>0</v>
      </c>
      <c r="G79" s="20">
        <f t="shared" si="6"/>
        <v>0</v>
      </c>
      <c r="H79" s="20">
        <f t="shared" si="6"/>
        <v>0</v>
      </c>
      <c r="I79" s="20">
        <f t="shared" si="6"/>
        <v>25.71428571428571</v>
      </c>
      <c r="J79" s="20">
        <f t="shared" si="6"/>
        <v>0</v>
      </c>
      <c r="K79" s="20">
        <f t="shared" si="6"/>
        <v>0</v>
      </c>
      <c r="L79" s="20">
        <f t="shared" si="6"/>
        <v>5.714285714285714</v>
      </c>
      <c r="M79" s="20">
        <f t="shared" si="6"/>
        <v>34.285714285714285</v>
      </c>
      <c r="N79" s="20">
        <f t="shared" si="6"/>
        <v>0</v>
      </c>
      <c r="O79" s="20">
        <f t="shared" si="6"/>
        <v>0</v>
      </c>
      <c r="P79" s="20">
        <f t="shared" si="6"/>
        <v>2.857142857142857</v>
      </c>
      <c r="Q79" s="20">
        <f t="shared" si="6"/>
        <v>11.428571428571429</v>
      </c>
      <c r="R79" s="20">
        <f t="shared" si="6"/>
        <v>8.571428571428571</v>
      </c>
      <c r="S79" s="20">
        <f t="shared" si="6"/>
        <v>0</v>
      </c>
      <c r="T79" s="20">
        <f t="shared" si="6"/>
        <v>11.428571428571429</v>
      </c>
      <c r="U79" s="20">
        <f t="shared" si="6"/>
        <v>0</v>
      </c>
      <c r="V79" s="20">
        <f t="shared" si="6"/>
        <v>0</v>
      </c>
      <c r="W79" s="20">
        <f t="shared" si="6"/>
        <v>0</v>
      </c>
      <c r="X79" s="21">
        <f t="shared" si="6"/>
        <v>0</v>
      </c>
    </row>
    <row r="80" spans="1:24" ht="14.25" customHeight="1">
      <c r="A80" s="252"/>
      <c r="B80" s="12"/>
      <c r="C80" s="13" t="s">
        <v>4</v>
      </c>
      <c r="D80" s="19">
        <f t="shared" si="2"/>
        <v>0</v>
      </c>
      <c r="E80" s="20">
        <f t="shared" si="6"/>
        <v>0</v>
      </c>
      <c r="F80" s="20">
        <f t="shared" si="6"/>
        <v>0</v>
      </c>
      <c r="G80" s="20">
        <f t="shared" si="6"/>
        <v>0</v>
      </c>
      <c r="H80" s="20">
        <f t="shared" si="6"/>
        <v>0</v>
      </c>
      <c r="I80" s="20">
        <f t="shared" si="6"/>
        <v>0</v>
      </c>
      <c r="J80" s="20">
        <f t="shared" si="6"/>
        <v>0</v>
      </c>
      <c r="K80" s="20">
        <f t="shared" si="6"/>
        <v>0</v>
      </c>
      <c r="L80" s="20">
        <f t="shared" si="6"/>
        <v>0</v>
      </c>
      <c r="M80" s="20">
        <f t="shared" si="6"/>
        <v>0</v>
      </c>
      <c r="N80" s="20">
        <f t="shared" si="6"/>
        <v>0</v>
      </c>
      <c r="O80" s="20">
        <f t="shared" si="6"/>
        <v>0</v>
      </c>
      <c r="P80" s="20">
        <f t="shared" si="6"/>
        <v>0</v>
      </c>
      <c r="Q80" s="20">
        <f t="shared" si="6"/>
        <v>0</v>
      </c>
      <c r="R80" s="20">
        <f t="shared" si="6"/>
        <v>0</v>
      </c>
      <c r="S80" s="20">
        <f t="shared" si="6"/>
        <v>0</v>
      </c>
      <c r="T80" s="20">
        <f t="shared" si="6"/>
        <v>0</v>
      </c>
      <c r="U80" s="20">
        <f t="shared" si="6"/>
        <v>0</v>
      </c>
      <c r="V80" s="20">
        <f t="shared" si="6"/>
        <v>0</v>
      </c>
      <c r="W80" s="20">
        <f t="shared" si="6"/>
        <v>0</v>
      </c>
      <c r="X80" s="21">
        <f t="shared" si="6"/>
        <v>0</v>
      </c>
    </row>
    <row r="81" spans="1:24" ht="14.25" customHeight="1">
      <c r="A81" s="252"/>
      <c r="B81" s="14" t="s">
        <v>13</v>
      </c>
      <c r="C81" s="13" t="s">
        <v>5</v>
      </c>
      <c r="D81" s="19">
        <f t="shared" si="2"/>
        <v>0</v>
      </c>
      <c r="E81" s="20">
        <f t="shared" si="6"/>
        <v>0</v>
      </c>
      <c r="F81" s="20">
        <f t="shared" si="6"/>
        <v>0</v>
      </c>
      <c r="G81" s="20">
        <f t="shared" si="6"/>
        <v>0</v>
      </c>
      <c r="H81" s="20">
        <f t="shared" si="6"/>
        <v>0</v>
      </c>
      <c r="I81" s="20">
        <f t="shared" si="6"/>
        <v>0</v>
      </c>
      <c r="J81" s="20">
        <f aca="true" t="shared" si="7" ref="E81:X93">IF($D34=0,0,J34/$D34*100)</f>
        <v>0</v>
      </c>
      <c r="K81" s="20">
        <f t="shared" si="7"/>
        <v>0</v>
      </c>
      <c r="L81" s="20">
        <f t="shared" si="7"/>
        <v>0</v>
      </c>
      <c r="M81" s="20">
        <f t="shared" si="7"/>
        <v>0</v>
      </c>
      <c r="N81" s="20">
        <f t="shared" si="7"/>
        <v>0</v>
      </c>
      <c r="O81" s="20">
        <f t="shared" si="7"/>
        <v>0</v>
      </c>
      <c r="P81" s="20">
        <f t="shared" si="7"/>
        <v>0</v>
      </c>
      <c r="Q81" s="20">
        <f t="shared" si="7"/>
        <v>0</v>
      </c>
      <c r="R81" s="20">
        <f t="shared" si="7"/>
        <v>0</v>
      </c>
      <c r="S81" s="20">
        <f t="shared" si="7"/>
        <v>0</v>
      </c>
      <c r="T81" s="20">
        <f t="shared" si="7"/>
        <v>0</v>
      </c>
      <c r="U81" s="20">
        <f t="shared" si="7"/>
        <v>0</v>
      </c>
      <c r="V81" s="20">
        <f t="shared" si="7"/>
        <v>0</v>
      </c>
      <c r="W81" s="20">
        <f t="shared" si="7"/>
        <v>0</v>
      </c>
      <c r="X81" s="21">
        <f t="shared" si="7"/>
        <v>0</v>
      </c>
    </row>
    <row r="82" spans="1:24" ht="14.25" customHeight="1">
      <c r="A82" s="252"/>
      <c r="B82" s="15"/>
      <c r="C82" s="13" t="s">
        <v>6</v>
      </c>
      <c r="D82" s="19">
        <f t="shared" si="2"/>
        <v>0</v>
      </c>
      <c r="E82" s="20">
        <f t="shared" si="7"/>
        <v>0</v>
      </c>
      <c r="F82" s="20">
        <f t="shared" si="7"/>
        <v>0</v>
      </c>
      <c r="G82" s="20">
        <f t="shared" si="7"/>
        <v>0</v>
      </c>
      <c r="H82" s="20">
        <f t="shared" si="7"/>
        <v>0</v>
      </c>
      <c r="I82" s="20">
        <f t="shared" si="7"/>
        <v>0</v>
      </c>
      <c r="J82" s="20">
        <f t="shared" si="7"/>
        <v>0</v>
      </c>
      <c r="K82" s="20">
        <f t="shared" si="7"/>
        <v>0</v>
      </c>
      <c r="L82" s="20">
        <f t="shared" si="7"/>
        <v>0</v>
      </c>
      <c r="M82" s="20">
        <f t="shared" si="7"/>
        <v>0</v>
      </c>
      <c r="N82" s="20">
        <f t="shared" si="7"/>
        <v>0</v>
      </c>
      <c r="O82" s="20">
        <f t="shared" si="7"/>
        <v>0</v>
      </c>
      <c r="P82" s="20">
        <f t="shared" si="7"/>
        <v>0</v>
      </c>
      <c r="Q82" s="20">
        <f t="shared" si="7"/>
        <v>0</v>
      </c>
      <c r="R82" s="20">
        <f t="shared" si="7"/>
        <v>0</v>
      </c>
      <c r="S82" s="20">
        <f t="shared" si="7"/>
        <v>0</v>
      </c>
      <c r="T82" s="20">
        <f t="shared" si="7"/>
        <v>0</v>
      </c>
      <c r="U82" s="20">
        <f t="shared" si="7"/>
        <v>0</v>
      </c>
      <c r="V82" s="20">
        <f t="shared" si="7"/>
        <v>0</v>
      </c>
      <c r="W82" s="20">
        <f t="shared" si="7"/>
        <v>0</v>
      </c>
      <c r="X82" s="21">
        <f t="shared" si="7"/>
        <v>0</v>
      </c>
    </row>
    <row r="83" spans="1:24" ht="14.25" customHeight="1">
      <c r="A83" s="252"/>
      <c r="B83" s="12"/>
      <c r="C83" s="13" t="s">
        <v>4</v>
      </c>
      <c r="D83" s="19">
        <f t="shared" si="2"/>
        <v>0</v>
      </c>
      <c r="E83" s="20">
        <f t="shared" si="7"/>
        <v>0</v>
      </c>
      <c r="F83" s="20">
        <f t="shared" si="7"/>
        <v>0</v>
      </c>
      <c r="G83" s="20">
        <f t="shared" si="7"/>
        <v>0</v>
      </c>
      <c r="H83" s="20">
        <f t="shared" si="7"/>
        <v>0</v>
      </c>
      <c r="I83" s="20">
        <f t="shared" si="7"/>
        <v>0</v>
      </c>
      <c r="J83" s="20">
        <f t="shared" si="7"/>
        <v>0</v>
      </c>
      <c r="K83" s="20">
        <f t="shared" si="7"/>
        <v>0</v>
      </c>
      <c r="L83" s="20">
        <f t="shared" si="7"/>
        <v>0</v>
      </c>
      <c r="M83" s="20">
        <f t="shared" si="7"/>
        <v>0</v>
      </c>
      <c r="N83" s="20">
        <f t="shared" si="7"/>
        <v>0</v>
      </c>
      <c r="O83" s="20">
        <f t="shared" si="7"/>
        <v>0</v>
      </c>
      <c r="P83" s="20">
        <f t="shared" si="7"/>
        <v>0</v>
      </c>
      <c r="Q83" s="20">
        <f t="shared" si="7"/>
        <v>0</v>
      </c>
      <c r="R83" s="20">
        <f t="shared" si="7"/>
        <v>0</v>
      </c>
      <c r="S83" s="20">
        <f t="shared" si="7"/>
        <v>0</v>
      </c>
      <c r="T83" s="20">
        <f t="shared" si="7"/>
        <v>0</v>
      </c>
      <c r="U83" s="20">
        <f t="shared" si="7"/>
        <v>0</v>
      </c>
      <c r="V83" s="20">
        <f t="shared" si="7"/>
        <v>0</v>
      </c>
      <c r="W83" s="20">
        <f t="shared" si="7"/>
        <v>0</v>
      </c>
      <c r="X83" s="21">
        <f t="shared" si="7"/>
        <v>0</v>
      </c>
    </row>
    <row r="84" spans="1:24" ht="14.25" customHeight="1">
      <c r="A84" s="252"/>
      <c r="B84" s="14" t="s">
        <v>14</v>
      </c>
      <c r="C84" s="13" t="s">
        <v>5</v>
      </c>
      <c r="D84" s="19">
        <f t="shared" si="2"/>
        <v>0</v>
      </c>
      <c r="E84" s="20">
        <f t="shared" si="7"/>
        <v>0</v>
      </c>
      <c r="F84" s="20">
        <f t="shared" si="7"/>
        <v>0</v>
      </c>
      <c r="G84" s="20">
        <f t="shared" si="7"/>
        <v>0</v>
      </c>
      <c r="H84" s="20">
        <f t="shared" si="7"/>
        <v>0</v>
      </c>
      <c r="I84" s="20">
        <f t="shared" si="7"/>
        <v>0</v>
      </c>
      <c r="J84" s="20">
        <f t="shared" si="7"/>
        <v>0</v>
      </c>
      <c r="K84" s="20">
        <f t="shared" si="7"/>
        <v>0</v>
      </c>
      <c r="L84" s="20">
        <f t="shared" si="7"/>
        <v>0</v>
      </c>
      <c r="M84" s="20">
        <f t="shared" si="7"/>
        <v>0</v>
      </c>
      <c r="N84" s="20">
        <f t="shared" si="7"/>
        <v>0</v>
      </c>
      <c r="O84" s="20">
        <f t="shared" si="7"/>
        <v>0</v>
      </c>
      <c r="P84" s="20">
        <f t="shared" si="7"/>
        <v>0</v>
      </c>
      <c r="Q84" s="20">
        <f t="shared" si="7"/>
        <v>0</v>
      </c>
      <c r="R84" s="20">
        <f t="shared" si="7"/>
        <v>0</v>
      </c>
      <c r="S84" s="20">
        <f t="shared" si="7"/>
        <v>0</v>
      </c>
      <c r="T84" s="20">
        <f t="shared" si="7"/>
        <v>0</v>
      </c>
      <c r="U84" s="20">
        <f t="shared" si="7"/>
        <v>0</v>
      </c>
      <c r="V84" s="20">
        <f t="shared" si="7"/>
        <v>0</v>
      </c>
      <c r="W84" s="20">
        <f t="shared" si="7"/>
        <v>0</v>
      </c>
      <c r="X84" s="21">
        <f t="shared" si="7"/>
        <v>0</v>
      </c>
    </row>
    <row r="85" spans="1:24" ht="14.25" customHeight="1">
      <c r="A85" s="252"/>
      <c r="B85" s="15"/>
      <c r="C85" s="13" t="s">
        <v>6</v>
      </c>
      <c r="D85" s="19">
        <f t="shared" si="2"/>
        <v>0</v>
      </c>
      <c r="E85" s="20">
        <f t="shared" si="7"/>
        <v>0</v>
      </c>
      <c r="F85" s="20">
        <f t="shared" si="7"/>
        <v>0</v>
      </c>
      <c r="G85" s="20">
        <f t="shared" si="7"/>
        <v>0</v>
      </c>
      <c r="H85" s="20">
        <f t="shared" si="7"/>
        <v>0</v>
      </c>
      <c r="I85" s="20">
        <f t="shared" si="7"/>
        <v>0</v>
      </c>
      <c r="J85" s="20">
        <f t="shared" si="7"/>
        <v>0</v>
      </c>
      <c r="K85" s="20">
        <f t="shared" si="7"/>
        <v>0</v>
      </c>
      <c r="L85" s="20">
        <f t="shared" si="7"/>
        <v>0</v>
      </c>
      <c r="M85" s="20">
        <f t="shared" si="7"/>
        <v>0</v>
      </c>
      <c r="N85" s="20">
        <f t="shared" si="7"/>
        <v>0</v>
      </c>
      <c r="O85" s="20">
        <f t="shared" si="7"/>
        <v>0</v>
      </c>
      <c r="P85" s="20">
        <f t="shared" si="7"/>
        <v>0</v>
      </c>
      <c r="Q85" s="20">
        <f t="shared" si="7"/>
        <v>0</v>
      </c>
      <c r="R85" s="20">
        <f t="shared" si="7"/>
        <v>0</v>
      </c>
      <c r="S85" s="20">
        <f t="shared" si="7"/>
        <v>0</v>
      </c>
      <c r="T85" s="20">
        <f t="shared" si="7"/>
        <v>0</v>
      </c>
      <c r="U85" s="20">
        <f t="shared" si="7"/>
        <v>0</v>
      </c>
      <c r="V85" s="20">
        <f t="shared" si="7"/>
        <v>0</v>
      </c>
      <c r="W85" s="20">
        <f t="shared" si="7"/>
        <v>0</v>
      </c>
      <c r="X85" s="21">
        <f t="shared" si="7"/>
        <v>0</v>
      </c>
    </row>
    <row r="86" spans="1:24" ht="14.25" customHeight="1">
      <c r="A86" s="252"/>
      <c r="B86" s="12"/>
      <c r="C86" s="13" t="s">
        <v>4</v>
      </c>
      <c r="D86" s="19">
        <f t="shared" si="2"/>
        <v>100</v>
      </c>
      <c r="E86" s="20">
        <f t="shared" si="7"/>
        <v>0</v>
      </c>
      <c r="F86" s="20">
        <f t="shared" si="7"/>
        <v>0</v>
      </c>
      <c r="G86" s="20">
        <f t="shared" si="7"/>
        <v>0</v>
      </c>
      <c r="H86" s="20">
        <f t="shared" si="7"/>
        <v>4.761904761904762</v>
      </c>
      <c r="I86" s="20">
        <f t="shared" si="7"/>
        <v>0</v>
      </c>
      <c r="J86" s="20">
        <f t="shared" si="7"/>
        <v>0</v>
      </c>
      <c r="K86" s="20">
        <f t="shared" si="7"/>
        <v>0</v>
      </c>
      <c r="L86" s="20">
        <f t="shared" si="7"/>
        <v>0</v>
      </c>
      <c r="M86" s="20">
        <f t="shared" si="7"/>
        <v>0</v>
      </c>
      <c r="N86" s="20">
        <f t="shared" si="7"/>
        <v>0</v>
      </c>
      <c r="O86" s="20">
        <f t="shared" si="7"/>
        <v>0</v>
      </c>
      <c r="P86" s="20">
        <f t="shared" si="7"/>
        <v>0</v>
      </c>
      <c r="Q86" s="20">
        <f t="shared" si="7"/>
        <v>0</v>
      </c>
      <c r="R86" s="20">
        <f t="shared" si="7"/>
        <v>0</v>
      </c>
      <c r="S86" s="20">
        <f t="shared" si="7"/>
        <v>0</v>
      </c>
      <c r="T86" s="20">
        <f t="shared" si="7"/>
        <v>95.23809523809523</v>
      </c>
      <c r="U86" s="20">
        <f t="shared" si="7"/>
        <v>0</v>
      </c>
      <c r="V86" s="20">
        <f t="shared" si="7"/>
        <v>0</v>
      </c>
      <c r="W86" s="20">
        <f t="shared" si="7"/>
        <v>0</v>
      </c>
      <c r="X86" s="21">
        <f t="shared" si="7"/>
        <v>0</v>
      </c>
    </row>
    <row r="87" spans="1:24" ht="14.25" customHeight="1">
      <c r="A87" s="252"/>
      <c r="B87" s="14" t="s">
        <v>15</v>
      </c>
      <c r="C87" s="13" t="s">
        <v>5</v>
      </c>
      <c r="D87" s="19">
        <f t="shared" si="2"/>
        <v>100</v>
      </c>
      <c r="E87" s="20">
        <f t="shared" si="7"/>
        <v>0</v>
      </c>
      <c r="F87" s="20">
        <f t="shared" si="7"/>
        <v>0</v>
      </c>
      <c r="G87" s="20">
        <f t="shared" si="7"/>
        <v>0</v>
      </c>
      <c r="H87" s="20">
        <f t="shared" si="7"/>
        <v>20</v>
      </c>
      <c r="I87" s="20">
        <f t="shared" si="7"/>
        <v>0</v>
      </c>
      <c r="J87" s="20">
        <f t="shared" si="7"/>
        <v>0</v>
      </c>
      <c r="K87" s="20">
        <f t="shared" si="7"/>
        <v>0</v>
      </c>
      <c r="L87" s="20">
        <f t="shared" si="7"/>
        <v>0</v>
      </c>
      <c r="M87" s="20">
        <f t="shared" si="7"/>
        <v>0</v>
      </c>
      <c r="N87" s="20">
        <f t="shared" si="7"/>
        <v>0</v>
      </c>
      <c r="O87" s="20">
        <f t="shared" si="7"/>
        <v>0</v>
      </c>
      <c r="P87" s="20">
        <f t="shared" si="7"/>
        <v>0</v>
      </c>
      <c r="Q87" s="20">
        <f t="shared" si="7"/>
        <v>0</v>
      </c>
      <c r="R87" s="20">
        <f t="shared" si="7"/>
        <v>0</v>
      </c>
      <c r="S87" s="20">
        <f t="shared" si="7"/>
        <v>0</v>
      </c>
      <c r="T87" s="20">
        <f t="shared" si="7"/>
        <v>80</v>
      </c>
      <c r="U87" s="20">
        <f t="shared" si="7"/>
        <v>0</v>
      </c>
      <c r="V87" s="20">
        <f t="shared" si="7"/>
        <v>0</v>
      </c>
      <c r="W87" s="20">
        <f t="shared" si="7"/>
        <v>0</v>
      </c>
      <c r="X87" s="21">
        <f t="shared" si="7"/>
        <v>0</v>
      </c>
    </row>
    <row r="88" spans="1:24" ht="14.25" customHeight="1">
      <c r="A88" s="252"/>
      <c r="B88" s="15"/>
      <c r="C88" s="13" t="s">
        <v>6</v>
      </c>
      <c r="D88" s="19">
        <f t="shared" si="2"/>
        <v>100</v>
      </c>
      <c r="E88" s="20">
        <f t="shared" si="7"/>
        <v>0</v>
      </c>
      <c r="F88" s="20">
        <f t="shared" si="7"/>
        <v>0</v>
      </c>
      <c r="G88" s="20">
        <f t="shared" si="7"/>
        <v>0</v>
      </c>
      <c r="H88" s="20">
        <f t="shared" si="7"/>
        <v>0</v>
      </c>
      <c r="I88" s="20">
        <f t="shared" si="7"/>
        <v>0</v>
      </c>
      <c r="J88" s="20">
        <f t="shared" si="7"/>
        <v>0</v>
      </c>
      <c r="K88" s="20">
        <f t="shared" si="7"/>
        <v>0</v>
      </c>
      <c r="L88" s="20">
        <f t="shared" si="7"/>
        <v>0</v>
      </c>
      <c r="M88" s="20">
        <f t="shared" si="7"/>
        <v>0</v>
      </c>
      <c r="N88" s="20">
        <f t="shared" si="7"/>
        <v>0</v>
      </c>
      <c r="O88" s="20">
        <f t="shared" si="7"/>
        <v>0</v>
      </c>
      <c r="P88" s="20">
        <f t="shared" si="7"/>
        <v>0</v>
      </c>
      <c r="Q88" s="20">
        <f t="shared" si="7"/>
        <v>0</v>
      </c>
      <c r="R88" s="20">
        <f t="shared" si="7"/>
        <v>0</v>
      </c>
      <c r="S88" s="20">
        <f t="shared" si="7"/>
        <v>0</v>
      </c>
      <c r="T88" s="20">
        <f t="shared" si="7"/>
        <v>100</v>
      </c>
      <c r="U88" s="20">
        <f t="shared" si="7"/>
        <v>0</v>
      </c>
      <c r="V88" s="20">
        <f t="shared" si="7"/>
        <v>0</v>
      </c>
      <c r="W88" s="20">
        <f t="shared" si="7"/>
        <v>0</v>
      </c>
      <c r="X88" s="21">
        <f t="shared" si="7"/>
        <v>0</v>
      </c>
    </row>
    <row r="89" spans="1:24" ht="14.25" customHeight="1">
      <c r="A89" s="252"/>
      <c r="B89" s="264" t="s">
        <v>16</v>
      </c>
      <c r="C89" s="13" t="s">
        <v>4</v>
      </c>
      <c r="D89" s="19">
        <f t="shared" si="2"/>
        <v>100</v>
      </c>
      <c r="E89" s="20">
        <f t="shared" si="7"/>
        <v>4.166666666666666</v>
      </c>
      <c r="F89" s="20">
        <f t="shared" si="7"/>
        <v>0</v>
      </c>
      <c r="G89" s="20">
        <f t="shared" si="7"/>
        <v>0</v>
      </c>
      <c r="H89" s="20">
        <f t="shared" si="7"/>
        <v>4.166666666666666</v>
      </c>
      <c r="I89" s="20">
        <f t="shared" si="7"/>
        <v>29.166666666666668</v>
      </c>
      <c r="J89" s="20">
        <f t="shared" si="7"/>
        <v>0</v>
      </c>
      <c r="K89" s="20">
        <f t="shared" si="7"/>
        <v>0</v>
      </c>
      <c r="L89" s="20">
        <f t="shared" si="7"/>
        <v>0</v>
      </c>
      <c r="M89" s="20">
        <f t="shared" si="7"/>
        <v>8.333333333333332</v>
      </c>
      <c r="N89" s="20">
        <f t="shared" si="7"/>
        <v>0</v>
      </c>
      <c r="O89" s="20">
        <f t="shared" si="7"/>
        <v>0</v>
      </c>
      <c r="P89" s="20">
        <f t="shared" si="7"/>
        <v>0</v>
      </c>
      <c r="Q89" s="20">
        <f t="shared" si="7"/>
        <v>4.166666666666666</v>
      </c>
      <c r="R89" s="20">
        <f t="shared" si="7"/>
        <v>0</v>
      </c>
      <c r="S89" s="20">
        <f t="shared" si="7"/>
        <v>0</v>
      </c>
      <c r="T89" s="20">
        <f t="shared" si="7"/>
        <v>33.33333333333333</v>
      </c>
      <c r="U89" s="20">
        <f t="shared" si="7"/>
        <v>0</v>
      </c>
      <c r="V89" s="20">
        <f t="shared" si="7"/>
        <v>12.5</v>
      </c>
      <c r="W89" s="20">
        <f t="shared" si="7"/>
        <v>4.166666666666666</v>
      </c>
      <c r="X89" s="21">
        <f t="shared" si="7"/>
        <v>0</v>
      </c>
    </row>
    <row r="90" spans="1:24" ht="14.25" customHeight="1">
      <c r="A90" s="252"/>
      <c r="B90" s="265"/>
      <c r="C90" s="13" t="s">
        <v>5</v>
      </c>
      <c r="D90" s="19">
        <f t="shared" si="2"/>
        <v>100</v>
      </c>
      <c r="E90" s="20">
        <f t="shared" si="7"/>
        <v>9.090909090909092</v>
      </c>
      <c r="F90" s="20">
        <f t="shared" si="7"/>
        <v>0</v>
      </c>
      <c r="G90" s="20">
        <f t="shared" si="7"/>
        <v>0</v>
      </c>
      <c r="H90" s="20">
        <f t="shared" si="7"/>
        <v>9.090909090909092</v>
      </c>
      <c r="I90" s="20">
        <f t="shared" si="7"/>
        <v>45.45454545454545</v>
      </c>
      <c r="J90" s="20">
        <f t="shared" si="7"/>
        <v>0</v>
      </c>
      <c r="K90" s="20">
        <f t="shared" si="7"/>
        <v>0</v>
      </c>
      <c r="L90" s="20">
        <f t="shared" si="7"/>
        <v>0</v>
      </c>
      <c r="M90" s="20">
        <f t="shared" si="7"/>
        <v>9.090909090909092</v>
      </c>
      <c r="N90" s="20">
        <f t="shared" si="7"/>
        <v>0</v>
      </c>
      <c r="O90" s="20">
        <f t="shared" si="7"/>
        <v>0</v>
      </c>
      <c r="P90" s="20">
        <f t="shared" si="7"/>
        <v>0</v>
      </c>
      <c r="Q90" s="20">
        <f t="shared" si="7"/>
        <v>0</v>
      </c>
      <c r="R90" s="20">
        <f t="shared" si="7"/>
        <v>0</v>
      </c>
      <c r="S90" s="20">
        <f t="shared" si="7"/>
        <v>0</v>
      </c>
      <c r="T90" s="20">
        <f t="shared" si="7"/>
        <v>9.090909090909092</v>
      </c>
      <c r="U90" s="20">
        <f t="shared" si="7"/>
        <v>0</v>
      </c>
      <c r="V90" s="20">
        <f t="shared" si="7"/>
        <v>9.090909090909092</v>
      </c>
      <c r="W90" s="20">
        <f t="shared" si="7"/>
        <v>9.090909090909092</v>
      </c>
      <c r="X90" s="21">
        <f t="shared" si="7"/>
        <v>0</v>
      </c>
    </row>
    <row r="91" spans="1:24" ht="14.25" customHeight="1">
      <c r="A91" s="252"/>
      <c r="B91" s="266"/>
      <c r="C91" s="13" t="s">
        <v>6</v>
      </c>
      <c r="D91" s="19">
        <f t="shared" si="2"/>
        <v>100</v>
      </c>
      <c r="E91" s="20">
        <f t="shared" si="7"/>
        <v>0</v>
      </c>
      <c r="F91" s="20">
        <f t="shared" si="7"/>
        <v>0</v>
      </c>
      <c r="G91" s="20">
        <f t="shared" si="7"/>
        <v>0</v>
      </c>
      <c r="H91" s="20">
        <f t="shared" si="7"/>
        <v>0</v>
      </c>
      <c r="I91" s="20">
        <f t="shared" si="7"/>
        <v>15.384615384615385</v>
      </c>
      <c r="J91" s="20">
        <f t="shared" si="7"/>
        <v>0</v>
      </c>
      <c r="K91" s="20">
        <f t="shared" si="7"/>
        <v>0</v>
      </c>
      <c r="L91" s="20">
        <f t="shared" si="7"/>
        <v>0</v>
      </c>
      <c r="M91" s="20">
        <f t="shared" si="7"/>
        <v>7.6923076923076925</v>
      </c>
      <c r="N91" s="20">
        <f t="shared" si="7"/>
        <v>0</v>
      </c>
      <c r="O91" s="20">
        <f t="shared" si="7"/>
        <v>0</v>
      </c>
      <c r="P91" s="20">
        <f t="shared" si="7"/>
        <v>0</v>
      </c>
      <c r="Q91" s="20">
        <f t="shared" si="7"/>
        <v>7.6923076923076925</v>
      </c>
      <c r="R91" s="20">
        <f t="shared" si="7"/>
        <v>0</v>
      </c>
      <c r="S91" s="20">
        <f t="shared" si="7"/>
        <v>0</v>
      </c>
      <c r="T91" s="20">
        <f t="shared" si="7"/>
        <v>53.84615384615385</v>
      </c>
      <c r="U91" s="20">
        <f t="shared" si="7"/>
        <v>0</v>
      </c>
      <c r="V91" s="20">
        <f t="shared" si="7"/>
        <v>15.384615384615385</v>
      </c>
      <c r="W91" s="20">
        <f t="shared" si="7"/>
        <v>0</v>
      </c>
      <c r="X91" s="21">
        <f t="shared" si="7"/>
        <v>0</v>
      </c>
    </row>
    <row r="92" spans="1:24" ht="14.25" customHeight="1">
      <c r="A92" s="252"/>
      <c r="B92" s="12"/>
      <c r="C92" s="13" t="s">
        <v>4</v>
      </c>
      <c r="D92" s="19">
        <f t="shared" si="2"/>
        <v>100</v>
      </c>
      <c r="E92" s="20">
        <f t="shared" si="7"/>
        <v>0.26666666666666666</v>
      </c>
      <c r="F92" s="20">
        <f t="shared" si="7"/>
        <v>0</v>
      </c>
      <c r="G92" s="20">
        <f t="shared" si="7"/>
        <v>0</v>
      </c>
      <c r="H92" s="20">
        <f t="shared" si="7"/>
        <v>3.2</v>
      </c>
      <c r="I92" s="20">
        <f t="shared" si="7"/>
        <v>61.6</v>
      </c>
      <c r="J92" s="20">
        <f t="shared" si="7"/>
        <v>0.8</v>
      </c>
      <c r="K92" s="20">
        <f t="shared" si="7"/>
        <v>0.5333333333333333</v>
      </c>
      <c r="L92" s="20">
        <f t="shared" si="7"/>
        <v>4.8</v>
      </c>
      <c r="M92" s="20">
        <f t="shared" si="7"/>
        <v>7.733333333333333</v>
      </c>
      <c r="N92" s="20">
        <f t="shared" si="7"/>
        <v>0.8</v>
      </c>
      <c r="O92" s="20">
        <f t="shared" si="7"/>
        <v>0</v>
      </c>
      <c r="P92" s="20">
        <f t="shared" si="7"/>
        <v>0.8</v>
      </c>
      <c r="Q92" s="20">
        <f t="shared" si="7"/>
        <v>3.4666666666666663</v>
      </c>
      <c r="R92" s="20">
        <f t="shared" si="7"/>
        <v>4</v>
      </c>
      <c r="S92" s="20">
        <f t="shared" si="7"/>
        <v>0</v>
      </c>
      <c r="T92" s="20">
        <f t="shared" si="7"/>
        <v>8.266666666666666</v>
      </c>
      <c r="U92" s="20">
        <f t="shared" si="7"/>
        <v>0</v>
      </c>
      <c r="V92" s="20">
        <f t="shared" si="7"/>
        <v>1.0666666666666667</v>
      </c>
      <c r="W92" s="20">
        <f t="shared" si="7"/>
        <v>2.666666666666667</v>
      </c>
      <c r="X92" s="21">
        <f t="shared" si="7"/>
        <v>0</v>
      </c>
    </row>
    <row r="93" spans="1:24" ht="14.25" customHeight="1">
      <c r="A93" s="252"/>
      <c r="B93" s="14" t="s">
        <v>17</v>
      </c>
      <c r="C93" s="13" t="s">
        <v>5</v>
      </c>
      <c r="D93" s="19">
        <f t="shared" si="2"/>
        <v>100</v>
      </c>
      <c r="E93" s="20">
        <f t="shared" si="7"/>
        <v>0.5208333333333333</v>
      </c>
      <c r="F93" s="20">
        <f t="shared" si="7"/>
        <v>0</v>
      </c>
      <c r="G93" s="20">
        <f t="shared" si="7"/>
        <v>0</v>
      </c>
      <c r="H93" s="20">
        <f t="shared" si="7"/>
        <v>5.208333333333334</v>
      </c>
      <c r="I93" s="20">
        <f t="shared" si="7"/>
        <v>75</v>
      </c>
      <c r="J93" s="20">
        <f t="shared" si="7"/>
        <v>1.5625</v>
      </c>
      <c r="K93" s="20">
        <f t="shared" si="7"/>
        <v>1.0416666666666665</v>
      </c>
      <c r="L93" s="20">
        <f t="shared" si="7"/>
        <v>3.6458333333333335</v>
      </c>
      <c r="M93" s="20">
        <f t="shared" si="7"/>
        <v>2.604166666666667</v>
      </c>
      <c r="N93" s="20">
        <f t="shared" si="7"/>
        <v>0</v>
      </c>
      <c r="O93" s="20">
        <f t="shared" si="7"/>
        <v>0</v>
      </c>
      <c r="P93" s="20">
        <f t="shared" si="7"/>
        <v>0.5208333333333333</v>
      </c>
      <c r="Q93" s="20">
        <f t="shared" si="7"/>
        <v>1.5625</v>
      </c>
      <c r="R93" s="20">
        <f t="shared" si="7"/>
        <v>1.5625</v>
      </c>
      <c r="S93" s="20">
        <f t="shared" si="7"/>
        <v>0</v>
      </c>
      <c r="T93" s="20">
        <f t="shared" si="7"/>
        <v>3.6458333333333335</v>
      </c>
      <c r="U93" s="20">
        <f t="shared" si="7"/>
        <v>0</v>
      </c>
      <c r="V93" s="20">
        <f t="shared" si="7"/>
        <v>0.5208333333333333</v>
      </c>
      <c r="W93" s="20">
        <f t="shared" si="7"/>
        <v>2.604166666666667</v>
      </c>
      <c r="X93" s="21">
        <f t="shared" si="7"/>
        <v>0</v>
      </c>
    </row>
    <row r="94" spans="1:24" ht="14.25" customHeight="1">
      <c r="A94" s="253"/>
      <c r="B94" s="15"/>
      <c r="C94" s="13" t="s">
        <v>6</v>
      </c>
      <c r="D94" s="22">
        <f t="shared" si="2"/>
        <v>100</v>
      </c>
      <c r="E94" s="23">
        <f aca="true" t="shared" si="8" ref="E94:X94">IF($D47=0,0,E47/$D47*100)</f>
        <v>0</v>
      </c>
      <c r="F94" s="23">
        <f t="shared" si="8"/>
        <v>0</v>
      </c>
      <c r="G94" s="23">
        <f t="shared" si="8"/>
        <v>0</v>
      </c>
      <c r="H94" s="23">
        <f t="shared" si="8"/>
        <v>1.092896174863388</v>
      </c>
      <c r="I94" s="23">
        <f>IF($D47=0,0,I47/$D47*100)</f>
        <v>47.540983606557376</v>
      </c>
      <c r="J94" s="23">
        <f t="shared" si="8"/>
        <v>0</v>
      </c>
      <c r="K94" s="23">
        <f t="shared" si="8"/>
        <v>0</v>
      </c>
      <c r="L94" s="23">
        <f t="shared" si="8"/>
        <v>6.0109289617486334</v>
      </c>
      <c r="M94" s="23">
        <f t="shared" si="8"/>
        <v>13.114754098360656</v>
      </c>
      <c r="N94" s="23">
        <f t="shared" si="8"/>
        <v>1.639344262295082</v>
      </c>
      <c r="O94" s="23">
        <f t="shared" si="8"/>
        <v>0</v>
      </c>
      <c r="P94" s="23">
        <f t="shared" si="8"/>
        <v>1.092896174863388</v>
      </c>
      <c r="Q94" s="23">
        <f t="shared" si="8"/>
        <v>5.46448087431694</v>
      </c>
      <c r="R94" s="23">
        <f t="shared" si="8"/>
        <v>6.557377049180328</v>
      </c>
      <c r="S94" s="23">
        <f t="shared" si="8"/>
        <v>0</v>
      </c>
      <c r="T94" s="23">
        <f t="shared" si="8"/>
        <v>13.114754098360656</v>
      </c>
      <c r="U94" s="23">
        <f t="shared" si="8"/>
        <v>0</v>
      </c>
      <c r="V94" s="23">
        <f t="shared" si="8"/>
        <v>1.639344262295082</v>
      </c>
      <c r="W94" s="23">
        <f t="shared" si="8"/>
        <v>2.73224043715847</v>
      </c>
      <c r="X94" s="24">
        <f t="shared" si="8"/>
        <v>0</v>
      </c>
    </row>
  </sheetData>
  <sheetProtection/>
  <mergeCells count="52">
    <mergeCell ref="W50:W52"/>
    <mergeCell ref="X50:X52"/>
    <mergeCell ref="A53:B55"/>
    <mergeCell ref="A56:A61"/>
    <mergeCell ref="S50:S52"/>
    <mergeCell ref="T50:T52"/>
    <mergeCell ref="U50:U52"/>
    <mergeCell ref="V50:V52"/>
    <mergeCell ref="O50:O52"/>
    <mergeCell ref="R50:R52"/>
    <mergeCell ref="L50:L52"/>
    <mergeCell ref="M50:M52"/>
    <mergeCell ref="N50:N52"/>
    <mergeCell ref="A62:A94"/>
    <mergeCell ref="B89:B91"/>
    <mergeCell ref="G50:G52"/>
    <mergeCell ref="H50:H52"/>
    <mergeCell ref="I50:I52"/>
    <mergeCell ref="J50:J52"/>
    <mergeCell ref="P50:P52"/>
    <mergeCell ref="Q50:Q52"/>
    <mergeCell ref="A9:A14"/>
    <mergeCell ref="A15:A47"/>
    <mergeCell ref="A50:C52"/>
    <mergeCell ref="D50:D52"/>
    <mergeCell ref="E50:E52"/>
    <mergeCell ref="F50:F52"/>
    <mergeCell ref="B42:B44"/>
    <mergeCell ref="K50:K52"/>
    <mergeCell ref="A3:C5"/>
    <mergeCell ref="A6:B8"/>
    <mergeCell ref="L3:L5"/>
    <mergeCell ref="M3:M5"/>
    <mergeCell ref="D3:D5"/>
    <mergeCell ref="E3:E5"/>
    <mergeCell ref="F3:F5"/>
    <mergeCell ref="G3:G5"/>
    <mergeCell ref="N3:N5"/>
    <mergeCell ref="O3:O5"/>
    <mergeCell ref="H3:H5"/>
    <mergeCell ref="I3:I5"/>
    <mergeCell ref="J3:J5"/>
    <mergeCell ref="K3:K5"/>
    <mergeCell ref="P3:P5"/>
    <mergeCell ref="Q3:Q5"/>
    <mergeCell ref="R3:R5"/>
    <mergeCell ref="S3:S5"/>
    <mergeCell ref="X3:X5"/>
    <mergeCell ref="T3:T5"/>
    <mergeCell ref="U3:U5"/>
    <mergeCell ref="V3:V5"/>
    <mergeCell ref="W3:W5"/>
  </mergeCells>
  <printOptions/>
  <pageMargins left="0.5905511811023623" right="0.1968503937007874" top="0.5905511811023623" bottom="0.5905511811023623" header="0" footer="0"/>
  <pageSetup blackAndWhite="1" firstPageNumber="108" useFirstPageNumber="1" horizontalDpi="600" verticalDpi="600" orientation="landscape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selection activeCell="C14" sqref="C14"/>
    </sheetView>
  </sheetViews>
  <sheetFormatPr defaultColWidth="12.125" defaultRowHeight="13.5"/>
  <cols>
    <col min="1" max="1" width="12.875" style="5" customWidth="1"/>
    <col min="2" max="2" width="3.875" style="5" customWidth="1"/>
    <col min="3" max="3" width="9.125" style="6" customWidth="1"/>
    <col min="4" max="22" width="6.625" style="6" customWidth="1"/>
    <col min="23" max="23" width="6.625" style="4" customWidth="1"/>
    <col min="24" max="16384" width="12.125" style="4" customWidth="1"/>
  </cols>
  <sheetData>
    <row r="1" spans="1:21" s="1" customFormat="1" ht="15.75" customHeight="1">
      <c r="A1" s="3" t="s">
        <v>74</v>
      </c>
      <c r="U1" s="3"/>
    </row>
    <row r="2" spans="1:23" s="1" customFormat="1" ht="15.75" customHeight="1">
      <c r="A2" s="2" t="s">
        <v>41</v>
      </c>
      <c r="K2" s="10"/>
      <c r="W2" s="10" t="s">
        <v>2</v>
      </c>
    </row>
    <row r="3" spans="1:23" ht="11.25" customHeight="1">
      <c r="A3" s="255" t="s">
        <v>18</v>
      </c>
      <c r="B3" s="257"/>
      <c r="C3" s="249" t="s">
        <v>19</v>
      </c>
      <c r="D3" s="228" t="s">
        <v>45</v>
      </c>
      <c r="E3" s="228" t="s">
        <v>20</v>
      </c>
      <c r="F3" s="225" t="s">
        <v>46</v>
      </c>
      <c r="G3" s="228" t="s">
        <v>21</v>
      </c>
      <c r="H3" s="228" t="s">
        <v>22</v>
      </c>
      <c r="I3" s="225" t="s">
        <v>23</v>
      </c>
      <c r="J3" s="228" t="s">
        <v>24</v>
      </c>
      <c r="K3" s="228" t="s">
        <v>47</v>
      </c>
      <c r="L3" s="228" t="s">
        <v>48</v>
      </c>
      <c r="M3" s="231" t="s">
        <v>49</v>
      </c>
      <c r="N3" s="225" t="s">
        <v>50</v>
      </c>
      <c r="O3" s="225" t="s">
        <v>51</v>
      </c>
      <c r="P3" s="225" t="s">
        <v>52</v>
      </c>
      <c r="Q3" s="225" t="s">
        <v>53</v>
      </c>
      <c r="R3" s="228" t="s">
        <v>54</v>
      </c>
      <c r="S3" s="228" t="s">
        <v>55</v>
      </c>
      <c r="T3" s="228" t="s">
        <v>25</v>
      </c>
      <c r="U3" s="225" t="s">
        <v>26</v>
      </c>
      <c r="V3" s="225" t="s">
        <v>27</v>
      </c>
      <c r="W3" s="228" t="s">
        <v>28</v>
      </c>
    </row>
    <row r="4" spans="1:23" ht="11.25" customHeight="1">
      <c r="A4" s="258"/>
      <c r="B4" s="260"/>
      <c r="C4" s="250"/>
      <c r="D4" s="229"/>
      <c r="E4" s="229"/>
      <c r="F4" s="226"/>
      <c r="G4" s="229"/>
      <c r="H4" s="229"/>
      <c r="I4" s="226"/>
      <c r="J4" s="229"/>
      <c r="K4" s="229"/>
      <c r="L4" s="229"/>
      <c r="M4" s="232"/>
      <c r="N4" s="226"/>
      <c r="O4" s="226"/>
      <c r="P4" s="226"/>
      <c r="Q4" s="226"/>
      <c r="R4" s="229"/>
      <c r="S4" s="229"/>
      <c r="T4" s="229"/>
      <c r="U4" s="226"/>
      <c r="V4" s="226"/>
      <c r="W4" s="229"/>
    </row>
    <row r="5" spans="1:23" ht="11.25" customHeight="1">
      <c r="A5" s="261"/>
      <c r="B5" s="263"/>
      <c r="C5" s="251"/>
      <c r="D5" s="230"/>
      <c r="E5" s="230"/>
      <c r="F5" s="227"/>
      <c r="G5" s="230"/>
      <c r="H5" s="230"/>
      <c r="I5" s="227"/>
      <c r="J5" s="230"/>
      <c r="K5" s="230"/>
      <c r="L5" s="230"/>
      <c r="M5" s="233"/>
      <c r="N5" s="227"/>
      <c r="O5" s="227"/>
      <c r="P5" s="227"/>
      <c r="Q5" s="227"/>
      <c r="R5" s="230"/>
      <c r="S5" s="230"/>
      <c r="T5" s="230"/>
      <c r="U5" s="227"/>
      <c r="V5" s="227"/>
      <c r="W5" s="230"/>
    </row>
    <row r="6" spans="1:23" ht="18" customHeight="1">
      <c r="A6" s="26"/>
      <c r="B6" s="13" t="s">
        <v>4</v>
      </c>
      <c r="C6" s="50">
        <v>2059</v>
      </c>
      <c r="D6" s="51">
        <v>14</v>
      </c>
      <c r="E6" s="51">
        <v>1</v>
      </c>
      <c r="F6" s="51">
        <v>0</v>
      </c>
      <c r="G6" s="51">
        <v>79</v>
      </c>
      <c r="H6" s="51">
        <v>1153</v>
      </c>
      <c r="I6" s="51">
        <v>24</v>
      </c>
      <c r="J6" s="51">
        <v>9</v>
      </c>
      <c r="K6" s="51">
        <v>106</v>
      </c>
      <c r="L6" s="70">
        <v>175</v>
      </c>
      <c r="M6" s="51">
        <v>10</v>
      </c>
      <c r="N6" s="51">
        <v>2</v>
      </c>
      <c r="O6" s="51">
        <v>7</v>
      </c>
      <c r="P6" s="51">
        <v>89</v>
      </c>
      <c r="Q6" s="51">
        <v>105</v>
      </c>
      <c r="R6" s="51">
        <v>8</v>
      </c>
      <c r="S6" s="51">
        <v>146</v>
      </c>
      <c r="T6" s="51">
        <v>1</v>
      </c>
      <c r="U6" s="51">
        <v>59</v>
      </c>
      <c r="V6" s="51">
        <v>65</v>
      </c>
      <c r="W6" s="52">
        <v>6</v>
      </c>
    </row>
    <row r="7" spans="1:23" ht="18" customHeight="1">
      <c r="A7" s="27" t="s">
        <v>1</v>
      </c>
      <c r="B7" s="13" t="s">
        <v>5</v>
      </c>
      <c r="C7" s="53">
        <v>1212</v>
      </c>
      <c r="D7" s="54">
        <v>13</v>
      </c>
      <c r="E7" s="54">
        <v>1</v>
      </c>
      <c r="F7" s="54">
        <v>0</v>
      </c>
      <c r="G7" s="54">
        <v>75</v>
      </c>
      <c r="H7" s="54">
        <v>826</v>
      </c>
      <c r="I7" s="54">
        <v>22</v>
      </c>
      <c r="J7" s="54">
        <v>6</v>
      </c>
      <c r="K7" s="54">
        <v>58</v>
      </c>
      <c r="L7" s="71">
        <v>41</v>
      </c>
      <c r="M7" s="54">
        <v>0</v>
      </c>
      <c r="N7" s="54">
        <v>1</v>
      </c>
      <c r="O7" s="54">
        <v>2</v>
      </c>
      <c r="P7" s="54">
        <v>32</v>
      </c>
      <c r="Q7" s="54">
        <v>26</v>
      </c>
      <c r="R7" s="54">
        <v>3</v>
      </c>
      <c r="S7" s="54">
        <v>24</v>
      </c>
      <c r="T7" s="54">
        <v>1</v>
      </c>
      <c r="U7" s="54">
        <v>33</v>
      </c>
      <c r="V7" s="54">
        <v>42</v>
      </c>
      <c r="W7" s="55">
        <v>6</v>
      </c>
    </row>
    <row r="8" spans="1:23" ht="18" customHeight="1">
      <c r="A8" s="25"/>
      <c r="B8" s="13" t="s">
        <v>6</v>
      </c>
      <c r="C8" s="53">
        <v>847</v>
      </c>
      <c r="D8" s="54">
        <v>1</v>
      </c>
      <c r="E8" s="54">
        <v>0</v>
      </c>
      <c r="F8" s="54">
        <v>0</v>
      </c>
      <c r="G8" s="54">
        <v>4</v>
      </c>
      <c r="H8" s="54">
        <v>327</v>
      </c>
      <c r="I8" s="54">
        <v>2</v>
      </c>
      <c r="J8" s="54">
        <v>3</v>
      </c>
      <c r="K8" s="54">
        <v>48</v>
      </c>
      <c r="L8" s="71">
        <v>134</v>
      </c>
      <c r="M8" s="54">
        <v>10</v>
      </c>
      <c r="N8" s="54">
        <v>1</v>
      </c>
      <c r="O8" s="54">
        <v>5</v>
      </c>
      <c r="P8" s="54">
        <v>57</v>
      </c>
      <c r="Q8" s="54">
        <v>79</v>
      </c>
      <c r="R8" s="54">
        <v>5</v>
      </c>
      <c r="S8" s="54">
        <v>122</v>
      </c>
      <c r="T8" s="54">
        <v>0</v>
      </c>
      <c r="U8" s="54">
        <v>26</v>
      </c>
      <c r="V8" s="54">
        <v>23</v>
      </c>
      <c r="W8" s="55">
        <v>0</v>
      </c>
    </row>
    <row r="9" spans="1:44" ht="17.25" customHeight="1">
      <c r="A9" s="26"/>
      <c r="B9" s="13" t="s">
        <v>4</v>
      </c>
      <c r="C9" s="47">
        <f aca="true" t="shared" si="0" ref="C9:D11">C6-C12</f>
        <v>1838</v>
      </c>
      <c r="D9" s="49">
        <f t="shared" si="0"/>
        <v>11</v>
      </c>
      <c r="E9" s="49">
        <f aca="true" t="shared" si="1" ref="E9:W9">E6-E12</f>
        <v>0</v>
      </c>
      <c r="F9" s="49">
        <f t="shared" si="1"/>
        <v>0</v>
      </c>
      <c r="G9" s="49">
        <f t="shared" si="1"/>
        <v>64</v>
      </c>
      <c r="H9" s="49">
        <f t="shared" si="1"/>
        <v>1104</v>
      </c>
      <c r="I9" s="49">
        <f t="shared" si="1"/>
        <v>21</v>
      </c>
      <c r="J9" s="49">
        <f t="shared" si="1"/>
        <v>9</v>
      </c>
      <c r="K9" s="49">
        <f t="shared" si="1"/>
        <v>71</v>
      </c>
      <c r="L9" s="72">
        <f t="shared" si="1"/>
        <v>140</v>
      </c>
      <c r="M9" s="49">
        <f t="shared" si="1"/>
        <v>9</v>
      </c>
      <c r="N9" s="49">
        <f t="shared" si="1"/>
        <v>2</v>
      </c>
      <c r="O9" s="49">
        <f t="shared" si="1"/>
        <v>5</v>
      </c>
      <c r="P9" s="49">
        <f t="shared" si="1"/>
        <v>70</v>
      </c>
      <c r="Q9" s="49">
        <f t="shared" si="1"/>
        <v>84</v>
      </c>
      <c r="R9" s="49">
        <f t="shared" si="1"/>
        <v>4</v>
      </c>
      <c r="S9" s="49">
        <f t="shared" si="1"/>
        <v>141</v>
      </c>
      <c r="T9" s="49">
        <f t="shared" si="1"/>
        <v>1</v>
      </c>
      <c r="U9" s="49">
        <f t="shared" si="1"/>
        <v>51</v>
      </c>
      <c r="V9" s="49">
        <f t="shared" si="1"/>
        <v>46</v>
      </c>
      <c r="W9" s="48">
        <f t="shared" si="1"/>
        <v>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9"/>
      <c r="AR9" s="9"/>
    </row>
    <row r="10" spans="1:44" ht="17.25" customHeight="1">
      <c r="A10" s="27" t="s">
        <v>33</v>
      </c>
      <c r="B10" s="13" t="s">
        <v>5</v>
      </c>
      <c r="C10" s="47">
        <f t="shared" si="0"/>
        <v>1092</v>
      </c>
      <c r="D10" s="49">
        <f t="shared" si="0"/>
        <v>10</v>
      </c>
      <c r="E10" s="49">
        <f aca="true" t="shared" si="2" ref="E10:W10">E7-E13</f>
        <v>0</v>
      </c>
      <c r="F10" s="49">
        <f t="shared" si="2"/>
        <v>0</v>
      </c>
      <c r="G10" s="49">
        <f t="shared" si="2"/>
        <v>60</v>
      </c>
      <c r="H10" s="49">
        <f t="shared" si="2"/>
        <v>799</v>
      </c>
      <c r="I10" s="49">
        <f t="shared" si="2"/>
        <v>19</v>
      </c>
      <c r="J10" s="49">
        <f t="shared" si="2"/>
        <v>6</v>
      </c>
      <c r="K10" s="49">
        <f t="shared" si="2"/>
        <v>34</v>
      </c>
      <c r="L10" s="72">
        <f t="shared" si="2"/>
        <v>32</v>
      </c>
      <c r="M10" s="49">
        <f t="shared" si="2"/>
        <v>0</v>
      </c>
      <c r="N10" s="49">
        <f t="shared" si="2"/>
        <v>1</v>
      </c>
      <c r="O10" s="49">
        <f t="shared" si="2"/>
        <v>0</v>
      </c>
      <c r="P10" s="49">
        <f t="shared" si="2"/>
        <v>24</v>
      </c>
      <c r="Q10" s="49">
        <f t="shared" si="2"/>
        <v>23</v>
      </c>
      <c r="R10" s="49">
        <f t="shared" si="2"/>
        <v>0</v>
      </c>
      <c r="S10" s="49">
        <f t="shared" si="2"/>
        <v>22</v>
      </c>
      <c r="T10" s="49">
        <f t="shared" si="2"/>
        <v>1</v>
      </c>
      <c r="U10" s="49">
        <f t="shared" si="2"/>
        <v>26</v>
      </c>
      <c r="V10" s="49">
        <f t="shared" si="2"/>
        <v>30</v>
      </c>
      <c r="W10" s="48">
        <f t="shared" si="2"/>
        <v>5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9"/>
      <c r="AR10" s="9"/>
    </row>
    <row r="11" spans="1:44" ht="17.25" customHeight="1">
      <c r="A11" s="25"/>
      <c r="B11" s="13" t="s">
        <v>6</v>
      </c>
      <c r="C11" s="47">
        <f t="shared" si="0"/>
        <v>746</v>
      </c>
      <c r="D11" s="49">
        <f t="shared" si="0"/>
        <v>1</v>
      </c>
      <c r="E11" s="49">
        <f aca="true" t="shared" si="3" ref="E11:W11">E8-E14</f>
        <v>0</v>
      </c>
      <c r="F11" s="49">
        <f t="shared" si="3"/>
        <v>0</v>
      </c>
      <c r="G11" s="49">
        <f t="shared" si="3"/>
        <v>4</v>
      </c>
      <c r="H11" s="49">
        <f t="shared" si="3"/>
        <v>305</v>
      </c>
      <c r="I11" s="49">
        <f t="shared" si="3"/>
        <v>2</v>
      </c>
      <c r="J11" s="49">
        <f t="shared" si="3"/>
        <v>3</v>
      </c>
      <c r="K11" s="49">
        <f t="shared" si="3"/>
        <v>37</v>
      </c>
      <c r="L11" s="72">
        <f t="shared" si="3"/>
        <v>108</v>
      </c>
      <c r="M11" s="49">
        <f t="shared" si="3"/>
        <v>9</v>
      </c>
      <c r="N11" s="49">
        <f t="shared" si="3"/>
        <v>1</v>
      </c>
      <c r="O11" s="49">
        <f t="shared" si="3"/>
        <v>5</v>
      </c>
      <c r="P11" s="49">
        <f t="shared" si="3"/>
        <v>46</v>
      </c>
      <c r="Q11" s="49">
        <f t="shared" si="3"/>
        <v>61</v>
      </c>
      <c r="R11" s="49">
        <f t="shared" si="3"/>
        <v>4</v>
      </c>
      <c r="S11" s="49">
        <f t="shared" si="3"/>
        <v>119</v>
      </c>
      <c r="T11" s="49">
        <f t="shared" si="3"/>
        <v>0</v>
      </c>
      <c r="U11" s="49">
        <f t="shared" si="3"/>
        <v>25</v>
      </c>
      <c r="V11" s="49">
        <f t="shared" si="3"/>
        <v>16</v>
      </c>
      <c r="W11" s="48">
        <f t="shared" si="3"/>
        <v>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9"/>
      <c r="AR11" s="9"/>
    </row>
    <row r="12" spans="1:44" ht="17.25" customHeight="1">
      <c r="A12" s="26"/>
      <c r="B12" s="13" t="s">
        <v>4</v>
      </c>
      <c r="C12" s="53">
        <v>221</v>
      </c>
      <c r="D12" s="54">
        <v>3</v>
      </c>
      <c r="E12" s="54">
        <v>1</v>
      </c>
      <c r="F12" s="54">
        <v>0</v>
      </c>
      <c r="G12" s="54">
        <v>15</v>
      </c>
      <c r="H12" s="54">
        <v>49</v>
      </c>
      <c r="I12" s="54">
        <v>3</v>
      </c>
      <c r="J12" s="54">
        <v>0</v>
      </c>
      <c r="K12" s="54">
        <v>35</v>
      </c>
      <c r="L12" s="71">
        <v>35</v>
      </c>
      <c r="M12" s="54">
        <v>1</v>
      </c>
      <c r="N12" s="54">
        <v>0</v>
      </c>
      <c r="O12" s="54">
        <v>2</v>
      </c>
      <c r="P12" s="54">
        <v>19</v>
      </c>
      <c r="Q12" s="54">
        <v>21</v>
      </c>
      <c r="R12" s="54">
        <v>4</v>
      </c>
      <c r="S12" s="54">
        <v>5</v>
      </c>
      <c r="T12" s="54">
        <v>0</v>
      </c>
      <c r="U12" s="54">
        <v>8</v>
      </c>
      <c r="V12" s="54">
        <v>19</v>
      </c>
      <c r="W12" s="55">
        <v>1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9"/>
      <c r="AR12" s="9"/>
    </row>
    <row r="13" spans="1:44" ht="17.25" customHeight="1">
      <c r="A13" s="27" t="s">
        <v>34</v>
      </c>
      <c r="B13" s="13" t="s">
        <v>5</v>
      </c>
      <c r="C13" s="53">
        <v>120</v>
      </c>
      <c r="D13" s="54">
        <v>3</v>
      </c>
      <c r="E13" s="54">
        <v>1</v>
      </c>
      <c r="F13" s="54">
        <v>0</v>
      </c>
      <c r="G13" s="54">
        <v>15</v>
      </c>
      <c r="H13" s="54">
        <v>27</v>
      </c>
      <c r="I13" s="54">
        <v>3</v>
      </c>
      <c r="J13" s="54">
        <v>0</v>
      </c>
      <c r="K13" s="54">
        <v>24</v>
      </c>
      <c r="L13" s="71">
        <v>9</v>
      </c>
      <c r="M13" s="54">
        <v>0</v>
      </c>
      <c r="N13" s="54">
        <v>0</v>
      </c>
      <c r="O13" s="54">
        <v>2</v>
      </c>
      <c r="P13" s="54">
        <v>8</v>
      </c>
      <c r="Q13" s="54">
        <v>3</v>
      </c>
      <c r="R13" s="54">
        <v>3</v>
      </c>
      <c r="S13" s="54">
        <v>2</v>
      </c>
      <c r="T13" s="54">
        <v>0</v>
      </c>
      <c r="U13" s="54">
        <v>7</v>
      </c>
      <c r="V13" s="54">
        <v>12</v>
      </c>
      <c r="W13" s="55">
        <v>1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/>
      <c r="AR13" s="9"/>
    </row>
    <row r="14" spans="1:44" ht="17.25" customHeight="1">
      <c r="A14" s="25"/>
      <c r="B14" s="13" t="s">
        <v>6</v>
      </c>
      <c r="C14" s="56">
        <v>101</v>
      </c>
      <c r="D14" s="57">
        <v>0</v>
      </c>
      <c r="E14" s="57">
        <v>0</v>
      </c>
      <c r="F14" s="57">
        <v>0</v>
      </c>
      <c r="G14" s="57">
        <v>0</v>
      </c>
      <c r="H14" s="57">
        <v>22</v>
      </c>
      <c r="I14" s="57">
        <v>0</v>
      </c>
      <c r="J14" s="57">
        <v>0</v>
      </c>
      <c r="K14" s="57">
        <v>11</v>
      </c>
      <c r="L14" s="73">
        <v>26</v>
      </c>
      <c r="M14" s="57">
        <v>1</v>
      </c>
      <c r="N14" s="57">
        <v>0</v>
      </c>
      <c r="O14" s="57">
        <v>0</v>
      </c>
      <c r="P14" s="57">
        <v>11</v>
      </c>
      <c r="Q14" s="57">
        <v>18</v>
      </c>
      <c r="R14" s="57">
        <v>1</v>
      </c>
      <c r="S14" s="57">
        <v>3</v>
      </c>
      <c r="T14" s="57">
        <v>0</v>
      </c>
      <c r="U14" s="57">
        <v>1</v>
      </c>
      <c r="V14" s="57">
        <v>7</v>
      </c>
      <c r="W14" s="58">
        <v>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9"/>
      <c r="AR14" s="9"/>
    </row>
    <row r="15" spans="23:44" ht="11.25"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9"/>
      <c r="AR15" s="9"/>
    </row>
    <row r="16" spans="23:44" ht="20.25" customHeight="1"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9"/>
      <c r="AR16" s="9"/>
    </row>
    <row r="17" ht="20.25" customHeight="1"/>
    <row r="18" spans="1:23" s="1" customFormat="1" ht="15.75" customHeight="1">
      <c r="A18" s="2" t="s">
        <v>42</v>
      </c>
      <c r="K18" s="10"/>
      <c r="W18" s="10" t="s">
        <v>3</v>
      </c>
    </row>
    <row r="19" spans="1:25" ht="11.25" customHeight="1">
      <c r="A19" s="255" t="s">
        <v>18</v>
      </c>
      <c r="B19" s="257"/>
      <c r="C19" s="249" t="s">
        <v>19</v>
      </c>
      <c r="D19" s="228" t="s">
        <v>45</v>
      </c>
      <c r="E19" s="228" t="s">
        <v>20</v>
      </c>
      <c r="F19" s="225" t="s">
        <v>46</v>
      </c>
      <c r="G19" s="228" t="s">
        <v>21</v>
      </c>
      <c r="H19" s="228" t="s">
        <v>22</v>
      </c>
      <c r="I19" s="225" t="s">
        <v>23</v>
      </c>
      <c r="J19" s="228" t="s">
        <v>24</v>
      </c>
      <c r="K19" s="228" t="s">
        <v>47</v>
      </c>
      <c r="L19" s="228" t="s">
        <v>48</v>
      </c>
      <c r="M19" s="231" t="s">
        <v>49</v>
      </c>
      <c r="N19" s="225" t="s">
        <v>50</v>
      </c>
      <c r="O19" s="225" t="s">
        <v>51</v>
      </c>
      <c r="P19" s="225" t="s">
        <v>52</v>
      </c>
      <c r="Q19" s="225" t="s">
        <v>53</v>
      </c>
      <c r="R19" s="228" t="s">
        <v>54</v>
      </c>
      <c r="S19" s="228" t="s">
        <v>55</v>
      </c>
      <c r="T19" s="228" t="s">
        <v>25</v>
      </c>
      <c r="U19" s="225" t="s">
        <v>26</v>
      </c>
      <c r="V19" s="225" t="s">
        <v>27</v>
      </c>
      <c r="W19" s="228" t="s">
        <v>28</v>
      </c>
      <c r="X19" s="28"/>
      <c r="Y19" s="28"/>
    </row>
    <row r="20" spans="1:25" ht="11.25" customHeight="1">
      <c r="A20" s="258"/>
      <c r="B20" s="260"/>
      <c r="C20" s="250"/>
      <c r="D20" s="229"/>
      <c r="E20" s="229"/>
      <c r="F20" s="226"/>
      <c r="G20" s="229"/>
      <c r="H20" s="229"/>
      <c r="I20" s="226"/>
      <c r="J20" s="229"/>
      <c r="K20" s="229"/>
      <c r="L20" s="229"/>
      <c r="M20" s="232"/>
      <c r="N20" s="226"/>
      <c r="O20" s="226"/>
      <c r="P20" s="226"/>
      <c r="Q20" s="226"/>
      <c r="R20" s="229"/>
      <c r="S20" s="229"/>
      <c r="T20" s="229"/>
      <c r="U20" s="226"/>
      <c r="V20" s="226"/>
      <c r="W20" s="229"/>
      <c r="X20" s="28"/>
      <c r="Y20" s="28"/>
    </row>
    <row r="21" spans="1:25" ht="11.25" customHeight="1">
      <c r="A21" s="261"/>
      <c r="B21" s="263"/>
      <c r="C21" s="251"/>
      <c r="D21" s="230"/>
      <c r="E21" s="230"/>
      <c r="F21" s="227"/>
      <c r="G21" s="230"/>
      <c r="H21" s="230"/>
      <c r="I21" s="227"/>
      <c r="J21" s="230"/>
      <c r="K21" s="230"/>
      <c r="L21" s="230"/>
      <c r="M21" s="233"/>
      <c r="N21" s="227"/>
      <c r="O21" s="227"/>
      <c r="P21" s="227"/>
      <c r="Q21" s="227"/>
      <c r="R21" s="230"/>
      <c r="S21" s="230"/>
      <c r="T21" s="230"/>
      <c r="U21" s="227"/>
      <c r="V21" s="227"/>
      <c r="W21" s="230"/>
      <c r="X21" s="28"/>
      <c r="Y21" s="28"/>
    </row>
    <row r="22" spans="1:23" ht="18" customHeight="1">
      <c r="A22" s="26"/>
      <c r="B22" s="13" t="s">
        <v>4</v>
      </c>
      <c r="C22" s="16">
        <f aca="true" t="shared" si="4" ref="C22:F28">IF($C6=0,0,C6/$C6*100)</f>
        <v>100</v>
      </c>
      <c r="D22" s="17">
        <f t="shared" si="4"/>
        <v>0.6799417192812044</v>
      </c>
      <c r="E22" s="17">
        <f t="shared" si="4"/>
        <v>0.04856726566294317</v>
      </c>
      <c r="F22" s="17">
        <f t="shared" si="4"/>
        <v>0</v>
      </c>
      <c r="G22" s="17">
        <f aca="true" t="shared" si="5" ref="G22:W23">IF($C6=0,0,G6/$C6*100)</f>
        <v>3.8368139873725107</v>
      </c>
      <c r="H22" s="17">
        <f t="shared" si="5"/>
        <v>55.998057309373486</v>
      </c>
      <c r="I22" s="17">
        <f t="shared" si="5"/>
        <v>1.165614375910636</v>
      </c>
      <c r="J22" s="17">
        <f t="shared" si="5"/>
        <v>0.4371053909664886</v>
      </c>
      <c r="K22" s="17">
        <f t="shared" si="5"/>
        <v>5.148130160271977</v>
      </c>
      <c r="L22" s="17">
        <f t="shared" si="5"/>
        <v>8.499271491015056</v>
      </c>
      <c r="M22" s="17">
        <f t="shared" si="5"/>
        <v>0.48567265662943176</v>
      </c>
      <c r="N22" s="17">
        <f t="shared" si="5"/>
        <v>0.09713453132588634</v>
      </c>
      <c r="O22" s="17">
        <f t="shared" si="5"/>
        <v>0.3399708596406022</v>
      </c>
      <c r="P22" s="17">
        <f t="shared" si="5"/>
        <v>4.322486644001942</v>
      </c>
      <c r="Q22" s="17">
        <f t="shared" si="5"/>
        <v>5.099562894609033</v>
      </c>
      <c r="R22" s="17">
        <f t="shared" si="5"/>
        <v>0.38853812530354537</v>
      </c>
      <c r="S22" s="17">
        <f t="shared" si="5"/>
        <v>7.0908207867897035</v>
      </c>
      <c r="T22" s="17">
        <f t="shared" si="5"/>
        <v>0.04856726566294317</v>
      </c>
      <c r="U22" s="17">
        <f t="shared" si="5"/>
        <v>2.8654686741136475</v>
      </c>
      <c r="V22" s="17">
        <f t="shared" si="5"/>
        <v>3.1568722680913064</v>
      </c>
      <c r="W22" s="18">
        <f t="shared" si="5"/>
        <v>0.291403593977659</v>
      </c>
    </row>
    <row r="23" spans="1:23" ht="18" customHeight="1">
      <c r="A23" s="27" t="s">
        <v>1</v>
      </c>
      <c r="B23" s="13" t="s">
        <v>5</v>
      </c>
      <c r="C23" s="19">
        <f t="shared" si="4"/>
        <v>100</v>
      </c>
      <c r="D23" s="20">
        <f t="shared" si="4"/>
        <v>1.0726072607260726</v>
      </c>
      <c r="E23" s="20">
        <f t="shared" si="4"/>
        <v>0.08250825082508251</v>
      </c>
      <c r="F23" s="20">
        <f t="shared" si="4"/>
        <v>0</v>
      </c>
      <c r="G23" s="20">
        <f t="shared" si="5"/>
        <v>6.188118811881188</v>
      </c>
      <c r="H23" s="20">
        <f t="shared" si="5"/>
        <v>68.15181518151815</v>
      </c>
      <c r="I23" s="20">
        <f t="shared" si="5"/>
        <v>1.8151815181518154</v>
      </c>
      <c r="J23" s="20">
        <f t="shared" si="5"/>
        <v>0.49504950495049505</v>
      </c>
      <c r="K23" s="20">
        <f t="shared" si="5"/>
        <v>4.785478547854786</v>
      </c>
      <c r="L23" s="20">
        <f t="shared" si="5"/>
        <v>3.382838283828383</v>
      </c>
      <c r="M23" s="20">
        <f t="shared" si="5"/>
        <v>0</v>
      </c>
      <c r="N23" s="20">
        <f t="shared" si="5"/>
        <v>0.08250825082508251</v>
      </c>
      <c r="O23" s="20">
        <f t="shared" si="5"/>
        <v>0.16501650165016502</v>
      </c>
      <c r="P23" s="20">
        <f t="shared" si="5"/>
        <v>2.6402640264026402</v>
      </c>
      <c r="Q23" s="20">
        <f t="shared" si="5"/>
        <v>2.145214521452145</v>
      </c>
      <c r="R23" s="20">
        <f t="shared" si="5"/>
        <v>0.24752475247524752</v>
      </c>
      <c r="S23" s="20">
        <f t="shared" si="5"/>
        <v>1.9801980198019802</v>
      </c>
      <c r="T23" s="20">
        <f t="shared" si="5"/>
        <v>0.08250825082508251</v>
      </c>
      <c r="U23" s="20">
        <f t="shared" si="5"/>
        <v>2.722772277227723</v>
      </c>
      <c r="V23" s="20">
        <f aca="true" t="shared" si="6" ref="V23:V29">IF($C7=0,0,V7/$C7*100)</f>
        <v>3.4653465346534658</v>
      </c>
      <c r="W23" s="21">
        <f t="shared" si="5"/>
        <v>0.49504950495049505</v>
      </c>
    </row>
    <row r="24" spans="1:23" ht="18" customHeight="1">
      <c r="A24" s="25"/>
      <c r="B24" s="13" t="s">
        <v>6</v>
      </c>
      <c r="C24" s="19">
        <f t="shared" si="4"/>
        <v>100</v>
      </c>
      <c r="D24" s="20">
        <f t="shared" si="4"/>
        <v>0.11806375442739078</v>
      </c>
      <c r="E24" s="20">
        <f t="shared" si="4"/>
        <v>0</v>
      </c>
      <c r="F24" s="20">
        <f t="shared" si="4"/>
        <v>0</v>
      </c>
      <c r="G24" s="20">
        <f aca="true" t="shared" si="7" ref="G24:U24">IF($C8=0,0,G8/$C8*100)</f>
        <v>0.47225501770956313</v>
      </c>
      <c r="H24" s="20">
        <f t="shared" si="7"/>
        <v>38.60684769775679</v>
      </c>
      <c r="I24" s="20">
        <f t="shared" si="7"/>
        <v>0.23612750885478156</v>
      </c>
      <c r="J24" s="20">
        <f t="shared" si="7"/>
        <v>0.3541912632821724</v>
      </c>
      <c r="K24" s="20">
        <f t="shared" si="7"/>
        <v>5.667060212514758</v>
      </c>
      <c r="L24" s="20">
        <f t="shared" si="7"/>
        <v>15.820543093270366</v>
      </c>
      <c r="M24" s="20">
        <f t="shared" si="7"/>
        <v>1.1806375442739079</v>
      </c>
      <c r="N24" s="20">
        <f t="shared" si="7"/>
        <v>0.11806375442739078</v>
      </c>
      <c r="O24" s="20">
        <f t="shared" si="7"/>
        <v>0.5903187721369539</v>
      </c>
      <c r="P24" s="20">
        <f t="shared" si="7"/>
        <v>6.729634002361275</v>
      </c>
      <c r="Q24" s="20">
        <f t="shared" si="7"/>
        <v>9.327036599763874</v>
      </c>
      <c r="R24" s="20">
        <f t="shared" si="7"/>
        <v>0.5903187721369539</v>
      </c>
      <c r="S24" s="20">
        <f t="shared" si="7"/>
        <v>14.403778040141676</v>
      </c>
      <c r="T24" s="20">
        <f t="shared" si="7"/>
        <v>0</v>
      </c>
      <c r="U24" s="20">
        <f t="shared" si="7"/>
        <v>3.0696576151121606</v>
      </c>
      <c r="V24" s="20">
        <f t="shared" si="6"/>
        <v>2.715466351829988</v>
      </c>
      <c r="W24" s="21">
        <f aca="true" t="shared" si="8" ref="W24:W29">IF($C8=0,0,W8/$C8*100)</f>
        <v>0</v>
      </c>
    </row>
    <row r="25" spans="1:44" ht="17.25" customHeight="1">
      <c r="A25" s="26"/>
      <c r="B25" s="13" t="s">
        <v>4</v>
      </c>
      <c r="C25" s="19">
        <f t="shared" si="4"/>
        <v>100</v>
      </c>
      <c r="D25" s="20">
        <f t="shared" si="4"/>
        <v>0.5984766050054406</v>
      </c>
      <c r="E25" s="20">
        <f t="shared" si="4"/>
        <v>0</v>
      </c>
      <c r="F25" s="20">
        <f t="shared" si="4"/>
        <v>0</v>
      </c>
      <c r="G25" s="20">
        <f aca="true" t="shared" si="9" ref="G25:U25">IF($C9=0,0,G9/$C9*100)</f>
        <v>3.4820457018498367</v>
      </c>
      <c r="H25" s="20">
        <f t="shared" si="9"/>
        <v>60.06528835690968</v>
      </c>
      <c r="I25" s="20">
        <f t="shared" si="9"/>
        <v>1.1425462459194777</v>
      </c>
      <c r="J25" s="20">
        <f t="shared" si="9"/>
        <v>0.48966267682263326</v>
      </c>
      <c r="K25" s="20">
        <f t="shared" si="9"/>
        <v>3.862894450489663</v>
      </c>
      <c r="L25" s="20">
        <f t="shared" si="9"/>
        <v>7.616974972796518</v>
      </c>
      <c r="M25" s="20">
        <f t="shared" si="9"/>
        <v>0.48966267682263326</v>
      </c>
      <c r="N25" s="20">
        <f t="shared" si="9"/>
        <v>0.1088139281828074</v>
      </c>
      <c r="O25" s="20">
        <f t="shared" si="9"/>
        <v>0.2720348204570185</v>
      </c>
      <c r="P25" s="20">
        <f t="shared" si="9"/>
        <v>3.808487486398259</v>
      </c>
      <c r="Q25" s="20">
        <f t="shared" si="9"/>
        <v>4.570184983677911</v>
      </c>
      <c r="R25" s="20">
        <f t="shared" si="9"/>
        <v>0.2176278563656148</v>
      </c>
      <c r="S25" s="20">
        <f t="shared" si="9"/>
        <v>7.671381936887922</v>
      </c>
      <c r="T25" s="20">
        <f t="shared" si="9"/>
        <v>0.0544069640914037</v>
      </c>
      <c r="U25" s="20">
        <f t="shared" si="9"/>
        <v>2.774755168661589</v>
      </c>
      <c r="V25" s="20">
        <f t="shared" si="6"/>
        <v>2.50272034820457</v>
      </c>
      <c r="W25" s="21">
        <f t="shared" si="8"/>
        <v>0.2720348204570185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9"/>
      <c r="AR25" s="9"/>
    </row>
    <row r="26" spans="1:44" ht="17.25" customHeight="1">
      <c r="A26" s="27" t="s">
        <v>33</v>
      </c>
      <c r="B26" s="13" t="s">
        <v>5</v>
      </c>
      <c r="C26" s="19">
        <f t="shared" si="4"/>
        <v>100</v>
      </c>
      <c r="D26" s="20">
        <f t="shared" si="4"/>
        <v>0.9157509157509158</v>
      </c>
      <c r="E26" s="20">
        <f t="shared" si="4"/>
        <v>0</v>
      </c>
      <c r="F26" s="20">
        <f t="shared" si="4"/>
        <v>0</v>
      </c>
      <c r="G26" s="20">
        <f aca="true" t="shared" si="10" ref="G26:U26">IF($C10=0,0,G10/$C10*100)</f>
        <v>5.4945054945054945</v>
      </c>
      <c r="H26" s="20">
        <f t="shared" si="10"/>
        <v>73.16849816849816</v>
      </c>
      <c r="I26" s="20">
        <f t="shared" si="10"/>
        <v>1.73992673992674</v>
      </c>
      <c r="J26" s="20">
        <f t="shared" si="10"/>
        <v>0.5494505494505495</v>
      </c>
      <c r="K26" s="20">
        <f t="shared" si="10"/>
        <v>3.1135531135531136</v>
      </c>
      <c r="L26" s="20">
        <f t="shared" si="10"/>
        <v>2.93040293040293</v>
      </c>
      <c r="M26" s="20">
        <f t="shared" si="10"/>
        <v>0</v>
      </c>
      <c r="N26" s="20">
        <f t="shared" si="10"/>
        <v>0.09157509157509157</v>
      </c>
      <c r="O26" s="20">
        <f t="shared" si="10"/>
        <v>0</v>
      </c>
      <c r="P26" s="20">
        <f t="shared" si="10"/>
        <v>2.197802197802198</v>
      </c>
      <c r="Q26" s="20">
        <f t="shared" si="10"/>
        <v>2.1062271062271063</v>
      </c>
      <c r="R26" s="20">
        <f t="shared" si="10"/>
        <v>0</v>
      </c>
      <c r="S26" s="20">
        <f t="shared" si="10"/>
        <v>2.0146520146520146</v>
      </c>
      <c r="T26" s="20">
        <f t="shared" si="10"/>
        <v>0.09157509157509157</v>
      </c>
      <c r="U26" s="20">
        <f t="shared" si="10"/>
        <v>2.380952380952381</v>
      </c>
      <c r="V26" s="20">
        <f t="shared" si="6"/>
        <v>2.7472527472527473</v>
      </c>
      <c r="W26" s="21">
        <f t="shared" si="8"/>
        <v>0.4578754578754579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9"/>
      <c r="AR26" s="9"/>
    </row>
    <row r="27" spans="1:44" ht="17.25" customHeight="1">
      <c r="A27" s="25"/>
      <c r="B27" s="13" t="s">
        <v>6</v>
      </c>
      <c r="C27" s="19">
        <f t="shared" si="4"/>
        <v>100</v>
      </c>
      <c r="D27" s="20">
        <f t="shared" si="4"/>
        <v>0.13404825737265416</v>
      </c>
      <c r="E27" s="20">
        <f t="shared" si="4"/>
        <v>0</v>
      </c>
      <c r="F27" s="20">
        <f t="shared" si="4"/>
        <v>0</v>
      </c>
      <c r="G27" s="20">
        <f aca="true" t="shared" si="11" ref="G27:U27">IF($C11=0,0,G11/$C11*100)</f>
        <v>0.5361930294906166</v>
      </c>
      <c r="H27" s="20">
        <f t="shared" si="11"/>
        <v>40.88471849865952</v>
      </c>
      <c r="I27" s="20">
        <f t="shared" si="11"/>
        <v>0.2680965147453083</v>
      </c>
      <c r="J27" s="20">
        <f t="shared" si="11"/>
        <v>0.40214477211796246</v>
      </c>
      <c r="K27" s="20">
        <f t="shared" si="11"/>
        <v>4.959785522788204</v>
      </c>
      <c r="L27" s="20">
        <f t="shared" si="11"/>
        <v>14.47721179624665</v>
      </c>
      <c r="M27" s="20">
        <f t="shared" si="11"/>
        <v>1.2064343163538873</v>
      </c>
      <c r="N27" s="20">
        <f t="shared" si="11"/>
        <v>0.13404825737265416</v>
      </c>
      <c r="O27" s="20">
        <f t="shared" si="11"/>
        <v>0.6702412868632708</v>
      </c>
      <c r="P27" s="20">
        <f t="shared" si="11"/>
        <v>6.166219839142091</v>
      </c>
      <c r="Q27" s="20">
        <f t="shared" si="11"/>
        <v>8.176943699731904</v>
      </c>
      <c r="R27" s="20">
        <f t="shared" si="11"/>
        <v>0.5361930294906166</v>
      </c>
      <c r="S27" s="20">
        <f t="shared" si="11"/>
        <v>15.951742627345844</v>
      </c>
      <c r="T27" s="20">
        <f t="shared" si="11"/>
        <v>0</v>
      </c>
      <c r="U27" s="20">
        <f t="shared" si="11"/>
        <v>3.351206434316354</v>
      </c>
      <c r="V27" s="20">
        <f t="shared" si="6"/>
        <v>2.1447721179624666</v>
      </c>
      <c r="W27" s="21">
        <f t="shared" si="8"/>
        <v>0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9"/>
      <c r="AR27" s="9"/>
    </row>
    <row r="28" spans="1:44" ht="17.25" customHeight="1">
      <c r="A28" s="26"/>
      <c r="B28" s="13" t="s">
        <v>4</v>
      </c>
      <c r="C28" s="19">
        <f t="shared" si="4"/>
        <v>100</v>
      </c>
      <c r="D28" s="20">
        <f t="shared" si="4"/>
        <v>1.3574660633484164</v>
      </c>
      <c r="E28" s="20">
        <f t="shared" si="4"/>
        <v>0.4524886877828055</v>
      </c>
      <c r="F28" s="20">
        <f t="shared" si="4"/>
        <v>0</v>
      </c>
      <c r="G28" s="20">
        <f aca="true" t="shared" si="12" ref="G28:U28">IF($C12=0,0,G12/$C12*100)</f>
        <v>6.787330316742081</v>
      </c>
      <c r="H28" s="20">
        <f t="shared" si="12"/>
        <v>22.171945701357465</v>
      </c>
      <c r="I28" s="20">
        <f t="shared" si="12"/>
        <v>1.3574660633484164</v>
      </c>
      <c r="J28" s="20">
        <f t="shared" si="12"/>
        <v>0</v>
      </c>
      <c r="K28" s="20">
        <f t="shared" si="12"/>
        <v>15.837104072398189</v>
      </c>
      <c r="L28" s="20">
        <f t="shared" si="12"/>
        <v>15.837104072398189</v>
      </c>
      <c r="M28" s="20">
        <f t="shared" si="12"/>
        <v>0.4524886877828055</v>
      </c>
      <c r="N28" s="20">
        <f t="shared" si="12"/>
        <v>0</v>
      </c>
      <c r="O28" s="20">
        <f t="shared" si="12"/>
        <v>0.904977375565611</v>
      </c>
      <c r="P28" s="20">
        <f t="shared" si="12"/>
        <v>8.597285067873303</v>
      </c>
      <c r="Q28" s="20">
        <f t="shared" si="12"/>
        <v>9.502262443438914</v>
      </c>
      <c r="R28" s="20">
        <f t="shared" si="12"/>
        <v>1.809954751131222</v>
      </c>
      <c r="S28" s="20">
        <f t="shared" si="12"/>
        <v>2.262443438914027</v>
      </c>
      <c r="T28" s="20">
        <f t="shared" si="12"/>
        <v>0</v>
      </c>
      <c r="U28" s="20">
        <f t="shared" si="12"/>
        <v>3.619909502262444</v>
      </c>
      <c r="V28" s="20">
        <f t="shared" si="6"/>
        <v>8.597285067873303</v>
      </c>
      <c r="W28" s="21">
        <f t="shared" si="8"/>
        <v>0.4524886877828055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9"/>
      <c r="AR28" s="9"/>
    </row>
    <row r="29" spans="1:44" ht="17.25" customHeight="1">
      <c r="A29" s="27" t="s">
        <v>34</v>
      </c>
      <c r="B29" s="13" t="s">
        <v>5</v>
      </c>
      <c r="C29" s="19">
        <f aca="true" t="shared" si="13" ref="C29:R29">IF($C13=0,0,C13/$C13*100)</f>
        <v>100</v>
      </c>
      <c r="D29" s="20">
        <f t="shared" si="13"/>
        <v>2.5</v>
      </c>
      <c r="E29" s="20">
        <f t="shared" si="13"/>
        <v>0.8333333333333334</v>
      </c>
      <c r="F29" s="20">
        <f t="shared" si="13"/>
        <v>0</v>
      </c>
      <c r="G29" s="20">
        <f t="shared" si="13"/>
        <v>12.5</v>
      </c>
      <c r="H29" s="20">
        <f t="shared" si="13"/>
        <v>22.5</v>
      </c>
      <c r="I29" s="20">
        <f t="shared" si="13"/>
        <v>2.5</v>
      </c>
      <c r="J29" s="20">
        <f t="shared" si="13"/>
        <v>0</v>
      </c>
      <c r="K29" s="20">
        <f t="shared" si="13"/>
        <v>20</v>
      </c>
      <c r="L29" s="20">
        <f t="shared" si="13"/>
        <v>7.5</v>
      </c>
      <c r="M29" s="20">
        <f t="shared" si="13"/>
        <v>0</v>
      </c>
      <c r="N29" s="20">
        <f t="shared" si="13"/>
        <v>0</v>
      </c>
      <c r="O29" s="20">
        <f t="shared" si="13"/>
        <v>1.6666666666666667</v>
      </c>
      <c r="P29" s="20">
        <f t="shared" si="13"/>
        <v>6.666666666666667</v>
      </c>
      <c r="Q29" s="20">
        <f t="shared" si="13"/>
        <v>2.5</v>
      </c>
      <c r="R29" s="20">
        <f t="shared" si="13"/>
        <v>2.5</v>
      </c>
      <c r="S29" s="20">
        <f>IF($C13=0,0,S13/$C13*100)</f>
        <v>1.6666666666666667</v>
      </c>
      <c r="T29" s="20">
        <f>IF($C13=0,0,T13/$C13*100)</f>
        <v>0</v>
      </c>
      <c r="U29" s="20">
        <f>IF($C13=0,0,U13/$C13*100)</f>
        <v>5.833333333333333</v>
      </c>
      <c r="V29" s="20">
        <f t="shared" si="6"/>
        <v>10</v>
      </c>
      <c r="W29" s="21">
        <f t="shared" si="8"/>
        <v>0.8333333333333334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9"/>
      <c r="AR29" s="9"/>
    </row>
    <row r="30" spans="1:44" ht="17.25" customHeight="1">
      <c r="A30" s="25"/>
      <c r="B30" s="13" t="s">
        <v>6</v>
      </c>
      <c r="C30" s="22">
        <f aca="true" t="shared" si="14" ref="C30:W30">IF($C14=0,0,C14/$C14*100)</f>
        <v>100</v>
      </c>
      <c r="D30" s="23">
        <f t="shared" si="14"/>
        <v>0</v>
      </c>
      <c r="E30" s="23">
        <f t="shared" si="14"/>
        <v>0</v>
      </c>
      <c r="F30" s="23">
        <f t="shared" si="14"/>
        <v>0</v>
      </c>
      <c r="G30" s="23">
        <f t="shared" si="14"/>
        <v>0</v>
      </c>
      <c r="H30" s="23">
        <f t="shared" si="14"/>
        <v>21.782178217821784</v>
      </c>
      <c r="I30" s="23">
        <f t="shared" si="14"/>
        <v>0</v>
      </c>
      <c r="J30" s="23">
        <f t="shared" si="14"/>
        <v>0</v>
      </c>
      <c r="K30" s="23">
        <f t="shared" si="14"/>
        <v>10.891089108910892</v>
      </c>
      <c r="L30" s="23">
        <f>IF($C14=0,0,L14/$C14*100)</f>
        <v>25.742574257425744</v>
      </c>
      <c r="M30" s="23">
        <f t="shared" si="14"/>
        <v>0.9900990099009901</v>
      </c>
      <c r="N30" s="23">
        <f t="shared" si="14"/>
        <v>0</v>
      </c>
      <c r="O30" s="23">
        <f t="shared" si="14"/>
        <v>0</v>
      </c>
      <c r="P30" s="23">
        <f t="shared" si="14"/>
        <v>10.891089108910892</v>
      </c>
      <c r="Q30" s="23">
        <f t="shared" si="14"/>
        <v>17.82178217821782</v>
      </c>
      <c r="R30" s="23">
        <f t="shared" si="14"/>
        <v>0.9900990099009901</v>
      </c>
      <c r="S30" s="23">
        <f t="shared" si="14"/>
        <v>2.9702970297029703</v>
      </c>
      <c r="T30" s="23">
        <f t="shared" si="14"/>
        <v>0</v>
      </c>
      <c r="U30" s="23">
        <f t="shared" si="14"/>
        <v>0.9900990099009901</v>
      </c>
      <c r="V30" s="23">
        <f t="shared" si="14"/>
        <v>6.9306930693069315</v>
      </c>
      <c r="W30" s="24">
        <f t="shared" si="14"/>
        <v>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9"/>
      <c r="AR30" s="9"/>
    </row>
    <row r="31" spans="1:23" ht="11.25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</row>
    <row r="32" spans="1:23" ht="11.25">
      <c r="A32" s="65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</row>
  </sheetData>
  <sheetProtection/>
  <mergeCells count="44">
    <mergeCell ref="V3:V5"/>
    <mergeCell ref="W3:W5"/>
    <mergeCell ref="R3:R5"/>
    <mergeCell ref="S3:S5"/>
    <mergeCell ref="T3:T5"/>
    <mergeCell ref="U3:U5"/>
    <mergeCell ref="A3:B5"/>
    <mergeCell ref="C3:C5"/>
    <mergeCell ref="D3:D5"/>
    <mergeCell ref="E3:E5"/>
    <mergeCell ref="P3:P5"/>
    <mergeCell ref="Q3:Q5"/>
    <mergeCell ref="J3:J5"/>
    <mergeCell ref="K3:K5"/>
    <mergeCell ref="L3:L5"/>
    <mergeCell ref="M3:M5"/>
    <mergeCell ref="F3:F5"/>
    <mergeCell ref="G3:G5"/>
    <mergeCell ref="L19:L21"/>
    <mergeCell ref="M19:M21"/>
    <mergeCell ref="A19:B21"/>
    <mergeCell ref="C19:C21"/>
    <mergeCell ref="D19:D21"/>
    <mergeCell ref="E19:E21"/>
    <mergeCell ref="F19:F21"/>
    <mergeCell ref="G19:G21"/>
    <mergeCell ref="J19:J21"/>
    <mergeCell ref="K19:K21"/>
    <mergeCell ref="N19:N21"/>
    <mergeCell ref="O19:O21"/>
    <mergeCell ref="H3:H5"/>
    <mergeCell ref="I3:I5"/>
    <mergeCell ref="H19:H21"/>
    <mergeCell ref="I19:I21"/>
    <mergeCell ref="N3:N5"/>
    <mergeCell ref="O3:O5"/>
    <mergeCell ref="P19:P21"/>
    <mergeCell ref="Q19:Q21"/>
    <mergeCell ref="V19:V21"/>
    <mergeCell ref="W19:W21"/>
    <mergeCell ref="R19:R21"/>
    <mergeCell ref="S19:S21"/>
    <mergeCell ref="T19:T21"/>
    <mergeCell ref="U19:U21"/>
  </mergeCells>
  <printOptions/>
  <pageMargins left="0.5905511811023623" right="0.1968503937007874" top="0.5905511811023623" bottom="0.5905511811023623" header="0" footer="0"/>
  <pageSetup blackAndWhite="1" firstPageNumber="112" useFirstPageNumber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6"/>
  <sheetViews>
    <sheetView zoomScalePageLayoutView="0" workbookViewId="0" topLeftCell="A1">
      <selection activeCell="M1" sqref="M1"/>
    </sheetView>
  </sheetViews>
  <sheetFormatPr defaultColWidth="12.125" defaultRowHeight="13.5"/>
  <cols>
    <col min="1" max="1" width="3.25390625" style="4" customWidth="1"/>
    <col min="2" max="2" width="12.375" style="5" customWidth="1"/>
    <col min="3" max="3" width="3.625" style="5" customWidth="1"/>
    <col min="4" max="4" width="6.875" style="6" customWidth="1"/>
    <col min="5" max="10" width="6.625" style="6" customWidth="1"/>
    <col min="11" max="11" width="5.50390625" style="6" customWidth="1"/>
    <col min="12" max="12" width="6.625" style="6" customWidth="1"/>
    <col min="13" max="13" width="8.00390625" style="6" customWidth="1"/>
    <col min="14" max="14" width="7.25390625" style="6" customWidth="1"/>
    <col min="15" max="15" width="7.125" style="6" customWidth="1"/>
    <col min="16" max="17" width="6.625" style="6" customWidth="1"/>
    <col min="18" max="18" width="7.50390625" style="6" customWidth="1"/>
    <col min="19" max="21" width="6.625" style="6" customWidth="1"/>
    <col min="22" max="22" width="5.00390625" style="6" customWidth="1"/>
    <col min="23" max="24" width="6.625" style="6" customWidth="1"/>
    <col min="25" max="16384" width="12.125" style="4" customWidth="1"/>
  </cols>
  <sheetData>
    <row r="1" spans="1:24" s="1" customFormat="1" ht="18.75" customHeight="1">
      <c r="A1" s="3" t="s">
        <v>74</v>
      </c>
      <c r="B1" s="3"/>
      <c r="C1" s="69"/>
      <c r="D1" s="68"/>
      <c r="V1" s="3"/>
      <c r="W1" s="3"/>
      <c r="X1" s="3"/>
    </row>
    <row r="2" spans="1:24" s="1" customFormat="1" ht="15.75" customHeight="1">
      <c r="A2" s="2" t="s">
        <v>43</v>
      </c>
      <c r="B2" s="2"/>
      <c r="C2" s="69"/>
      <c r="D2" s="69"/>
      <c r="K2" s="10"/>
      <c r="L2" s="10"/>
      <c r="M2" s="10"/>
      <c r="X2" s="10" t="s">
        <v>2</v>
      </c>
    </row>
    <row r="3" spans="1:24" ht="10.5" customHeight="1">
      <c r="A3" s="234" t="s">
        <v>18</v>
      </c>
      <c r="B3" s="235"/>
      <c r="C3" s="236"/>
      <c r="D3" s="254" t="s">
        <v>0</v>
      </c>
      <c r="E3" s="273" t="s">
        <v>36</v>
      </c>
      <c r="F3" s="273" t="s">
        <v>64</v>
      </c>
      <c r="G3" s="273" t="s">
        <v>65</v>
      </c>
      <c r="H3" s="273" t="s">
        <v>56</v>
      </c>
      <c r="I3" s="273" t="s">
        <v>37</v>
      </c>
      <c r="J3" s="276" t="s">
        <v>57</v>
      </c>
      <c r="K3" s="278"/>
      <c r="L3" s="273" t="s">
        <v>67</v>
      </c>
      <c r="M3" s="273" t="s">
        <v>59</v>
      </c>
      <c r="N3" s="273" t="s">
        <v>68</v>
      </c>
      <c r="O3" s="273" t="s">
        <v>69</v>
      </c>
      <c r="P3" s="273" t="s">
        <v>60</v>
      </c>
      <c r="Q3" s="276" t="s">
        <v>61</v>
      </c>
      <c r="R3" s="277"/>
      <c r="S3" s="277"/>
      <c r="T3" s="277"/>
      <c r="U3" s="277"/>
      <c r="V3" s="278"/>
      <c r="W3" s="279" t="s">
        <v>35</v>
      </c>
      <c r="X3" s="273" t="s">
        <v>38</v>
      </c>
    </row>
    <row r="4" spans="1:24" ht="10.5" customHeight="1">
      <c r="A4" s="237"/>
      <c r="B4" s="238"/>
      <c r="C4" s="239"/>
      <c r="D4" s="252"/>
      <c r="E4" s="274"/>
      <c r="F4" s="274"/>
      <c r="G4" s="274"/>
      <c r="H4" s="274"/>
      <c r="I4" s="274"/>
      <c r="J4" s="273" t="s">
        <v>58</v>
      </c>
      <c r="K4" s="273" t="s">
        <v>66</v>
      </c>
      <c r="L4" s="274"/>
      <c r="M4" s="274"/>
      <c r="N4" s="274"/>
      <c r="O4" s="274"/>
      <c r="P4" s="274"/>
      <c r="Q4" s="273" t="s">
        <v>62</v>
      </c>
      <c r="R4" s="273" t="s">
        <v>70</v>
      </c>
      <c r="S4" s="273" t="s">
        <v>71</v>
      </c>
      <c r="T4" s="273" t="s">
        <v>72</v>
      </c>
      <c r="U4" s="273" t="s">
        <v>73</v>
      </c>
      <c r="V4" s="273" t="s">
        <v>63</v>
      </c>
      <c r="W4" s="280"/>
      <c r="X4" s="274"/>
    </row>
    <row r="5" spans="1:24" ht="10.5" customHeight="1">
      <c r="A5" s="237"/>
      <c r="B5" s="238"/>
      <c r="C5" s="239"/>
      <c r="D5" s="252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80"/>
      <c r="X5" s="274"/>
    </row>
    <row r="6" spans="1:24" ht="10.5" customHeight="1">
      <c r="A6" s="240"/>
      <c r="B6" s="241"/>
      <c r="C6" s="242"/>
      <c r="D6" s="253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81"/>
      <c r="X6" s="275"/>
    </row>
    <row r="7" spans="1:24" ht="15.75" customHeight="1">
      <c r="A7" s="243" t="s">
        <v>1</v>
      </c>
      <c r="B7" s="244"/>
      <c r="C7" s="11" t="s">
        <v>4</v>
      </c>
      <c r="D7" s="39">
        <v>2059</v>
      </c>
      <c r="E7" s="40">
        <v>114</v>
      </c>
      <c r="F7" s="40">
        <v>137</v>
      </c>
      <c r="G7" s="40">
        <v>133</v>
      </c>
      <c r="H7" s="40">
        <v>295</v>
      </c>
      <c r="I7" s="40">
        <v>50</v>
      </c>
      <c r="J7" s="40">
        <v>5</v>
      </c>
      <c r="K7" s="40">
        <v>0</v>
      </c>
      <c r="L7" s="60">
        <v>1163</v>
      </c>
      <c r="M7" s="60">
        <v>45</v>
      </c>
      <c r="N7" s="40">
        <v>53</v>
      </c>
      <c r="O7" s="40">
        <v>24</v>
      </c>
      <c r="P7" s="40">
        <v>40</v>
      </c>
      <c r="Q7" s="40">
        <v>1163</v>
      </c>
      <c r="R7" s="40">
        <v>948</v>
      </c>
      <c r="S7" s="40">
        <v>117</v>
      </c>
      <c r="T7" s="40">
        <v>27</v>
      </c>
      <c r="U7" s="40">
        <v>55</v>
      </c>
      <c r="V7" s="40">
        <v>16</v>
      </c>
      <c r="W7" s="40">
        <v>1774</v>
      </c>
      <c r="X7" s="41">
        <v>39</v>
      </c>
    </row>
    <row r="8" spans="1:24" ht="14.25" customHeight="1">
      <c r="A8" s="245"/>
      <c r="B8" s="246"/>
      <c r="C8" s="11" t="s">
        <v>5</v>
      </c>
      <c r="D8" s="39">
        <v>1212</v>
      </c>
      <c r="E8" s="40">
        <v>70</v>
      </c>
      <c r="F8" s="40">
        <v>16</v>
      </c>
      <c r="G8" s="40">
        <v>23</v>
      </c>
      <c r="H8" s="40">
        <v>81</v>
      </c>
      <c r="I8" s="40">
        <v>40</v>
      </c>
      <c r="J8" s="40">
        <v>5</v>
      </c>
      <c r="K8" s="40">
        <v>0</v>
      </c>
      <c r="L8" s="40">
        <v>851</v>
      </c>
      <c r="M8" s="40">
        <v>35</v>
      </c>
      <c r="N8" s="40">
        <v>53</v>
      </c>
      <c r="O8" s="40">
        <v>17</v>
      </c>
      <c r="P8" s="40">
        <v>21</v>
      </c>
      <c r="Q8" s="40">
        <v>851</v>
      </c>
      <c r="R8" s="40">
        <v>686</v>
      </c>
      <c r="S8" s="40">
        <v>90</v>
      </c>
      <c r="T8" s="40">
        <v>26</v>
      </c>
      <c r="U8" s="40">
        <v>34</v>
      </c>
      <c r="V8" s="40">
        <v>15</v>
      </c>
      <c r="W8" s="40">
        <v>1086</v>
      </c>
      <c r="X8" s="41">
        <v>26</v>
      </c>
    </row>
    <row r="9" spans="1:24" ht="15" customHeight="1">
      <c r="A9" s="247"/>
      <c r="B9" s="248"/>
      <c r="C9" s="11" t="s">
        <v>6</v>
      </c>
      <c r="D9" s="39">
        <v>847</v>
      </c>
      <c r="E9" s="40">
        <v>44</v>
      </c>
      <c r="F9" s="40">
        <v>121</v>
      </c>
      <c r="G9" s="40">
        <v>110</v>
      </c>
      <c r="H9" s="40">
        <v>214</v>
      </c>
      <c r="I9" s="40">
        <v>10</v>
      </c>
      <c r="J9" s="40">
        <v>0</v>
      </c>
      <c r="K9" s="40">
        <v>0</v>
      </c>
      <c r="L9" s="40">
        <v>312</v>
      </c>
      <c r="M9" s="40">
        <v>10</v>
      </c>
      <c r="N9" s="40">
        <v>0</v>
      </c>
      <c r="O9" s="40">
        <v>7</v>
      </c>
      <c r="P9" s="40">
        <v>19</v>
      </c>
      <c r="Q9" s="40">
        <v>312</v>
      </c>
      <c r="R9" s="40">
        <v>262</v>
      </c>
      <c r="S9" s="40">
        <v>27</v>
      </c>
      <c r="T9" s="40">
        <v>1</v>
      </c>
      <c r="U9" s="40">
        <v>21</v>
      </c>
      <c r="V9" s="40">
        <v>1</v>
      </c>
      <c r="W9" s="40">
        <v>688</v>
      </c>
      <c r="X9" s="41">
        <v>13</v>
      </c>
    </row>
    <row r="10" spans="1:45" ht="14.25" customHeight="1">
      <c r="A10" s="252" t="s">
        <v>31</v>
      </c>
      <c r="B10" s="14"/>
      <c r="C10" s="25" t="s">
        <v>4</v>
      </c>
      <c r="D10" s="59">
        <v>1966</v>
      </c>
      <c r="E10" s="60">
        <v>108</v>
      </c>
      <c r="F10" s="60">
        <v>137</v>
      </c>
      <c r="G10" s="60">
        <v>125</v>
      </c>
      <c r="H10" s="60">
        <v>248</v>
      </c>
      <c r="I10" s="60">
        <v>50</v>
      </c>
      <c r="J10" s="60">
        <v>5</v>
      </c>
      <c r="K10" s="60">
        <v>0</v>
      </c>
      <c r="L10" s="60">
        <v>1140</v>
      </c>
      <c r="M10" s="60">
        <v>43</v>
      </c>
      <c r="N10" s="60">
        <v>50</v>
      </c>
      <c r="O10" s="60">
        <v>21</v>
      </c>
      <c r="P10" s="60">
        <v>39</v>
      </c>
      <c r="Q10" s="60">
        <v>1140</v>
      </c>
      <c r="R10" s="60">
        <v>926</v>
      </c>
      <c r="S10" s="60">
        <v>117</v>
      </c>
      <c r="T10" s="60">
        <v>26</v>
      </c>
      <c r="U10" s="60">
        <v>55</v>
      </c>
      <c r="V10" s="60">
        <v>16</v>
      </c>
      <c r="W10" s="60">
        <v>1703</v>
      </c>
      <c r="X10" s="61">
        <v>39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9"/>
      <c r="AS10" s="9"/>
    </row>
    <row r="11" spans="1:45" ht="12.75" customHeight="1">
      <c r="A11" s="252"/>
      <c r="B11" s="14" t="s">
        <v>29</v>
      </c>
      <c r="C11" s="13" t="s">
        <v>5</v>
      </c>
      <c r="D11" s="39">
        <v>1164</v>
      </c>
      <c r="E11" s="40">
        <v>64</v>
      </c>
      <c r="F11" s="40">
        <v>16</v>
      </c>
      <c r="G11" s="40">
        <v>20</v>
      </c>
      <c r="H11" s="40">
        <v>68</v>
      </c>
      <c r="I11" s="40">
        <v>40</v>
      </c>
      <c r="J11" s="40">
        <v>5</v>
      </c>
      <c r="K11" s="40">
        <v>0</v>
      </c>
      <c r="L11" s="40">
        <v>832</v>
      </c>
      <c r="M11" s="40">
        <v>34</v>
      </c>
      <c r="N11" s="40">
        <v>50</v>
      </c>
      <c r="O11" s="40">
        <v>15</v>
      </c>
      <c r="P11" s="40">
        <v>20</v>
      </c>
      <c r="Q11" s="40">
        <v>832</v>
      </c>
      <c r="R11" s="40">
        <v>668</v>
      </c>
      <c r="S11" s="40">
        <v>90</v>
      </c>
      <c r="T11" s="40">
        <v>25</v>
      </c>
      <c r="U11" s="40">
        <v>34</v>
      </c>
      <c r="V11" s="40">
        <v>15</v>
      </c>
      <c r="W11" s="40">
        <v>1051</v>
      </c>
      <c r="X11" s="41">
        <v>26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9"/>
      <c r="AS11" s="9"/>
    </row>
    <row r="12" spans="1:45" ht="12.75" customHeight="1">
      <c r="A12" s="252"/>
      <c r="B12" s="15"/>
      <c r="C12" s="13" t="s">
        <v>6</v>
      </c>
      <c r="D12" s="39">
        <v>802</v>
      </c>
      <c r="E12" s="40">
        <v>44</v>
      </c>
      <c r="F12" s="40">
        <v>121</v>
      </c>
      <c r="G12" s="40">
        <v>105</v>
      </c>
      <c r="H12" s="40">
        <v>180</v>
      </c>
      <c r="I12" s="40">
        <v>10</v>
      </c>
      <c r="J12" s="40">
        <v>0</v>
      </c>
      <c r="K12" s="40">
        <v>0</v>
      </c>
      <c r="L12" s="40">
        <v>308</v>
      </c>
      <c r="M12" s="40">
        <v>9</v>
      </c>
      <c r="N12" s="40">
        <v>0</v>
      </c>
      <c r="O12" s="40">
        <v>6</v>
      </c>
      <c r="P12" s="40">
        <v>19</v>
      </c>
      <c r="Q12" s="40">
        <v>308</v>
      </c>
      <c r="R12" s="40">
        <v>258</v>
      </c>
      <c r="S12" s="40">
        <v>27</v>
      </c>
      <c r="T12" s="40">
        <v>1</v>
      </c>
      <c r="U12" s="40">
        <v>21</v>
      </c>
      <c r="V12" s="40">
        <v>1</v>
      </c>
      <c r="W12" s="40">
        <v>652</v>
      </c>
      <c r="X12" s="41">
        <v>13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9"/>
      <c r="AS12" s="9"/>
    </row>
    <row r="13" spans="1:45" ht="15.75" customHeight="1">
      <c r="A13" s="252"/>
      <c r="B13" s="12"/>
      <c r="C13" s="13" t="s">
        <v>4</v>
      </c>
      <c r="D13" s="39">
        <v>93</v>
      </c>
      <c r="E13" s="40">
        <v>6</v>
      </c>
      <c r="F13" s="40">
        <v>0</v>
      </c>
      <c r="G13" s="40">
        <v>8</v>
      </c>
      <c r="H13" s="40">
        <v>47</v>
      </c>
      <c r="I13" s="40">
        <v>0</v>
      </c>
      <c r="J13" s="40">
        <v>0</v>
      </c>
      <c r="K13" s="40">
        <v>0</v>
      </c>
      <c r="L13" s="40">
        <v>23</v>
      </c>
      <c r="M13" s="40">
        <v>2</v>
      </c>
      <c r="N13" s="40">
        <v>3</v>
      </c>
      <c r="O13" s="40">
        <v>3</v>
      </c>
      <c r="P13" s="40">
        <v>1</v>
      </c>
      <c r="Q13" s="40">
        <v>23</v>
      </c>
      <c r="R13" s="40">
        <v>22</v>
      </c>
      <c r="S13" s="40">
        <v>0</v>
      </c>
      <c r="T13" s="40">
        <v>1</v>
      </c>
      <c r="U13" s="40">
        <v>0</v>
      </c>
      <c r="V13" s="40">
        <v>0</v>
      </c>
      <c r="W13" s="40">
        <v>71</v>
      </c>
      <c r="X13" s="41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/>
      <c r="AS13" s="9"/>
    </row>
    <row r="14" spans="1:45" ht="12" customHeight="1">
      <c r="A14" s="252"/>
      <c r="B14" s="14" t="s">
        <v>30</v>
      </c>
      <c r="C14" s="13" t="s">
        <v>5</v>
      </c>
      <c r="D14" s="39">
        <v>48</v>
      </c>
      <c r="E14" s="40">
        <v>6</v>
      </c>
      <c r="F14" s="40">
        <v>0</v>
      </c>
      <c r="G14" s="40">
        <v>3</v>
      </c>
      <c r="H14" s="40">
        <v>13</v>
      </c>
      <c r="I14" s="40">
        <v>0</v>
      </c>
      <c r="J14" s="40">
        <v>0</v>
      </c>
      <c r="K14" s="40">
        <v>0</v>
      </c>
      <c r="L14" s="40">
        <v>19</v>
      </c>
      <c r="M14" s="40">
        <v>1</v>
      </c>
      <c r="N14" s="40">
        <v>3</v>
      </c>
      <c r="O14" s="40">
        <v>2</v>
      </c>
      <c r="P14" s="40">
        <v>1</v>
      </c>
      <c r="Q14" s="40">
        <v>19</v>
      </c>
      <c r="R14" s="40">
        <v>18</v>
      </c>
      <c r="S14" s="40">
        <v>0</v>
      </c>
      <c r="T14" s="40">
        <v>1</v>
      </c>
      <c r="U14" s="40">
        <v>0</v>
      </c>
      <c r="V14" s="40">
        <v>0</v>
      </c>
      <c r="W14" s="40">
        <v>35</v>
      </c>
      <c r="X14" s="41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9"/>
    </row>
    <row r="15" spans="1:45" ht="14.25" customHeight="1">
      <c r="A15" s="253"/>
      <c r="B15" s="15"/>
      <c r="C15" s="13" t="s">
        <v>6</v>
      </c>
      <c r="D15" s="43">
        <v>45</v>
      </c>
      <c r="E15" s="44">
        <v>0</v>
      </c>
      <c r="F15" s="44">
        <v>0</v>
      </c>
      <c r="G15" s="44">
        <v>5</v>
      </c>
      <c r="H15" s="44">
        <v>34</v>
      </c>
      <c r="I15" s="44">
        <v>0</v>
      </c>
      <c r="J15" s="44">
        <v>0</v>
      </c>
      <c r="K15" s="44">
        <v>0</v>
      </c>
      <c r="L15" s="44">
        <v>4</v>
      </c>
      <c r="M15" s="44">
        <v>1</v>
      </c>
      <c r="N15" s="44">
        <v>0</v>
      </c>
      <c r="O15" s="44">
        <v>1</v>
      </c>
      <c r="P15" s="44">
        <v>0</v>
      </c>
      <c r="Q15" s="44">
        <v>4</v>
      </c>
      <c r="R15" s="44">
        <v>4</v>
      </c>
      <c r="S15" s="44">
        <v>0</v>
      </c>
      <c r="T15" s="44">
        <v>0</v>
      </c>
      <c r="U15" s="44">
        <v>0</v>
      </c>
      <c r="V15" s="44">
        <v>0</v>
      </c>
      <c r="W15" s="44">
        <v>36</v>
      </c>
      <c r="X15" s="45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9"/>
      <c r="AS15" s="9"/>
    </row>
    <row r="16" spans="1:24" ht="15" customHeight="1">
      <c r="A16" s="252" t="s">
        <v>32</v>
      </c>
      <c r="B16" s="14"/>
      <c r="C16" s="25" t="s">
        <v>4</v>
      </c>
      <c r="D16" s="39">
        <v>713</v>
      </c>
      <c r="E16" s="40">
        <v>15</v>
      </c>
      <c r="F16" s="40">
        <v>33</v>
      </c>
      <c r="G16" s="40">
        <v>55</v>
      </c>
      <c r="H16" s="40">
        <v>138</v>
      </c>
      <c r="I16" s="40">
        <v>37</v>
      </c>
      <c r="J16" s="40">
        <v>2</v>
      </c>
      <c r="K16" s="40">
        <v>0</v>
      </c>
      <c r="L16" s="40">
        <v>367</v>
      </c>
      <c r="M16" s="40">
        <v>22</v>
      </c>
      <c r="N16" s="40">
        <v>14</v>
      </c>
      <c r="O16" s="40">
        <v>9</v>
      </c>
      <c r="P16" s="40">
        <v>21</v>
      </c>
      <c r="Q16" s="40">
        <v>367</v>
      </c>
      <c r="R16" s="40">
        <v>334</v>
      </c>
      <c r="S16" s="40">
        <v>23</v>
      </c>
      <c r="T16" s="40">
        <v>5</v>
      </c>
      <c r="U16" s="40">
        <v>3</v>
      </c>
      <c r="V16" s="40">
        <v>2</v>
      </c>
      <c r="W16" s="40">
        <v>629</v>
      </c>
      <c r="X16" s="41">
        <v>19</v>
      </c>
    </row>
    <row r="17" spans="1:24" ht="12.75" customHeight="1">
      <c r="A17" s="252"/>
      <c r="B17" s="14" t="s">
        <v>7</v>
      </c>
      <c r="C17" s="13" t="s">
        <v>5</v>
      </c>
      <c r="D17" s="39">
        <v>389</v>
      </c>
      <c r="E17" s="40">
        <v>6</v>
      </c>
      <c r="F17" s="40">
        <v>3</v>
      </c>
      <c r="G17" s="40">
        <v>15</v>
      </c>
      <c r="H17" s="40">
        <v>34</v>
      </c>
      <c r="I17" s="40">
        <v>30</v>
      </c>
      <c r="J17" s="40">
        <v>2</v>
      </c>
      <c r="K17" s="40">
        <v>0</v>
      </c>
      <c r="L17" s="40">
        <v>254</v>
      </c>
      <c r="M17" s="40">
        <v>19</v>
      </c>
      <c r="N17" s="40">
        <v>14</v>
      </c>
      <c r="O17" s="40">
        <v>4</v>
      </c>
      <c r="P17" s="40">
        <v>8</v>
      </c>
      <c r="Q17" s="40">
        <v>254</v>
      </c>
      <c r="R17" s="40">
        <v>230</v>
      </c>
      <c r="S17" s="40">
        <v>17</v>
      </c>
      <c r="T17" s="40">
        <v>5</v>
      </c>
      <c r="U17" s="40">
        <v>0</v>
      </c>
      <c r="V17" s="40">
        <v>2</v>
      </c>
      <c r="W17" s="40">
        <v>345</v>
      </c>
      <c r="X17" s="41">
        <v>13</v>
      </c>
    </row>
    <row r="18" spans="1:24" ht="13.5" customHeight="1">
      <c r="A18" s="252"/>
      <c r="B18" s="15"/>
      <c r="C18" s="13" t="s">
        <v>6</v>
      </c>
      <c r="D18" s="39">
        <v>324</v>
      </c>
      <c r="E18" s="40">
        <v>9</v>
      </c>
      <c r="F18" s="40">
        <v>30</v>
      </c>
      <c r="G18" s="40">
        <v>40</v>
      </c>
      <c r="H18" s="40">
        <v>104</v>
      </c>
      <c r="I18" s="40">
        <v>7</v>
      </c>
      <c r="J18" s="40">
        <v>0</v>
      </c>
      <c r="K18" s="40">
        <v>0</v>
      </c>
      <c r="L18" s="40">
        <v>113</v>
      </c>
      <c r="M18" s="40">
        <v>3</v>
      </c>
      <c r="N18" s="40">
        <v>0</v>
      </c>
      <c r="O18" s="40">
        <v>5</v>
      </c>
      <c r="P18" s="40">
        <v>13</v>
      </c>
      <c r="Q18" s="40">
        <v>113</v>
      </c>
      <c r="R18" s="40">
        <v>104</v>
      </c>
      <c r="S18" s="40">
        <v>6</v>
      </c>
      <c r="T18" s="40">
        <v>0</v>
      </c>
      <c r="U18" s="40">
        <v>3</v>
      </c>
      <c r="V18" s="40">
        <v>0</v>
      </c>
      <c r="W18" s="40">
        <v>284</v>
      </c>
      <c r="X18" s="41">
        <v>6</v>
      </c>
    </row>
    <row r="19" spans="1:24" ht="15.75" customHeight="1">
      <c r="A19" s="252"/>
      <c r="B19" s="12"/>
      <c r="C19" s="13" t="s">
        <v>4</v>
      </c>
      <c r="D19" s="39">
        <v>225</v>
      </c>
      <c r="E19" s="40">
        <v>17</v>
      </c>
      <c r="F19" s="40">
        <v>4</v>
      </c>
      <c r="G19" s="40">
        <v>8</v>
      </c>
      <c r="H19" s="40">
        <v>39</v>
      </c>
      <c r="I19" s="40">
        <v>2</v>
      </c>
      <c r="J19" s="40">
        <v>2</v>
      </c>
      <c r="K19" s="40">
        <v>0</v>
      </c>
      <c r="L19" s="40">
        <v>126</v>
      </c>
      <c r="M19" s="40">
        <v>5</v>
      </c>
      <c r="N19" s="40">
        <v>9</v>
      </c>
      <c r="O19" s="40">
        <v>11</v>
      </c>
      <c r="P19" s="40">
        <v>2</v>
      </c>
      <c r="Q19" s="40">
        <v>126</v>
      </c>
      <c r="R19" s="40">
        <v>108</v>
      </c>
      <c r="S19" s="40">
        <v>8</v>
      </c>
      <c r="T19" s="40">
        <v>0</v>
      </c>
      <c r="U19" s="40">
        <v>10</v>
      </c>
      <c r="V19" s="40">
        <v>0</v>
      </c>
      <c r="W19" s="40">
        <v>220</v>
      </c>
      <c r="X19" s="41">
        <v>1</v>
      </c>
    </row>
    <row r="20" spans="1:24" ht="12.75" customHeight="1">
      <c r="A20" s="252"/>
      <c r="B20" s="14" t="s">
        <v>8</v>
      </c>
      <c r="C20" s="13" t="s">
        <v>5</v>
      </c>
      <c r="D20" s="39">
        <v>124</v>
      </c>
      <c r="E20" s="40">
        <v>6</v>
      </c>
      <c r="F20" s="40">
        <v>1</v>
      </c>
      <c r="G20" s="40">
        <v>1</v>
      </c>
      <c r="H20" s="40">
        <v>13</v>
      </c>
      <c r="I20" s="40">
        <v>2</v>
      </c>
      <c r="J20" s="40">
        <v>2</v>
      </c>
      <c r="K20" s="40">
        <v>0</v>
      </c>
      <c r="L20" s="40">
        <v>76</v>
      </c>
      <c r="M20" s="40">
        <v>4</v>
      </c>
      <c r="N20" s="40">
        <v>9</v>
      </c>
      <c r="O20" s="40">
        <v>9</v>
      </c>
      <c r="P20" s="40">
        <v>1</v>
      </c>
      <c r="Q20" s="40">
        <v>76</v>
      </c>
      <c r="R20" s="40">
        <v>74</v>
      </c>
      <c r="S20" s="40">
        <v>2</v>
      </c>
      <c r="T20" s="40">
        <v>0</v>
      </c>
      <c r="U20" s="40">
        <v>0</v>
      </c>
      <c r="V20" s="40">
        <v>0</v>
      </c>
      <c r="W20" s="40">
        <v>120</v>
      </c>
      <c r="X20" s="41">
        <v>1</v>
      </c>
    </row>
    <row r="21" spans="1:24" ht="13.5" customHeight="1">
      <c r="A21" s="252"/>
      <c r="B21" s="15"/>
      <c r="C21" s="13" t="s">
        <v>6</v>
      </c>
      <c r="D21" s="39">
        <v>101</v>
      </c>
      <c r="E21" s="40">
        <v>11</v>
      </c>
      <c r="F21" s="40">
        <v>3</v>
      </c>
      <c r="G21" s="40">
        <v>7</v>
      </c>
      <c r="H21" s="40">
        <v>26</v>
      </c>
      <c r="I21" s="40">
        <v>0</v>
      </c>
      <c r="J21" s="40">
        <v>0</v>
      </c>
      <c r="K21" s="40">
        <v>0</v>
      </c>
      <c r="L21" s="40">
        <v>50</v>
      </c>
      <c r="M21" s="40">
        <v>1</v>
      </c>
      <c r="N21" s="40">
        <v>0</v>
      </c>
      <c r="O21" s="40">
        <v>2</v>
      </c>
      <c r="P21" s="40">
        <v>1</v>
      </c>
      <c r="Q21" s="40">
        <v>50</v>
      </c>
      <c r="R21" s="40">
        <v>34</v>
      </c>
      <c r="S21" s="40">
        <v>6</v>
      </c>
      <c r="T21" s="40">
        <v>0</v>
      </c>
      <c r="U21" s="40">
        <v>10</v>
      </c>
      <c r="V21" s="40">
        <v>0</v>
      </c>
      <c r="W21" s="40">
        <v>100</v>
      </c>
      <c r="X21" s="41">
        <v>0</v>
      </c>
    </row>
    <row r="22" spans="1:24" ht="15.75" customHeight="1">
      <c r="A22" s="252"/>
      <c r="B22" s="12"/>
      <c r="C22" s="13" t="s">
        <v>4</v>
      </c>
      <c r="D22" s="39">
        <v>453</v>
      </c>
      <c r="E22" s="40">
        <v>51</v>
      </c>
      <c r="F22" s="40">
        <v>3</v>
      </c>
      <c r="G22" s="40">
        <v>4</v>
      </c>
      <c r="H22" s="40">
        <v>12</v>
      </c>
      <c r="I22" s="40">
        <v>2</v>
      </c>
      <c r="J22" s="40">
        <v>1</v>
      </c>
      <c r="K22" s="40">
        <v>0</v>
      </c>
      <c r="L22" s="40">
        <v>334</v>
      </c>
      <c r="M22" s="40">
        <v>11</v>
      </c>
      <c r="N22" s="40">
        <v>23</v>
      </c>
      <c r="O22" s="40">
        <v>3</v>
      </c>
      <c r="P22" s="40">
        <v>9</v>
      </c>
      <c r="Q22" s="40">
        <v>334</v>
      </c>
      <c r="R22" s="40">
        <v>213</v>
      </c>
      <c r="S22" s="40">
        <v>55</v>
      </c>
      <c r="T22" s="40">
        <v>18</v>
      </c>
      <c r="U22" s="40">
        <v>34</v>
      </c>
      <c r="V22" s="40">
        <v>14</v>
      </c>
      <c r="W22" s="40">
        <v>434</v>
      </c>
      <c r="X22" s="41">
        <v>6</v>
      </c>
    </row>
    <row r="23" spans="1:24" ht="13.5" customHeight="1">
      <c r="A23" s="252"/>
      <c r="B23" s="14" t="s">
        <v>9</v>
      </c>
      <c r="C23" s="13" t="s">
        <v>5</v>
      </c>
      <c r="D23" s="39">
        <v>426</v>
      </c>
      <c r="E23" s="40">
        <v>49</v>
      </c>
      <c r="F23" s="40">
        <v>1</v>
      </c>
      <c r="G23" s="40">
        <v>3</v>
      </c>
      <c r="H23" s="40">
        <v>9</v>
      </c>
      <c r="I23" s="40">
        <v>2</v>
      </c>
      <c r="J23" s="40">
        <v>1</v>
      </c>
      <c r="K23" s="40">
        <v>0</v>
      </c>
      <c r="L23" s="40">
        <v>317</v>
      </c>
      <c r="M23" s="40">
        <v>10</v>
      </c>
      <c r="N23" s="40">
        <v>23</v>
      </c>
      <c r="O23" s="40">
        <v>3</v>
      </c>
      <c r="P23" s="40">
        <v>8</v>
      </c>
      <c r="Q23" s="40">
        <v>317</v>
      </c>
      <c r="R23" s="40">
        <v>203</v>
      </c>
      <c r="S23" s="40">
        <v>51</v>
      </c>
      <c r="T23" s="40">
        <v>17</v>
      </c>
      <c r="U23" s="40">
        <v>33</v>
      </c>
      <c r="V23" s="40">
        <v>13</v>
      </c>
      <c r="W23" s="40">
        <v>407</v>
      </c>
      <c r="X23" s="41">
        <v>6</v>
      </c>
    </row>
    <row r="24" spans="1:24" ht="13.5" customHeight="1">
      <c r="A24" s="252"/>
      <c r="B24" s="15"/>
      <c r="C24" s="13" t="s">
        <v>6</v>
      </c>
      <c r="D24" s="39">
        <v>27</v>
      </c>
      <c r="E24" s="40">
        <v>2</v>
      </c>
      <c r="F24" s="40">
        <v>2</v>
      </c>
      <c r="G24" s="40">
        <v>1</v>
      </c>
      <c r="H24" s="40">
        <v>3</v>
      </c>
      <c r="I24" s="40">
        <v>0</v>
      </c>
      <c r="J24" s="40">
        <v>0</v>
      </c>
      <c r="K24" s="40">
        <v>0</v>
      </c>
      <c r="L24" s="40">
        <v>17</v>
      </c>
      <c r="M24" s="40">
        <v>1</v>
      </c>
      <c r="N24" s="40">
        <v>0</v>
      </c>
      <c r="O24" s="40">
        <v>0</v>
      </c>
      <c r="P24" s="40">
        <v>1</v>
      </c>
      <c r="Q24" s="40">
        <v>17</v>
      </c>
      <c r="R24" s="40">
        <v>10</v>
      </c>
      <c r="S24" s="40">
        <v>4</v>
      </c>
      <c r="T24" s="40">
        <v>1</v>
      </c>
      <c r="U24" s="40">
        <v>1</v>
      </c>
      <c r="V24" s="40">
        <v>1</v>
      </c>
      <c r="W24" s="40">
        <v>27</v>
      </c>
      <c r="X24" s="41">
        <v>0</v>
      </c>
    </row>
    <row r="25" spans="1:24" ht="15" customHeight="1">
      <c r="A25" s="252"/>
      <c r="B25" s="12"/>
      <c r="C25" s="13" t="s">
        <v>4</v>
      </c>
      <c r="D25" s="39">
        <v>209</v>
      </c>
      <c r="E25" s="40">
        <v>7</v>
      </c>
      <c r="F25" s="40">
        <v>67</v>
      </c>
      <c r="G25" s="40">
        <v>39</v>
      </c>
      <c r="H25" s="40">
        <v>12</v>
      </c>
      <c r="I25" s="40">
        <v>0</v>
      </c>
      <c r="J25" s="40">
        <v>0</v>
      </c>
      <c r="K25" s="40">
        <v>0</v>
      </c>
      <c r="L25" s="40">
        <v>77</v>
      </c>
      <c r="M25" s="40">
        <v>1</v>
      </c>
      <c r="N25" s="40">
        <v>0</v>
      </c>
      <c r="O25" s="40">
        <v>0</v>
      </c>
      <c r="P25" s="40">
        <v>6</v>
      </c>
      <c r="Q25" s="40">
        <v>77</v>
      </c>
      <c r="R25" s="40">
        <v>71</v>
      </c>
      <c r="S25" s="40">
        <v>4</v>
      </c>
      <c r="T25" s="40">
        <v>1</v>
      </c>
      <c r="U25" s="40">
        <v>1</v>
      </c>
      <c r="V25" s="40">
        <v>0</v>
      </c>
      <c r="W25" s="40">
        <v>140</v>
      </c>
      <c r="X25" s="41">
        <v>8</v>
      </c>
    </row>
    <row r="26" spans="1:24" ht="13.5" customHeight="1">
      <c r="A26" s="252"/>
      <c r="B26" s="14" t="s">
        <v>10</v>
      </c>
      <c r="C26" s="13" t="s">
        <v>5</v>
      </c>
      <c r="D26" s="39">
        <v>61</v>
      </c>
      <c r="E26" s="40">
        <v>1</v>
      </c>
      <c r="F26" s="40">
        <v>7</v>
      </c>
      <c r="G26" s="40">
        <v>3</v>
      </c>
      <c r="H26" s="40">
        <v>4</v>
      </c>
      <c r="I26" s="40">
        <v>0</v>
      </c>
      <c r="J26" s="40">
        <v>0</v>
      </c>
      <c r="K26" s="40">
        <v>0</v>
      </c>
      <c r="L26" s="40">
        <v>43</v>
      </c>
      <c r="M26" s="40">
        <v>0</v>
      </c>
      <c r="N26" s="40">
        <v>0</v>
      </c>
      <c r="O26" s="40">
        <v>0</v>
      </c>
      <c r="P26" s="40">
        <v>3</v>
      </c>
      <c r="Q26" s="40">
        <v>43</v>
      </c>
      <c r="R26" s="40">
        <v>39</v>
      </c>
      <c r="S26" s="40">
        <v>2</v>
      </c>
      <c r="T26" s="40">
        <v>1</v>
      </c>
      <c r="U26" s="40">
        <v>1</v>
      </c>
      <c r="V26" s="40">
        <v>0</v>
      </c>
      <c r="W26" s="40">
        <v>54</v>
      </c>
      <c r="X26" s="41">
        <v>4</v>
      </c>
    </row>
    <row r="27" spans="1:24" ht="15" customHeight="1">
      <c r="A27" s="252"/>
      <c r="B27" s="15"/>
      <c r="C27" s="13" t="s">
        <v>6</v>
      </c>
      <c r="D27" s="39">
        <v>148</v>
      </c>
      <c r="E27" s="40">
        <v>6</v>
      </c>
      <c r="F27" s="40">
        <v>60</v>
      </c>
      <c r="G27" s="40">
        <v>36</v>
      </c>
      <c r="H27" s="40">
        <v>8</v>
      </c>
      <c r="I27" s="40">
        <v>0</v>
      </c>
      <c r="J27" s="40">
        <v>0</v>
      </c>
      <c r="K27" s="40">
        <v>0</v>
      </c>
      <c r="L27" s="40">
        <v>34</v>
      </c>
      <c r="M27" s="40">
        <v>1</v>
      </c>
      <c r="N27" s="40">
        <v>0</v>
      </c>
      <c r="O27" s="40">
        <v>0</v>
      </c>
      <c r="P27" s="40">
        <v>3</v>
      </c>
      <c r="Q27" s="40">
        <v>34</v>
      </c>
      <c r="R27" s="40">
        <v>32</v>
      </c>
      <c r="S27" s="40">
        <v>2</v>
      </c>
      <c r="T27" s="40">
        <v>0</v>
      </c>
      <c r="U27" s="40">
        <v>0</v>
      </c>
      <c r="V27" s="40">
        <v>0</v>
      </c>
      <c r="W27" s="40">
        <v>86</v>
      </c>
      <c r="X27" s="41">
        <v>4</v>
      </c>
    </row>
    <row r="28" spans="1:24" ht="12" customHeight="1">
      <c r="A28" s="252"/>
      <c r="B28" s="12"/>
      <c r="C28" s="13" t="s">
        <v>4</v>
      </c>
      <c r="D28" s="39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1">
        <v>0</v>
      </c>
    </row>
    <row r="29" spans="1:24" ht="13.5" customHeight="1">
      <c r="A29" s="252"/>
      <c r="B29" s="14" t="s">
        <v>11</v>
      </c>
      <c r="C29" s="13" t="s">
        <v>5</v>
      </c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1">
        <v>0</v>
      </c>
    </row>
    <row r="30" spans="1:24" ht="13.5" customHeight="1">
      <c r="A30" s="252"/>
      <c r="B30" s="15"/>
      <c r="C30" s="13" t="s">
        <v>6</v>
      </c>
      <c r="D30" s="39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1">
        <v>0</v>
      </c>
    </row>
    <row r="31" spans="1:24" ht="14.25" customHeight="1">
      <c r="A31" s="252"/>
      <c r="B31" s="12"/>
      <c r="C31" s="13" t="s">
        <v>4</v>
      </c>
      <c r="D31" s="39">
        <v>39</v>
      </c>
      <c r="E31" s="40">
        <v>0</v>
      </c>
      <c r="F31" s="40">
        <v>1</v>
      </c>
      <c r="G31" s="40">
        <v>7</v>
      </c>
      <c r="H31" s="40">
        <v>16</v>
      </c>
      <c r="I31" s="40">
        <v>0</v>
      </c>
      <c r="J31" s="40">
        <v>0</v>
      </c>
      <c r="K31" s="40">
        <v>0</v>
      </c>
      <c r="L31" s="40">
        <v>13</v>
      </c>
      <c r="M31" s="40">
        <v>2</v>
      </c>
      <c r="N31" s="40">
        <v>0</v>
      </c>
      <c r="O31" s="40">
        <v>0</v>
      </c>
      <c r="P31" s="40">
        <v>0</v>
      </c>
      <c r="Q31" s="40">
        <v>13</v>
      </c>
      <c r="R31" s="40">
        <v>13</v>
      </c>
      <c r="S31" s="40">
        <v>0</v>
      </c>
      <c r="T31" s="40">
        <v>0</v>
      </c>
      <c r="U31" s="40">
        <v>0</v>
      </c>
      <c r="V31" s="40">
        <v>0</v>
      </c>
      <c r="W31" s="40">
        <v>35</v>
      </c>
      <c r="X31" s="41">
        <v>1</v>
      </c>
    </row>
    <row r="32" spans="1:24" ht="14.25" customHeight="1">
      <c r="A32" s="252"/>
      <c r="B32" s="14" t="s">
        <v>12</v>
      </c>
      <c r="C32" s="13" t="s">
        <v>5</v>
      </c>
      <c r="D32" s="39">
        <v>4</v>
      </c>
      <c r="E32" s="40">
        <v>0</v>
      </c>
      <c r="F32" s="40">
        <v>0</v>
      </c>
      <c r="G32" s="40">
        <v>0</v>
      </c>
      <c r="H32" s="40">
        <v>3</v>
      </c>
      <c r="I32" s="40">
        <v>0</v>
      </c>
      <c r="J32" s="40">
        <v>0</v>
      </c>
      <c r="K32" s="40">
        <v>0</v>
      </c>
      <c r="L32" s="40">
        <v>1</v>
      </c>
      <c r="M32" s="40">
        <v>0</v>
      </c>
      <c r="N32" s="40">
        <v>0</v>
      </c>
      <c r="O32" s="40">
        <v>0</v>
      </c>
      <c r="P32" s="40">
        <v>0</v>
      </c>
      <c r="Q32" s="40">
        <v>1</v>
      </c>
      <c r="R32" s="40">
        <v>1</v>
      </c>
      <c r="S32" s="40">
        <v>0</v>
      </c>
      <c r="T32" s="40">
        <v>0</v>
      </c>
      <c r="U32" s="40">
        <v>0</v>
      </c>
      <c r="V32" s="40">
        <v>0</v>
      </c>
      <c r="W32" s="40">
        <v>4</v>
      </c>
      <c r="X32" s="41">
        <v>0</v>
      </c>
    </row>
    <row r="33" spans="1:24" ht="14.25" customHeight="1">
      <c r="A33" s="252"/>
      <c r="B33" s="15"/>
      <c r="C33" s="13" t="s">
        <v>6</v>
      </c>
      <c r="D33" s="39">
        <v>35</v>
      </c>
      <c r="E33" s="40">
        <v>0</v>
      </c>
      <c r="F33" s="40">
        <v>1</v>
      </c>
      <c r="G33" s="40">
        <v>7</v>
      </c>
      <c r="H33" s="40">
        <v>13</v>
      </c>
      <c r="I33" s="40">
        <v>0</v>
      </c>
      <c r="J33" s="40">
        <v>0</v>
      </c>
      <c r="K33" s="40">
        <v>0</v>
      </c>
      <c r="L33" s="40">
        <v>12</v>
      </c>
      <c r="M33" s="40">
        <v>2</v>
      </c>
      <c r="N33" s="40">
        <v>0</v>
      </c>
      <c r="O33" s="40">
        <v>0</v>
      </c>
      <c r="P33" s="40">
        <v>0</v>
      </c>
      <c r="Q33" s="40">
        <v>12</v>
      </c>
      <c r="R33" s="40">
        <v>12</v>
      </c>
      <c r="S33" s="40">
        <v>0</v>
      </c>
      <c r="T33" s="40">
        <v>0</v>
      </c>
      <c r="U33" s="40">
        <v>0</v>
      </c>
      <c r="V33" s="40">
        <v>0</v>
      </c>
      <c r="W33" s="40">
        <v>31</v>
      </c>
      <c r="X33" s="41">
        <v>1</v>
      </c>
    </row>
    <row r="34" spans="1:24" ht="12.75" customHeight="1">
      <c r="A34" s="252"/>
      <c r="B34" s="12"/>
      <c r="C34" s="13" t="s">
        <v>4</v>
      </c>
      <c r="D34" s="39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1">
        <v>0</v>
      </c>
    </row>
    <row r="35" spans="1:24" ht="13.5" customHeight="1">
      <c r="A35" s="252"/>
      <c r="B35" s="14" t="s">
        <v>13</v>
      </c>
      <c r="C35" s="13" t="s">
        <v>5</v>
      </c>
      <c r="D35" s="39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1">
        <v>0</v>
      </c>
    </row>
    <row r="36" spans="1:24" ht="13.5" customHeight="1">
      <c r="A36" s="252"/>
      <c r="B36" s="15"/>
      <c r="C36" s="13" t="s">
        <v>6</v>
      </c>
      <c r="D36" s="39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1">
        <v>0</v>
      </c>
    </row>
    <row r="37" spans="1:24" ht="12" customHeight="1">
      <c r="A37" s="252"/>
      <c r="B37" s="12"/>
      <c r="C37" s="13" t="s">
        <v>4</v>
      </c>
      <c r="D37" s="39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1">
        <v>0</v>
      </c>
    </row>
    <row r="38" spans="1:24" ht="12.75" customHeight="1">
      <c r="A38" s="252"/>
      <c r="B38" s="14" t="s">
        <v>14</v>
      </c>
      <c r="C38" s="13" t="s">
        <v>5</v>
      </c>
      <c r="D38" s="39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1">
        <v>0</v>
      </c>
    </row>
    <row r="39" spans="1:24" ht="15" customHeight="1">
      <c r="A39" s="252"/>
      <c r="B39" s="15"/>
      <c r="C39" s="13" t="s">
        <v>6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1">
        <v>0</v>
      </c>
    </row>
    <row r="40" spans="1:24" ht="12.75" customHeight="1">
      <c r="A40" s="252"/>
      <c r="B40" s="12"/>
      <c r="C40" s="13" t="s">
        <v>4</v>
      </c>
      <c r="D40" s="39">
        <v>21</v>
      </c>
      <c r="E40" s="40">
        <v>0</v>
      </c>
      <c r="F40" s="40">
        <v>0</v>
      </c>
      <c r="G40" s="40">
        <v>0</v>
      </c>
      <c r="H40" s="40">
        <v>20</v>
      </c>
      <c r="I40" s="40">
        <v>0</v>
      </c>
      <c r="J40" s="40">
        <v>0</v>
      </c>
      <c r="K40" s="40">
        <v>0</v>
      </c>
      <c r="L40" s="40">
        <v>1</v>
      </c>
      <c r="M40" s="40">
        <v>0</v>
      </c>
      <c r="N40" s="40">
        <v>0</v>
      </c>
      <c r="O40" s="40">
        <v>0</v>
      </c>
      <c r="P40" s="40">
        <v>0</v>
      </c>
      <c r="Q40" s="40">
        <v>1</v>
      </c>
      <c r="R40" s="40">
        <v>1</v>
      </c>
      <c r="S40" s="40">
        <v>0</v>
      </c>
      <c r="T40" s="40">
        <v>0</v>
      </c>
      <c r="U40" s="40">
        <v>0</v>
      </c>
      <c r="V40" s="40">
        <v>0</v>
      </c>
      <c r="W40" s="40">
        <v>21</v>
      </c>
      <c r="X40" s="41">
        <v>0</v>
      </c>
    </row>
    <row r="41" spans="1:24" ht="13.5" customHeight="1">
      <c r="A41" s="252"/>
      <c r="B41" s="14" t="s">
        <v>15</v>
      </c>
      <c r="C41" s="13" t="s">
        <v>5</v>
      </c>
      <c r="D41" s="39">
        <v>5</v>
      </c>
      <c r="E41" s="40">
        <v>0</v>
      </c>
      <c r="F41" s="40">
        <v>0</v>
      </c>
      <c r="G41" s="40">
        <v>0</v>
      </c>
      <c r="H41" s="40">
        <v>4</v>
      </c>
      <c r="I41" s="40">
        <v>0</v>
      </c>
      <c r="J41" s="40">
        <v>0</v>
      </c>
      <c r="K41" s="40">
        <v>0</v>
      </c>
      <c r="L41" s="40">
        <v>1</v>
      </c>
      <c r="M41" s="40">
        <v>0</v>
      </c>
      <c r="N41" s="40">
        <v>0</v>
      </c>
      <c r="O41" s="40">
        <v>0</v>
      </c>
      <c r="P41" s="40">
        <v>0</v>
      </c>
      <c r="Q41" s="40">
        <v>1</v>
      </c>
      <c r="R41" s="40">
        <v>1</v>
      </c>
      <c r="S41" s="40">
        <v>0</v>
      </c>
      <c r="T41" s="40">
        <v>0</v>
      </c>
      <c r="U41" s="40">
        <v>0</v>
      </c>
      <c r="V41" s="40">
        <v>0</v>
      </c>
      <c r="W41" s="40">
        <v>5</v>
      </c>
      <c r="X41" s="41">
        <v>0</v>
      </c>
    </row>
    <row r="42" spans="1:24" ht="14.25" customHeight="1">
      <c r="A42" s="252"/>
      <c r="B42" s="15"/>
      <c r="C42" s="13" t="s">
        <v>6</v>
      </c>
      <c r="D42" s="39">
        <v>16</v>
      </c>
      <c r="E42" s="40">
        <v>0</v>
      </c>
      <c r="F42" s="40">
        <v>0</v>
      </c>
      <c r="G42" s="40">
        <v>0</v>
      </c>
      <c r="H42" s="40">
        <v>16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16</v>
      </c>
      <c r="X42" s="41">
        <v>0</v>
      </c>
    </row>
    <row r="43" spans="1:24" ht="14.25" customHeight="1">
      <c r="A43" s="252"/>
      <c r="B43" s="264" t="s">
        <v>16</v>
      </c>
      <c r="C43" s="13" t="s">
        <v>4</v>
      </c>
      <c r="D43" s="39">
        <v>24</v>
      </c>
      <c r="E43" s="40">
        <v>0</v>
      </c>
      <c r="F43" s="40">
        <v>0</v>
      </c>
      <c r="G43" s="40">
        <v>2</v>
      </c>
      <c r="H43" s="40">
        <v>12</v>
      </c>
      <c r="I43" s="40">
        <v>1</v>
      </c>
      <c r="J43" s="40">
        <v>0</v>
      </c>
      <c r="K43" s="40">
        <v>0</v>
      </c>
      <c r="L43" s="40">
        <v>7</v>
      </c>
      <c r="M43" s="40">
        <v>0</v>
      </c>
      <c r="N43" s="40">
        <v>0</v>
      </c>
      <c r="O43" s="40">
        <v>0</v>
      </c>
      <c r="P43" s="40">
        <v>2</v>
      </c>
      <c r="Q43" s="40">
        <v>7</v>
      </c>
      <c r="R43" s="40">
        <v>7</v>
      </c>
      <c r="S43" s="40">
        <v>0</v>
      </c>
      <c r="T43" s="40">
        <v>0</v>
      </c>
      <c r="U43" s="40">
        <v>0</v>
      </c>
      <c r="V43" s="40">
        <v>0</v>
      </c>
      <c r="W43" s="40">
        <v>14</v>
      </c>
      <c r="X43" s="41">
        <v>0</v>
      </c>
    </row>
    <row r="44" spans="1:24" ht="13.5" customHeight="1">
      <c r="A44" s="252"/>
      <c r="B44" s="265"/>
      <c r="C44" s="13" t="s">
        <v>5</v>
      </c>
      <c r="D44" s="39">
        <v>11</v>
      </c>
      <c r="E44" s="40">
        <v>0</v>
      </c>
      <c r="F44" s="40">
        <v>0</v>
      </c>
      <c r="G44" s="40">
        <v>0</v>
      </c>
      <c r="H44" s="40">
        <v>3</v>
      </c>
      <c r="I44" s="40">
        <v>1</v>
      </c>
      <c r="J44" s="40">
        <v>0</v>
      </c>
      <c r="K44" s="40">
        <v>0</v>
      </c>
      <c r="L44" s="40">
        <v>6</v>
      </c>
      <c r="M44" s="40">
        <v>0</v>
      </c>
      <c r="N44" s="40">
        <v>0</v>
      </c>
      <c r="O44" s="40">
        <v>0</v>
      </c>
      <c r="P44" s="40">
        <v>1</v>
      </c>
      <c r="Q44" s="40">
        <v>6</v>
      </c>
      <c r="R44" s="40">
        <v>6</v>
      </c>
      <c r="S44" s="40">
        <v>0</v>
      </c>
      <c r="T44" s="40">
        <v>0</v>
      </c>
      <c r="U44" s="40">
        <v>0</v>
      </c>
      <c r="V44" s="40">
        <v>0</v>
      </c>
      <c r="W44" s="40">
        <v>8</v>
      </c>
      <c r="X44" s="41">
        <v>0</v>
      </c>
    </row>
    <row r="45" spans="1:24" ht="14.25" customHeight="1">
      <c r="A45" s="252"/>
      <c r="B45" s="266"/>
      <c r="C45" s="13" t="s">
        <v>6</v>
      </c>
      <c r="D45" s="39">
        <v>13</v>
      </c>
      <c r="E45" s="40">
        <v>0</v>
      </c>
      <c r="F45" s="40">
        <v>0</v>
      </c>
      <c r="G45" s="40">
        <v>2</v>
      </c>
      <c r="H45" s="40">
        <v>9</v>
      </c>
      <c r="I45" s="40">
        <v>0</v>
      </c>
      <c r="J45" s="40">
        <v>0</v>
      </c>
      <c r="K45" s="40">
        <v>0</v>
      </c>
      <c r="L45" s="40">
        <v>1</v>
      </c>
      <c r="M45" s="40">
        <v>0</v>
      </c>
      <c r="N45" s="40">
        <v>0</v>
      </c>
      <c r="O45" s="40">
        <v>0</v>
      </c>
      <c r="P45" s="40">
        <v>1</v>
      </c>
      <c r="Q45" s="40">
        <v>1</v>
      </c>
      <c r="R45" s="40">
        <v>1</v>
      </c>
      <c r="S45" s="40">
        <v>0</v>
      </c>
      <c r="T45" s="40">
        <v>0</v>
      </c>
      <c r="U45" s="40">
        <v>0</v>
      </c>
      <c r="V45" s="40">
        <v>0</v>
      </c>
      <c r="W45" s="40">
        <v>6</v>
      </c>
      <c r="X45" s="41">
        <v>0</v>
      </c>
    </row>
    <row r="46" spans="1:24" ht="14.25" customHeight="1">
      <c r="A46" s="252"/>
      <c r="B46" s="12"/>
      <c r="C46" s="13" t="s">
        <v>4</v>
      </c>
      <c r="D46" s="39">
        <v>375</v>
      </c>
      <c r="E46" s="40">
        <v>24</v>
      </c>
      <c r="F46" s="40">
        <v>29</v>
      </c>
      <c r="G46" s="40">
        <v>18</v>
      </c>
      <c r="H46" s="40">
        <v>46</v>
      </c>
      <c r="I46" s="40">
        <v>8</v>
      </c>
      <c r="J46" s="40">
        <v>0</v>
      </c>
      <c r="K46" s="40">
        <v>0</v>
      </c>
      <c r="L46" s="40">
        <v>238</v>
      </c>
      <c r="M46" s="40">
        <v>4</v>
      </c>
      <c r="N46" s="40">
        <v>7</v>
      </c>
      <c r="O46" s="40">
        <v>1</v>
      </c>
      <c r="P46" s="40">
        <v>0</v>
      </c>
      <c r="Q46" s="40">
        <v>238</v>
      </c>
      <c r="R46" s="40">
        <v>201</v>
      </c>
      <c r="S46" s="40">
        <v>27</v>
      </c>
      <c r="T46" s="40">
        <v>3</v>
      </c>
      <c r="U46" s="40">
        <v>7</v>
      </c>
      <c r="V46" s="40">
        <v>0</v>
      </c>
      <c r="W46" s="40">
        <v>281</v>
      </c>
      <c r="X46" s="41">
        <v>4</v>
      </c>
    </row>
    <row r="47" spans="1:24" ht="12.75" customHeight="1">
      <c r="A47" s="252"/>
      <c r="B47" s="14" t="s">
        <v>17</v>
      </c>
      <c r="C47" s="13" t="s">
        <v>5</v>
      </c>
      <c r="D47" s="39">
        <v>192</v>
      </c>
      <c r="E47" s="40">
        <v>8</v>
      </c>
      <c r="F47" s="40">
        <v>4</v>
      </c>
      <c r="G47" s="40">
        <v>1</v>
      </c>
      <c r="H47" s="40">
        <v>11</v>
      </c>
      <c r="I47" s="40">
        <v>5</v>
      </c>
      <c r="J47" s="40">
        <v>0</v>
      </c>
      <c r="K47" s="40">
        <v>0</v>
      </c>
      <c r="L47" s="40">
        <v>153</v>
      </c>
      <c r="M47" s="40">
        <v>2</v>
      </c>
      <c r="N47" s="40">
        <v>7</v>
      </c>
      <c r="O47" s="40">
        <v>1</v>
      </c>
      <c r="P47" s="40">
        <v>0</v>
      </c>
      <c r="Q47" s="40">
        <v>153</v>
      </c>
      <c r="R47" s="40">
        <v>132</v>
      </c>
      <c r="S47" s="40">
        <v>18</v>
      </c>
      <c r="T47" s="40">
        <v>3</v>
      </c>
      <c r="U47" s="40">
        <v>0</v>
      </c>
      <c r="V47" s="40">
        <v>0</v>
      </c>
      <c r="W47" s="40">
        <v>143</v>
      </c>
      <c r="X47" s="41">
        <v>2</v>
      </c>
    </row>
    <row r="48" spans="1:24" ht="18.75" customHeight="1">
      <c r="A48" s="253"/>
      <c r="B48" s="15"/>
      <c r="C48" s="13" t="s">
        <v>6</v>
      </c>
      <c r="D48" s="43">
        <v>183</v>
      </c>
      <c r="E48" s="44">
        <v>16</v>
      </c>
      <c r="F48" s="44">
        <v>25</v>
      </c>
      <c r="G48" s="44">
        <v>17</v>
      </c>
      <c r="H48" s="44">
        <v>35</v>
      </c>
      <c r="I48" s="44">
        <v>3</v>
      </c>
      <c r="J48" s="44">
        <v>0</v>
      </c>
      <c r="K48" s="44">
        <v>0</v>
      </c>
      <c r="L48" s="44">
        <v>85</v>
      </c>
      <c r="M48" s="44">
        <v>2</v>
      </c>
      <c r="N48" s="44">
        <v>0</v>
      </c>
      <c r="O48" s="44">
        <v>0</v>
      </c>
      <c r="P48" s="44">
        <v>0</v>
      </c>
      <c r="Q48" s="44">
        <v>85</v>
      </c>
      <c r="R48" s="44">
        <v>69</v>
      </c>
      <c r="S48" s="44">
        <v>9</v>
      </c>
      <c r="T48" s="44">
        <v>0</v>
      </c>
      <c r="U48" s="44">
        <v>7</v>
      </c>
      <c r="V48" s="44">
        <v>0</v>
      </c>
      <c r="W48" s="44">
        <v>138</v>
      </c>
      <c r="X48" s="45">
        <v>2</v>
      </c>
    </row>
    <row r="49" spans="1:24" s="1" customFormat="1" ht="15" customHeight="1">
      <c r="A49" s="3" t="s">
        <v>74</v>
      </c>
      <c r="B49" s="3"/>
      <c r="V49" s="3"/>
      <c r="X49" s="3"/>
    </row>
    <row r="50" spans="1:24" s="1" customFormat="1" ht="15" customHeight="1">
      <c r="A50" s="2" t="s">
        <v>44</v>
      </c>
      <c r="B50" s="2"/>
      <c r="K50" s="10"/>
      <c r="L50" s="10"/>
      <c r="M50" s="10"/>
      <c r="X50" s="10" t="s">
        <v>3</v>
      </c>
    </row>
    <row r="51" spans="1:24" ht="12" customHeight="1">
      <c r="A51" s="234" t="s">
        <v>18</v>
      </c>
      <c r="B51" s="235"/>
      <c r="C51" s="236"/>
      <c r="D51" s="254" t="s">
        <v>0</v>
      </c>
      <c r="E51" s="273" t="s">
        <v>36</v>
      </c>
      <c r="F51" s="273" t="s">
        <v>64</v>
      </c>
      <c r="G51" s="273" t="s">
        <v>65</v>
      </c>
      <c r="H51" s="273" t="s">
        <v>56</v>
      </c>
      <c r="I51" s="273" t="s">
        <v>37</v>
      </c>
      <c r="J51" s="276" t="s">
        <v>57</v>
      </c>
      <c r="K51" s="278"/>
      <c r="L51" s="273" t="s">
        <v>67</v>
      </c>
      <c r="M51" s="273" t="s">
        <v>59</v>
      </c>
      <c r="N51" s="273" t="s">
        <v>68</v>
      </c>
      <c r="O51" s="273" t="s">
        <v>69</v>
      </c>
      <c r="P51" s="273" t="s">
        <v>60</v>
      </c>
      <c r="Q51" s="276" t="s">
        <v>61</v>
      </c>
      <c r="R51" s="277"/>
      <c r="S51" s="277"/>
      <c r="T51" s="277"/>
      <c r="U51" s="277"/>
      <c r="V51" s="278"/>
      <c r="W51" s="279" t="s">
        <v>35</v>
      </c>
      <c r="X51" s="273" t="s">
        <v>38</v>
      </c>
    </row>
    <row r="52" spans="1:24" ht="12" customHeight="1">
      <c r="A52" s="237"/>
      <c r="B52" s="238"/>
      <c r="C52" s="239"/>
      <c r="D52" s="252"/>
      <c r="E52" s="274"/>
      <c r="F52" s="274"/>
      <c r="G52" s="274"/>
      <c r="H52" s="274"/>
      <c r="I52" s="274"/>
      <c r="J52" s="273" t="s">
        <v>58</v>
      </c>
      <c r="K52" s="273" t="s">
        <v>66</v>
      </c>
      <c r="L52" s="274"/>
      <c r="M52" s="274"/>
      <c r="N52" s="274"/>
      <c r="O52" s="274"/>
      <c r="P52" s="274"/>
      <c r="Q52" s="273" t="s">
        <v>62</v>
      </c>
      <c r="R52" s="273" t="s">
        <v>70</v>
      </c>
      <c r="S52" s="273" t="s">
        <v>71</v>
      </c>
      <c r="T52" s="273" t="s">
        <v>72</v>
      </c>
      <c r="U52" s="273" t="s">
        <v>73</v>
      </c>
      <c r="V52" s="273" t="s">
        <v>63</v>
      </c>
      <c r="W52" s="280"/>
      <c r="X52" s="274"/>
    </row>
    <row r="53" spans="1:24" ht="12" customHeight="1">
      <c r="A53" s="237"/>
      <c r="B53" s="238"/>
      <c r="C53" s="239"/>
      <c r="D53" s="252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80"/>
      <c r="X53" s="274"/>
    </row>
    <row r="54" spans="1:24" ht="4.5" customHeight="1">
      <c r="A54" s="240"/>
      <c r="B54" s="241"/>
      <c r="C54" s="242"/>
      <c r="D54" s="253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81"/>
      <c r="X54" s="275"/>
    </row>
    <row r="55" spans="1:24" ht="14.25" customHeight="1">
      <c r="A55" s="243" t="s">
        <v>1</v>
      </c>
      <c r="B55" s="244"/>
      <c r="C55" s="11" t="s">
        <v>4</v>
      </c>
      <c r="D55" s="16">
        <f aca="true" t="shared" si="0" ref="D55:F74">IF($D7=0,0,D7/$D7*100)</f>
        <v>100</v>
      </c>
      <c r="E55" s="17">
        <f t="shared" si="0"/>
        <v>5.536668285575522</v>
      </c>
      <c r="F55" s="17">
        <f t="shared" si="0"/>
        <v>6.653715395823215</v>
      </c>
      <c r="G55" s="17">
        <f aca="true" t="shared" si="1" ref="G55:X55">IF($D7=0,0,G7/$D7*100)</f>
        <v>6.459446333171442</v>
      </c>
      <c r="H55" s="17">
        <f t="shared" si="1"/>
        <v>14.327343370568238</v>
      </c>
      <c r="I55" s="17">
        <f t="shared" si="1"/>
        <v>2.428363283147159</v>
      </c>
      <c r="J55" s="17">
        <f t="shared" si="1"/>
        <v>0.24283632831471588</v>
      </c>
      <c r="K55" s="17">
        <f>IF($D7=0,0,K7/$D7*100)</f>
        <v>0</v>
      </c>
      <c r="L55" s="17">
        <f>IF($D7=0,0,L7/$D7*100)</f>
        <v>56.48372996600292</v>
      </c>
      <c r="M55" s="17">
        <f t="shared" si="1"/>
        <v>2.1855269548324427</v>
      </c>
      <c r="N55" s="17">
        <f t="shared" si="1"/>
        <v>2.5740650801359886</v>
      </c>
      <c r="O55" s="17">
        <f aca="true" t="shared" si="2" ref="O55:O96">IF($D7=0,0,O7/$D7*100)</f>
        <v>1.165614375910636</v>
      </c>
      <c r="P55" s="17">
        <f t="shared" si="1"/>
        <v>1.942690626517727</v>
      </c>
      <c r="Q55" s="17">
        <f t="shared" si="1"/>
        <v>56.48372996600292</v>
      </c>
      <c r="R55" s="17">
        <f t="shared" si="1"/>
        <v>46.04176784847013</v>
      </c>
      <c r="S55" s="17">
        <f t="shared" si="1"/>
        <v>5.6823700825643515</v>
      </c>
      <c r="T55" s="17">
        <f aca="true" t="shared" si="3" ref="T55:U74">IF($D7=0,0,T7/$D7*100)</f>
        <v>1.3113161728994658</v>
      </c>
      <c r="U55" s="17">
        <f t="shared" si="3"/>
        <v>2.6711996114618746</v>
      </c>
      <c r="V55" s="17">
        <f t="shared" si="1"/>
        <v>0.7770762506070907</v>
      </c>
      <c r="W55" s="17">
        <f t="shared" si="1"/>
        <v>86.1583292860612</v>
      </c>
      <c r="X55" s="18">
        <f t="shared" si="1"/>
        <v>1.8941233608547838</v>
      </c>
    </row>
    <row r="56" spans="1:24" ht="14.25" customHeight="1">
      <c r="A56" s="245"/>
      <c r="B56" s="246"/>
      <c r="C56" s="11" t="s">
        <v>5</v>
      </c>
      <c r="D56" s="19">
        <f t="shared" si="0"/>
        <v>100</v>
      </c>
      <c r="E56" s="20">
        <f t="shared" si="0"/>
        <v>5.775577557755775</v>
      </c>
      <c r="F56" s="20">
        <f t="shared" si="0"/>
        <v>1.3201320132013201</v>
      </c>
      <c r="G56" s="20">
        <f aca="true" t="shared" si="4" ref="G56:X56">IF($D8=0,0,G8/$D8*100)</f>
        <v>1.8976897689768977</v>
      </c>
      <c r="H56" s="20">
        <f t="shared" si="4"/>
        <v>6.683168316831684</v>
      </c>
      <c r="I56" s="20">
        <f t="shared" si="4"/>
        <v>3.3003300330033</v>
      </c>
      <c r="J56" s="20">
        <f t="shared" si="4"/>
        <v>0.4125412541254125</v>
      </c>
      <c r="K56" s="20">
        <f t="shared" si="4"/>
        <v>0</v>
      </c>
      <c r="L56" s="20">
        <f aca="true" t="shared" si="5" ref="L56:L96">IF($D8=0,0,L8/$D8*100)</f>
        <v>70.21452145214522</v>
      </c>
      <c r="M56" s="20">
        <f t="shared" si="4"/>
        <v>2.8877887788778875</v>
      </c>
      <c r="N56" s="20">
        <f t="shared" si="4"/>
        <v>4.372937293729374</v>
      </c>
      <c r="O56" s="20">
        <f t="shared" si="2"/>
        <v>1.4026402640264026</v>
      </c>
      <c r="P56" s="20">
        <f t="shared" si="4"/>
        <v>1.7326732673267329</v>
      </c>
      <c r="Q56" s="20">
        <f t="shared" si="4"/>
        <v>70.21452145214522</v>
      </c>
      <c r="R56" s="20">
        <f t="shared" si="4"/>
        <v>56.600660066006604</v>
      </c>
      <c r="S56" s="20">
        <f t="shared" si="4"/>
        <v>7.425742574257425</v>
      </c>
      <c r="T56" s="20">
        <f t="shared" si="3"/>
        <v>2.145214521452145</v>
      </c>
      <c r="U56" s="20">
        <f t="shared" si="3"/>
        <v>2.8052805280528053</v>
      </c>
      <c r="V56" s="20">
        <f t="shared" si="4"/>
        <v>1.2376237623762376</v>
      </c>
      <c r="W56" s="20">
        <f t="shared" si="4"/>
        <v>89.60396039603961</v>
      </c>
      <c r="X56" s="21">
        <f t="shared" si="4"/>
        <v>2.145214521452145</v>
      </c>
    </row>
    <row r="57" spans="1:24" ht="14.25" customHeight="1">
      <c r="A57" s="247"/>
      <c r="B57" s="248"/>
      <c r="C57" s="11" t="s">
        <v>6</v>
      </c>
      <c r="D57" s="22">
        <f t="shared" si="0"/>
        <v>100</v>
      </c>
      <c r="E57" s="23">
        <f t="shared" si="0"/>
        <v>5.194805194805195</v>
      </c>
      <c r="F57" s="23">
        <f t="shared" si="0"/>
        <v>14.285714285714285</v>
      </c>
      <c r="G57" s="23">
        <f aca="true" t="shared" si="6" ref="G57:X57">IF($D9=0,0,G9/$D9*100)</f>
        <v>12.987012987012985</v>
      </c>
      <c r="H57" s="23">
        <f t="shared" si="6"/>
        <v>25.265643447461628</v>
      </c>
      <c r="I57" s="23">
        <f t="shared" si="6"/>
        <v>1.1806375442739079</v>
      </c>
      <c r="J57" s="23">
        <f t="shared" si="6"/>
        <v>0</v>
      </c>
      <c r="K57" s="23">
        <f t="shared" si="6"/>
        <v>0</v>
      </c>
      <c r="L57" s="23">
        <f t="shared" si="5"/>
        <v>36.835891381345924</v>
      </c>
      <c r="M57" s="23">
        <f t="shared" si="6"/>
        <v>1.1806375442739079</v>
      </c>
      <c r="N57" s="23">
        <f t="shared" si="6"/>
        <v>0</v>
      </c>
      <c r="O57" s="23">
        <f t="shared" si="2"/>
        <v>0.8264462809917356</v>
      </c>
      <c r="P57" s="23">
        <f t="shared" si="6"/>
        <v>2.2432113341204247</v>
      </c>
      <c r="Q57" s="23">
        <f t="shared" si="6"/>
        <v>36.835891381345924</v>
      </c>
      <c r="R57" s="23">
        <f t="shared" si="6"/>
        <v>30.932703659976386</v>
      </c>
      <c r="S57" s="23">
        <f t="shared" si="6"/>
        <v>3.187721369539551</v>
      </c>
      <c r="T57" s="23">
        <f t="shared" si="3"/>
        <v>0.11806375442739078</v>
      </c>
      <c r="U57" s="23">
        <f t="shared" si="3"/>
        <v>2.479338842975207</v>
      </c>
      <c r="V57" s="23">
        <f t="shared" si="6"/>
        <v>0.11806375442739078</v>
      </c>
      <c r="W57" s="23">
        <f t="shared" si="6"/>
        <v>81.22786304604487</v>
      </c>
      <c r="X57" s="24">
        <f t="shared" si="6"/>
        <v>1.5348288075560803</v>
      </c>
    </row>
    <row r="58" spans="1:45" ht="14.25" customHeight="1">
      <c r="A58" s="254" t="s">
        <v>31</v>
      </c>
      <c r="B58" s="12"/>
      <c r="C58" s="13" t="s">
        <v>4</v>
      </c>
      <c r="D58" s="16">
        <f t="shared" si="0"/>
        <v>100</v>
      </c>
      <c r="E58" s="17">
        <f t="shared" si="0"/>
        <v>5.493387589013224</v>
      </c>
      <c r="F58" s="17">
        <f t="shared" si="0"/>
        <v>6.9684638860630725</v>
      </c>
      <c r="G58" s="17">
        <f aca="true" t="shared" si="7" ref="G58:X58">IF($D10=0,0,G10/$D10*100)</f>
        <v>6.358087487283825</v>
      </c>
      <c r="H58" s="17">
        <f t="shared" si="7"/>
        <v>12.614445574771107</v>
      </c>
      <c r="I58" s="17">
        <f t="shared" si="7"/>
        <v>2.5432349949135302</v>
      </c>
      <c r="J58" s="17">
        <f t="shared" si="7"/>
        <v>0.254323499491353</v>
      </c>
      <c r="K58" s="17">
        <f t="shared" si="7"/>
        <v>0</v>
      </c>
      <c r="L58" s="17">
        <f t="shared" si="5"/>
        <v>57.98575788402849</v>
      </c>
      <c r="M58" s="17">
        <f t="shared" si="7"/>
        <v>2.187182095625636</v>
      </c>
      <c r="N58" s="17">
        <f t="shared" si="7"/>
        <v>2.5432349949135302</v>
      </c>
      <c r="O58" s="17">
        <f t="shared" si="2"/>
        <v>1.0681586978636826</v>
      </c>
      <c r="P58" s="17">
        <f t="shared" si="7"/>
        <v>1.9837232960325535</v>
      </c>
      <c r="Q58" s="17">
        <f t="shared" si="7"/>
        <v>57.98575788402849</v>
      </c>
      <c r="R58" s="17">
        <f t="shared" si="7"/>
        <v>47.10071210579858</v>
      </c>
      <c r="S58" s="17">
        <f t="shared" si="7"/>
        <v>5.95116988809766</v>
      </c>
      <c r="T58" s="17">
        <f t="shared" si="3"/>
        <v>1.3224821973550356</v>
      </c>
      <c r="U58" s="17">
        <f t="shared" si="3"/>
        <v>2.797558494404883</v>
      </c>
      <c r="V58" s="17">
        <f t="shared" si="7"/>
        <v>0.8138351983723295</v>
      </c>
      <c r="W58" s="17">
        <f t="shared" si="7"/>
        <v>86.62258392675484</v>
      </c>
      <c r="X58" s="18">
        <f t="shared" si="7"/>
        <v>1.9837232960325535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9"/>
      <c r="AS58" s="9"/>
    </row>
    <row r="59" spans="1:45" ht="14.25" customHeight="1">
      <c r="A59" s="252"/>
      <c r="B59" s="14" t="s">
        <v>29</v>
      </c>
      <c r="C59" s="13" t="s">
        <v>5</v>
      </c>
      <c r="D59" s="19">
        <f t="shared" si="0"/>
        <v>100</v>
      </c>
      <c r="E59" s="20">
        <f t="shared" si="0"/>
        <v>5.498281786941581</v>
      </c>
      <c r="F59" s="20">
        <f t="shared" si="0"/>
        <v>1.3745704467353952</v>
      </c>
      <c r="G59" s="20">
        <f aca="true" t="shared" si="8" ref="G59:X59">IF($D11=0,0,G11/$D11*100)</f>
        <v>1.718213058419244</v>
      </c>
      <c r="H59" s="20">
        <f t="shared" si="8"/>
        <v>5.841924398625429</v>
      </c>
      <c r="I59" s="20">
        <f t="shared" si="8"/>
        <v>3.436426116838488</v>
      </c>
      <c r="J59" s="20">
        <f t="shared" si="8"/>
        <v>0.429553264604811</v>
      </c>
      <c r="K59" s="20">
        <f t="shared" si="8"/>
        <v>0</v>
      </c>
      <c r="L59" s="20">
        <f t="shared" si="5"/>
        <v>71.47766323024055</v>
      </c>
      <c r="M59" s="20">
        <f t="shared" si="8"/>
        <v>2.9209621993127146</v>
      </c>
      <c r="N59" s="20">
        <f t="shared" si="8"/>
        <v>4.29553264604811</v>
      </c>
      <c r="O59" s="20">
        <f t="shared" si="2"/>
        <v>1.2886597938144329</v>
      </c>
      <c r="P59" s="20">
        <f t="shared" si="8"/>
        <v>1.718213058419244</v>
      </c>
      <c r="Q59" s="20">
        <f t="shared" si="8"/>
        <v>71.47766323024055</v>
      </c>
      <c r="R59" s="20">
        <f t="shared" si="8"/>
        <v>57.388316151202744</v>
      </c>
      <c r="S59" s="20">
        <f t="shared" si="8"/>
        <v>7.731958762886598</v>
      </c>
      <c r="T59" s="20">
        <f t="shared" si="3"/>
        <v>2.147766323024055</v>
      </c>
      <c r="U59" s="20">
        <f t="shared" si="3"/>
        <v>2.9209621993127146</v>
      </c>
      <c r="V59" s="20">
        <f t="shared" si="8"/>
        <v>1.2886597938144329</v>
      </c>
      <c r="W59" s="20">
        <f t="shared" si="8"/>
        <v>90.29209621993127</v>
      </c>
      <c r="X59" s="21">
        <f t="shared" si="8"/>
        <v>2.2336769759450172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9"/>
      <c r="AS59" s="9"/>
    </row>
    <row r="60" spans="1:45" ht="14.25" customHeight="1">
      <c r="A60" s="252"/>
      <c r="B60" s="15"/>
      <c r="C60" s="13" t="s">
        <v>6</v>
      </c>
      <c r="D60" s="19">
        <f t="shared" si="0"/>
        <v>100</v>
      </c>
      <c r="E60" s="20">
        <f t="shared" si="0"/>
        <v>5.486284289276807</v>
      </c>
      <c r="F60" s="20">
        <f t="shared" si="0"/>
        <v>15.087281795511224</v>
      </c>
      <c r="G60" s="20">
        <f aca="true" t="shared" si="9" ref="G60:X60">IF($D12=0,0,G12/$D12*100)</f>
        <v>13.092269326683292</v>
      </c>
      <c r="H60" s="20">
        <f t="shared" si="9"/>
        <v>22.443890274314214</v>
      </c>
      <c r="I60" s="20">
        <f t="shared" si="9"/>
        <v>1.2468827930174564</v>
      </c>
      <c r="J60" s="20">
        <f t="shared" si="9"/>
        <v>0</v>
      </c>
      <c r="K60" s="20">
        <f t="shared" si="9"/>
        <v>0</v>
      </c>
      <c r="L60" s="20">
        <f t="shared" si="5"/>
        <v>38.403990024937656</v>
      </c>
      <c r="M60" s="20">
        <f t="shared" si="9"/>
        <v>1.1221945137157108</v>
      </c>
      <c r="N60" s="20">
        <f t="shared" si="9"/>
        <v>0</v>
      </c>
      <c r="O60" s="20">
        <f t="shared" si="2"/>
        <v>0.7481296758104738</v>
      </c>
      <c r="P60" s="20">
        <f t="shared" si="9"/>
        <v>2.369077306733167</v>
      </c>
      <c r="Q60" s="20">
        <f t="shared" si="9"/>
        <v>38.403990024937656</v>
      </c>
      <c r="R60" s="20">
        <f t="shared" si="9"/>
        <v>32.16957605985037</v>
      </c>
      <c r="S60" s="20">
        <f t="shared" si="9"/>
        <v>3.366583541147132</v>
      </c>
      <c r="T60" s="20">
        <f t="shared" si="3"/>
        <v>0.12468827930174563</v>
      </c>
      <c r="U60" s="20">
        <f t="shared" si="3"/>
        <v>2.6184538653366585</v>
      </c>
      <c r="V60" s="20">
        <f t="shared" si="9"/>
        <v>0.12468827930174563</v>
      </c>
      <c r="W60" s="20">
        <f t="shared" si="9"/>
        <v>81.29675810473816</v>
      </c>
      <c r="X60" s="21">
        <f t="shared" si="9"/>
        <v>1.6209476309226933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9"/>
      <c r="AS60" s="9"/>
    </row>
    <row r="61" spans="1:45" ht="14.25" customHeight="1">
      <c r="A61" s="252"/>
      <c r="B61" s="12"/>
      <c r="C61" s="13" t="s">
        <v>4</v>
      </c>
      <c r="D61" s="19">
        <f t="shared" si="0"/>
        <v>100</v>
      </c>
      <c r="E61" s="20">
        <f t="shared" si="0"/>
        <v>6.451612903225806</v>
      </c>
      <c r="F61" s="20">
        <f t="shared" si="0"/>
        <v>0</v>
      </c>
      <c r="G61" s="20">
        <f aca="true" t="shared" si="10" ref="G61:X61">IF($D13=0,0,G13/$D13*100)</f>
        <v>8.60215053763441</v>
      </c>
      <c r="H61" s="20">
        <f t="shared" si="10"/>
        <v>50.53763440860215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5"/>
        <v>24.731182795698924</v>
      </c>
      <c r="M61" s="20">
        <f t="shared" si="10"/>
        <v>2.1505376344086025</v>
      </c>
      <c r="N61" s="20">
        <f t="shared" si="10"/>
        <v>3.225806451612903</v>
      </c>
      <c r="O61" s="20">
        <f t="shared" si="2"/>
        <v>3.225806451612903</v>
      </c>
      <c r="P61" s="20">
        <f t="shared" si="10"/>
        <v>1.0752688172043012</v>
      </c>
      <c r="Q61" s="20">
        <f t="shared" si="10"/>
        <v>24.731182795698924</v>
      </c>
      <c r="R61" s="20">
        <f t="shared" si="10"/>
        <v>23.655913978494624</v>
      </c>
      <c r="S61" s="20">
        <f t="shared" si="10"/>
        <v>0</v>
      </c>
      <c r="T61" s="20">
        <f t="shared" si="3"/>
        <v>1.0752688172043012</v>
      </c>
      <c r="U61" s="20">
        <f t="shared" si="3"/>
        <v>0</v>
      </c>
      <c r="V61" s="20">
        <f t="shared" si="10"/>
        <v>0</v>
      </c>
      <c r="W61" s="20">
        <f t="shared" si="10"/>
        <v>76.34408602150538</v>
      </c>
      <c r="X61" s="21">
        <f t="shared" si="10"/>
        <v>0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9"/>
      <c r="AS61" s="9"/>
    </row>
    <row r="62" spans="1:45" ht="14.25" customHeight="1">
      <c r="A62" s="252"/>
      <c r="B62" s="14" t="s">
        <v>30</v>
      </c>
      <c r="C62" s="13" t="s">
        <v>5</v>
      </c>
      <c r="D62" s="19">
        <f t="shared" si="0"/>
        <v>100</v>
      </c>
      <c r="E62" s="20">
        <f t="shared" si="0"/>
        <v>12.5</v>
      </c>
      <c r="F62" s="20">
        <f t="shared" si="0"/>
        <v>0</v>
      </c>
      <c r="G62" s="20">
        <f aca="true" t="shared" si="11" ref="G62:X62">IF($D14=0,0,G14/$D14*100)</f>
        <v>6.25</v>
      </c>
      <c r="H62" s="20">
        <f t="shared" si="11"/>
        <v>27.083333333333332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>
        <f t="shared" si="5"/>
        <v>39.58333333333333</v>
      </c>
      <c r="M62" s="20">
        <f t="shared" si="11"/>
        <v>2.083333333333333</v>
      </c>
      <c r="N62" s="20">
        <f t="shared" si="11"/>
        <v>6.25</v>
      </c>
      <c r="O62" s="20">
        <f t="shared" si="2"/>
        <v>4.166666666666666</v>
      </c>
      <c r="P62" s="20">
        <f t="shared" si="11"/>
        <v>2.083333333333333</v>
      </c>
      <c r="Q62" s="20">
        <f t="shared" si="11"/>
        <v>39.58333333333333</v>
      </c>
      <c r="R62" s="20">
        <f t="shared" si="11"/>
        <v>37.5</v>
      </c>
      <c r="S62" s="20">
        <f t="shared" si="11"/>
        <v>0</v>
      </c>
      <c r="T62" s="20">
        <f t="shared" si="3"/>
        <v>2.083333333333333</v>
      </c>
      <c r="U62" s="20">
        <f t="shared" si="3"/>
        <v>0</v>
      </c>
      <c r="V62" s="20">
        <f t="shared" si="11"/>
        <v>0</v>
      </c>
      <c r="W62" s="20">
        <f t="shared" si="11"/>
        <v>72.91666666666666</v>
      </c>
      <c r="X62" s="21">
        <f t="shared" si="11"/>
        <v>0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9"/>
      <c r="AS62" s="9"/>
    </row>
    <row r="63" spans="1:45" ht="14.25" customHeight="1">
      <c r="A63" s="253"/>
      <c r="B63" s="15"/>
      <c r="C63" s="13" t="s">
        <v>6</v>
      </c>
      <c r="D63" s="22">
        <f t="shared" si="0"/>
        <v>100</v>
      </c>
      <c r="E63" s="23">
        <f t="shared" si="0"/>
        <v>0</v>
      </c>
      <c r="F63" s="23">
        <f t="shared" si="0"/>
        <v>0</v>
      </c>
      <c r="G63" s="23">
        <f aca="true" t="shared" si="12" ref="G63:X63">IF($D15=0,0,G15/$D15*100)</f>
        <v>11.11111111111111</v>
      </c>
      <c r="H63" s="23">
        <f t="shared" si="12"/>
        <v>75.55555555555556</v>
      </c>
      <c r="I63" s="23">
        <f t="shared" si="12"/>
        <v>0</v>
      </c>
      <c r="J63" s="23">
        <f t="shared" si="12"/>
        <v>0</v>
      </c>
      <c r="K63" s="23">
        <f t="shared" si="12"/>
        <v>0</v>
      </c>
      <c r="L63" s="23">
        <f t="shared" si="5"/>
        <v>8.88888888888889</v>
      </c>
      <c r="M63" s="23">
        <f t="shared" si="12"/>
        <v>2.2222222222222223</v>
      </c>
      <c r="N63" s="23">
        <f t="shared" si="12"/>
        <v>0</v>
      </c>
      <c r="O63" s="23">
        <f t="shared" si="2"/>
        <v>2.2222222222222223</v>
      </c>
      <c r="P63" s="23">
        <f t="shared" si="12"/>
        <v>0</v>
      </c>
      <c r="Q63" s="23">
        <f t="shared" si="12"/>
        <v>8.88888888888889</v>
      </c>
      <c r="R63" s="23">
        <f t="shared" si="12"/>
        <v>8.88888888888889</v>
      </c>
      <c r="S63" s="23">
        <f t="shared" si="12"/>
        <v>0</v>
      </c>
      <c r="T63" s="23">
        <f t="shared" si="3"/>
        <v>0</v>
      </c>
      <c r="U63" s="23">
        <f t="shared" si="3"/>
        <v>0</v>
      </c>
      <c r="V63" s="23">
        <f t="shared" si="12"/>
        <v>0</v>
      </c>
      <c r="W63" s="23">
        <f t="shared" si="12"/>
        <v>80</v>
      </c>
      <c r="X63" s="24">
        <f t="shared" si="12"/>
        <v>0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9"/>
      <c r="AS63" s="9"/>
    </row>
    <row r="64" spans="1:24" ht="14.25" customHeight="1">
      <c r="A64" s="252" t="s">
        <v>32</v>
      </c>
      <c r="B64" s="14"/>
      <c r="C64" s="25" t="s">
        <v>4</v>
      </c>
      <c r="D64" s="19">
        <f t="shared" si="0"/>
        <v>100</v>
      </c>
      <c r="E64" s="20">
        <f t="shared" si="0"/>
        <v>2.1037868162692845</v>
      </c>
      <c r="F64" s="20">
        <f t="shared" si="0"/>
        <v>4.628330995792426</v>
      </c>
      <c r="G64" s="20">
        <f aca="true" t="shared" si="13" ref="G64:X64">IF($D16=0,0,G16/$D16*100)</f>
        <v>7.713884992987377</v>
      </c>
      <c r="H64" s="20">
        <f t="shared" si="13"/>
        <v>19.35483870967742</v>
      </c>
      <c r="I64" s="20">
        <f t="shared" si="13"/>
        <v>5.189340813464235</v>
      </c>
      <c r="J64" s="20">
        <f t="shared" si="13"/>
        <v>0.2805049088359046</v>
      </c>
      <c r="K64" s="20">
        <f t="shared" si="13"/>
        <v>0</v>
      </c>
      <c r="L64" s="20">
        <f t="shared" si="5"/>
        <v>51.472650771388494</v>
      </c>
      <c r="M64" s="20">
        <f t="shared" si="13"/>
        <v>3.0855539971949506</v>
      </c>
      <c r="N64" s="20">
        <f t="shared" si="13"/>
        <v>1.9635343618513323</v>
      </c>
      <c r="O64" s="20">
        <f t="shared" si="2"/>
        <v>1.262272089761571</v>
      </c>
      <c r="P64" s="20">
        <f t="shared" si="13"/>
        <v>2.9453015427769986</v>
      </c>
      <c r="Q64" s="20">
        <f t="shared" si="13"/>
        <v>51.472650771388494</v>
      </c>
      <c r="R64" s="20">
        <f t="shared" si="13"/>
        <v>46.84431977559607</v>
      </c>
      <c r="S64" s="20">
        <f t="shared" si="13"/>
        <v>3.225806451612903</v>
      </c>
      <c r="T64" s="20">
        <f t="shared" si="3"/>
        <v>0.7012622720897616</v>
      </c>
      <c r="U64" s="20">
        <f t="shared" si="3"/>
        <v>0.42075736325385693</v>
      </c>
      <c r="V64" s="20">
        <f t="shared" si="13"/>
        <v>0.2805049088359046</v>
      </c>
      <c r="W64" s="20">
        <f t="shared" si="13"/>
        <v>88.218793828892</v>
      </c>
      <c r="X64" s="21">
        <f t="shared" si="13"/>
        <v>2.664796633941094</v>
      </c>
    </row>
    <row r="65" spans="1:24" ht="14.25" customHeight="1">
      <c r="A65" s="252"/>
      <c r="B65" s="14" t="s">
        <v>7</v>
      </c>
      <c r="C65" s="13" t="s">
        <v>5</v>
      </c>
      <c r="D65" s="19">
        <f t="shared" si="0"/>
        <v>100</v>
      </c>
      <c r="E65" s="20">
        <f t="shared" si="0"/>
        <v>1.5424164524421593</v>
      </c>
      <c r="F65" s="20">
        <f t="shared" si="0"/>
        <v>0.7712082262210797</v>
      </c>
      <c r="G65" s="20">
        <f aca="true" t="shared" si="14" ref="G65:X65">IF($D17=0,0,G17/$D17*100)</f>
        <v>3.8560411311053984</v>
      </c>
      <c r="H65" s="20">
        <f t="shared" si="14"/>
        <v>8.740359897172237</v>
      </c>
      <c r="I65" s="20">
        <f t="shared" si="14"/>
        <v>7.712082262210797</v>
      </c>
      <c r="J65" s="20">
        <f t="shared" si="14"/>
        <v>0.5141388174807198</v>
      </c>
      <c r="K65" s="20">
        <f t="shared" si="14"/>
        <v>0</v>
      </c>
      <c r="L65" s="20">
        <f t="shared" si="5"/>
        <v>65.29562982005142</v>
      </c>
      <c r="M65" s="20">
        <f t="shared" si="14"/>
        <v>4.884318766066838</v>
      </c>
      <c r="N65" s="20">
        <f t="shared" si="14"/>
        <v>3.5989717223650386</v>
      </c>
      <c r="O65" s="20">
        <f t="shared" si="2"/>
        <v>1.0282776349614395</v>
      </c>
      <c r="P65" s="20">
        <f t="shared" si="14"/>
        <v>2.056555269922879</v>
      </c>
      <c r="Q65" s="20">
        <f t="shared" si="14"/>
        <v>65.29562982005142</v>
      </c>
      <c r="R65" s="20">
        <f t="shared" si="14"/>
        <v>59.12596401028277</v>
      </c>
      <c r="S65" s="20">
        <f t="shared" si="14"/>
        <v>4.370179948586118</v>
      </c>
      <c r="T65" s="20">
        <f t="shared" si="3"/>
        <v>1.2853470437017995</v>
      </c>
      <c r="U65" s="20">
        <f t="shared" si="3"/>
        <v>0</v>
      </c>
      <c r="V65" s="20">
        <f t="shared" si="14"/>
        <v>0.5141388174807198</v>
      </c>
      <c r="W65" s="20">
        <f t="shared" si="14"/>
        <v>88.68894601542416</v>
      </c>
      <c r="X65" s="21">
        <f t="shared" si="14"/>
        <v>3.3419023136246784</v>
      </c>
    </row>
    <row r="66" spans="1:24" ht="14.25" customHeight="1">
      <c r="A66" s="252"/>
      <c r="B66" s="15"/>
      <c r="C66" s="13" t="s">
        <v>6</v>
      </c>
      <c r="D66" s="19">
        <f t="shared" si="0"/>
        <v>100</v>
      </c>
      <c r="E66" s="20">
        <f t="shared" si="0"/>
        <v>2.7777777777777777</v>
      </c>
      <c r="F66" s="20">
        <f t="shared" si="0"/>
        <v>9.25925925925926</v>
      </c>
      <c r="G66" s="20">
        <f aca="true" t="shared" si="15" ref="G66:X66">IF($D18=0,0,G18/$D18*100)</f>
        <v>12.345679012345679</v>
      </c>
      <c r="H66" s="20">
        <f t="shared" si="15"/>
        <v>32.098765432098766</v>
      </c>
      <c r="I66" s="20">
        <f t="shared" si="15"/>
        <v>2.1604938271604937</v>
      </c>
      <c r="J66" s="20">
        <f t="shared" si="15"/>
        <v>0</v>
      </c>
      <c r="K66" s="20">
        <f t="shared" si="15"/>
        <v>0</v>
      </c>
      <c r="L66" s="20">
        <f t="shared" si="5"/>
        <v>34.876543209876544</v>
      </c>
      <c r="M66" s="20">
        <f t="shared" si="15"/>
        <v>0.9259259259259258</v>
      </c>
      <c r="N66" s="20">
        <f t="shared" si="15"/>
        <v>0</v>
      </c>
      <c r="O66" s="20">
        <f t="shared" si="2"/>
        <v>1.5432098765432098</v>
      </c>
      <c r="P66" s="20">
        <f t="shared" si="15"/>
        <v>4.012345679012346</v>
      </c>
      <c r="Q66" s="20">
        <f t="shared" si="15"/>
        <v>34.876543209876544</v>
      </c>
      <c r="R66" s="20">
        <f t="shared" si="15"/>
        <v>32.098765432098766</v>
      </c>
      <c r="S66" s="20">
        <f t="shared" si="15"/>
        <v>1.8518518518518516</v>
      </c>
      <c r="T66" s="20">
        <f t="shared" si="3"/>
        <v>0</v>
      </c>
      <c r="U66" s="20">
        <f t="shared" si="3"/>
        <v>0.9259259259259258</v>
      </c>
      <c r="V66" s="20">
        <f t="shared" si="15"/>
        <v>0</v>
      </c>
      <c r="W66" s="20">
        <f t="shared" si="15"/>
        <v>87.65432098765432</v>
      </c>
      <c r="X66" s="21">
        <f t="shared" si="15"/>
        <v>1.8518518518518516</v>
      </c>
    </row>
    <row r="67" spans="1:24" ht="14.25" customHeight="1">
      <c r="A67" s="252"/>
      <c r="B67" s="12"/>
      <c r="C67" s="13" t="s">
        <v>4</v>
      </c>
      <c r="D67" s="19">
        <f t="shared" si="0"/>
        <v>100</v>
      </c>
      <c r="E67" s="20">
        <f t="shared" si="0"/>
        <v>7.555555555555555</v>
      </c>
      <c r="F67" s="20">
        <f t="shared" si="0"/>
        <v>1.7777777777777777</v>
      </c>
      <c r="G67" s="20">
        <f aca="true" t="shared" si="16" ref="G67:X67">IF($D19=0,0,G19/$D19*100)</f>
        <v>3.5555555555555554</v>
      </c>
      <c r="H67" s="20">
        <f t="shared" si="16"/>
        <v>17.333333333333336</v>
      </c>
      <c r="I67" s="20">
        <f t="shared" si="16"/>
        <v>0.8888888888888888</v>
      </c>
      <c r="J67" s="20">
        <f t="shared" si="16"/>
        <v>0.8888888888888888</v>
      </c>
      <c r="K67" s="20">
        <f t="shared" si="16"/>
        <v>0</v>
      </c>
      <c r="L67" s="20">
        <f t="shared" si="5"/>
        <v>56.00000000000001</v>
      </c>
      <c r="M67" s="20">
        <f t="shared" si="16"/>
        <v>2.2222222222222223</v>
      </c>
      <c r="N67" s="20">
        <f t="shared" si="16"/>
        <v>4</v>
      </c>
      <c r="O67" s="20">
        <f t="shared" si="2"/>
        <v>4.888888888888889</v>
      </c>
      <c r="P67" s="20">
        <f t="shared" si="16"/>
        <v>0.8888888888888888</v>
      </c>
      <c r="Q67" s="20">
        <f t="shared" si="16"/>
        <v>56.00000000000001</v>
      </c>
      <c r="R67" s="20">
        <f t="shared" si="16"/>
        <v>48</v>
      </c>
      <c r="S67" s="20">
        <f t="shared" si="16"/>
        <v>3.5555555555555554</v>
      </c>
      <c r="T67" s="20">
        <f t="shared" si="3"/>
        <v>0</v>
      </c>
      <c r="U67" s="20">
        <f t="shared" si="3"/>
        <v>4.444444444444445</v>
      </c>
      <c r="V67" s="20">
        <f t="shared" si="16"/>
        <v>0</v>
      </c>
      <c r="W67" s="20">
        <f t="shared" si="16"/>
        <v>97.77777777777777</v>
      </c>
      <c r="X67" s="21">
        <f t="shared" si="16"/>
        <v>0.4444444444444444</v>
      </c>
    </row>
    <row r="68" spans="1:24" ht="14.25" customHeight="1">
      <c r="A68" s="252"/>
      <c r="B68" s="14" t="s">
        <v>8</v>
      </c>
      <c r="C68" s="13" t="s">
        <v>5</v>
      </c>
      <c r="D68" s="19">
        <f t="shared" si="0"/>
        <v>100</v>
      </c>
      <c r="E68" s="20">
        <f t="shared" si="0"/>
        <v>4.838709677419355</v>
      </c>
      <c r="F68" s="20">
        <f t="shared" si="0"/>
        <v>0.8064516129032258</v>
      </c>
      <c r="G68" s="20">
        <f aca="true" t="shared" si="17" ref="G68:X68">IF($D20=0,0,G20/$D20*100)</f>
        <v>0.8064516129032258</v>
      </c>
      <c r="H68" s="20">
        <f t="shared" si="17"/>
        <v>10.483870967741936</v>
      </c>
      <c r="I68" s="20">
        <f t="shared" si="17"/>
        <v>1.6129032258064515</v>
      </c>
      <c r="J68" s="20">
        <f t="shared" si="17"/>
        <v>1.6129032258064515</v>
      </c>
      <c r="K68" s="20">
        <f t="shared" si="17"/>
        <v>0</v>
      </c>
      <c r="L68" s="20">
        <f t="shared" si="5"/>
        <v>61.29032258064516</v>
      </c>
      <c r="M68" s="20">
        <f t="shared" si="17"/>
        <v>3.225806451612903</v>
      </c>
      <c r="N68" s="20">
        <f t="shared" si="17"/>
        <v>7.258064516129033</v>
      </c>
      <c r="O68" s="20">
        <f t="shared" si="2"/>
        <v>7.258064516129033</v>
      </c>
      <c r="P68" s="20">
        <f t="shared" si="17"/>
        <v>0.8064516129032258</v>
      </c>
      <c r="Q68" s="20">
        <f t="shared" si="17"/>
        <v>61.29032258064516</v>
      </c>
      <c r="R68" s="20">
        <f t="shared" si="17"/>
        <v>59.67741935483871</v>
      </c>
      <c r="S68" s="20">
        <f t="shared" si="17"/>
        <v>1.6129032258064515</v>
      </c>
      <c r="T68" s="20">
        <f t="shared" si="3"/>
        <v>0</v>
      </c>
      <c r="U68" s="20">
        <f t="shared" si="3"/>
        <v>0</v>
      </c>
      <c r="V68" s="20">
        <f t="shared" si="17"/>
        <v>0</v>
      </c>
      <c r="W68" s="20">
        <f t="shared" si="17"/>
        <v>96.7741935483871</v>
      </c>
      <c r="X68" s="21">
        <f t="shared" si="17"/>
        <v>0.8064516129032258</v>
      </c>
    </row>
    <row r="69" spans="1:24" ht="14.25" customHeight="1">
      <c r="A69" s="252"/>
      <c r="B69" s="15"/>
      <c r="C69" s="13" t="s">
        <v>6</v>
      </c>
      <c r="D69" s="19">
        <f t="shared" si="0"/>
        <v>100</v>
      </c>
      <c r="E69" s="20">
        <f t="shared" si="0"/>
        <v>10.891089108910892</v>
      </c>
      <c r="F69" s="20">
        <f t="shared" si="0"/>
        <v>2.9702970297029703</v>
      </c>
      <c r="G69" s="20">
        <f aca="true" t="shared" si="18" ref="G69:X69">IF($D21=0,0,G21/$D21*100)</f>
        <v>6.9306930693069315</v>
      </c>
      <c r="H69" s="20">
        <f t="shared" si="18"/>
        <v>25.742574257425744</v>
      </c>
      <c r="I69" s="20">
        <f t="shared" si="18"/>
        <v>0</v>
      </c>
      <c r="J69" s="20">
        <f t="shared" si="18"/>
        <v>0</v>
      </c>
      <c r="K69" s="20">
        <f t="shared" si="18"/>
        <v>0</v>
      </c>
      <c r="L69" s="20">
        <f t="shared" si="5"/>
        <v>49.504950495049506</v>
      </c>
      <c r="M69" s="20">
        <f t="shared" si="18"/>
        <v>0.9900990099009901</v>
      </c>
      <c r="N69" s="20">
        <f t="shared" si="18"/>
        <v>0</v>
      </c>
      <c r="O69" s="20">
        <f t="shared" si="2"/>
        <v>1.9801980198019802</v>
      </c>
      <c r="P69" s="20">
        <f t="shared" si="18"/>
        <v>0.9900990099009901</v>
      </c>
      <c r="Q69" s="20">
        <f t="shared" si="18"/>
        <v>49.504950495049506</v>
      </c>
      <c r="R69" s="20">
        <f t="shared" si="18"/>
        <v>33.663366336633665</v>
      </c>
      <c r="S69" s="20">
        <f t="shared" si="18"/>
        <v>5.9405940594059405</v>
      </c>
      <c r="T69" s="20">
        <f t="shared" si="3"/>
        <v>0</v>
      </c>
      <c r="U69" s="20">
        <f t="shared" si="3"/>
        <v>9.900990099009901</v>
      </c>
      <c r="V69" s="20">
        <f t="shared" si="18"/>
        <v>0</v>
      </c>
      <c r="W69" s="20">
        <f t="shared" si="18"/>
        <v>99.00990099009901</v>
      </c>
      <c r="X69" s="21">
        <f t="shared" si="18"/>
        <v>0</v>
      </c>
    </row>
    <row r="70" spans="1:24" ht="14.25" customHeight="1">
      <c r="A70" s="252"/>
      <c r="B70" s="12"/>
      <c r="C70" s="13" t="s">
        <v>4</v>
      </c>
      <c r="D70" s="19">
        <f t="shared" si="0"/>
        <v>100</v>
      </c>
      <c r="E70" s="20">
        <f t="shared" si="0"/>
        <v>11.258278145695364</v>
      </c>
      <c r="F70" s="20">
        <f t="shared" si="0"/>
        <v>0.6622516556291391</v>
      </c>
      <c r="G70" s="20">
        <f aca="true" t="shared" si="19" ref="G70:X70">IF($D22=0,0,G22/$D22*100)</f>
        <v>0.8830022075055187</v>
      </c>
      <c r="H70" s="20">
        <f t="shared" si="19"/>
        <v>2.6490066225165565</v>
      </c>
      <c r="I70" s="20">
        <f t="shared" si="19"/>
        <v>0.44150110375275936</v>
      </c>
      <c r="J70" s="20">
        <f t="shared" si="19"/>
        <v>0.22075055187637968</v>
      </c>
      <c r="K70" s="20">
        <f t="shared" si="19"/>
        <v>0</v>
      </c>
      <c r="L70" s="20">
        <f t="shared" si="5"/>
        <v>73.73068432671081</v>
      </c>
      <c r="M70" s="20">
        <f t="shared" si="19"/>
        <v>2.4282560706401766</v>
      </c>
      <c r="N70" s="20">
        <f t="shared" si="19"/>
        <v>5.077262693156733</v>
      </c>
      <c r="O70" s="20">
        <f t="shared" si="2"/>
        <v>0.6622516556291391</v>
      </c>
      <c r="P70" s="20">
        <f t="shared" si="19"/>
        <v>1.9867549668874174</v>
      </c>
      <c r="Q70" s="20">
        <f t="shared" si="19"/>
        <v>73.73068432671081</v>
      </c>
      <c r="R70" s="20">
        <f t="shared" si="19"/>
        <v>47.019867549668874</v>
      </c>
      <c r="S70" s="20">
        <f t="shared" si="19"/>
        <v>12.141280353200882</v>
      </c>
      <c r="T70" s="20">
        <f t="shared" si="3"/>
        <v>3.9735099337748347</v>
      </c>
      <c r="U70" s="20">
        <f t="shared" si="3"/>
        <v>7.505518763796909</v>
      </c>
      <c r="V70" s="20">
        <f t="shared" si="19"/>
        <v>3.090507726269316</v>
      </c>
      <c r="W70" s="20">
        <f t="shared" si="19"/>
        <v>95.80573951434879</v>
      </c>
      <c r="X70" s="21">
        <f t="shared" si="19"/>
        <v>1.3245033112582782</v>
      </c>
    </row>
    <row r="71" spans="1:24" ht="14.25" customHeight="1">
      <c r="A71" s="252"/>
      <c r="B71" s="14" t="s">
        <v>9</v>
      </c>
      <c r="C71" s="13" t="s">
        <v>5</v>
      </c>
      <c r="D71" s="19">
        <f t="shared" si="0"/>
        <v>100</v>
      </c>
      <c r="E71" s="20">
        <f t="shared" si="0"/>
        <v>11.502347417840376</v>
      </c>
      <c r="F71" s="20">
        <f t="shared" si="0"/>
        <v>0.2347417840375587</v>
      </c>
      <c r="G71" s="20">
        <f aca="true" t="shared" si="20" ref="G71:X71">IF($D23=0,0,G23/$D23*100)</f>
        <v>0.7042253521126761</v>
      </c>
      <c r="H71" s="20">
        <f t="shared" si="20"/>
        <v>2.112676056338028</v>
      </c>
      <c r="I71" s="20">
        <f t="shared" si="20"/>
        <v>0.4694835680751174</v>
      </c>
      <c r="J71" s="20">
        <f t="shared" si="20"/>
        <v>0.2347417840375587</v>
      </c>
      <c r="K71" s="20">
        <f t="shared" si="20"/>
        <v>0</v>
      </c>
      <c r="L71" s="20">
        <f t="shared" si="5"/>
        <v>74.4131455399061</v>
      </c>
      <c r="M71" s="20">
        <f t="shared" si="20"/>
        <v>2.3474178403755865</v>
      </c>
      <c r="N71" s="20">
        <f t="shared" si="20"/>
        <v>5.39906103286385</v>
      </c>
      <c r="O71" s="20">
        <f t="shared" si="2"/>
        <v>0.7042253521126761</v>
      </c>
      <c r="P71" s="20">
        <f t="shared" si="20"/>
        <v>1.8779342723004695</v>
      </c>
      <c r="Q71" s="20">
        <f t="shared" si="20"/>
        <v>74.4131455399061</v>
      </c>
      <c r="R71" s="20">
        <f t="shared" si="20"/>
        <v>47.652582159624416</v>
      </c>
      <c r="S71" s="20">
        <f t="shared" si="20"/>
        <v>11.971830985915492</v>
      </c>
      <c r="T71" s="20">
        <f t="shared" si="3"/>
        <v>3.9906103286384975</v>
      </c>
      <c r="U71" s="20">
        <f t="shared" si="3"/>
        <v>7.746478873239436</v>
      </c>
      <c r="V71" s="20">
        <f t="shared" si="20"/>
        <v>3.051643192488263</v>
      </c>
      <c r="W71" s="20">
        <f t="shared" si="20"/>
        <v>95.53990610328638</v>
      </c>
      <c r="X71" s="21">
        <f t="shared" si="20"/>
        <v>1.4084507042253522</v>
      </c>
    </row>
    <row r="72" spans="1:24" ht="14.25" customHeight="1">
      <c r="A72" s="252"/>
      <c r="B72" s="15"/>
      <c r="C72" s="13" t="s">
        <v>6</v>
      </c>
      <c r="D72" s="19">
        <f t="shared" si="0"/>
        <v>100</v>
      </c>
      <c r="E72" s="20">
        <f t="shared" si="0"/>
        <v>7.4074074074074066</v>
      </c>
      <c r="F72" s="20">
        <f t="shared" si="0"/>
        <v>7.4074074074074066</v>
      </c>
      <c r="G72" s="20">
        <f aca="true" t="shared" si="21" ref="G72:X72">IF($D24=0,0,G24/$D24*100)</f>
        <v>3.7037037037037033</v>
      </c>
      <c r="H72" s="20">
        <f t="shared" si="21"/>
        <v>11.11111111111111</v>
      </c>
      <c r="I72" s="20">
        <f t="shared" si="21"/>
        <v>0</v>
      </c>
      <c r="J72" s="20">
        <f t="shared" si="21"/>
        <v>0</v>
      </c>
      <c r="K72" s="20">
        <f t="shared" si="21"/>
        <v>0</v>
      </c>
      <c r="L72" s="20">
        <f t="shared" si="5"/>
        <v>62.96296296296296</v>
      </c>
      <c r="M72" s="20">
        <f t="shared" si="21"/>
        <v>3.7037037037037033</v>
      </c>
      <c r="N72" s="20">
        <f t="shared" si="21"/>
        <v>0</v>
      </c>
      <c r="O72" s="20">
        <f t="shared" si="2"/>
        <v>0</v>
      </c>
      <c r="P72" s="20">
        <f t="shared" si="21"/>
        <v>3.7037037037037033</v>
      </c>
      <c r="Q72" s="20">
        <f t="shared" si="21"/>
        <v>62.96296296296296</v>
      </c>
      <c r="R72" s="20">
        <f t="shared" si="21"/>
        <v>37.03703703703704</v>
      </c>
      <c r="S72" s="20">
        <f t="shared" si="21"/>
        <v>14.814814814814813</v>
      </c>
      <c r="T72" s="20">
        <f t="shared" si="3"/>
        <v>3.7037037037037033</v>
      </c>
      <c r="U72" s="20">
        <f t="shared" si="3"/>
        <v>3.7037037037037033</v>
      </c>
      <c r="V72" s="20">
        <f t="shared" si="21"/>
        <v>3.7037037037037033</v>
      </c>
      <c r="W72" s="20">
        <f t="shared" si="21"/>
        <v>100</v>
      </c>
      <c r="X72" s="21">
        <f t="shared" si="21"/>
        <v>0</v>
      </c>
    </row>
    <row r="73" spans="1:24" ht="14.25" customHeight="1">
      <c r="A73" s="252"/>
      <c r="B73" s="12"/>
      <c r="C73" s="13" t="s">
        <v>4</v>
      </c>
      <c r="D73" s="19">
        <f t="shared" si="0"/>
        <v>100</v>
      </c>
      <c r="E73" s="20">
        <f t="shared" si="0"/>
        <v>3.349282296650718</v>
      </c>
      <c r="F73" s="20">
        <f t="shared" si="0"/>
        <v>32.057416267942585</v>
      </c>
      <c r="G73" s="20">
        <f aca="true" t="shared" si="22" ref="G73:X73">IF($D25=0,0,G25/$D25*100)</f>
        <v>18.660287081339714</v>
      </c>
      <c r="H73" s="20">
        <f t="shared" si="22"/>
        <v>5.741626794258373</v>
      </c>
      <c r="I73" s="20">
        <f t="shared" si="22"/>
        <v>0</v>
      </c>
      <c r="J73" s="20">
        <f t="shared" si="22"/>
        <v>0</v>
      </c>
      <c r="K73" s="20">
        <f t="shared" si="22"/>
        <v>0</v>
      </c>
      <c r="L73" s="20">
        <f t="shared" si="5"/>
        <v>36.84210526315789</v>
      </c>
      <c r="M73" s="20">
        <f t="shared" si="22"/>
        <v>0.4784688995215311</v>
      </c>
      <c r="N73" s="20">
        <f t="shared" si="22"/>
        <v>0</v>
      </c>
      <c r="O73" s="20">
        <f t="shared" si="2"/>
        <v>0</v>
      </c>
      <c r="P73" s="20">
        <f t="shared" si="22"/>
        <v>2.8708133971291865</v>
      </c>
      <c r="Q73" s="20">
        <f t="shared" si="22"/>
        <v>36.84210526315789</v>
      </c>
      <c r="R73" s="20">
        <f t="shared" si="22"/>
        <v>33.97129186602871</v>
      </c>
      <c r="S73" s="20">
        <f t="shared" si="22"/>
        <v>1.9138755980861244</v>
      </c>
      <c r="T73" s="20">
        <f t="shared" si="3"/>
        <v>0.4784688995215311</v>
      </c>
      <c r="U73" s="20">
        <f t="shared" si="3"/>
        <v>0.4784688995215311</v>
      </c>
      <c r="V73" s="20">
        <f t="shared" si="22"/>
        <v>0</v>
      </c>
      <c r="W73" s="20">
        <f t="shared" si="22"/>
        <v>66.98564593301435</v>
      </c>
      <c r="X73" s="21">
        <f t="shared" si="22"/>
        <v>3.827751196172249</v>
      </c>
    </row>
    <row r="74" spans="1:24" ht="14.25" customHeight="1">
      <c r="A74" s="252"/>
      <c r="B74" s="14" t="s">
        <v>10</v>
      </c>
      <c r="C74" s="13" t="s">
        <v>5</v>
      </c>
      <c r="D74" s="19">
        <f t="shared" si="0"/>
        <v>100</v>
      </c>
      <c r="E74" s="20">
        <f t="shared" si="0"/>
        <v>1.639344262295082</v>
      </c>
      <c r="F74" s="20">
        <f t="shared" si="0"/>
        <v>11.475409836065573</v>
      </c>
      <c r="G74" s="20">
        <f aca="true" t="shared" si="23" ref="G74:X74">IF($D26=0,0,G26/$D26*100)</f>
        <v>4.918032786885246</v>
      </c>
      <c r="H74" s="20">
        <f t="shared" si="23"/>
        <v>6.557377049180328</v>
      </c>
      <c r="I74" s="20">
        <f t="shared" si="23"/>
        <v>0</v>
      </c>
      <c r="J74" s="20">
        <f t="shared" si="23"/>
        <v>0</v>
      </c>
      <c r="K74" s="20">
        <f t="shared" si="23"/>
        <v>0</v>
      </c>
      <c r="L74" s="20">
        <f t="shared" si="5"/>
        <v>70.49180327868852</v>
      </c>
      <c r="M74" s="20">
        <f t="shared" si="23"/>
        <v>0</v>
      </c>
      <c r="N74" s="20">
        <f t="shared" si="23"/>
        <v>0</v>
      </c>
      <c r="O74" s="20">
        <f t="shared" si="2"/>
        <v>0</v>
      </c>
      <c r="P74" s="20">
        <f t="shared" si="23"/>
        <v>4.918032786885246</v>
      </c>
      <c r="Q74" s="20">
        <f t="shared" si="23"/>
        <v>70.49180327868852</v>
      </c>
      <c r="R74" s="20">
        <f t="shared" si="23"/>
        <v>63.934426229508205</v>
      </c>
      <c r="S74" s="20">
        <f t="shared" si="23"/>
        <v>3.278688524590164</v>
      </c>
      <c r="T74" s="20">
        <f t="shared" si="3"/>
        <v>1.639344262295082</v>
      </c>
      <c r="U74" s="20">
        <f t="shared" si="3"/>
        <v>1.639344262295082</v>
      </c>
      <c r="V74" s="20">
        <f t="shared" si="23"/>
        <v>0</v>
      </c>
      <c r="W74" s="20">
        <f t="shared" si="23"/>
        <v>88.52459016393442</v>
      </c>
      <c r="X74" s="21">
        <f t="shared" si="23"/>
        <v>6.557377049180328</v>
      </c>
    </row>
    <row r="75" spans="1:24" ht="14.25" customHeight="1">
      <c r="A75" s="252"/>
      <c r="B75" s="15"/>
      <c r="C75" s="13" t="s">
        <v>6</v>
      </c>
      <c r="D75" s="19">
        <f aca="true" t="shared" si="24" ref="D75:F94">IF($D27=0,0,D27/$D27*100)</f>
        <v>100</v>
      </c>
      <c r="E75" s="20">
        <f t="shared" si="24"/>
        <v>4.054054054054054</v>
      </c>
      <c r="F75" s="20">
        <f t="shared" si="24"/>
        <v>40.54054054054054</v>
      </c>
      <c r="G75" s="20">
        <f aca="true" t="shared" si="25" ref="G75:X75">IF($D27=0,0,G27/$D27*100)</f>
        <v>24.324324324324326</v>
      </c>
      <c r="H75" s="20">
        <f t="shared" si="25"/>
        <v>5.405405405405405</v>
      </c>
      <c r="I75" s="20">
        <f t="shared" si="25"/>
        <v>0</v>
      </c>
      <c r="J75" s="20">
        <f t="shared" si="25"/>
        <v>0</v>
      </c>
      <c r="K75" s="20">
        <f t="shared" si="25"/>
        <v>0</v>
      </c>
      <c r="L75" s="20">
        <f t="shared" si="5"/>
        <v>22.972972972972975</v>
      </c>
      <c r="M75" s="20">
        <f t="shared" si="25"/>
        <v>0.6756756756756757</v>
      </c>
      <c r="N75" s="20">
        <f t="shared" si="25"/>
        <v>0</v>
      </c>
      <c r="O75" s="20">
        <f t="shared" si="2"/>
        <v>0</v>
      </c>
      <c r="P75" s="20">
        <f t="shared" si="25"/>
        <v>2.027027027027027</v>
      </c>
      <c r="Q75" s="20">
        <f t="shared" si="25"/>
        <v>22.972972972972975</v>
      </c>
      <c r="R75" s="20">
        <f t="shared" si="25"/>
        <v>21.62162162162162</v>
      </c>
      <c r="S75" s="20">
        <f t="shared" si="25"/>
        <v>1.3513513513513513</v>
      </c>
      <c r="T75" s="20">
        <f t="shared" si="25"/>
        <v>0</v>
      </c>
      <c r="U75" s="20">
        <f t="shared" si="25"/>
        <v>0</v>
      </c>
      <c r="V75" s="20">
        <f t="shared" si="25"/>
        <v>0</v>
      </c>
      <c r="W75" s="20">
        <f t="shared" si="25"/>
        <v>58.108108108108105</v>
      </c>
      <c r="X75" s="21">
        <f t="shared" si="25"/>
        <v>2.7027027027027026</v>
      </c>
    </row>
    <row r="76" spans="1:24" ht="14.25" customHeight="1">
      <c r="A76" s="252"/>
      <c r="B76" s="12"/>
      <c r="C76" s="13" t="s">
        <v>4</v>
      </c>
      <c r="D76" s="19">
        <f t="shared" si="24"/>
        <v>0</v>
      </c>
      <c r="E76" s="20">
        <f t="shared" si="24"/>
        <v>0</v>
      </c>
      <c r="F76" s="20">
        <f t="shared" si="24"/>
        <v>0</v>
      </c>
      <c r="G76" s="20">
        <f aca="true" t="shared" si="26" ref="G76:X76">IF($D28=0,0,G28/$D28*100)</f>
        <v>0</v>
      </c>
      <c r="H76" s="20">
        <f t="shared" si="26"/>
        <v>0</v>
      </c>
      <c r="I76" s="20">
        <f t="shared" si="26"/>
        <v>0</v>
      </c>
      <c r="J76" s="20">
        <f t="shared" si="26"/>
        <v>0</v>
      </c>
      <c r="K76" s="20">
        <f t="shared" si="26"/>
        <v>0</v>
      </c>
      <c r="L76" s="20">
        <f t="shared" si="5"/>
        <v>0</v>
      </c>
      <c r="M76" s="20">
        <f t="shared" si="26"/>
        <v>0</v>
      </c>
      <c r="N76" s="20">
        <f t="shared" si="26"/>
        <v>0</v>
      </c>
      <c r="O76" s="20">
        <f t="shared" si="2"/>
        <v>0</v>
      </c>
      <c r="P76" s="20">
        <f t="shared" si="26"/>
        <v>0</v>
      </c>
      <c r="Q76" s="20">
        <f t="shared" si="26"/>
        <v>0</v>
      </c>
      <c r="R76" s="20">
        <f t="shared" si="26"/>
        <v>0</v>
      </c>
      <c r="S76" s="20">
        <f t="shared" si="26"/>
        <v>0</v>
      </c>
      <c r="T76" s="20">
        <f t="shared" si="26"/>
        <v>0</v>
      </c>
      <c r="U76" s="20">
        <f t="shared" si="26"/>
        <v>0</v>
      </c>
      <c r="V76" s="20">
        <f t="shared" si="26"/>
        <v>0</v>
      </c>
      <c r="W76" s="20">
        <f t="shared" si="26"/>
        <v>0</v>
      </c>
      <c r="X76" s="21">
        <f t="shared" si="26"/>
        <v>0</v>
      </c>
    </row>
    <row r="77" spans="1:24" ht="14.25" customHeight="1">
      <c r="A77" s="252"/>
      <c r="B77" s="14" t="s">
        <v>11</v>
      </c>
      <c r="C77" s="13" t="s">
        <v>5</v>
      </c>
      <c r="D77" s="19">
        <f t="shared" si="24"/>
        <v>0</v>
      </c>
      <c r="E77" s="20">
        <f t="shared" si="24"/>
        <v>0</v>
      </c>
      <c r="F77" s="20">
        <f t="shared" si="24"/>
        <v>0</v>
      </c>
      <c r="G77" s="20">
        <f aca="true" t="shared" si="27" ref="G77:X77">IF($D29=0,0,G29/$D29*100)</f>
        <v>0</v>
      </c>
      <c r="H77" s="20">
        <f t="shared" si="27"/>
        <v>0</v>
      </c>
      <c r="I77" s="20">
        <f t="shared" si="27"/>
        <v>0</v>
      </c>
      <c r="J77" s="20">
        <f t="shared" si="27"/>
        <v>0</v>
      </c>
      <c r="K77" s="20">
        <f t="shared" si="27"/>
        <v>0</v>
      </c>
      <c r="L77" s="20">
        <f t="shared" si="5"/>
        <v>0</v>
      </c>
      <c r="M77" s="20">
        <f t="shared" si="27"/>
        <v>0</v>
      </c>
      <c r="N77" s="20">
        <f t="shared" si="27"/>
        <v>0</v>
      </c>
      <c r="O77" s="20">
        <f t="shared" si="2"/>
        <v>0</v>
      </c>
      <c r="P77" s="20">
        <f t="shared" si="27"/>
        <v>0</v>
      </c>
      <c r="Q77" s="20">
        <f t="shared" si="27"/>
        <v>0</v>
      </c>
      <c r="R77" s="20">
        <f t="shared" si="27"/>
        <v>0</v>
      </c>
      <c r="S77" s="20">
        <f t="shared" si="27"/>
        <v>0</v>
      </c>
      <c r="T77" s="20">
        <f t="shared" si="27"/>
        <v>0</v>
      </c>
      <c r="U77" s="20">
        <f t="shared" si="27"/>
        <v>0</v>
      </c>
      <c r="V77" s="20">
        <f t="shared" si="27"/>
        <v>0</v>
      </c>
      <c r="W77" s="20">
        <f t="shared" si="27"/>
        <v>0</v>
      </c>
      <c r="X77" s="21">
        <f t="shared" si="27"/>
        <v>0</v>
      </c>
    </row>
    <row r="78" spans="1:24" ht="14.25" customHeight="1">
      <c r="A78" s="252"/>
      <c r="B78" s="15"/>
      <c r="C78" s="13" t="s">
        <v>6</v>
      </c>
      <c r="D78" s="19">
        <f t="shared" si="24"/>
        <v>0</v>
      </c>
      <c r="E78" s="20">
        <f t="shared" si="24"/>
        <v>0</v>
      </c>
      <c r="F78" s="20">
        <f t="shared" si="24"/>
        <v>0</v>
      </c>
      <c r="G78" s="20">
        <f aca="true" t="shared" si="28" ref="G78:X78">IF($D30=0,0,G30/$D30*100)</f>
        <v>0</v>
      </c>
      <c r="H78" s="20">
        <f t="shared" si="28"/>
        <v>0</v>
      </c>
      <c r="I78" s="20">
        <f t="shared" si="28"/>
        <v>0</v>
      </c>
      <c r="J78" s="20">
        <f t="shared" si="28"/>
        <v>0</v>
      </c>
      <c r="K78" s="20">
        <f t="shared" si="28"/>
        <v>0</v>
      </c>
      <c r="L78" s="20">
        <f t="shared" si="5"/>
        <v>0</v>
      </c>
      <c r="M78" s="20">
        <f t="shared" si="28"/>
        <v>0</v>
      </c>
      <c r="N78" s="20">
        <f t="shared" si="28"/>
        <v>0</v>
      </c>
      <c r="O78" s="20">
        <f t="shared" si="2"/>
        <v>0</v>
      </c>
      <c r="P78" s="20">
        <f t="shared" si="28"/>
        <v>0</v>
      </c>
      <c r="Q78" s="20">
        <f t="shared" si="28"/>
        <v>0</v>
      </c>
      <c r="R78" s="20">
        <f t="shared" si="28"/>
        <v>0</v>
      </c>
      <c r="S78" s="20">
        <f t="shared" si="28"/>
        <v>0</v>
      </c>
      <c r="T78" s="20">
        <f t="shared" si="28"/>
        <v>0</v>
      </c>
      <c r="U78" s="20">
        <f t="shared" si="28"/>
        <v>0</v>
      </c>
      <c r="V78" s="20">
        <f t="shared" si="28"/>
        <v>0</v>
      </c>
      <c r="W78" s="20">
        <f t="shared" si="28"/>
        <v>0</v>
      </c>
      <c r="X78" s="21">
        <f t="shared" si="28"/>
        <v>0</v>
      </c>
    </row>
    <row r="79" spans="1:24" ht="14.25" customHeight="1">
      <c r="A79" s="252"/>
      <c r="B79" s="12"/>
      <c r="C79" s="13" t="s">
        <v>4</v>
      </c>
      <c r="D79" s="19">
        <f t="shared" si="24"/>
        <v>100</v>
      </c>
      <c r="E79" s="20">
        <f t="shared" si="24"/>
        <v>0</v>
      </c>
      <c r="F79" s="20">
        <f t="shared" si="24"/>
        <v>2.564102564102564</v>
      </c>
      <c r="G79" s="20">
        <f aca="true" t="shared" si="29" ref="G79:X79">IF($D31=0,0,G31/$D31*100)</f>
        <v>17.94871794871795</v>
      </c>
      <c r="H79" s="20">
        <f t="shared" si="29"/>
        <v>41.02564102564102</v>
      </c>
      <c r="I79" s="20">
        <f t="shared" si="29"/>
        <v>0</v>
      </c>
      <c r="J79" s="20">
        <f t="shared" si="29"/>
        <v>0</v>
      </c>
      <c r="K79" s="20">
        <f t="shared" si="29"/>
        <v>0</v>
      </c>
      <c r="L79" s="20">
        <f t="shared" si="5"/>
        <v>33.33333333333333</v>
      </c>
      <c r="M79" s="20">
        <f t="shared" si="29"/>
        <v>5.128205128205128</v>
      </c>
      <c r="N79" s="20">
        <f t="shared" si="29"/>
        <v>0</v>
      </c>
      <c r="O79" s="20">
        <f t="shared" si="2"/>
        <v>0</v>
      </c>
      <c r="P79" s="20">
        <f t="shared" si="29"/>
        <v>0</v>
      </c>
      <c r="Q79" s="20">
        <f t="shared" si="29"/>
        <v>33.33333333333333</v>
      </c>
      <c r="R79" s="20">
        <f t="shared" si="29"/>
        <v>33.33333333333333</v>
      </c>
      <c r="S79" s="20">
        <f t="shared" si="29"/>
        <v>0</v>
      </c>
      <c r="T79" s="20">
        <f t="shared" si="29"/>
        <v>0</v>
      </c>
      <c r="U79" s="20">
        <f t="shared" si="29"/>
        <v>0</v>
      </c>
      <c r="V79" s="20">
        <f t="shared" si="29"/>
        <v>0</v>
      </c>
      <c r="W79" s="20">
        <f t="shared" si="29"/>
        <v>89.74358974358975</v>
      </c>
      <c r="X79" s="21">
        <f t="shared" si="29"/>
        <v>2.564102564102564</v>
      </c>
    </row>
    <row r="80" spans="1:24" ht="14.25" customHeight="1">
      <c r="A80" s="252"/>
      <c r="B80" s="14" t="s">
        <v>12</v>
      </c>
      <c r="C80" s="13" t="s">
        <v>5</v>
      </c>
      <c r="D80" s="19">
        <f t="shared" si="24"/>
        <v>100</v>
      </c>
      <c r="E80" s="20">
        <f t="shared" si="24"/>
        <v>0</v>
      </c>
      <c r="F80" s="20">
        <f t="shared" si="24"/>
        <v>0</v>
      </c>
      <c r="G80" s="20">
        <f aca="true" t="shared" si="30" ref="G80:X80">IF($D32=0,0,G32/$D32*100)</f>
        <v>0</v>
      </c>
      <c r="H80" s="20">
        <f t="shared" si="30"/>
        <v>75</v>
      </c>
      <c r="I80" s="20">
        <f t="shared" si="30"/>
        <v>0</v>
      </c>
      <c r="J80" s="20">
        <f t="shared" si="30"/>
        <v>0</v>
      </c>
      <c r="K80" s="20">
        <f t="shared" si="30"/>
        <v>0</v>
      </c>
      <c r="L80" s="20">
        <f t="shared" si="5"/>
        <v>25</v>
      </c>
      <c r="M80" s="20">
        <f t="shared" si="30"/>
        <v>0</v>
      </c>
      <c r="N80" s="20">
        <f t="shared" si="30"/>
        <v>0</v>
      </c>
      <c r="O80" s="20">
        <f t="shared" si="2"/>
        <v>0</v>
      </c>
      <c r="P80" s="20">
        <f t="shared" si="30"/>
        <v>0</v>
      </c>
      <c r="Q80" s="20">
        <f t="shared" si="30"/>
        <v>25</v>
      </c>
      <c r="R80" s="20">
        <f t="shared" si="30"/>
        <v>25</v>
      </c>
      <c r="S80" s="20">
        <f t="shared" si="30"/>
        <v>0</v>
      </c>
      <c r="T80" s="20">
        <f t="shared" si="30"/>
        <v>0</v>
      </c>
      <c r="U80" s="20">
        <f t="shared" si="30"/>
        <v>0</v>
      </c>
      <c r="V80" s="20">
        <f t="shared" si="30"/>
        <v>0</v>
      </c>
      <c r="W80" s="20">
        <f t="shared" si="30"/>
        <v>100</v>
      </c>
      <c r="X80" s="21">
        <f t="shared" si="30"/>
        <v>0</v>
      </c>
    </row>
    <row r="81" spans="1:24" ht="14.25" customHeight="1">
      <c r="A81" s="252"/>
      <c r="B81" s="15"/>
      <c r="C81" s="13" t="s">
        <v>6</v>
      </c>
      <c r="D81" s="19">
        <f t="shared" si="24"/>
        <v>100</v>
      </c>
      <c r="E81" s="20">
        <f t="shared" si="24"/>
        <v>0</v>
      </c>
      <c r="F81" s="20">
        <f t="shared" si="24"/>
        <v>2.857142857142857</v>
      </c>
      <c r="G81" s="20">
        <f aca="true" t="shared" si="31" ref="G81:X81">IF($D33=0,0,G33/$D33*100)</f>
        <v>20</v>
      </c>
      <c r="H81" s="20">
        <f t="shared" si="31"/>
        <v>37.142857142857146</v>
      </c>
      <c r="I81" s="20">
        <f t="shared" si="31"/>
        <v>0</v>
      </c>
      <c r="J81" s="20">
        <f t="shared" si="31"/>
        <v>0</v>
      </c>
      <c r="K81" s="20">
        <f t="shared" si="31"/>
        <v>0</v>
      </c>
      <c r="L81" s="20">
        <f t="shared" si="5"/>
        <v>34.285714285714285</v>
      </c>
      <c r="M81" s="20">
        <f t="shared" si="31"/>
        <v>5.714285714285714</v>
      </c>
      <c r="N81" s="20">
        <f t="shared" si="31"/>
        <v>0</v>
      </c>
      <c r="O81" s="20">
        <f t="shared" si="2"/>
        <v>0</v>
      </c>
      <c r="P81" s="20">
        <f t="shared" si="31"/>
        <v>0</v>
      </c>
      <c r="Q81" s="20">
        <f t="shared" si="31"/>
        <v>34.285714285714285</v>
      </c>
      <c r="R81" s="20">
        <f t="shared" si="31"/>
        <v>34.285714285714285</v>
      </c>
      <c r="S81" s="20">
        <f t="shared" si="31"/>
        <v>0</v>
      </c>
      <c r="T81" s="20">
        <f t="shared" si="31"/>
        <v>0</v>
      </c>
      <c r="U81" s="20">
        <f t="shared" si="31"/>
        <v>0</v>
      </c>
      <c r="V81" s="20">
        <f t="shared" si="31"/>
        <v>0</v>
      </c>
      <c r="W81" s="20">
        <f t="shared" si="31"/>
        <v>88.57142857142857</v>
      </c>
      <c r="X81" s="21">
        <f t="shared" si="31"/>
        <v>2.857142857142857</v>
      </c>
    </row>
    <row r="82" spans="1:24" ht="14.25" customHeight="1">
      <c r="A82" s="252"/>
      <c r="B82" s="12"/>
      <c r="C82" s="13" t="s">
        <v>4</v>
      </c>
      <c r="D82" s="19">
        <f t="shared" si="24"/>
        <v>0</v>
      </c>
      <c r="E82" s="20">
        <f t="shared" si="24"/>
        <v>0</v>
      </c>
      <c r="F82" s="20">
        <f t="shared" si="24"/>
        <v>0</v>
      </c>
      <c r="G82" s="20">
        <f aca="true" t="shared" si="32" ref="G82:X82">IF($D34=0,0,G34/$D34*100)</f>
        <v>0</v>
      </c>
      <c r="H82" s="20">
        <f t="shared" si="32"/>
        <v>0</v>
      </c>
      <c r="I82" s="20">
        <f t="shared" si="32"/>
        <v>0</v>
      </c>
      <c r="J82" s="20">
        <f t="shared" si="32"/>
        <v>0</v>
      </c>
      <c r="K82" s="20">
        <f t="shared" si="32"/>
        <v>0</v>
      </c>
      <c r="L82" s="20">
        <f t="shared" si="5"/>
        <v>0</v>
      </c>
      <c r="M82" s="20">
        <f t="shared" si="32"/>
        <v>0</v>
      </c>
      <c r="N82" s="20">
        <f t="shared" si="32"/>
        <v>0</v>
      </c>
      <c r="O82" s="20">
        <f t="shared" si="2"/>
        <v>0</v>
      </c>
      <c r="P82" s="20">
        <f t="shared" si="32"/>
        <v>0</v>
      </c>
      <c r="Q82" s="20">
        <f t="shared" si="32"/>
        <v>0</v>
      </c>
      <c r="R82" s="20">
        <f t="shared" si="32"/>
        <v>0</v>
      </c>
      <c r="S82" s="20">
        <f t="shared" si="32"/>
        <v>0</v>
      </c>
      <c r="T82" s="20">
        <f t="shared" si="32"/>
        <v>0</v>
      </c>
      <c r="U82" s="20">
        <f t="shared" si="32"/>
        <v>0</v>
      </c>
      <c r="V82" s="20">
        <f t="shared" si="32"/>
        <v>0</v>
      </c>
      <c r="W82" s="20">
        <f t="shared" si="32"/>
        <v>0</v>
      </c>
      <c r="X82" s="21">
        <f t="shared" si="32"/>
        <v>0</v>
      </c>
    </row>
    <row r="83" spans="1:24" ht="14.25" customHeight="1">
      <c r="A83" s="252"/>
      <c r="B83" s="14" t="s">
        <v>13</v>
      </c>
      <c r="C83" s="13" t="s">
        <v>5</v>
      </c>
      <c r="D83" s="19">
        <f t="shared" si="24"/>
        <v>0</v>
      </c>
      <c r="E83" s="20">
        <f t="shared" si="24"/>
        <v>0</v>
      </c>
      <c r="F83" s="20">
        <f t="shared" si="24"/>
        <v>0</v>
      </c>
      <c r="G83" s="20">
        <f aca="true" t="shared" si="33" ref="G83:X83">IF($D35=0,0,G35/$D35*100)</f>
        <v>0</v>
      </c>
      <c r="H83" s="20">
        <f t="shared" si="33"/>
        <v>0</v>
      </c>
      <c r="I83" s="20">
        <f t="shared" si="33"/>
        <v>0</v>
      </c>
      <c r="J83" s="20">
        <f t="shared" si="33"/>
        <v>0</v>
      </c>
      <c r="K83" s="20">
        <f t="shared" si="33"/>
        <v>0</v>
      </c>
      <c r="L83" s="20">
        <f t="shared" si="5"/>
        <v>0</v>
      </c>
      <c r="M83" s="20">
        <f t="shared" si="33"/>
        <v>0</v>
      </c>
      <c r="N83" s="20">
        <f t="shared" si="33"/>
        <v>0</v>
      </c>
      <c r="O83" s="20">
        <f t="shared" si="2"/>
        <v>0</v>
      </c>
      <c r="P83" s="20">
        <f t="shared" si="33"/>
        <v>0</v>
      </c>
      <c r="Q83" s="20">
        <f t="shared" si="33"/>
        <v>0</v>
      </c>
      <c r="R83" s="20">
        <f t="shared" si="33"/>
        <v>0</v>
      </c>
      <c r="S83" s="20">
        <f t="shared" si="33"/>
        <v>0</v>
      </c>
      <c r="T83" s="20">
        <f t="shared" si="33"/>
        <v>0</v>
      </c>
      <c r="U83" s="20">
        <f t="shared" si="33"/>
        <v>0</v>
      </c>
      <c r="V83" s="20">
        <f t="shared" si="33"/>
        <v>0</v>
      </c>
      <c r="W83" s="20">
        <f t="shared" si="33"/>
        <v>0</v>
      </c>
      <c r="X83" s="21">
        <f t="shared" si="33"/>
        <v>0</v>
      </c>
    </row>
    <row r="84" spans="1:24" ht="14.25" customHeight="1">
      <c r="A84" s="252"/>
      <c r="B84" s="15"/>
      <c r="C84" s="13" t="s">
        <v>6</v>
      </c>
      <c r="D84" s="19">
        <f t="shared" si="24"/>
        <v>0</v>
      </c>
      <c r="E84" s="20">
        <f t="shared" si="24"/>
        <v>0</v>
      </c>
      <c r="F84" s="20">
        <f t="shared" si="24"/>
        <v>0</v>
      </c>
      <c r="G84" s="20">
        <f aca="true" t="shared" si="34" ref="G84:X84">IF($D36=0,0,G36/$D36*100)</f>
        <v>0</v>
      </c>
      <c r="H84" s="20">
        <f t="shared" si="34"/>
        <v>0</v>
      </c>
      <c r="I84" s="20">
        <f t="shared" si="34"/>
        <v>0</v>
      </c>
      <c r="J84" s="20">
        <f t="shared" si="34"/>
        <v>0</v>
      </c>
      <c r="K84" s="20">
        <f t="shared" si="34"/>
        <v>0</v>
      </c>
      <c r="L84" s="20">
        <f t="shared" si="5"/>
        <v>0</v>
      </c>
      <c r="M84" s="20">
        <f t="shared" si="34"/>
        <v>0</v>
      </c>
      <c r="N84" s="20">
        <f t="shared" si="34"/>
        <v>0</v>
      </c>
      <c r="O84" s="20">
        <f t="shared" si="2"/>
        <v>0</v>
      </c>
      <c r="P84" s="20">
        <f t="shared" si="34"/>
        <v>0</v>
      </c>
      <c r="Q84" s="20">
        <f t="shared" si="34"/>
        <v>0</v>
      </c>
      <c r="R84" s="20">
        <f t="shared" si="34"/>
        <v>0</v>
      </c>
      <c r="S84" s="20">
        <f t="shared" si="34"/>
        <v>0</v>
      </c>
      <c r="T84" s="20">
        <f t="shared" si="34"/>
        <v>0</v>
      </c>
      <c r="U84" s="20">
        <f t="shared" si="34"/>
        <v>0</v>
      </c>
      <c r="V84" s="20">
        <f t="shared" si="34"/>
        <v>0</v>
      </c>
      <c r="W84" s="20">
        <f t="shared" si="34"/>
        <v>0</v>
      </c>
      <c r="X84" s="21">
        <f t="shared" si="34"/>
        <v>0</v>
      </c>
    </row>
    <row r="85" spans="1:24" ht="14.25" customHeight="1">
      <c r="A85" s="252"/>
      <c r="B85" s="12"/>
      <c r="C85" s="13" t="s">
        <v>4</v>
      </c>
      <c r="D85" s="19">
        <f t="shared" si="24"/>
        <v>0</v>
      </c>
      <c r="E85" s="20">
        <f t="shared" si="24"/>
        <v>0</v>
      </c>
      <c r="F85" s="20">
        <f t="shared" si="24"/>
        <v>0</v>
      </c>
      <c r="G85" s="20">
        <f aca="true" t="shared" si="35" ref="G85:X85">IF($D37=0,0,G37/$D37*100)</f>
        <v>0</v>
      </c>
      <c r="H85" s="20">
        <f t="shared" si="35"/>
        <v>0</v>
      </c>
      <c r="I85" s="20">
        <f t="shared" si="35"/>
        <v>0</v>
      </c>
      <c r="J85" s="20">
        <f t="shared" si="35"/>
        <v>0</v>
      </c>
      <c r="K85" s="20">
        <f t="shared" si="35"/>
        <v>0</v>
      </c>
      <c r="L85" s="20">
        <f t="shared" si="5"/>
        <v>0</v>
      </c>
      <c r="M85" s="20">
        <f t="shared" si="35"/>
        <v>0</v>
      </c>
      <c r="N85" s="20">
        <f t="shared" si="35"/>
        <v>0</v>
      </c>
      <c r="O85" s="20">
        <f t="shared" si="2"/>
        <v>0</v>
      </c>
      <c r="P85" s="20">
        <f t="shared" si="35"/>
        <v>0</v>
      </c>
      <c r="Q85" s="20">
        <f t="shared" si="35"/>
        <v>0</v>
      </c>
      <c r="R85" s="20">
        <f t="shared" si="35"/>
        <v>0</v>
      </c>
      <c r="S85" s="20">
        <f t="shared" si="35"/>
        <v>0</v>
      </c>
      <c r="T85" s="20">
        <f t="shared" si="35"/>
        <v>0</v>
      </c>
      <c r="U85" s="20">
        <f t="shared" si="35"/>
        <v>0</v>
      </c>
      <c r="V85" s="20">
        <f t="shared" si="35"/>
        <v>0</v>
      </c>
      <c r="W85" s="20">
        <f t="shared" si="35"/>
        <v>0</v>
      </c>
      <c r="X85" s="21">
        <f t="shared" si="35"/>
        <v>0</v>
      </c>
    </row>
    <row r="86" spans="1:24" ht="14.25" customHeight="1">
      <c r="A86" s="252"/>
      <c r="B86" s="14" t="s">
        <v>14</v>
      </c>
      <c r="C86" s="13" t="s">
        <v>5</v>
      </c>
      <c r="D86" s="19">
        <f t="shared" si="24"/>
        <v>0</v>
      </c>
      <c r="E86" s="20">
        <f t="shared" si="24"/>
        <v>0</v>
      </c>
      <c r="F86" s="20">
        <f t="shared" si="24"/>
        <v>0</v>
      </c>
      <c r="G86" s="20">
        <f aca="true" t="shared" si="36" ref="G86:X86">IF($D38=0,0,G38/$D38*100)</f>
        <v>0</v>
      </c>
      <c r="H86" s="20">
        <f t="shared" si="36"/>
        <v>0</v>
      </c>
      <c r="I86" s="20">
        <f t="shared" si="36"/>
        <v>0</v>
      </c>
      <c r="J86" s="20">
        <f t="shared" si="36"/>
        <v>0</v>
      </c>
      <c r="K86" s="20">
        <f t="shared" si="36"/>
        <v>0</v>
      </c>
      <c r="L86" s="20">
        <f t="shared" si="5"/>
        <v>0</v>
      </c>
      <c r="M86" s="20">
        <f t="shared" si="36"/>
        <v>0</v>
      </c>
      <c r="N86" s="20">
        <f t="shared" si="36"/>
        <v>0</v>
      </c>
      <c r="O86" s="20">
        <f t="shared" si="2"/>
        <v>0</v>
      </c>
      <c r="P86" s="20">
        <f t="shared" si="36"/>
        <v>0</v>
      </c>
      <c r="Q86" s="20">
        <f t="shared" si="36"/>
        <v>0</v>
      </c>
      <c r="R86" s="20">
        <f t="shared" si="36"/>
        <v>0</v>
      </c>
      <c r="S86" s="20">
        <f t="shared" si="36"/>
        <v>0</v>
      </c>
      <c r="T86" s="20">
        <f t="shared" si="36"/>
        <v>0</v>
      </c>
      <c r="U86" s="20">
        <f t="shared" si="36"/>
        <v>0</v>
      </c>
      <c r="V86" s="20">
        <f t="shared" si="36"/>
        <v>0</v>
      </c>
      <c r="W86" s="20">
        <f t="shared" si="36"/>
        <v>0</v>
      </c>
      <c r="X86" s="21">
        <f t="shared" si="36"/>
        <v>0</v>
      </c>
    </row>
    <row r="87" spans="1:24" ht="14.25" customHeight="1">
      <c r="A87" s="252"/>
      <c r="B87" s="15"/>
      <c r="C87" s="13" t="s">
        <v>6</v>
      </c>
      <c r="D87" s="19">
        <f t="shared" si="24"/>
        <v>0</v>
      </c>
      <c r="E87" s="20">
        <f t="shared" si="24"/>
        <v>0</v>
      </c>
      <c r="F87" s="20">
        <f t="shared" si="24"/>
        <v>0</v>
      </c>
      <c r="G87" s="20">
        <f aca="true" t="shared" si="37" ref="G87:X87">IF($D39=0,0,G39/$D39*100)</f>
        <v>0</v>
      </c>
      <c r="H87" s="20">
        <f t="shared" si="37"/>
        <v>0</v>
      </c>
      <c r="I87" s="20">
        <f t="shared" si="37"/>
        <v>0</v>
      </c>
      <c r="J87" s="20">
        <f t="shared" si="37"/>
        <v>0</v>
      </c>
      <c r="K87" s="20">
        <f t="shared" si="37"/>
        <v>0</v>
      </c>
      <c r="L87" s="20">
        <f t="shared" si="5"/>
        <v>0</v>
      </c>
      <c r="M87" s="20">
        <f t="shared" si="37"/>
        <v>0</v>
      </c>
      <c r="N87" s="20">
        <f t="shared" si="37"/>
        <v>0</v>
      </c>
      <c r="O87" s="20">
        <f t="shared" si="2"/>
        <v>0</v>
      </c>
      <c r="P87" s="20">
        <f t="shared" si="37"/>
        <v>0</v>
      </c>
      <c r="Q87" s="20">
        <f t="shared" si="37"/>
        <v>0</v>
      </c>
      <c r="R87" s="20">
        <f t="shared" si="37"/>
        <v>0</v>
      </c>
      <c r="S87" s="20">
        <f t="shared" si="37"/>
        <v>0</v>
      </c>
      <c r="T87" s="20">
        <f t="shared" si="37"/>
        <v>0</v>
      </c>
      <c r="U87" s="20">
        <f t="shared" si="37"/>
        <v>0</v>
      </c>
      <c r="V87" s="20">
        <f t="shared" si="37"/>
        <v>0</v>
      </c>
      <c r="W87" s="20">
        <f t="shared" si="37"/>
        <v>0</v>
      </c>
      <c r="X87" s="21">
        <f t="shared" si="37"/>
        <v>0</v>
      </c>
    </row>
    <row r="88" spans="1:24" ht="14.25" customHeight="1">
      <c r="A88" s="252"/>
      <c r="B88" s="12"/>
      <c r="C88" s="13" t="s">
        <v>4</v>
      </c>
      <c r="D88" s="19">
        <f t="shared" si="24"/>
        <v>100</v>
      </c>
      <c r="E88" s="20">
        <f t="shared" si="24"/>
        <v>0</v>
      </c>
      <c r="F88" s="20">
        <f t="shared" si="24"/>
        <v>0</v>
      </c>
      <c r="G88" s="20">
        <f aca="true" t="shared" si="38" ref="G88:X88">IF($D40=0,0,G40/$D40*100)</f>
        <v>0</v>
      </c>
      <c r="H88" s="20">
        <f t="shared" si="38"/>
        <v>95.23809523809523</v>
      </c>
      <c r="I88" s="20">
        <f t="shared" si="38"/>
        <v>0</v>
      </c>
      <c r="J88" s="20">
        <f t="shared" si="38"/>
        <v>0</v>
      </c>
      <c r="K88" s="20">
        <f t="shared" si="38"/>
        <v>0</v>
      </c>
      <c r="L88" s="20">
        <f t="shared" si="5"/>
        <v>4.761904761904762</v>
      </c>
      <c r="M88" s="20">
        <f t="shared" si="38"/>
        <v>0</v>
      </c>
      <c r="N88" s="20">
        <f t="shared" si="38"/>
        <v>0</v>
      </c>
      <c r="O88" s="20">
        <f t="shared" si="2"/>
        <v>0</v>
      </c>
      <c r="P88" s="20">
        <f t="shared" si="38"/>
        <v>0</v>
      </c>
      <c r="Q88" s="20">
        <f t="shared" si="38"/>
        <v>4.761904761904762</v>
      </c>
      <c r="R88" s="20">
        <f t="shared" si="38"/>
        <v>4.761904761904762</v>
      </c>
      <c r="S88" s="20">
        <f t="shared" si="38"/>
        <v>0</v>
      </c>
      <c r="T88" s="20">
        <f t="shared" si="38"/>
        <v>0</v>
      </c>
      <c r="U88" s="20">
        <f t="shared" si="38"/>
        <v>0</v>
      </c>
      <c r="V88" s="20">
        <f t="shared" si="38"/>
        <v>0</v>
      </c>
      <c r="W88" s="20">
        <f t="shared" si="38"/>
        <v>100</v>
      </c>
      <c r="X88" s="21">
        <f t="shared" si="38"/>
        <v>0</v>
      </c>
    </row>
    <row r="89" spans="1:24" ht="14.25" customHeight="1">
      <c r="A89" s="252"/>
      <c r="B89" s="14" t="s">
        <v>15</v>
      </c>
      <c r="C89" s="13" t="s">
        <v>5</v>
      </c>
      <c r="D89" s="19">
        <f t="shared" si="24"/>
        <v>100</v>
      </c>
      <c r="E89" s="20">
        <f t="shared" si="24"/>
        <v>0</v>
      </c>
      <c r="F89" s="20">
        <f t="shared" si="24"/>
        <v>0</v>
      </c>
      <c r="G89" s="20">
        <f aca="true" t="shared" si="39" ref="G89:X89">IF($D41=0,0,G41/$D41*100)</f>
        <v>0</v>
      </c>
      <c r="H89" s="20">
        <f t="shared" si="39"/>
        <v>80</v>
      </c>
      <c r="I89" s="20">
        <f t="shared" si="39"/>
        <v>0</v>
      </c>
      <c r="J89" s="20">
        <f t="shared" si="39"/>
        <v>0</v>
      </c>
      <c r="K89" s="20">
        <f t="shared" si="39"/>
        <v>0</v>
      </c>
      <c r="L89" s="20">
        <f t="shared" si="5"/>
        <v>20</v>
      </c>
      <c r="M89" s="20">
        <f t="shared" si="39"/>
        <v>0</v>
      </c>
      <c r="N89" s="20">
        <f t="shared" si="39"/>
        <v>0</v>
      </c>
      <c r="O89" s="20">
        <f t="shared" si="2"/>
        <v>0</v>
      </c>
      <c r="P89" s="20">
        <f t="shared" si="39"/>
        <v>0</v>
      </c>
      <c r="Q89" s="20">
        <f t="shared" si="39"/>
        <v>20</v>
      </c>
      <c r="R89" s="20">
        <f t="shared" si="39"/>
        <v>20</v>
      </c>
      <c r="S89" s="20">
        <f t="shared" si="39"/>
        <v>0</v>
      </c>
      <c r="T89" s="20">
        <f t="shared" si="39"/>
        <v>0</v>
      </c>
      <c r="U89" s="20">
        <f t="shared" si="39"/>
        <v>0</v>
      </c>
      <c r="V89" s="20">
        <f t="shared" si="39"/>
        <v>0</v>
      </c>
      <c r="W89" s="20">
        <f t="shared" si="39"/>
        <v>100</v>
      </c>
      <c r="X89" s="21">
        <f t="shared" si="39"/>
        <v>0</v>
      </c>
    </row>
    <row r="90" spans="1:24" ht="14.25" customHeight="1">
      <c r="A90" s="252"/>
      <c r="B90" s="15"/>
      <c r="C90" s="13" t="s">
        <v>6</v>
      </c>
      <c r="D90" s="19">
        <f t="shared" si="24"/>
        <v>100</v>
      </c>
      <c r="E90" s="20">
        <f t="shared" si="24"/>
        <v>0</v>
      </c>
      <c r="F90" s="20">
        <f t="shared" si="24"/>
        <v>0</v>
      </c>
      <c r="G90" s="20">
        <f aca="true" t="shared" si="40" ref="G90:X90">IF($D42=0,0,G42/$D42*100)</f>
        <v>0</v>
      </c>
      <c r="H90" s="20">
        <f t="shared" si="40"/>
        <v>100</v>
      </c>
      <c r="I90" s="20">
        <f t="shared" si="40"/>
        <v>0</v>
      </c>
      <c r="J90" s="20">
        <f t="shared" si="40"/>
        <v>0</v>
      </c>
      <c r="K90" s="20">
        <f t="shared" si="40"/>
        <v>0</v>
      </c>
      <c r="L90" s="20">
        <f t="shared" si="5"/>
        <v>0</v>
      </c>
      <c r="M90" s="20">
        <f t="shared" si="40"/>
        <v>0</v>
      </c>
      <c r="N90" s="20">
        <f t="shared" si="40"/>
        <v>0</v>
      </c>
      <c r="O90" s="20">
        <f t="shared" si="2"/>
        <v>0</v>
      </c>
      <c r="P90" s="20">
        <f t="shared" si="40"/>
        <v>0</v>
      </c>
      <c r="Q90" s="20">
        <f t="shared" si="40"/>
        <v>0</v>
      </c>
      <c r="R90" s="20">
        <f t="shared" si="40"/>
        <v>0</v>
      </c>
      <c r="S90" s="20">
        <f t="shared" si="40"/>
        <v>0</v>
      </c>
      <c r="T90" s="20">
        <f t="shared" si="40"/>
        <v>0</v>
      </c>
      <c r="U90" s="20">
        <f t="shared" si="40"/>
        <v>0</v>
      </c>
      <c r="V90" s="20">
        <f t="shared" si="40"/>
        <v>0</v>
      </c>
      <c r="W90" s="20">
        <f t="shared" si="40"/>
        <v>100</v>
      </c>
      <c r="X90" s="21">
        <f t="shared" si="40"/>
        <v>0</v>
      </c>
    </row>
    <row r="91" spans="1:24" ht="14.25" customHeight="1">
      <c r="A91" s="252"/>
      <c r="B91" s="264" t="s">
        <v>16</v>
      </c>
      <c r="C91" s="13" t="s">
        <v>4</v>
      </c>
      <c r="D91" s="19">
        <f t="shared" si="24"/>
        <v>100</v>
      </c>
      <c r="E91" s="20">
        <f t="shared" si="24"/>
        <v>0</v>
      </c>
      <c r="F91" s="20">
        <f t="shared" si="24"/>
        <v>0</v>
      </c>
      <c r="G91" s="20">
        <f aca="true" t="shared" si="41" ref="G91:X91">IF($D43=0,0,G43/$D43*100)</f>
        <v>8.333333333333332</v>
      </c>
      <c r="H91" s="20">
        <f t="shared" si="41"/>
        <v>50</v>
      </c>
      <c r="I91" s="20">
        <f t="shared" si="41"/>
        <v>4.166666666666666</v>
      </c>
      <c r="J91" s="20">
        <f t="shared" si="41"/>
        <v>0</v>
      </c>
      <c r="K91" s="20">
        <f t="shared" si="41"/>
        <v>0</v>
      </c>
      <c r="L91" s="20">
        <f t="shared" si="5"/>
        <v>29.166666666666668</v>
      </c>
      <c r="M91" s="20">
        <f t="shared" si="41"/>
        <v>0</v>
      </c>
      <c r="N91" s="20">
        <f t="shared" si="41"/>
        <v>0</v>
      </c>
      <c r="O91" s="20">
        <f t="shared" si="2"/>
        <v>0</v>
      </c>
      <c r="P91" s="20">
        <f t="shared" si="41"/>
        <v>8.333333333333332</v>
      </c>
      <c r="Q91" s="20">
        <f t="shared" si="41"/>
        <v>29.166666666666668</v>
      </c>
      <c r="R91" s="20">
        <f t="shared" si="41"/>
        <v>29.166666666666668</v>
      </c>
      <c r="S91" s="20">
        <f t="shared" si="41"/>
        <v>0</v>
      </c>
      <c r="T91" s="20">
        <f t="shared" si="41"/>
        <v>0</v>
      </c>
      <c r="U91" s="20">
        <f t="shared" si="41"/>
        <v>0</v>
      </c>
      <c r="V91" s="20">
        <f t="shared" si="41"/>
        <v>0</v>
      </c>
      <c r="W91" s="20">
        <f t="shared" si="41"/>
        <v>58.333333333333336</v>
      </c>
      <c r="X91" s="21">
        <f t="shared" si="41"/>
        <v>0</v>
      </c>
    </row>
    <row r="92" spans="1:24" ht="14.25" customHeight="1">
      <c r="A92" s="252"/>
      <c r="B92" s="265"/>
      <c r="C92" s="13" t="s">
        <v>5</v>
      </c>
      <c r="D92" s="19">
        <f t="shared" si="24"/>
        <v>100</v>
      </c>
      <c r="E92" s="20">
        <f t="shared" si="24"/>
        <v>0</v>
      </c>
      <c r="F92" s="20">
        <f t="shared" si="24"/>
        <v>0</v>
      </c>
      <c r="G92" s="20">
        <f aca="true" t="shared" si="42" ref="G92:X92">IF($D44=0,0,G44/$D44*100)</f>
        <v>0</v>
      </c>
      <c r="H92" s="20">
        <f t="shared" si="42"/>
        <v>27.27272727272727</v>
      </c>
      <c r="I92" s="20">
        <f t="shared" si="42"/>
        <v>9.090909090909092</v>
      </c>
      <c r="J92" s="20">
        <f t="shared" si="42"/>
        <v>0</v>
      </c>
      <c r="K92" s="20">
        <f t="shared" si="42"/>
        <v>0</v>
      </c>
      <c r="L92" s="20">
        <f t="shared" si="5"/>
        <v>54.54545454545454</v>
      </c>
      <c r="M92" s="20">
        <f t="shared" si="42"/>
        <v>0</v>
      </c>
      <c r="N92" s="20">
        <f t="shared" si="42"/>
        <v>0</v>
      </c>
      <c r="O92" s="20">
        <f t="shared" si="2"/>
        <v>0</v>
      </c>
      <c r="P92" s="20">
        <f t="shared" si="42"/>
        <v>9.090909090909092</v>
      </c>
      <c r="Q92" s="20">
        <f t="shared" si="42"/>
        <v>54.54545454545454</v>
      </c>
      <c r="R92" s="20">
        <f t="shared" si="42"/>
        <v>54.54545454545454</v>
      </c>
      <c r="S92" s="20">
        <f t="shared" si="42"/>
        <v>0</v>
      </c>
      <c r="T92" s="20">
        <f t="shared" si="42"/>
        <v>0</v>
      </c>
      <c r="U92" s="20">
        <f t="shared" si="42"/>
        <v>0</v>
      </c>
      <c r="V92" s="20">
        <f t="shared" si="42"/>
        <v>0</v>
      </c>
      <c r="W92" s="20">
        <f t="shared" si="42"/>
        <v>72.72727272727273</v>
      </c>
      <c r="X92" s="21">
        <f t="shared" si="42"/>
        <v>0</v>
      </c>
    </row>
    <row r="93" spans="1:24" ht="14.25" customHeight="1">
      <c r="A93" s="252"/>
      <c r="B93" s="266"/>
      <c r="C93" s="13" t="s">
        <v>6</v>
      </c>
      <c r="D93" s="19">
        <f t="shared" si="24"/>
        <v>100</v>
      </c>
      <c r="E93" s="20">
        <f t="shared" si="24"/>
        <v>0</v>
      </c>
      <c r="F93" s="20">
        <f t="shared" si="24"/>
        <v>0</v>
      </c>
      <c r="G93" s="20">
        <f aca="true" t="shared" si="43" ref="G93:X93">IF($D45=0,0,G45/$D45*100)</f>
        <v>15.384615384615385</v>
      </c>
      <c r="H93" s="20">
        <f t="shared" si="43"/>
        <v>69.23076923076923</v>
      </c>
      <c r="I93" s="20">
        <f t="shared" si="43"/>
        <v>0</v>
      </c>
      <c r="J93" s="20">
        <f t="shared" si="43"/>
        <v>0</v>
      </c>
      <c r="K93" s="20">
        <f t="shared" si="43"/>
        <v>0</v>
      </c>
      <c r="L93" s="20">
        <f t="shared" si="5"/>
        <v>7.6923076923076925</v>
      </c>
      <c r="M93" s="20">
        <f t="shared" si="43"/>
        <v>0</v>
      </c>
      <c r="N93" s="20">
        <f t="shared" si="43"/>
        <v>0</v>
      </c>
      <c r="O93" s="20">
        <f t="shared" si="2"/>
        <v>0</v>
      </c>
      <c r="P93" s="20">
        <f t="shared" si="43"/>
        <v>7.6923076923076925</v>
      </c>
      <c r="Q93" s="20">
        <f t="shared" si="43"/>
        <v>7.6923076923076925</v>
      </c>
      <c r="R93" s="20">
        <f t="shared" si="43"/>
        <v>7.6923076923076925</v>
      </c>
      <c r="S93" s="20">
        <f t="shared" si="43"/>
        <v>0</v>
      </c>
      <c r="T93" s="20">
        <f t="shared" si="43"/>
        <v>0</v>
      </c>
      <c r="U93" s="20">
        <f t="shared" si="43"/>
        <v>0</v>
      </c>
      <c r="V93" s="20">
        <f t="shared" si="43"/>
        <v>0</v>
      </c>
      <c r="W93" s="20">
        <f t="shared" si="43"/>
        <v>46.15384615384615</v>
      </c>
      <c r="X93" s="21">
        <f t="shared" si="43"/>
        <v>0</v>
      </c>
    </row>
    <row r="94" spans="1:24" ht="14.25" customHeight="1">
      <c r="A94" s="252"/>
      <c r="B94" s="12"/>
      <c r="C94" s="13" t="s">
        <v>4</v>
      </c>
      <c r="D94" s="19">
        <f t="shared" si="24"/>
        <v>100</v>
      </c>
      <c r="E94" s="20">
        <f t="shared" si="24"/>
        <v>6.4</v>
      </c>
      <c r="F94" s="20">
        <f t="shared" si="24"/>
        <v>7.733333333333333</v>
      </c>
      <c r="G94" s="20">
        <f aca="true" t="shared" si="44" ref="G94:X94">IF($D46=0,0,G46/$D46*100)</f>
        <v>4.8</v>
      </c>
      <c r="H94" s="20">
        <f t="shared" si="44"/>
        <v>12.266666666666666</v>
      </c>
      <c r="I94" s="20">
        <f t="shared" si="44"/>
        <v>2.1333333333333333</v>
      </c>
      <c r="J94" s="20">
        <f t="shared" si="44"/>
        <v>0</v>
      </c>
      <c r="K94" s="20">
        <f t="shared" si="44"/>
        <v>0</v>
      </c>
      <c r="L94" s="20">
        <f t="shared" si="5"/>
        <v>63.46666666666667</v>
      </c>
      <c r="M94" s="20">
        <f t="shared" si="44"/>
        <v>1.0666666666666667</v>
      </c>
      <c r="N94" s="20">
        <f t="shared" si="44"/>
        <v>1.866666666666667</v>
      </c>
      <c r="O94" s="20">
        <f t="shared" si="2"/>
        <v>0.26666666666666666</v>
      </c>
      <c r="P94" s="20">
        <f t="shared" si="44"/>
        <v>0</v>
      </c>
      <c r="Q94" s="20">
        <f t="shared" si="44"/>
        <v>63.46666666666667</v>
      </c>
      <c r="R94" s="20">
        <f t="shared" si="44"/>
        <v>53.6</v>
      </c>
      <c r="S94" s="20">
        <f t="shared" si="44"/>
        <v>7.199999999999999</v>
      </c>
      <c r="T94" s="20">
        <f t="shared" si="44"/>
        <v>0.8</v>
      </c>
      <c r="U94" s="20">
        <f t="shared" si="44"/>
        <v>1.866666666666667</v>
      </c>
      <c r="V94" s="20">
        <f t="shared" si="44"/>
        <v>0</v>
      </c>
      <c r="W94" s="20">
        <f t="shared" si="44"/>
        <v>74.93333333333332</v>
      </c>
      <c r="X94" s="21">
        <f t="shared" si="44"/>
        <v>1.0666666666666667</v>
      </c>
    </row>
    <row r="95" spans="1:24" ht="14.25" customHeight="1">
      <c r="A95" s="252"/>
      <c r="B95" s="14" t="s">
        <v>17</v>
      </c>
      <c r="C95" s="13" t="s">
        <v>5</v>
      </c>
      <c r="D95" s="19">
        <f aca="true" t="shared" si="45" ref="D95:W95">IF($D47=0,0,D47/$D47*100)</f>
        <v>100</v>
      </c>
      <c r="E95" s="20">
        <f t="shared" si="45"/>
        <v>4.166666666666666</v>
      </c>
      <c r="F95" s="20">
        <f t="shared" si="45"/>
        <v>2.083333333333333</v>
      </c>
      <c r="G95" s="20">
        <f t="shared" si="45"/>
        <v>0.5208333333333333</v>
      </c>
      <c r="H95" s="20">
        <f t="shared" si="45"/>
        <v>5.729166666666666</v>
      </c>
      <c r="I95" s="20">
        <f t="shared" si="45"/>
        <v>2.604166666666667</v>
      </c>
      <c r="J95" s="20">
        <f t="shared" si="45"/>
        <v>0</v>
      </c>
      <c r="K95" s="20">
        <f t="shared" si="45"/>
        <v>0</v>
      </c>
      <c r="L95" s="20">
        <f t="shared" si="5"/>
        <v>79.6875</v>
      </c>
      <c r="M95" s="20">
        <f t="shared" si="45"/>
        <v>1.0416666666666665</v>
      </c>
      <c r="N95" s="20">
        <f t="shared" si="45"/>
        <v>3.6458333333333335</v>
      </c>
      <c r="O95" s="20">
        <f t="shared" si="2"/>
        <v>0.5208333333333333</v>
      </c>
      <c r="P95" s="20">
        <f t="shared" si="45"/>
        <v>0</v>
      </c>
      <c r="Q95" s="20">
        <f t="shared" si="45"/>
        <v>79.6875</v>
      </c>
      <c r="R95" s="20">
        <f t="shared" si="45"/>
        <v>68.75</v>
      </c>
      <c r="S95" s="20">
        <f t="shared" si="45"/>
        <v>9.375</v>
      </c>
      <c r="T95" s="20">
        <f t="shared" si="45"/>
        <v>1.5625</v>
      </c>
      <c r="U95" s="20">
        <f t="shared" si="45"/>
        <v>0</v>
      </c>
      <c r="V95" s="20">
        <f t="shared" si="45"/>
        <v>0</v>
      </c>
      <c r="W95" s="20">
        <f t="shared" si="45"/>
        <v>74.47916666666666</v>
      </c>
      <c r="X95" s="21">
        <f>IF($D47=0,0,X47/$D47*100)</f>
        <v>1.0416666666666665</v>
      </c>
    </row>
    <row r="96" spans="1:24" ht="14.25" customHeight="1">
      <c r="A96" s="253"/>
      <c r="B96" s="15"/>
      <c r="C96" s="13" t="s">
        <v>6</v>
      </c>
      <c r="D96" s="22">
        <f aca="true" t="shared" si="46" ref="D96:X96">IF($D48=0,0,D48/$D48*100)</f>
        <v>100</v>
      </c>
      <c r="E96" s="23">
        <f>IF($D48=0,0,E48/$D48*100)</f>
        <v>8.743169398907105</v>
      </c>
      <c r="F96" s="23">
        <f t="shared" si="46"/>
        <v>13.661202185792352</v>
      </c>
      <c r="G96" s="23">
        <f t="shared" si="46"/>
        <v>9.289617486338798</v>
      </c>
      <c r="H96" s="23">
        <f t="shared" si="46"/>
        <v>19.12568306010929</v>
      </c>
      <c r="I96" s="23">
        <f t="shared" si="46"/>
        <v>1.639344262295082</v>
      </c>
      <c r="J96" s="23">
        <f t="shared" si="46"/>
        <v>0</v>
      </c>
      <c r="K96" s="23">
        <f t="shared" si="46"/>
        <v>0</v>
      </c>
      <c r="L96" s="23">
        <f t="shared" si="5"/>
        <v>46.44808743169399</v>
      </c>
      <c r="M96" s="23">
        <f t="shared" si="46"/>
        <v>1.092896174863388</v>
      </c>
      <c r="N96" s="23">
        <f t="shared" si="46"/>
        <v>0</v>
      </c>
      <c r="O96" s="23">
        <f t="shared" si="2"/>
        <v>0</v>
      </c>
      <c r="P96" s="23">
        <f t="shared" si="46"/>
        <v>0</v>
      </c>
      <c r="Q96" s="23">
        <f>IF($D48=0,0,Q48/$D48*100)</f>
        <v>46.44808743169399</v>
      </c>
      <c r="R96" s="23">
        <f t="shared" si="46"/>
        <v>37.704918032786885</v>
      </c>
      <c r="S96" s="23">
        <f t="shared" si="46"/>
        <v>4.918032786885246</v>
      </c>
      <c r="T96" s="23">
        <f t="shared" si="46"/>
        <v>0</v>
      </c>
      <c r="U96" s="23">
        <f t="shared" si="46"/>
        <v>3.825136612021858</v>
      </c>
      <c r="V96" s="23">
        <f t="shared" si="46"/>
        <v>0</v>
      </c>
      <c r="W96" s="23">
        <f>IF($D48=0,0,W48/$D48*100)</f>
        <v>75.40983606557377</v>
      </c>
      <c r="X96" s="24">
        <f t="shared" si="46"/>
        <v>1.092896174863388</v>
      </c>
    </row>
  </sheetData>
  <sheetProtection/>
  <mergeCells count="56">
    <mergeCell ref="B91:B93"/>
    <mergeCell ref="A58:A63"/>
    <mergeCell ref="O51:O54"/>
    <mergeCell ref="T52:T54"/>
    <mergeCell ref="H51:H54"/>
    <mergeCell ref="N51:N54"/>
    <mergeCell ref="P51:P54"/>
    <mergeCell ref="I51:I54"/>
    <mergeCell ref="J51:K51"/>
    <mergeCell ref="A3:C6"/>
    <mergeCell ref="A10:A15"/>
    <mergeCell ref="E3:E6"/>
    <mergeCell ref="F3:F6"/>
    <mergeCell ref="A64:A96"/>
    <mergeCell ref="E51:E54"/>
    <mergeCell ref="F51:F54"/>
    <mergeCell ref="A51:C54"/>
    <mergeCell ref="D51:D54"/>
    <mergeCell ref="A55:B57"/>
    <mergeCell ref="N3:N6"/>
    <mergeCell ref="P3:P6"/>
    <mergeCell ref="M3:M6"/>
    <mergeCell ref="L3:L6"/>
    <mergeCell ref="O3:O6"/>
    <mergeCell ref="G3:G6"/>
    <mergeCell ref="H3:H6"/>
    <mergeCell ref="J4:J6"/>
    <mergeCell ref="I3:I6"/>
    <mergeCell ref="J3:K3"/>
    <mergeCell ref="K4:K6"/>
    <mergeCell ref="M51:M54"/>
    <mergeCell ref="J52:J54"/>
    <mergeCell ref="K52:K54"/>
    <mergeCell ref="A7:B9"/>
    <mergeCell ref="D3:D6"/>
    <mergeCell ref="A16:A48"/>
    <mergeCell ref="L51:L54"/>
    <mergeCell ref="B43:B45"/>
    <mergeCell ref="G51:G54"/>
    <mergeCell ref="X51:X54"/>
    <mergeCell ref="Q52:Q54"/>
    <mergeCell ref="R52:R54"/>
    <mergeCell ref="S52:S54"/>
    <mergeCell ref="V52:V54"/>
    <mergeCell ref="Q51:V51"/>
    <mergeCell ref="W51:W54"/>
    <mergeCell ref="U52:U54"/>
    <mergeCell ref="X3:X6"/>
    <mergeCell ref="Q4:Q6"/>
    <mergeCell ref="R4:R6"/>
    <mergeCell ref="S4:S6"/>
    <mergeCell ref="V4:V6"/>
    <mergeCell ref="Q3:V3"/>
    <mergeCell ref="W3:W6"/>
    <mergeCell ref="U4:U6"/>
    <mergeCell ref="T4:T6"/>
  </mergeCells>
  <printOptions/>
  <pageMargins left="0.5905511811023623" right="0.1968503937007874" top="0.4724409448818898" bottom="0.5905511811023623" header="0" footer="0"/>
  <pageSetup blackAndWhite="1" firstPageNumber="114" useFirstPageNumber="1" horizontalDpi="600" verticalDpi="600" orientation="landscape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5"/>
  <sheetViews>
    <sheetView zoomScale="85" zoomScaleNormal="85" zoomScalePageLayoutView="0" workbookViewId="0" topLeftCell="A1">
      <selection activeCell="K57" sqref="K57"/>
    </sheetView>
  </sheetViews>
  <sheetFormatPr defaultColWidth="9.00390625" defaultRowHeight="13.5"/>
  <cols>
    <col min="1" max="1" width="12.625" style="1" customWidth="1"/>
    <col min="2" max="7" width="12.50390625" style="1" customWidth="1"/>
    <col min="8" max="16384" width="9.00390625" style="1" customWidth="1"/>
  </cols>
  <sheetData>
    <row r="1" spans="1:24" ht="15" customHeight="1">
      <c r="A1" s="3" t="s">
        <v>74</v>
      </c>
      <c r="B1" s="3"/>
      <c r="V1" s="3"/>
      <c r="W1" s="3"/>
      <c r="X1" s="3"/>
    </row>
    <row r="2" spans="1:6" ht="30" customHeight="1">
      <c r="A2" s="184" t="s">
        <v>132</v>
      </c>
      <c r="B2" s="185"/>
      <c r="C2" s="185"/>
      <c r="F2" s="1" t="s">
        <v>133</v>
      </c>
    </row>
    <row r="3" spans="1:7" ht="18.75" customHeight="1">
      <c r="A3" s="282" t="s">
        <v>134</v>
      </c>
      <c r="B3" s="284" t="s">
        <v>135</v>
      </c>
      <c r="C3" s="285"/>
      <c r="D3" s="286"/>
      <c r="E3" s="284" t="s">
        <v>136</v>
      </c>
      <c r="F3" s="285"/>
      <c r="G3" s="286"/>
    </row>
    <row r="4" spans="1:7" ht="18.75" customHeight="1">
      <c r="A4" s="283"/>
      <c r="B4" s="117" t="s">
        <v>0</v>
      </c>
      <c r="C4" s="117" t="s">
        <v>113</v>
      </c>
      <c r="D4" s="117" t="s">
        <v>112</v>
      </c>
      <c r="E4" s="117" t="s">
        <v>0</v>
      </c>
      <c r="F4" s="117" t="s">
        <v>113</v>
      </c>
      <c r="G4" s="117" t="s">
        <v>112</v>
      </c>
    </row>
    <row r="5" spans="1:7" ht="12.75" customHeight="1">
      <c r="A5" s="186" t="s">
        <v>137</v>
      </c>
      <c r="B5" s="187">
        <f>SUM(B7:B54)</f>
        <v>2059</v>
      </c>
      <c r="C5" s="188">
        <f>SUM(C7:C54)</f>
        <v>1212</v>
      </c>
      <c r="D5" s="114">
        <f>SUM(D7:D54)</f>
        <v>847</v>
      </c>
      <c r="E5" s="189">
        <f>B5/B$5*100</f>
        <v>100</v>
      </c>
      <c r="F5" s="17">
        <f>C5/C$5*100</f>
        <v>100</v>
      </c>
      <c r="G5" s="18">
        <f>D5/D$5*100</f>
        <v>100</v>
      </c>
    </row>
    <row r="6" spans="1:7" ht="12.75" customHeight="1">
      <c r="A6" s="190"/>
      <c r="B6" s="191"/>
      <c r="C6" s="145"/>
      <c r="D6" s="107"/>
      <c r="E6" s="192"/>
      <c r="F6" s="20"/>
      <c r="G6" s="21"/>
    </row>
    <row r="7" spans="1:7" ht="12.75" customHeight="1">
      <c r="A7" s="190" t="s">
        <v>138</v>
      </c>
      <c r="B7" s="193">
        <f>C7+D7</f>
        <v>2</v>
      </c>
      <c r="C7" s="177">
        <v>2</v>
      </c>
      <c r="D7" s="194">
        <v>0</v>
      </c>
      <c r="E7" s="192">
        <f>B7/B$5*100</f>
        <v>0.09713453132588634</v>
      </c>
      <c r="F7" s="20">
        <f>C7/C$5*100</f>
        <v>0.16501650165016502</v>
      </c>
      <c r="G7" s="21">
        <f>D7/D$5*100</f>
        <v>0</v>
      </c>
    </row>
    <row r="8" spans="1:7" ht="25.5" customHeight="1">
      <c r="A8" s="190" t="s">
        <v>139</v>
      </c>
      <c r="B8" s="193">
        <f aca="true" t="shared" si="0" ref="B8:B53">C8+D8</f>
        <v>0</v>
      </c>
      <c r="C8" s="194">
        <v>0</v>
      </c>
      <c r="D8" s="194">
        <v>0</v>
      </c>
      <c r="E8" s="192">
        <f aca="true" t="shared" si="1" ref="E8:G23">B8/B$5*100</f>
        <v>0</v>
      </c>
      <c r="F8" s="20">
        <f t="shared" si="1"/>
        <v>0</v>
      </c>
      <c r="G8" s="21">
        <f t="shared" si="1"/>
        <v>0</v>
      </c>
    </row>
    <row r="9" spans="1:7" ht="12.75" customHeight="1">
      <c r="A9" s="190" t="s">
        <v>140</v>
      </c>
      <c r="B9" s="193">
        <f t="shared" si="0"/>
        <v>0</v>
      </c>
      <c r="C9" s="194">
        <v>0</v>
      </c>
      <c r="D9" s="194">
        <v>0</v>
      </c>
      <c r="E9" s="192">
        <f t="shared" si="1"/>
        <v>0</v>
      </c>
      <c r="F9" s="20">
        <f t="shared" si="1"/>
        <v>0</v>
      </c>
      <c r="G9" s="21">
        <f t="shared" si="1"/>
        <v>0</v>
      </c>
    </row>
    <row r="10" spans="1:7" ht="12.75" customHeight="1">
      <c r="A10" s="190" t="s">
        <v>141</v>
      </c>
      <c r="B10" s="193">
        <f t="shared" si="0"/>
        <v>0</v>
      </c>
      <c r="C10" s="194">
        <v>0</v>
      </c>
      <c r="D10" s="194">
        <v>0</v>
      </c>
      <c r="E10" s="192">
        <f t="shared" si="1"/>
        <v>0</v>
      </c>
      <c r="F10" s="20">
        <f t="shared" si="1"/>
        <v>0</v>
      </c>
      <c r="G10" s="21">
        <f t="shared" si="1"/>
        <v>0</v>
      </c>
    </row>
    <row r="11" spans="1:7" ht="12.75" customHeight="1">
      <c r="A11" s="190" t="s">
        <v>142</v>
      </c>
      <c r="B11" s="193">
        <f t="shared" si="0"/>
        <v>0</v>
      </c>
      <c r="C11" s="194">
        <v>0</v>
      </c>
      <c r="D11" s="194">
        <v>0</v>
      </c>
      <c r="E11" s="20">
        <f t="shared" si="1"/>
        <v>0</v>
      </c>
      <c r="F11" s="20">
        <f t="shared" si="1"/>
        <v>0</v>
      </c>
      <c r="G11" s="21">
        <f t="shared" si="1"/>
        <v>0</v>
      </c>
    </row>
    <row r="12" spans="1:7" ht="12.75" customHeight="1">
      <c r="A12" s="190" t="s">
        <v>143</v>
      </c>
      <c r="B12" s="193">
        <f t="shared" si="0"/>
        <v>0</v>
      </c>
      <c r="C12" s="194">
        <v>0</v>
      </c>
      <c r="D12" s="194">
        <v>0</v>
      </c>
      <c r="E12" s="20">
        <f t="shared" si="1"/>
        <v>0</v>
      </c>
      <c r="F12" s="20">
        <f t="shared" si="1"/>
        <v>0</v>
      </c>
      <c r="G12" s="21">
        <f t="shared" si="1"/>
        <v>0</v>
      </c>
    </row>
    <row r="13" spans="1:7" ht="12.75" customHeight="1">
      <c r="A13" s="190" t="s">
        <v>144</v>
      </c>
      <c r="B13" s="193">
        <f t="shared" si="0"/>
        <v>0</v>
      </c>
      <c r="C13" s="194">
        <v>0</v>
      </c>
      <c r="D13" s="194">
        <v>0</v>
      </c>
      <c r="E13" s="20">
        <f t="shared" si="1"/>
        <v>0</v>
      </c>
      <c r="F13" s="20">
        <f t="shared" si="1"/>
        <v>0</v>
      </c>
      <c r="G13" s="21">
        <f t="shared" si="1"/>
        <v>0</v>
      </c>
    </row>
    <row r="14" spans="1:7" ht="25.5" customHeight="1">
      <c r="A14" s="190" t="s">
        <v>145</v>
      </c>
      <c r="B14" s="193">
        <f t="shared" si="0"/>
        <v>0</v>
      </c>
      <c r="C14" s="194">
        <v>0</v>
      </c>
      <c r="D14" s="194">
        <v>0</v>
      </c>
      <c r="E14" s="20">
        <f t="shared" si="1"/>
        <v>0</v>
      </c>
      <c r="F14" s="20">
        <f t="shared" si="1"/>
        <v>0</v>
      </c>
      <c r="G14" s="21">
        <f t="shared" si="1"/>
        <v>0</v>
      </c>
    </row>
    <row r="15" spans="1:7" ht="12.75" customHeight="1">
      <c r="A15" s="190" t="s">
        <v>146</v>
      </c>
      <c r="B15" s="193">
        <f t="shared" si="0"/>
        <v>0</v>
      </c>
      <c r="C15" s="194">
        <v>0</v>
      </c>
      <c r="D15" s="194">
        <v>0</v>
      </c>
      <c r="E15" s="20">
        <f t="shared" si="1"/>
        <v>0</v>
      </c>
      <c r="F15" s="20">
        <f t="shared" si="1"/>
        <v>0</v>
      </c>
      <c r="G15" s="21">
        <f t="shared" si="1"/>
        <v>0</v>
      </c>
    </row>
    <row r="16" spans="1:7" ht="12.75" customHeight="1">
      <c r="A16" s="190" t="s">
        <v>147</v>
      </c>
      <c r="B16" s="193">
        <f t="shared" si="0"/>
        <v>0</v>
      </c>
      <c r="C16" s="177">
        <v>0</v>
      </c>
      <c r="D16" s="194">
        <v>0</v>
      </c>
      <c r="E16" s="20">
        <f t="shared" si="1"/>
        <v>0</v>
      </c>
      <c r="F16" s="20">
        <f t="shared" si="1"/>
        <v>0</v>
      </c>
      <c r="G16" s="21">
        <f t="shared" si="1"/>
        <v>0</v>
      </c>
    </row>
    <row r="17" spans="1:7" ht="12.75" customHeight="1">
      <c r="A17" s="190" t="s">
        <v>148</v>
      </c>
      <c r="B17" s="193">
        <f t="shared" si="0"/>
        <v>0</v>
      </c>
      <c r="C17" s="177">
        <v>0</v>
      </c>
      <c r="D17" s="194">
        <v>0</v>
      </c>
      <c r="E17" s="20">
        <f t="shared" si="1"/>
        <v>0</v>
      </c>
      <c r="F17" s="20">
        <f t="shared" si="1"/>
        <v>0</v>
      </c>
      <c r="G17" s="21">
        <f t="shared" si="1"/>
        <v>0</v>
      </c>
    </row>
    <row r="18" spans="1:7" ht="12.75" customHeight="1">
      <c r="A18" s="190" t="s">
        <v>149</v>
      </c>
      <c r="B18" s="193">
        <f t="shared" si="0"/>
        <v>2</v>
      </c>
      <c r="C18" s="177">
        <v>2</v>
      </c>
      <c r="D18" s="194">
        <v>0</v>
      </c>
      <c r="E18" s="20">
        <f t="shared" si="1"/>
        <v>0.09713453132588634</v>
      </c>
      <c r="F18" s="20">
        <f t="shared" si="1"/>
        <v>0.16501650165016502</v>
      </c>
      <c r="G18" s="21">
        <f t="shared" si="1"/>
        <v>0</v>
      </c>
    </row>
    <row r="19" spans="1:7" ht="12.75" customHeight="1">
      <c r="A19" s="190" t="s">
        <v>150</v>
      </c>
      <c r="B19" s="193">
        <f t="shared" si="0"/>
        <v>9</v>
      </c>
      <c r="C19" s="177">
        <v>4</v>
      </c>
      <c r="D19" s="194">
        <v>5</v>
      </c>
      <c r="E19" s="20">
        <f t="shared" si="1"/>
        <v>0.4371053909664886</v>
      </c>
      <c r="F19" s="20">
        <f t="shared" si="1"/>
        <v>0.33003300330033003</v>
      </c>
      <c r="G19" s="21">
        <f t="shared" si="1"/>
        <v>0.5903187721369539</v>
      </c>
    </row>
    <row r="20" spans="1:7" ht="12.75" customHeight="1">
      <c r="A20" s="190" t="s">
        <v>151</v>
      </c>
      <c r="B20" s="193">
        <f t="shared" si="0"/>
        <v>2</v>
      </c>
      <c r="C20" s="177">
        <v>2</v>
      </c>
      <c r="D20" s="177">
        <v>0</v>
      </c>
      <c r="E20" s="20">
        <f t="shared" si="1"/>
        <v>0.09713453132588634</v>
      </c>
      <c r="F20" s="20">
        <f t="shared" si="1"/>
        <v>0.16501650165016502</v>
      </c>
      <c r="G20" s="21">
        <f t="shared" si="1"/>
        <v>0</v>
      </c>
    </row>
    <row r="21" spans="1:7" ht="25.5" customHeight="1">
      <c r="A21" s="190" t="s">
        <v>152</v>
      </c>
      <c r="B21" s="193">
        <f t="shared" si="0"/>
        <v>0</v>
      </c>
      <c r="C21" s="194">
        <v>0</v>
      </c>
      <c r="D21" s="194">
        <v>0</v>
      </c>
      <c r="E21" s="20">
        <f t="shared" si="1"/>
        <v>0</v>
      </c>
      <c r="F21" s="20">
        <f t="shared" si="1"/>
        <v>0</v>
      </c>
      <c r="G21" s="21">
        <f t="shared" si="1"/>
        <v>0</v>
      </c>
    </row>
    <row r="22" spans="1:7" ht="12.75" customHeight="1">
      <c r="A22" s="190" t="s">
        <v>153</v>
      </c>
      <c r="B22" s="193">
        <f t="shared" si="0"/>
        <v>0</v>
      </c>
      <c r="C22" s="194">
        <v>0</v>
      </c>
      <c r="D22" s="194">
        <v>0</v>
      </c>
      <c r="E22" s="20">
        <f t="shared" si="1"/>
        <v>0</v>
      </c>
      <c r="F22" s="20">
        <f t="shared" si="1"/>
        <v>0</v>
      </c>
      <c r="G22" s="21">
        <f t="shared" si="1"/>
        <v>0</v>
      </c>
    </row>
    <row r="23" spans="1:7" ht="12.75" customHeight="1">
      <c r="A23" s="190" t="s">
        <v>154</v>
      </c>
      <c r="B23" s="193">
        <f t="shared" si="0"/>
        <v>1</v>
      </c>
      <c r="C23" s="194">
        <v>0</v>
      </c>
      <c r="D23" s="194">
        <v>1</v>
      </c>
      <c r="E23" s="20">
        <f t="shared" si="1"/>
        <v>0.04856726566294317</v>
      </c>
      <c r="F23" s="20">
        <f t="shared" si="1"/>
        <v>0</v>
      </c>
      <c r="G23" s="21">
        <f t="shared" si="1"/>
        <v>0.11806375442739078</v>
      </c>
    </row>
    <row r="24" spans="1:7" ht="12.75" customHeight="1">
      <c r="A24" s="190" t="s">
        <v>155</v>
      </c>
      <c r="B24" s="193">
        <f t="shared" si="0"/>
        <v>2</v>
      </c>
      <c r="C24" s="177">
        <v>2</v>
      </c>
      <c r="D24" s="194">
        <v>0</v>
      </c>
      <c r="E24" s="20">
        <f aca="true" t="shared" si="2" ref="E24:G39">B24/B$5*100</f>
        <v>0.09713453132588634</v>
      </c>
      <c r="F24" s="20">
        <f t="shared" si="2"/>
        <v>0.16501650165016502</v>
      </c>
      <c r="G24" s="21">
        <f t="shared" si="2"/>
        <v>0</v>
      </c>
    </row>
    <row r="25" spans="1:7" ht="25.5" customHeight="1">
      <c r="A25" s="190" t="s">
        <v>156</v>
      </c>
      <c r="B25" s="193">
        <f t="shared" si="0"/>
        <v>0</v>
      </c>
      <c r="C25" s="194">
        <v>0</v>
      </c>
      <c r="D25" s="194">
        <v>0</v>
      </c>
      <c r="E25" s="20">
        <f t="shared" si="2"/>
        <v>0</v>
      </c>
      <c r="F25" s="20">
        <f t="shared" si="2"/>
        <v>0</v>
      </c>
      <c r="G25" s="21">
        <f t="shared" si="2"/>
        <v>0</v>
      </c>
    </row>
    <row r="26" spans="1:7" ht="12.75" customHeight="1">
      <c r="A26" s="190" t="s">
        <v>157</v>
      </c>
      <c r="B26" s="193">
        <f t="shared" si="0"/>
        <v>0</v>
      </c>
      <c r="C26" s="194">
        <v>0</v>
      </c>
      <c r="D26" s="194">
        <v>0</v>
      </c>
      <c r="E26" s="20">
        <f t="shared" si="2"/>
        <v>0</v>
      </c>
      <c r="F26" s="20">
        <f t="shared" si="2"/>
        <v>0</v>
      </c>
      <c r="G26" s="21">
        <f t="shared" si="2"/>
        <v>0</v>
      </c>
    </row>
    <row r="27" spans="1:7" ht="12.75" customHeight="1">
      <c r="A27" s="190" t="s">
        <v>158</v>
      </c>
      <c r="B27" s="193">
        <f t="shared" si="0"/>
        <v>4</v>
      </c>
      <c r="C27" s="177">
        <v>3</v>
      </c>
      <c r="D27" s="177">
        <v>1</v>
      </c>
      <c r="E27" s="20">
        <f t="shared" si="2"/>
        <v>0.19426906265177268</v>
      </c>
      <c r="F27" s="20">
        <f t="shared" si="2"/>
        <v>0.24752475247524752</v>
      </c>
      <c r="G27" s="21">
        <f t="shared" si="2"/>
        <v>0.11806375442739078</v>
      </c>
    </row>
    <row r="28" spans="1:7" ht="12.75" customHeight="1">
      <c r="A28" s="190" t="s">
        <v>159</v>
      </c>
      <c r="B28" s="193">
        <f t="shared" si="0"/>
        <v>0</v>
      </c>
      <c r="C28" s="177">
        <v>0</v>
      </c>
      <c r="D28" s="194"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ht="12.75" customHeight="1">
      <c r="A29" s="190" t="s">
        <v>160</v>
      </c>
      <c r="B29" s="193">
        <f t="shared" si="0"/>
        <v>15</v>
      </c>
      <c r="C29" s="177">
        <v>11</v>
      </c>
      <c r="D29" s="177">
        <v>4</v>
      </c>
      <c r="E29" s="20">
        <f t="shared" si="2"/>
        <v>0.7285089849441476</v>
      </c>
      <c r="F29" s="20">
        <f t="shared" si="2"/>
        <v>0.9075907590759077</v>
      </c>
      <c r="G29" s="21">
        <f t="shared" si="2"/>
        <v>0.47225501770956313</v>
      </c>
    </row>
    <row r="30" spans="1:7" ht="12.75" customHeight="1">
      <c r="A30" s="190" t="s">
        <v>161</v>
      </c>
      <c r="B30" s="193">
        <f t="shared" si="0"/>
        <v>10</v>
      </c>
      <c r="C30" s="177">
        <v>6</v>
      </c>
      <c r="D30" s="177">
        <v>4</v>
      </c>
      <c r="E30" s="20">
        <f t="shared" si="2"/>
        <v>0.48567265662943176</v>
      </c>
      <c r="F30" s="20">
        <f t="shared" si="2"/>
        <v>0.49504950495049505</v>
      </c>
      <c r="G30" s="21">
        <f t="shared" si="2"/>
        <v>0.47225501770956313</v>
      </c>
    </row>
    <row r="31" spans="1:7" ht="25.5" customHeight="1">
      <c r="A31" s="190" t="s">
        <v>162</v>
      </c>
      <c r="B31" s="195">
        <f t="shared" si="0"/>
        <v>1838</v>
      </c>
      <c r="C31" s="196">
        <v>1092</v>
      </c>
      <c r="D31" s="196">
        <v>746</v>
      </c>
      <c r="E31" s="20">
        <f t="shared" si="2"/>
        <v>89.26663428848956</v>
      </c>
      <c r="F31" s="20">
        <f t="shared" si="2"/>
        <v>90.0990099009901</v>
      </c>
      <c r="G31" s="21">
        <f t="shared" si="2"/>
        <v>88.07556080283354</v>
      </c>
    </row>
    <row r="32" spans="1:7" ht="12.75" customHeight="1">
      <c r="A32" s="190" t="s">
        <v>163</v>
      </c>
      <c r="B32" s="193">
        <f t="shared" si="0"/>
        <v>109</v>
      </c>
      <c r="C32" s="177">
        <v>50</v>
      </c>
      <c r="D32" s="177">
        <v>59</v>
      </c>
      <c r="E32" s="20">
        <f t="shared" si="2"/>
        <v>5.293831957260807</v>
      </c>
      <c r="F32" s="20">
        <f t="shared" si="2"/>
        <v>4.125412541254125</v>
      </c>
      <c r="G32" s="21">
        <f t="shared" si="2"/>
        <v>6.965761511216057</v>
      </c>
    </row>
    <row r="33" spans="1:7" ht="12.75" customHeight="1">
      <c r="A33" s="190" t="s">
        <v>164</v>
      </c>
      <c r="B33" s="193">
        <f t="shared" si="0"/>
        <v>40</v>
      </c>
      <c r="C33" s="177">
        <v>25</v>
      </c>
      <c r="D33" s="177">
        <v>15</v>
      </c>
      <c r="E33" s="20">
        <f t="shared" si="2"/>
        <v>1.942690626517727</v>
      </c>
      <c r="F33" s="20">
        <f t="shared" si="2"/>
        <v>2.0627062706270625</v>
      </c>
      <c r="G33" s="21">
        <f t="shared" si="2"/>
        <v>1.770956316410862</v>
      </c>
    </row>
    <row r="34" spans="1:7" ht="11.25">
      <c r="A34" s="190" t="s">
        <v>165</v>
      </c>
      <c r="B34" s="193">
        <f t="shared" si="0"/>
        <v>16</v>
      </c>
      <c r="C34" s="177">
        <v>7</v>
      </c>
      <c r="D34" s="177">
        <v>9</v>
      </c>
      <c r="E34" s="20">
        <f t="shared" si="2"/>
        <v>0.7770762506070907</v>
      </c>
      <c r="F34" s="20">
        <f t="shared" si="2"/>
        <v>0.5775577557755776</v>
      </c>
      <c r="G34" s="21">
        <f t="shared" si="2"/>
        <v>1.062573789846517</v>
      </c>
    </row>
    <row r="35" spans="1:7" ht="11.25">
      <c r="A35" s="190" t="s">
        <v>166</v>
      </c>
      <c r="B35" s="193">
        <f t="shared" si="0"/>
        <v>3</v>
      </c>
      <c r="C35" s="177">
        <v>2</v>
      </c>
      <c r="D35" s="177">
        <v>1</v>
      </c>
      <c r="E35" s="20">
        <f t="shared" si="2"/>
        <v>0.1457017969888295</v>
      </c>
      <c r="F35" s="20">
        <f t="shared" si="2"/>
        <v>0.16501650165016502</v>
      </c>
      <c r="G35" s="21">
        <f t="shared" si="2"/>
        <v>0.11806375442739078</v>
      </c>
    </row>
    <row r="36" spans="1:7" ht="11.25">
      <c r="A36" s="190" t="s">
        <v>167</v>
      </c>
      <c r="B36" s="193">
        <f t="shared" si="0"/>
        <v>0</v>
      </c>
      <c r="C36" s="194">
        <v>0</v>
      </c>
      <c r="D36" s="177">
        <v>0</v>
      </c>
      <c r="E36" s="20">
        <f t="shared" si="2"/>
        <v>0</v>
      </c>
      <c r="F36" s="20">
        <f t="shared" si="2"/>
        <v>0</v>
      </c>
      <c r="G36" s="21">
        <f t="shared" si="2"/>
        <v>0</v>
      </c>
    </row>
    <row r="37" spans="1:7" ht="25.5" customHeight="1">
      <c r="A37" s="190" t="s">
        <v>168</v>
      </c>
      <c r="B37" s="193">
        <f t="shared" si="0"/>
        <v>0</v>
      </c>
      <c r="C37" s="194">
        <v>0</v>
      </c>
      <c r="D37" s="194">
        <v>0</v>
      </c>
      <c r="E37" s="20">
        <f t="shared" si="2"/>
        <v>0</v>
      </c>
      <c r="F37" s="20">
        <f t="shared" si="2"/>
        <v>0</v>
      </c>
      <c r="G37" s="21">
        <f t="shared" si="2"/>
        <v>0</v>
      </c>
    </row>
    <row r="38" spans="1:7" ht="11.25">
      <c r="A38" s="190" t="s">
        <v>169</v>
      </c>
      <c r="B38" s="193">
        <f t="shared" si="0"/>
        <v>0</v>
      </c>
      <c r="C38" s="194">
        <v>0</v>
      </c>
      <c r="D38" s="194">
        <v>0</v>
      </c>
      <c r="E38" s="20">
        <f t="shared" si="2"/>
        <v>0</v>
      </c>
      <c r="F38" s="20">
        <f t="shared" si="2"/>
        <v>0</v>
      </c>
      <c r="G38" s="21">
        <f t="shared" si="2"/>
        <v>0</v>
      </c>
    </row>
    <row r="39" spans="1:7" ht="11.25">
      <c r="A39" s="190" t="s">
        <v>170</v>
      </c>
      <c r="B39" s="193">
        <f t="shared" si="0"/>
        <v>0</v>
      </c>
      <c r="C39" s="194">
        <v>0</v>
      </c>
      <c r="D39" s="194">
        <v>0</v>
      </c>
      <c r="E39" s="20">
        <f t="shared" si="2"/>
        <v>0</v>
      </c>
      <c r="F39" s="20">
        <f t="shared" si="2"/>
        <v>0</v>
      </c>
      <c r="G39" s="21">
        <f t="shared" si="2"/>
        <v>0</v>
      </c>
    </row>
    <row r="40" spans="1:7" ht="11.25">
      <c r="A40" s="190" t="s">
        <v>171</v>
      </c>
      <c r="B40" s="193">
        <f t="shared" si="0"/>
        <v>0</v>
      </c>
      <c r="C40" s="194">
        <v>0</v>
      </c>
      <c r="D40" s="194">
        <v>0</v>
      </c>
      <c r="E40" s="20">
        <f aca="true" t="shared" si="3" ref="E40:G53">B40/B$5*100</f>
        <v>0</v>
      </c>
      <c r="F40" s="20">
        <f t="shared" si="3"/>
        <v>0</v>
      </c>
      <c r="G40" s="21">
        <f t="shared" si="3"/>
        <v>0</v>
      </c>
    </row>
    <row r="41" spans="1:7" ht="11.25">
      <c r="A41" s="190" t="s">
        <v>172</v>
      </c>
      <c r="B41" s="193">
        <f t="shared" si="0"/>
        <v>2</v>
      </c>
      <c r="C41" s="194">
        <v>2</v>
      </c>
      <c r="D41" s="194">
        <v>0</v>
      </c>
      <c r="E41" s="20">
        <f t="shared" si="3"/>
        <v>0.09713453132588634</v>
      </c>
      <c r="F41" s="20">
        <f t="shared" si="3"/>
        <v>0.16501650165016502</v>
      </c>
      <c r="G41" s="21">
        <f t="shared" si="3"/>
        <v>0</v>
      </c>
    </row>
    <row r="42" spans="1:7" ht="25.5" customHeight="1">
      <c r="A42" s="190" t="s">
        <v>173</v>
      </c>
      <c r="B42" s="193">
        <f t="shared" si="0"/>
        <v>0</v>
      </c>
      <c r="C42" s="194">
        <v>0</v>
      </c>
      <c r="D42" s="194">
        <v>0</v>
      </c>
      <c r="E42" s="20">
        <f t="shared" si="3"/>
        <v>0</v>
      </c>
      <c r="F42" s="20">
        <f t="shared" si="3"/>
        <v>0</v>
      </c>
      <c r="G42" s="21">
        <f t="shared" si="3"/>
        <v>0</v>
      </c>
    </row>
    <row r="43" spans="1:7" ht="11.25">
      <c r="A43" s="190" t="s">
        <v>174</v>
      </c>
      <c r="B43" s="193">
        <f t="shared" si="0"/>
        <v>1</v>
      </c>
      <c r="C43" s="194">
        <v>0</v>
      </c>
      <c r="D43" s="194">
        <v>1</v>
      </c>
      <c r="E43" s="20">
        <f t="shared" si="3"/>
        <v>0.04856726566294317</v>
      </c>
      <c r="F43" s="20">
        <f t="shared" si="3"/>
        <v>0</v>
      </c>
      <c r="G43" s="21">
        <f t="shared" si="3"/>
        <v>0.11806375442739078</v>
      </c>
    </row>
    <row r="44" spans="1:7" ht="11.25">
      <c r="A44" s="190" t="s">
        <v>175</v>
      </c>
      <c r="B44" s="193">
        <f t="shared" si="0"/>
        <v>0</v>
      </c>
      <c r="C44" s="194">
        <v>0</v>
      </c>
      <c r="D44" s="194">
        <v>0</v>
      </c>
      <c r="E44" s="20">
        <f t="shared" si="3"/>
        <v>0</v>
      </c>
      <c r="F44" s="20">
        <f t="shared" si="3"/>
        <v>0</v>
      </c>
      <c r="G44" s="21">
        <f t="shared" si="3"/>
        <v>0</v>
      </c>
    </row>
    <row r="45" spans="1:7" ht="11.25">
      <c r="A45" s="190" t="s">
        <v>176</v>
      </c>
      <c r="B45" s="193">
        <f t="shared" si="0"/>
        <v>0</v>
      </c>
      <c r="C45" s="194">
        <v>0</v>
      </c>
      <c r="D45" s="194">
        <v>0</v>
      </c>
      <c r="E45" s="20">
        <f t="shared" si="3"/>
        <v>0</v>
      </c>
      <c r="F45" s="20">
        <f t="shared" si="3"/>
        <v>0</v>
      </c>
      <c r="G45" s="21">
        <f t="shared" si="3"/>
        <v>0</v>
      </c>
    </row>
    <row r="46" spans="1:7" ht="25.5" customHeight="1">
      <c r="A46" s="190" t="s">
        <v>177</v>
      </c>
      <c r="B46" s="193">
        <f t="shared" si="0"/>
        <v>0</v>
      </c>
      <c r="C46" s="194">
        <v>0</v>
      </c>
      <c r="D46" s="177">
        <v>0</v>
      </c>
      <c r="E46" s="20">
        <f t="shared" si="3"/>
        <v>0</v>
      </c>
      <c r="F46" s="20">
        <f t="shared" si="3"/>
        <v>0</v>
      </c>
      <c r="G46" s="21">
        <f>D46/D$5*100</f>
        <v>0</v>
      </c>
    </row>
    <row r="47" spans="1:7" ht="11.25">
      <c r="A47" s="190" t="s">
        <v>178</v>
      </c>
      <c r="B47" s="193">
        <f t="shared" si="0"/>
        <v>0</v>
      </c>
      <c r="C47" s="194">
        <v>0</v>
      </c>
      <c r="D47" s="194">
        <v>0</v>
      </c>
      <c r="E47" s="20">
        <f t="shared" si="3"/>
        <v>0</v>
      </c>
      <c r="F47" s="20">
        <f t="shared" si="3"/>
        <v>0</v>
      </c>
      <c r="G47" s="21">
        <f t="shared" si="3"/>
        <v>0</v>
      </c>
    </row>
    <row r="48" spans="1:7" ht="11.25">
      <c r="A48" s="190" t="s">
        <v>179</v>
      </c>
      <c r="B48" s="193">
        <f t="shared" si="0"/>
        <v>0</v>
      </c>
      <c r="C48" s="194">
        <v>0</v>
      </c>
      <c r="D48" s="194">
        <v>0</v>
      </c>
      <c r="E48" s="20">
        <f t="shared" si="3"/>
        <v>0</v>
      </c>
      <c r="F48" s="20">
        <f t="shared" si="3"/>
        <v>0</v>
      </c>
      <c r="G48" s="21">
        <f t="shared" si="3"/>
        <v>0</v>
      </c>
    </row>
    <row r="49" spans="1:7" ht="11.25">
      <c r="A49" s="190" t="s">
        <v>180</v>
      </c>
      <c r="B49" s="193">
        <f t="shared" si="0"/>
        <v>0</v>
      </c>
      <c r="C49" s="194">
        <v>0</v>
      </c>
      <c r="D49" s="194">
        <v>0</v>
      </c>
      <c r="E49" s="20">
        <f t="shared" si="3"/>
        <v>0</v>
      </c>
      <c r="F49" s="20">
        <f t="shared" si="3"/>
        <v>0</v>
      </c>
      <c r="G49" s="21">
        <f t="shared" si="3"/>
        <v>0</v>
      </c>
    </row>
    <row r="50" spans="1:7" ht="11.25">
      <c r="A50" s="190" t="s">
        <v>181</v>
      </c>
      <c r="B50" s="193">
        <f t="shared" si="0"/>
        <v>0</v>
      </c>
      <c r="C50" s="194">
        <v>0</v>
      </c>
      <c r="D50" s="194">
        <v>0</v>
      </c>
      <c r="E50" s="20">
        <f t="shared" si="3"/>
        <v>0</v>
      </c>
      <c r="F50" s="20">
        <f t="shared" si="3"/>
        <v>0</v>
      </c>
      <c r="G50" s="21">
        <f t="shared" si="3"/>
        <v>0</v>
      </c>
    </row>
    <row r="51" spans="1:7" ht="11.25">
      <c r="A51" s="197" t="s">
        <v>182</v>
      </c>
      <c r="B51" s="193">
        <f t="shared" si="0"/>
        <v>0</v>
      </c>
      <c r="C51" s="194">
        <v>0</v>
      </c>
      <c r="D51" s="194">
        <v>0</v>
      </c>
      <c r="E51" s="20">
        <f t="shared" si="3"/>
        <v>0</v>
      </c>
      <c r="F51" s="20">
        <f t="shared" si="3"/>
        <v>0</v>
      </c>
      <c r="G51" s="21">
        <f t="shared" si="3"/>
        <v>0</v>
      </c>
    </row>
    <row r="52" spans="1:7" ht="11.25">
      <c r="A52" s="190" t="s">
        <v>183</v>
      </c>
      <c r="B52" s="193">
        <f t="shared" si="0"/>
        <v>0</v>
      </c>
      <c r="C52" s="194">
        <v>0</v>
      </c>
      <c r="D52" s="194">
        <v>0</v>
      </c>
      <c r="E52" s="20">
        <f>B52/B$5*100</f>
        <v>0</v>
      </c>
      <c r="F52" s="20">
        <f t="shared" si="3"/>
        <v>0</v>
      </c>
      <c r="G52" s="21">
        <f t="shared" si="3"/>
        <v>0</v>
      </c>
    </row>
    <row r="53" spans="1:9" ht="11.25">
      <c r="A53" s="197" t="s">
        <v>184</v>
      </c>
      <c r="B53" s="193">
        <f t="shared" si="0"/>
        <v>0</v>
      </c>
      <c r="C53" s="194">
        <v>0</v>
      </c>
      <c r="D53" s="194">
        <v>0</v>
      </c>
      <c r="E53" s="20">
        <f>B53/B$5*100</f>
        <v>0</v>
      </c>
      <c r="F53" s="20">
        <f t="shared" si="3"/>
        <v>0</v>
      </c>
      <c r="G53" s="21">
        <f t="shared" si="3"/>
        <v>0</v>
      </c>
      <c r="I53" s="198"/>
    </row>
    <row r="54" spans="1:7" ht="25.5" customHeight="1">
      <c r="A54" s="199" t="s">
        <v>63</v>
      </c>
      <c r="B54" s="200">
        <f>C54+D54</f>
        <v>3</v>
      </c>
      <c r="C54" s="201">
        <v>2</v>
      </c>
      <c r="D54" s="201">
        <v>1</v>
      </c>
      <c r="E54" s="23">
        <f>B54/B$5*100</f>
        <v>0.1457017969888295</v>
      </c>
      <c r="F54" s="23">
        <f>C54/C$5*100</f>
        <v>0.16501650165016502</v>
      </c>
      <c r="G54" s="24">
        <f>D54/D$5*100</f>
        <v>0.11806375442739078</v>
      </c>
    </row>
    <row r="55" ht="11.25">
      <c r="I55" s="202"/>
    </row>
  </sheetData>
  <sheetProtection/>
  <mergeCells count="3">
    <mergeCell ref="A3:A4"/>
    <mergeCell ref="B3:D3"/>
    <mergeCell ref="E3:G3"/>
  </mergeCells>
  <printOptions/>
  <pageMargins left="0.5905511811023623" right="0.1968503937007874" top="0.5905511811023623" bottom="0.5905511811023623" header="0" footer="0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1"/>
  <sheetViews>
    <sheetView zoomScalePageLayoutView="0" workbookViewId="0" topLeftCell="A1">
      <selection activeCell="O27" sqref="O27"/>
    </sheetView>
  </sheetViews>
  <sheetFormatPr defaultColWidth="12.125" defaultRowHeight="13.5"/>
  <cols>
    <col min="1" max="1" width="7.50390625" style="211" bestFit="1" customWidth="1"/>
    <col min="2" max="26" width="4.50390625" style="212" customWidth="1"/>
    <col min="27" max="43" width="10.625" style="209" customWidth="1"/>
    <col min="44" max="16384" width="12.125" style="209" customWidth="1"/>
  </cols>
  <sheetData>
    <row r="1" spans="1:26" ht="11.2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43" ht="11.25" customHeight="1">
      <c r="A2" s="208"/>
      <c r="B2" s="287" t="s">
        <v>0</v>
      </c>
      <c r="C2" s="290" t="s">
        <v>185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290" t="s">
        <v>186</v>
      </c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2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</row>
    <row r="3" spans="1:43" ht="11.25" customHeight="1">
      <c r="A3" s="208"/>
      <c r="B3" s="289"/>
      <c r="C3" s="287" t="s">
        <v>0</v>
      </c>
      <c r="D3" s="287" t="s">
        <v>187</v>
      </c>
      <c r="E3" s="287" t="s">
        <v>188</v>
      </c>
      <c r="F3" s="287" t="s">
        <v>189</v>
      </c>
      <c r="G3" s="287" t="s">
        <v>190</v>
      </c>
      <c r="H3" s="287" t="s">
        <v>191</v>
      </c>
      <c r="I3" s="287" t="s">
        <v>192</v>
      </c>
      <c r="J3" s="287" t="s">
        <v>193</v>
      </c>
      <c r="K3" s="287" t="s">
        <v>194</v>
      </c>
      <c r="L3" s="287" t="s">
        <v>195</v>
      </c>
      <c r="M3" s="287" t="s">
        <v>63</v>
      </c>
      <c r="N3" s="287" t="s">
        <v>114</v>
      </c>
      <c r="O3" s="287" t="s">
        <v>0</v>
      </c>
      <c r="P3" s="287" t="s">
        <v>187</v>
      </c>
      <c r="Q3" s="287" t="s">
        <v>188</v>
      </c>
      <c r="R3" s="287" t="s">
        <v>189</v>
      </c>
      <c r="S3" s="287" t="s">
        <v>190</v>
      </c>
      <c r="T3" s="287" t="s">
        <v>191</v>
      </c>
      <c r="U3" s="287" t="s">
        <v>192</v>
      </c>
      <c r="V3" s="287" t="s">
        <v>193</v>
      </c>
      <c r="W3" s="287" t="s">
        <v>194</v>
      </c>
      <c r="X3" s="287" t="s">
        <v>195</v>
      </c>
      <c r="Y3" s="287" t="s">
        <v>63</v>
      </c>
      <c r="Z3" s="287" t="s">
        <v>114</v>
      </c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</row>
    <row r="4" spans="1:43" ht="18.75" customHeight="1">
      <c r="A4" s="20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</row>
    <row r="5" spans="1:26" ht="11.25">
      <c r="A5" s="211" t="s">
        <v>196</v>
      </c>
      <c r="B5" s="212">
        <v>3887</v>
      </c>
      <c r="C5" s="212">
        <v>3798</v>
      </c>
      <c r="D5" s="212">
        <v>3327</v>
      </c>
      <c r="E5" s="212">
        <v>7</v>
      </c>
      <c r="F5" s="212">
        <v>143</v>
      </c>
      <c r="G5" s="212">
        <v>51</v>
      </c>
      <c r="H5" s="212">
        <v>0</v>
      </c>
      <c r="I5" s="212">
        <v>0</v>
      </c>
      <c r="J5" s="212">
        <v>0</v>
      </c>
      <c r="K5" s="212">
        <v>0</v>
      </c>
      <c r="L5" s="212">
        <v>3</v>
      </c>
      <c r="M5" s="212">
        <v>94</v>
      </c>
      <c r="N5" s="212">
        <v>173</v>
      </c>
      <c r="O5" s="212">
        <v>89</v>
      </c>
      <c r="P5" s="212">
        <v>65</v>
      </c>
      <c r="Q5" s="212">
        <v>5</v>
      </c>
      <c r="R5" s="212">
        <v>9</v>
      </c>
      <c r="S5" s="212">
        <v>2</v>
      </c>
      <c r="T5" s="212">
        <v>0</v>
      </c>
      <c r="U5" s="212">
        <v>0</v>
      </c>
      <c r="V5" s="212">
        <v>0</v>
      </c>
      <c r="W5" s="212">
        <v>0</v>
      </c>
      <c r="X5" s="212">
        <v>0</v>
      </c>
      <c r="Y5" s="212">
        <v>0</v>
      </c>
      <c r="Z5" s="212">
        <v>8</v>
      </c>
    </row>
    <row r="6" spans="1:26" ht="11.25">
      <c r="A6" s="211" t="s">
        <v>197</v>
      </c>
      <c r="B6" s="212">
        <v>3870</v>
      </c>
      <c r="C6" s="212">
        <v>3784</v>
      </c>
      <c r="D6" s="212">
        <v>3316</v>
      </c>
      <c r="E6" s="212">
        <v>7</v>
      </c>
      <c r="F6" s="212">
        <v>140</v>
      </c>
      <c r="G6" s="212">
        <v>51</v>
      </c>
      <c r="H6" s="212">
        <v>0</v>
      </c>
      <c r="I6" s="212">
        <v>0</v>
      </c>
      <c r="J6" s="212">
        <v>0</v>
      </c>
      <c r="K6" s="212">
        <v>0</v>
      </c>
      <c r="L6" s="212">
        <v>3</v>
      </c>
      <c r="M6" s="212">
        <v>94</v>
      </c>
      <c r="N6" s="212">
        <v>173</v>
      </c>
      <c r="O6" s="212">
        <v>86</v>
      </c>
      <c r="P6" s="212">
        <v>62</v>
      </c>
      <c r="Q6" s="212">
        <v>5</v>
      </c>
      <c r="R6" s="212">
        <v>9</v>
      </c>
      <c r="S6" s="212">
        <v>2</v>
      </c>
      <c r="T6" s="212">
        <v>0</v>
      </c>
      <c r="U6" s="212">
        <v>0</v>
      </c>
      <c r="V6" s="212">
        <v>0</v>
      </c>
      <c r="W6" s="212">
        <v>0</v>
      </c>
      <c r="X6" s="212">
        <v>0</v>
      </c>
      <c r="Y6" s="212">
        <v>0</v>
      </c>
      <c r="Z6" s="212">
        <v>8</v>
      </c>
    </row>
    <row r="7" spans="2:26" ht="11.25">
      <c r="B7" s="212">
        <f>B5-B6</f>
        <v>17</v>
      </c>
      <c r="C7" s="212">
        <f aca="true" t="shared" si="0" ref="C7:Z7">C5-C6</f>
        <v>14</v>
      </c>
      <c r="D7" s="212">
        <f t="shared" si="0"/>
        <v>11</v>
      </c>
      <c r="E7" s="212">
        <f t="shared" si="0"/>
        <v>0</v>
      </c>
      <c r="F7" s="212">
        <f t="shared" si="0"/>
        <v>3</v>
      </c>
      <c r="G7" s="212">
        <f t="shared" si="0"/>
        <v>0</v>
      </c>
      <c r="H7" s="212">
        <f t="shared" si="0"/>
        <v>0</v>
      </c>
      <c r="I7" s="212">
        <f t="shared" si="0"/>
        <v>0</v>
      </c>
      <c r="J7" s="212">
        <f t="shared" si="0"/>
        <v>0</v>
      </c>
      <c r="K7" s="212">
        <f t="shared" si="0"/>
        <v>0</v>
      </c>
      <c r="L7" s="212">
        <f t="shared" si="0"/>
        <v>0</v>
      </c>
      <c r="M7" s="212">
        <f t="shared" si="0"/>
        <v>0</v>
      </c>
      <c r="N7" s="212">
        <f t="shared" si="0"/>
        <v>0</v>
      </c>
      <c r="O7" s="212">
        <f t="shared" si="0"/>
        <v>3</v>
      </c>
      <c r="P7" s="212">
        <f t="shared" si="0"/>
        <v>3</v>
      </c>
      <c r="Q7" s="212">
        <f t="shared" si="0"/>
        <v>0</v>
      </c>
      <c r="R7" s="212">
        <f t="shared" si="0"/>
        <v>0</v>
      </c>
      <c r="S7" s="212">
        <f t="shared" si="0"/>
        <v>0</v>
      </c>
      <c r="T7" s="212">
        <f t="shared" si="0"/>
        <v>0</v>
      </c>
      <c r="U7" s="212">
        <f t="shared" si="0"/>
        <v>0</v>
      </c>
      <c r="V7" s="212">
        <f t="shared" si="0"/>
        <v>0</v>
      </c>
      <c r="W7" s="212">
        <f t="shared" si="0"/>
        <v>0</v>
      </c>
      <c r="X7" s="212">
        <f t="shared" si="0"/>
        <v>0</v>
      </c>
      <c r="Y7" s="212">
        <f t="shared" si="0"/>
        <v>0</v>
      </c>
      <c r="Z7" s="212">
        <f t="shared" si="0"/>
        <v>0</v>
      </c>
    </row>
    <row r="9" spans="1:26" ht="11.25">
      <c r="A9" s="211" t="s">
        <v>198</v>
      </c>
      <c r="B9" s="212">
        <v>3707</v>
      </c>
      <c r="C9" s="212">
        <v>2895</v>
      </c>
      <c r="D9" s="212">
        <v>2604</v>
      </c>
      <c r="E9" s="212">
        <v>3</v>
      </c>
      <c r="F9" s="212">
        <v>6</v>
      </c>
      <c r="G9" s="212">
        <v>50</v>
      </c>
      <c r="H9" s="212">
        <v>0</v>
      </c>
      <c r="I9" s="212">
        <v>16</v>
      </c>
      <c r="J9" s="212">
        <v>0</v>
      </c>
      <c r="K9" s="212">
        <v>0</v>
      </c>
      <c r="L9" s="212">
        <v>1</v>
      </c>
      <c r="M9" s="212">
        <v>82</v>
      </c>
      <c r="N9" s="212">
        <v>133</v>
      </c>
      <c r="O9" s="212">
        <v>812</v>
      </c>
      <c r="P9" s="212">
        <v>555</v>
      </c>
      <c r="Q9" s="212">
        <v>22</v>
      </c>
      <c r="R9" s="212">
        <v>7</v>
      </c>
      <c r="S9" s="212">
        <v>54</v>
      </c>
      <c r="T9" s="212">
        <v>0</v>
      </c>
      <c r="U9" s="212">
        <v>28</v>
      </c>
      <c r="V9" s="212">
        <v>0</v>
      </c>
      <c r="W9" s="212">
        <v>0</v>
      </c>
      <c r="X9" s="212">
        <v>1</v>
      </c>
      <c r="Y9" s="212">
        <v>36</v>
      </c>
      <c r="Z9" s="212">
        <v>109</v>
      </c>
    </row>
    <row r="10" spans="1:26" ht="11.25">
      <c r="A10" s="211" t="s">
        <v>197</v>
      </c>
      <c r="B10" s="212">
        <v>3688</v>
      </c>
      <c r="C10" s="212">
        <v>2886</v>
      </c>
      <c r="D10" s="212">
        <v>2598</v>
      </c>
      <c r="E10" s="212">
        <v>3</v>
      </c>
      <c r="F10" s="212">
        <v>6</v>
      </c>
      <c r="G10" s="212">
        <v>49</v>
      </c>
      <c r="H10" s="212">
        <v>0</v>
      </c>
      <c r="I10" s="212">
        <v>14</v>
      </c>
      <c r="J10" s="212">
        <v>0</v>
      </c>
      <c r="K10" s="212">
        <v>0</v>
      </c>
      <c r="L10" s="212">
        <v>1</v>
      </c>
      <c r="M10" s="212">
        <v>82</v>
      </c>
      <c r="N10" s="212">
        <v>133</v>
      </c>
      <c r="O10" s="212">
        <v>802</v>
      </c>
      <c r="P10" s="212">
        <v>548</v>
      </c>
      <c r="Q10" s="212">
        <v>22</v>
      </c>
      <c r="R10" s="212">
        <v>7</v>
      </c>
      <c r="S10" s="212">
        <v>54</v>
      </c>
      <c r="T10" s="212">
        <v>0</v>
      </c>
      <c r="U10" s="212">
        <v>25</v>
      </c>
      <c r="V10" s="212">
        <v>0</v>
      </c>
      <c r="W10" s="212">
        <v>0</v>
      </c>
      <c r="X10" s="212">
        <v>1</v>
      </c>
      <c r="Y10" s="212">
        <v>36</v>
      </c>
      <c r="Z10" s="212">
        <v>109</v>
      </c>
    </row>
    <row r="11" spans="2:26" ht="11.25">
      <c r="B11" s="212">
        <f aca="true" t="shared" si="1" ref="B11:Z11">B9-B10</f>
        <v>19</v>
      </c>
      <c r="C11" s="212">
        <f t="shared" si="1"/>
        <v>9</v>
      </c>
      <c r="D11" s="212">
        <f t="shared" si="1"/>
        <v>6</v>
      </c>
      <c r="E11" s="212">
        <f t="shared" si="1"/>
        <v>0</v>
      </c>
      <c r="F11" s="212">
        <f t="shared" si="1"/>
        <v>0</v>
      </c>
      <c r="G11" s="212">
        <f t="shared" si="1"/>
        <v>1</v>
      </c>
      <c r="H11" s="212">
        <f t="shared" si="1"/>
        <v>0</v>
      </c>
      <c r="I11" s="212">
        <f t="shared" si="1"/>
        <v>2</v>
      </c>
      <c r="J11" s="212">
        <f t="shared" si="1"/>
        <v>0</v>
      </c>
      <c r="K11" s="212">
        <f t="shared" si="1"/>
        <v>0</v>
      </c>
      <c r="L11" s="212">
        <f t="shared" si="1"/>
        <v>0</v>
      </c>
      <c r="M11" s="212">
        <f t="shared" si="1"/>
        <v>0</v>
      </c>
      <c r="N11" s="212">
        <f t="shared" si="1"/>
        <v>0</v>
      </c>
      <c r="O11" s="212">
        <f t="shared" si="1"/>
        <v>10</v>
      </c>
      <c r="P11" s="212">
        <f t="shared" si="1"/>
        <v>7</v>
      </c>
      <c r="Q11" s="212">
        <f t="shared" si="1"/>
        <v>0</v>
      </c>
      <c r="R11" s="212">
        <f t="shared" si="1"/>
        <v>0</v>
      </c>
      <c r="S11" s="212">
        <f t="shared" si="1"/>
        <v>0</v>
      </c>
      <c r="T11" s="212">
        <f t="shared" si="1"/>
        <v>0</v>
      </c>
      <c r="U11" s="212">
        <f t="shared" si="1"/>
        <v>3</v>
      </c>
      <c r="V11" s="212">
        <f t="shared" si="1"/>
        <v>0</v>
      </c>
      <c r="W11" s="212">
        <f t="shared" si="1"/>
        <v>0</v>
      </c>
      <c r="X11" s="212">
        <f t="shared" si="1"/>
        <v>0</v>
      </c>
      <c r="Y11" s="212">
        <f t="shared" si="1"/>
        <v>0</v>
      </c>
      <c r="Z11" s="212">
        <f t="shared" si="1"/>
        <v>0</v>
      </c>
    </row>
  </sheetData>
  <sheetProtection/>
  <mergeCells count="27">
    <mergeCell ref="B2:B4"/>
    <mergeCell ref="C2:N2"/>
    <mergeCell ref="O2:Z2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P3:P4"/>
    <mergeCell ref="Q3:Q4"/>
    <mergeCell ref="R3:R4"/>
    <mergeCell ref="S3:S4"/>
    <mergeCell ref="T3:T4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&amp;L県名：滋賀県（25）
　　　　356 学科別大学・短期大学への入学志願者数
05 男　計&amp;C最終集計表(市町村集計)&amp;R2012.12.18     &amp;P
356-05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2013-03-11T08:34:08Z</cp:lastPrinted>
  <dcterms:created xsi:type="dcterms:W3CDTF">2003-10-15T00:38:19Z</dcterms:created>
  <dcterms:modified xsi:type="dcterms:W3CDTF">2013-03-26T08:04:04Z</dcterms:modified>
  <cp:category/>
  <cp:version/>
  <cp:contentType/>
  <cp:contentStatus/>
</cp:coreProperties>
</file>