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75" windowHeight="6330" activeTab="0"/>
  </bookViews>
  <sheets>
    <sheet name="第2回" sheetId="1" r:id="rId1"/>
  </sheets>
  <definedNames>
    <definedName name="_xlnm.Print_Area" localSheetId="0">'第2回'!$A$1:$I$51</definedName>
  </definedNames>
  <calcPr fullCalcOnLoad="1"/>
</workbook>
</file>

<file path=xl/sharedStrings.xml><?xml version="1.0" encoding="utf-8"?>
<sst xmlns="http://schemas.openxmlformats.org/spreadsheetml/2006/main" count="64" uniqueCount="53">
  <si>
    <t>大津市</t>
  </si>
  <si>
    <t>彦根市</t>
  </si>
  <si>
    <t>長浜市</t>
  </si>
  <si>
    <t>近江八幡市</t>
  </si>
  <si>
    <t>草津市</t>
  </si>
  <si>
    <t>日野町</t>
  </si>
  <si>
    <t>竜王町</t>
  </si>
  <si>
    <t>豊郷町</t>
  </si>
  <si>
    <t>甲良町</t>
  </si>
  <si>
    <t>多賀町</t>
  </si>
  <si>
    <t>守山市</t>
  </si>
  <si>
    <t>栗東市</t>
  </si>
  <si>
    <t>団体名</t>
  </si>
  <si>
    <t>増減数</t>
  </si>
  <si>
    <t>倍率</t>
  </si>
  <si>
    <t>市計</t>
  </si>
  <si>
    <t>県計</t>
  </si>
  <si>
    <t>甲賀市</t>
  </si>
  <si>
    <t>湖南市</t>
  </si>
  <si>
    <t>高島市</t>
  </si>
  <si>
    <t>東近江市</t>
  </si>
  <si>
    <t>米原市</t>
  </si>
  <si>
    <t>郡計</t>
  </si>
  <si>
    <t>野洲市</t>
  </si>
  <si>
    <t>愛荘町</t>
  </si>
  <si>
    <t>【衆議院議員総選挙】</t>
  </si>
  <si>
    <t>小　　選　　挙　　区</t>
  </si>
  <si>
    <t>第2区</t>
  </si>
  <si>
    <t>第4区</t>
  </si>
  <si>
    <t>旧長浜市地域</t>
  </si>
  <si>
    <t>※「旧○○地域」の各行については、前回の総選挙の際は合併前であった市町の各地域ごとの数値を記載している。</t>
  </si>
  <si>
    <t>今回期日前
投票者数</t>
  </si>
  <si>
    <t>第1区</t>
  </si>
  <si>
    <t>第3区</t>
  </si>
  <si>
    <t>前回期日前
投票者数</t>
  </si>
  <si>
    <t>（H21.8.30執行）</t>
  </si>
  <si>
    <t>旧虎姫町地域</t>
  </si>
  <si>
    <t>旧湖北町地域</t>
  </si>
  <si>
    <t>旧高月町地域</t>
  </si>
  <si>
    <t>旧木之本町地域</t>
  </si>
  <si>
    <t>旧余呉町地域</t>
  </si>
  <si>
    <t>旧西浅井町地域</t>
  </si>
  <si>
    <t>旧安土町地域</t>
  </si>
  <si>
    <r>
      <t>※前回：平成</t>
    </r>
    <r>
      <rPr>
        <sz val="11"/>
        <rFont val="ＭＳ ゴシック"/>
        <family val="3"/>
      </rPr>
      <t>21</t>
    </r>
    <r>
      <rPr>
        <sz val="11"/>
        <rFont val="ＭＳ ゴシック"/>
        <family val="3"/>
      </rPr>
      <t>年</t>
    </r>
    <r>
      <rPr>
        <sz val="11"/>
        <rFont val="ＭＳ ゴシック"/>
        <family val="3"/>
      </rPr>
      <t>8</t>
    </r>
    <r>
      <rPr>
        <sz val="11"/>
        <rFont val="ＭＳ ゴシック"/>
        <family val="3"/>
      </rPr>
      <t>月</t>
    </r>
    <r>
      <rPr>
        <sz val="11"/>
        <rFont val="ＭＳ ゴシック"/>
        <family val="3"/>
      </rPr>
      <t>30</t>
    </r>
    <r>
      <rPr>
        <sz val="11"/>
        <rFont val="ＭＳ ゴシック"/>
        <family val="3"/>
      </rPr>
      <t>日執行衆議院議員総選挙</t>
    </r>
  </si>
  <si>
    <t>※前回の調査時点：平成21年8月28日（選挙期日前2日）</t>
  </si>
  <si>
    <t>旧近江八幡市域</t>
  </si>
  <si>
    <t>○期日前投票者数調（平成24年12月14日現在）</t>
  </si>
  <si>
    <t>（H24.12.16執行）</t>
  </si>
  <si>
    <t>(A)</t>
  </si>
  <si>
    <t>(B)</t>
  </si>
  <si>
    <t>(A)-(B)</t>
  </si>
  <si>
    <t>(A)/(B)</t>
  </si>
  <si>
    <t>比　　　例　　　代　　　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</si>
</sst>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 numFmtId="178" formatCode="0.0_);[Red]\(0.0\)"/>
    <numFmt numFmtId="179" formatCode="0_);[Red]\(0\)"/>
    <numFmt numFmtId="180" formatCode="0.0000000_ "/>
    <numFmt numFmtId="181" formatCode="0.000000_ "/>
    <numFmt numFmtId="182" formatCode="0.00000_ "/>
    <numFmt numFmtId="183" formatCode="0.0000_ "/>
    <numFmt numFmtId="184" formatCode="0.000_ "/>
    <numFmt numFmtId="185" formatCode="0.00_ "/>
  </numFmts>
  <fonts count="4">
    <font>
      <sz val="11"/>
      <name val="ＭＳ ゴシック"/>
      <family val="3"/>
    </font>
    <font>
      <sz val="6"/>
      <name val="ＭＳ Ｐゴシック"/>
      <family val="3"/>
    </font>
    <font>
      <sz val="12"/>
      <name val="ＭＳ ゴシック"/>
      <family val="3"/>
    </font>
    <font>
      <sz val="14"/>
      <name val="ＭＳ ゴシック"/>
      <family val="3"/>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8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color indexed="63"/>
      </right>
      <top style="medium"/>
      <bottom style="hair"/>
    </border>
    <border>
      <left style="thin"/>
      <right style="thin"/>
      <top style="medium"/>
      <bottom style="hair"/>
    </border>
    <border>
      <left>
        <color indexed="63"/>
      </left>
      <right style="double"/>
      <top style="medium"/>
      <bottom style="hair"/>
    </border>
    <border>
      <left style="double"/>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thin"/>
      <bottom style="hair"/>
    </border>
    <border>
      <left style="thin"/>
      <right style="thin"/>
      <top style="thin"/>
      <bottom style="hair"/>
    </border>
    <border>
      <left>
        <color indexed="63"/>
      </left>
      <right style="double"/>
      <top style="thin"/>
      <bottom style="hair"/>
    </border>
    <border>
      <left>
        <color indexed="63"/>
      </left>
      <right style="medium"/>
      <top style="thin"/>
      <bottom style="hair"/>
    </border>
    <border diagonalUp="1">
      <left style="double"/>
      <right style="thin"/>
      <top style="hair"/>
      <bottom style="hair"/>
      <diagonal style="thin"/>
    </border>
    <border>
      <left style="thin"/>
      <right style="thin"/>
      <top style="hair"/>
      <bottom style="hair"/>
    </border>
    <border diagonalUp="1">
      <left style="thin"/>
      <right style="thin"/>
      <top style="hair"/>
      <bottom style="hair"/>
      <diagonal style="thin"/>
    </border>
    <border diagonalUp="1">
      <left>
        <color indexed="63"/>
      </left>
      <right style="double"/>
      <top style="hair"/>
      <bottom style="hair"/>
      <diagonal style="thin"/>
    </border>
    <border diagonalUp="1">
      <left>
        <color indexed="63"/>
      </left>
      <right style="medium"/>
      <top style="hair"/>
      <bottom style="hair"/>
      <diagonal style="thin"/>
    </border>
    <border diagonalUp="1">
      <left style="double"/>
      <right style="thin"/>
      <top style="hair"/>
      <bottom style="thin"/>
      <diagonal style="thin"/>
    </border>
    <border>
      <left style="thin"/>
      <right style="thin"/>
      <top style="hair"/>
      <bottom style="thin"/>
    </border>
    <border diagonalUp="1">
      <left style="thin"/>
      <right style="thin"/>
      <top style="hair"/>
      <bottom style="thin"/>
      <diagonal style="thin"/>
    </border>
    <border diagonalUp="1">
      <left>
        <color indexed="63"/>
      </left>
      <right style="double"/>
      <top style="hair"/>
      <bottom style="thin"/>
      <diagonal style="thin"/>
    </border>
    <border diagonalUp="1">
      <left>
        <color indexed="63"/>
      </left>
      <right style="medium"/>
      <top style="hair"/>
      <bottom style="thin"/>
      <diagonal style="thin"/>
    </border>
    <border>
      <left style="double"/>
      <right>
        <color indexed="63"/>
      </right>
      <top>
        <color indexed="63"/>
      </top>
      <bottom style="hair"/>
    </border>
    <border>
      <left style="thin"/>
      <right style="thin"/>
      <top>
        <color indexed="63"/>
      </top>
      <bottom style="hair"/>
    </border>
    <border>
      <left>
        <color indexed="63"/>
      </left>
      <right style="double"/>
      <top>
        <color indexed="63"/>
      </top>
      <bottom style="hair"/>
    </border>
    <border>
      <left>
        <color indexed="63"/>
      </left>
      <right style="medium"/>
      <top>
        <color indexed="63"/>
      </top>
      <bottom style="hair"/>
    </border>
    <border>
      <left style="double"/>
      <right>
        <color indexed="63"/>
      </right>
      <top style="hair"/>
      <bottom style="hair"/>
    </border>
    <border>
      <left style="thin"/>
      <right style="thin"/>
      <top style="hair"/>
      <bottom>
        <color indexed="63"/>
      </bottom>
    </border>
    <border>
      <left>
        <color indexed="63"/>
      </left>
      <right style="double"/>
      <top style="hair"/>
      <bottom style="hair"/>
    </border>
    <border>
      <left>
        <color indexed="63"/>
      </left>
      <right style="medium"/>
      <top style="hair"/>
      <bottom style="hair"/>
    </border>
    <border>
      <left style="double"/>
      <right>
        <color indexed="63"/>
      </right>
      <top style="hair"/>
      <bottom>
        <color indexed="63"/>
      </bottom>
    </border>
    <border>
      <left>
        <color indexed="63"/>
      </left>
      <right style="double"/>
      <top style="hair"/>
      <bottom>
        <color indexed="63"/>
      </bottom>
    </border>
    <border>
      <left>
        <color indexed="63"/>
      </left>
      <right style="medium"/>
      <top style="hair"/>
      <bottom>
        <color indexed="63"/>
      </bottom>
    </border>
    <border diagonalUp="1">
      <left style="double"/>
      <right>
        <color indexed="63"/>
      </right>
      <top>
        <color indexed="63"/>
      </top>
      <bottom style="hair"/>
      <diagonal style="thin"/>
    </border>
    <border diagonalUp="1">
      <left style="thin"/>
      <right style="thin"/>
      <top>
        <color indexed="63"/>
      </top>
      <bottom style="hair"/>
      <diagonal style="thin"/>
    </border>
    <border diagonalUp="1">
      <left>
        <color indexed="63"/>
      </left>
      <right style="medium"/>
      <top>
        <color indexed="63"/>
      </top>
      <bottom style="hair"/>
      <diagonal style="thin"/>
    </border>
    <border>
      <left style="double"/>
      <right>
        <color indexed="63"/>
      </right>
      <top style="hair"/>
      <bottom style="thin"/>
    </border>
    <border>
      <left>
        <color indexed="63"/>
      </left>
      <right style="double"/>
      <top style="hair"/>
      <bottom style="thin"/>
    </border>
    <border diagonalUp="1">
      <left style="double"/>
      <right>
        <color indexed="63"/>
      </right>
      <top style="hair"/>
      <bottom style="thin"/>
      <diagonal style="thin"/>
    </border>
    <border>
      <left style="thin"/>
      <right style="thin"/>
      <top>
        <color indexed="63"/>
      </top>
      <bottom style="medium"/>
    </border>
    <border>
      <left style="double"/>
      <right style="thin"/>
      <top>
        <color indexed="63"/>
      </top>
      <bottom style="hair"/>
    </border>
    <border>
      <left>
        <color indexed="63"/>
      </left>
      <right>
        <color indexed="63"/>
      </right>
      <top>
        <color indexed="63"/>
      </top>
      <bottom style="hair"/>
    </border>
    <border>
      <left style="double"/>
      <right>
        <color indexed="63"/>
      </right>
      <top style="medium"/>
      <bottom>
        <color indexed="63"/>
      </bottom>
    </border>
    <border>
      <left style="thin"/>
      <right style="thin"/>
      <top style="medium"/>
      <bottom>
        <color indexed="63"/>
      </bottom>
    </border>
    <border>
      <left>
        <color indexed="63"/>
      </left>
      <right style="double"/>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style="medium"/>
      <top>
        <color indexed="63"/>
      </top>
      <bottom style="medium"/>
    </border>
    <border>
      <left style="double"/>
      <right style="thin"/>
      <top style="hair"/>
      <bottom style="hair"/>
    </border>
    <border>
      <left style="double"/>
      <right>
        <color indexed="63"/>
      </right>
      <top style="double"/>
      <bottom>
        <color indexed="63"/>
      </bottom>
    </border>
    <border>
      <left style="thin"/>
      <right style="thin"/>
      <top style="double"/>
      <bottom>
        <color indexed="63"/>
      </bottom>
    </border>
    <border>
      <left>
        <color indexed="63"/>
      </left>
      <right style="double"/>
      <top style="double"/>
      <bottom>
        <color indexed="63"/>
      </bottom>
    </border>
    <border>
      <left style="double"/>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style="medium"/>
      <right>
        <color indexed="63"/>
      </right>
      <top>
        <color indexed="63"/>
      </top>
      <bottom style="hair"/>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double"/>
      <top style="hair"/>
      <bottom>
        <color indexed="63"/>
      </bottom>
    </border>
    <border>
      <left style="medium"/>
      <right>
        <color indexed="63"/>
      </right>
      <top style="hair"/>
      <bottom style="thin"/>
    </border>
    <border>
      <left style="medium"/>
      <right style="double"/>
      <top style="hair"/>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thin"/>
      <right style="medium"/>
      <top>
        <color indexed="63"/>
      </top>
      <bottom>
        <color indexed="63"/>
      </bottom>
    </border>
    <border>
      <left style="thin"/>
      <right style="double"/>
      <top style="medium"/>
      <bottom>
        <color indexed="63"/>
      </bottom>
    </border>
    <border>
      <left style="thin"/>
      <right style="double"/>
      <top>
        <color indexed="63"/>
      </top>
      <bottom>
        <color indexed="63"/>
      </bottom>
    </border>
    <border>
      <left style="medium"/>
      <right style="double"/>
      <top>
        <color indexed="63"/>
      </top>
      <bottom>
        <color indexed="63"/>
      </bottom>
    </border>
    <border>
      <left>
        <color indexed="63"/>
      </left>
      <right>
        <color indexed="63"/>
      </right>
      <top style="medium"/>
      <bottom style="hair"/>
    </border>
    <border>
      <left style="medium"/>
      <right style="double"/>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4">
    <xf numFmtId="0" fontId="0" fillId="0" borderId="0" xfId="0" applyAlignment="1">
      <alignment/>
    </xf>
    <xf numFmtId="0" fontId="2" fillId="0" borderId="0" xfId="0" applyFont="1" applyAlignment="1">
      <alignment/>
    </xf>
    <xf numFmtId="176" fontId="0" fillId="0" borderId="0" xfId="0" applyNumberFormat="1" applyAlignment="1">
      <alignment/>
    </xf>
    <xf numFmtId="0" fontId="0" fillId="0" borderId="0" xfId="0" applyBorder="1" applyAlignment="1">
      <alignment/>
    </xf>
    <xf numFmtId="176" fontId="0" fillId="0" borderId="0" xfId="0" applyNumberForma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 xfId="0" applyBorder="1" applyAlignment="1">
      <alignment/>
    </xf>
    <xf numFmtId="0" fontId="0" fillId="0" borderId="2" xfId="0" applyBorder="1" applyAlignment="1">
      <alignment horizontal="center"/>
    </xf>
    <xf numFmtId="0" fontId="0" fillId="0" borderId="2" xfId="0" applyBorder="1" applyAlignment="1">
      <alignment/>
    </xf>
    <xf numFmtId="0" fontId="0" fillId="0" borderId="3" xfId="0" applyBorder="1" applyAlignment="1">
      <alignment/>
    </xf>
    <xf numFmtId="38" fontId="3" fillId="2" borderId="4" xfId="16" applyFont="1" applyFill="1" applyBorder="1" applyAlignment="1">
      <alignment horizontal="right"/>
    </xf>
    <xf numFmtId="38" fontId="3" fillId="0" borderId="5" xfId="16" applyFont="1" applyFill="1" applyBorder="1" applyAlignment="1">
      <alignment/>
    </xf>
    <xf numFmtId="185" fontId="3" fillId="0" borderId="6" xfId="0" applyNumberFormat="1" applyFont="1" applyFill="1" applyBorder="1" applyAlignment="1">
      <alignment/>
    </xf>
    <xf numFmtId="38" fontId="3" fillId="3" borderId="4" xfId="16" applyFont="1" applyFill="1" applyBorder="1" applyAlignment="1">
      <alignment horizontal="right"/>
    </xf>
    <xf numFmtId="38" fontId="3" fillId="2" borderId="7" xfId="16" applyFont="1" applyFill="1" applyBorder="1" applyAlignment="1">
      <alignment horizontal="right"/>
    </xf>
    <xf numFmtId="38" fontId="3" fillId="0" borderId="8" xfId="16" applyFont="1" applyFill="1" applyBorder="1" applyAlignment="1">
      <alignment/>
    </xf>
    <xf numFmtId="185" fontId="3" fillId="0" borderId="9" xfId="0" applyNumberFormat="1" applyFont="1" applyBorder="1" applyAlignment="1">
      <alignment/>
    </xf>
    <xf numFmtId="38" fontId="3" fillId="3" borderId="7" xfId="16" applyFont="1" applyFill="1" applyBorder="1" applyAlignment="1">
      <alignment horizontal="right"/>
    </xf>
    <xf numFmtId="176" fontId="3" fillId="0" borderId="10" xfId="0" applyNumberFormat="1" applyFont="1" applyBorder="1" applyAlignment="1">
      <alignment/>
    </xf>
    <xf numFmtId="38" fontId="3" fillId="2" borderId="11" xfId="16" applyFont="1" applyFill="1" applyBorder="1" applyAlignment="1">
      <alignment horizontal="right"/>
    </xf>
    <xf numFmtId="38" fontId="3" fillId="4" borderId="12" xfId="16" applyFont="1" applyFill="1" applyBorder="1" applyAlignment="1">
      <alignment/>
    </xf>
    <xf numFmtId="185" fontId="3" fillId="4" borderId="13" xfId="0" applyNumberFormat="1" applyFont="1" applyFill="1" applyBorder="1" applyAlignment="1">
      <alignment/>
    </xf>
    <xf numFmtId="38" fontId="3" fillId="3" borderId="11" xfId="16" applyFont="1" applyFill="1" applyBorder="1" applyAlignment="1">
      <alignment horizontal="right"/>
    </xf>
    <xf numFmtId="38" fontId="3" fillId="4" borderId="12" xfId="16" applyFont="1" applyFill="1" applyBorder="1" applyAlignment="1">
      <alignment horizontal="right"/>
    </xf>
    <xf numFmtId="176" fontId="3" fillId="4" borderId="14" xfId="0" applyNumberFormat="1" applyFont="1" applyFill="1" applyBorder="1" applyAlignment="1">
      <alignment/>
    </xf>
    <xf numFmtId="38" fontId="3" fillId="2" borderId="15" xfId="16" applyFont="1" applyFill="1" applyBorder="1" applyAlignment="1">
      <alignment horizontal="right"/>
    </xf>
    <xf numFmtId="38" fontId="3" fillId="0" borderId="16" xfId="16" applyFont="1" applyFill="1" applyBorder="1" applyAlignment="1">
      <alignment/>
    </xf>
    <xf numFmtId="38" fontId="3" fillId="0" borderId="17" xfId="16" applyFont="1" applyFill="1" applyBorder="1" applyAlignment="1">
      <alignment/>
    </xf>
    <xf numFmtId="185" fontId="3" fillId="0" borderId="18" xfId="0" applyNumberFormat="1" applyFont="1" applyBorder="1" applyAlignment="1">
      <alignment/>
    </xf>
    <xf numFmtId="38" fontId="3" fillId="3" borderId="15" xfId="16" applyFont="1" applyFill="1" applyBorder="1" applyAlignment="1">
      <alignment horizontal="right"/>
    </xf>
    <xf numFmtId="38" fontId="3" fillId="0" borderId="16" xfId="16" applyFont="1" applyFill="1" applyBorder="1" applyAlignment="1">
      <alignment horizontal="right"/>
    </xf>
    <xf numFmtId="176" fontId="3" fillId="0" borderId="19" xfId="0" applyNumberFormat="1" applyFont="1" applyBorder="1" applyAlignment="1">
      <alignment/>
    </xf>
    <xf numFmtId="38" fontId="3" fillId="2" borderId="20" xfId="16" applyFont="1" applyFill="1" applyBorder="1" applyAlignment="1">
      <alignment horizontal="right"/>
    </xf>
    <xf numFmtId="38" fontId="3" fillId="0" borderId="21" xfId="16" applyFont="1" applyFill="1" applyBorder="1" applyAlignment="1">
      <alignment/>
    </xf>
    <xf numFmtId="38" fontId="3" fillId="0" borderId="22" xfId="16" applyFont="1" applyFill="1" applyBorder="1" applyAlignment="1">
      <alignment/>
    </xf>
    <xf numFmtId="185" fontId="3" fillId="0" borderId="23" xfId="0" applyNumberFormat="1" applyFont="1" applyBorder="1" applyAlignment="1">
      <alignment/>
    </xf>
    <xf numFmtId="38" fontId="3" fillId="3" borderId="20" xfId="16" applyFont="1" applyFill="1" applyBorder="1" applyAlignment="1">
      <alignment horizontal="right"/>
    </xf>
    <xf numFmtId="38" fontId="3" fillId="0" borderId="21" xfId="16" applyFont="1" applyFill="1" applyBorder="1" applyAlignment="1">
      <alignment horizontal="right"/>
    </xf>
    <xf numFmtId="176" fontId="3" fillId="0" borderId="24" xfId="0" applyNumberFormat="1" applyFont="1" applyBorder="1" applyAlignment="1">
      <alignment/>
    </xf>
    <xf numFmtId="38" fontId="3" fillId="2" borderId="25" xfId="16" applyFont="1" applyFill="1" applyBorder="1" applyAlignment="1">
      <alignment horizontal="right"/>
    </xf>
    <xf numFmtId="38" fontId="3" fillId="4" borderId="26" xfId="16" applyFont="1" applyFill="1" applyBorder="1" applyAlignment="1">
      <alignment/>
    </xf>
    <xf numFmtId="185" fontId="3" fillId="4" borderId="27" xfId="0" applyNumberFormat="1" applyFont="1" applyFill="1" applyBorder="1" applyAlignment="1">
      <alignment/>
    </xf>
    <xf numFmtId="38" fontId="3" fillId="3" borderId="25" xfId="16" applyFont="1" applyFill="1" applyBorder="1" applyAlignment="1">
      <alignment horizontal="right"/>
    </xf>
    <xf numFmtId="38" fontId="3" fillId="4" borderId="26" xfId="16" applyFont="1" applyFill="1" applyBorder="1" applyAlignment="1">
      <alignment horizontal="right"/>
    </xf>
    <xf numFmtId="176" fontId="3" fillId="4" borderId="28" xfId="0" applyNumberFormat="1" applyFont="1" applyFill="1" applyBorder="1" applyAlignment="1">
      <alignment/>
    </xf>
    <xf numFmtId="38" fontId="3" fillId="0" borderId="26" xfId="16" applyFont="1" applyFill="1" applyBorder="1" applyAlignment="1">
      <alignment/>
    </xf>
    <xf numFmtId="185" fontId="3" fillId="0" borderId="27" xfId="0" applyNumberFormat="1" applyFont="1" applyBorder="1" applyAlignment="1">
      <alignment/>
    </xf>
    <xf numFmtId="38" fontId="3" fillId="0" borderId="26" xfId="16" applyFont="1" applyFill="1" applyBorder="1" applyAlignment="1">
      <alignment horizontal="right"/>
    </xf>
    <xf numFmtId="176" fontId="3" fillId="0" borderId="28" xfId="0" applyNumberFormat="1" applyFont="1" applyBorder="1" applyAlignment="1">
      <alignment/>
    </xf>
    <xf numFmtId="38" fontId="3" fillId="2" borderId="29" xfId="16" applyFont="1" applyFill="1" applyBorder="1" applyAlignment="1">
      <alignment horizontal="right"/>
    </xf>
    <xf numFmtId="38" fontId="3" fillId="0" borderId="30" xfId="16" applyFont="1" applyFill="1" applyBorder="1" applyAlignment="1">
      <alignment/>
    </xf>
    <xf numFmtId="185" fontId="3" fillId="0" borderId="31" xfId="0" applyNumberFormat="1" applyFont="1" applyBorder="1" applyAlignment="1">
      <alignment/>
    </xf>
    <xf numFmtId="38" fontId="3" fillId="3" borderId="29" xfId="16" applyFont="1" applyFill="1" applyBorder="1" applyAlignment="1">
      <alignment horizontal="right"/>
    </xf>
    <xf numFmtId="38" fontId="3" fillId="0" borderId="30" xfId="16" applyFont="1" applyFill="1" applyBorder="1" applyAlignment="1">
      <alignment horizontal="right"/>
    </xf>
    <xf numFmtId="176" fontId="3" fillId="0" borderId="32" xfId="0" applyNumberFormat="1" applyFont="1" applyBorder="1" applyAlignment="1">
      <alignment/>
    </xf>
    <xf numFmtId="38" fontId="3" fillId="2" borderId="33" xfId="16" applyFont="1" applyFill="1" applyBorder="1" applyAlignment="1">
      <alignment horizontal="right"/>
    </xf>
    <xf numFmtId="38" fontId="3" fillId="3" borderId="33" xfId="16" applyFont="1" applyFill="1" applyBorder="1" applyAlignment="1">
      <alignment horizontal="right"/>
    </xf>
    <xf numFmtId="185" fontId="3" fillId="0" borderId="34" xfId="0" applyNumberFormat="1" applyFont="1" applyBorder="1" applyAlignment="1">
      <alignment/>
    </xf>
    <xf numFmtId="176" fontId="3" fillId="0" borderId="35" xfId="0" applyNumberFormat="1" applyFont="1" applyBorder="1" applyAlignment="1">
      <alignment/>
    </xf>
    <xf numFmtId="38" fontId="3" fillId="3" borderId="36" xfId="16" applyFont="1" applyFill="1" applyBorder="1" applyAlignment="1">
      <alignment horizontal="right"/>
    </xf>
    <xf numFmtId="38" fontId="3" fillId="0" borderId="37" xfId="16" applyFont="1" applyFill="1" applyBorder="1" applyAlignment="1">
      <alignment horizontal="right"/>
    </xf>
    <xf numFmtId="38" fontId="3" fillId="0" borderId="37" xfId="16" applyFont="1" applyFill="1" applyBorder="1" applyAlignment="1">
      <alignment/>
    </xf>
    <xf numFmtId="176" fontId="3" fillId="0" borderId="38" xfId="0" applyNumberFormat="1" applyFont="1" applyBorder="1" applyAlignment="1">
      <alignment/>
    </xf>
    <xf numFmtId="38" fontId="3" fillId="2" borderId="39" xfId="16" applyFont="1" applyFill="1" applyBorder="1" applyAlignment="1">
      <alignment horizontal="right"/>
    </xf>
    <xf numFmtId="185" fontId="3" fillId="0" borderId="40" xfId="0" applyNumberFormat="1" applyFont="1" applyFill="1" applyBorder="1" applyAlignment="1">
      <alignment/>
    </xf>
    <xf numFmtId="38" fontId="3" fillId="3" borderId="41" xfId="16" applyFont="1" applyFill="1" applyBorder="1" applyAlignment="1">
      <alignment horizontal="right"/>
    </xf>
    <xf numFmtId="38" fontId="3" fillId="0" borderId="22" xfId="16" applyFont="1" applyFill="1" applyBorder="1" applyAlignment="1">
      <alignment horizontal="right"/>
    </xf>
    <xf numFmtId="38" fontId="3" fillId="0" borderId="42" xfId="16" applyFont="1" applyFill="1" applyBorder="1" applyAlignment="1">
      <alignment horizontal="right"/>
    </xf>
    <xf numFmtId="176" fontId="3" fillId="0" borderId="28" xfId="0" applyNumberFormat="1" applyFont="1" applyFill="1" applyBorder="1" applyAlignment="1">
      <alignment/>
    </xf>
    <xf numFmtId="38" fontId="3" fillId="3" borderId="43" xfId="16" applyFont="1" applyFill="1" applyBorder="1" applyAlignment="1">
      <alignment horizontal="right"/>
    </xf>
    <xf numFmtId="38" fontId="3" fillId="0" borderId="44" xfId="16" applyFont="1" applyFill="1" applyBorder="1" applyAlignment="1">
      <alignment horizontal="right"/>
    </xf>
    <xf numFmtId="38" fontId="3" fillId="4" borderId="45" xfId="16" applyFont="1" applyFill="1" applyBorder="1" applyAlignment="1">
      <alignment horizontal="right"/>
    </xf>
    <xf numFmtId="38" fontId="3" fillId="4" borderId="46" xfId="16" applyFont="1" applyFill="1" applyBorder="1" applyAlignment="1">
      <alignment/>
    </xf>
    <xf numFmtId="185" fontId="3" fillId="4" borderId="47" xfId="0" applyNumberFormat="1" applyFont="1" applyFill="1" applyBorder="1" applyAlignment="1">
      <alignment/>
    </xf>
    <xf numFmtId="176" fontId="3" fillId="4" borderId="48" xfId="0" applyNumberFormat="1" applyFont="1" applyFill="1" applyBorder="1" applyAlignment="1">
      <alignment/>
    </xf>
    <xf numFmtId="38" fontId="3" fillId="4" borderId="49" xfId="16" applyFont="1" applyFill="1" applyBorder="1" applyAlignment="1">
      <alignment horizontal="right"/>
    </xf>
    <xf numFmtId="38" fontId="3" fillId="4" borderId="42" xfId="16" applyFont="1" applyFill="1" applyBorder="1" applyAlignment="1">
      <alignment/>
    </xf>
    <xf numFmtId="185" fontId="3" fillId="4" borderId="50" xfId="0" applyNumberFormat="1" applyFont="1" applyFill="1" applyBorder="1" applyAlignment="1">
      <alignment/>
    </xf>
    <xf numFmtId="176" fontId="3" fillId="4" borderId="51" xfId="0" applyNumberFormat="1" applyFont="1" applyFill="1" applyBorder="1" applyAlignment="1">
      <alignment/>
    </xf>
    <xf numFmtId="38" fontId="3" fillId="2" borderId="52" xfId="16" applyFont="1" applyFill="1" applyBorder="1" applyAlignment="1">
      <alignment horizontal="right"/>
    </xf>
    <xf numFmtId="38" fontId="3" fillId="4" borderId="45" xfId="16" applyFont="1" applyFill="1" applyBorder="1" applyAlignment="1">
      <alignment/>
    </xf>
    <xf numFmtId="38" fontId="3" fillId="4" borderId="7" xfId="16" applyFont="1" applyFill="1" applyBorder="1" applyAlignment="1">
      <alignment/>
    </xf>
    <xf numFmtId="38" fontId="3" fillId="4" borderId="8" xfId="16" applyFont="1" applyFill="1" applyBorder="1" applyAlignment="1">
      <alignment/>
    </xf>
    <xf numFmtId="185" fontId="3" fillId="4" borderId="9" xfId="0" applyNumberFormat="1" applyFont="1" applyFill="1" applyBorder="1" applyAlignment="1">
      <alignment/>
    </xf>
    <xf numFmtId="38" fontId="3" fillId="4" borderId="7" xfId="16" applyFont="1" applyFill="1" applyBorder="1" applyAlignment="1">
      <alignment horizontal="right"/>
    </xf>
    <xf numFmtId="176" fontId="3" fillId="4" borderId="10" xfId="0" applyNumberFormat="1" applyFont="1" applyFill="1" applyBorder="1" applyAlignment="1">
      <alignment/>
    </xf>
    <xf numFmtId="38" fontId="3" fillId="4" borderId="53" xfId="16" applyFont="1" applyFill="1" applyBorder="1" applyAlignment="1">
      <alignment/>
    </xf>
    <xf numFmtId="38" fontId="3" fillId="4" borderId="54" xfId="16" applyFont="1" applyFill="1" applyBorder="1" applyAlignment="1">
      <alignment/>
    </xf>
    <xf numFmtId="185" fontId="3" fillId="4" borderId="55" xfId="0" applyNumberFormat="1" applyFont="1" applyFill="1" applyBorder="1" applyAlignment="1">
      <alignment/>
    </xf>
    <xf numFmtId="176" fontId="3" fillId="4" borderId="55" xfId="0" applyNumberFormat="1" applyFont="1" applyFill="1" applyBorder="1" applyAlignment="1">
      <alignment/>
    </xf>
    <xf numFmtId="0" fontId="3" fillId="4" borderId="56" xfId="0" applyFont="1" applyFill="1" applyBorder="1" applyAlignment="1">
      <alignment/>
    </xf>
    <xf numFmtId="0" fontId="3" fillId="4" borderId="57" xfId="0" applyFont="1" applyFill="1" applyBorder="1" applyAlignment="1">
      <alignment/>
    </xf>
    <xf numFmtId="38" fontId="3" fillId="4" borderId="57" xfId="16" applyFont="1" applyFill="1" applyBorder="1" applyAlignment="1">
      <alignment/>
    </xf>
    <xf numFmtId="185" fontId="3" fillId="4" borderId="58" xfId="0" applyNumberFormat="1" applyFont="1" applyFill="1" applyBorder="1" applyAlignment="1">
      <alignment/>
    </xf>
    <xf numFmtId="176" fontId="3" fillId="4" borderId="58" xfId="0" applyNumberFormat="1" applyFont="1" applyFill="1" applyBorder="1" applyAlignment="1">
      <alignment/>
    </xf>
    <xf numFmtId="0" fontId="2" fillId="0" borderId="59" xfId="0" applyFont="1" applyBorder="1" applyAlignment="1">
      <alignment horizontal="distributed"/>
    </xf>
    <xf numFmtId="0" fontId="2" fillId="0" borderId="2" xfId="0" applyFont="1" applyBorder="1" applyAlignment="1">
      <alignment horizontal="distributed"/>
    </xf>
    <xf numFmtId="0" fontId="2" fillId="4" borderId="60" xfId="0" applyFont="1" applyFill="1" applyBorder="1" applyAlignment="1">
      <alignment horizontal="distributed"/>
    </xf>
    <xf numFmtId="0" fontId="2" fillId="0" borderId="61" xfId="0" applyFont="1" applyBorder="1" applyAlignment="1">
      <alignment horizontal="right"/>
    </xf>
    <xf numFmtId="0" fontId="2" fillId="0" borderId="62" xfId="0" applyFont="1" applyBorder="1" applyAlignment="1">
      <alignment horizontal="right"/>
    </xf>
    <xf numFmtId="0" fontId="2" fillId="0" borderId="63" xfId="0" applyFont="1" applyBorder="1" applyAlignment="1">
      <alignment horizontal="right"/>
    </xf>
    <xf numFmtId="0" fontId="2" fillId="4" borderId="59" xfId="0" applyFont="1" applyFill="1" applyBorder="1" applyAlignment="1">
      <alignment horizontal="distributed"/>
    </xf>
    <xf numFmtId="0" fontId="2" fillId="0" borderId="59" xfId="0" applyFont="1" applyBorder="1" applyAlignment="1">
      <alignment horizontal="right"/>
    </xf>
    <xf numFmtId="0" fontId="2" fillId="0" borderId="64" xfId="0" applyFont="1" applyBorder="1" applyAlignment="1">
      <alignment horizontal="right"/>
    </xf>
    <xf numFmtId="0" fontId="2" fillId="0" borderId="62" xfId="0" applyFont="1" applyBorder="1" applyAlignment="1">
      <alignment horizontal="distributed"/>
    </xf>
    <xf numFmtId="0" fontId="2" fillId="0" borderId="61" xfId="0" applyFont="1" applyBorder="1" applyAlignment="1">
      <alignment horizontal="distributed"/>
    </xf>
    <xf numFmtId="0" fontId="2" fillId="0" borderId="64" xfId="0" applyFont="1" applyFill="1" applyBorder="1" applyAlignment="1">
      <alignment horizontal="right"/>
    </xf>
    <xf numFmtId="0" fontId="2" fillId="0" borderId="59" xfId="0" applyFont="1" applyFill="1" applyBorder="1" applyAlignment="1">
      <alignment horizontal="distributed"/>
    </xf>
    <xf numFmtId="0" fontId="2" fillId="4" borderId="1" xfId="0" applyFont="1" applyFill="1" applyBorder="1" applyAlignment="1">
      <alignment horizontal="distributed"/>
    </xf>
    <xf numFmtId="0" fontId="2" fillId="4" borderId="3" xfId="0" applyFont="1" applyFill="1" applyBorder="1" applyAlignment="1">
      <alignment horizontal="distributed"/>
    </xf>
    <xf numFmtId="0" fontId="2" fillId="0" borderId="65" xfId="0" applyFont="1" applyFill="1" applyBorder="1" applyAlignment="1">
      <alignment horizontal="distributed"/>
    </xf>
    <xf numFmtId="0" fontId="2" fillId="4" borderId="2" xfId="0" applyFont="1" applyFill="1" applyBorder="1" applyAlignment="1">
      <alignment horizontal="distributed"/>
    </xf>
    <xf numFmtId="0" fontId="2" fillId="4" borderId="53" xfId="0" applyFont="1" applyFill="1" applyBorder="1" applyAlignment="1">
      <alignment horizontal="distributed"/>
    </xf>
    <xf numFmtId="0" fontId="2" fillId="4" borderId="56" xfId="0" applyFont="1" applyFill="1" applyBorder="1" applyAlignment="1">
      <alignment horizontal="distributed"/>
    </xf>
    <xf numFmtId="0" fontId="2" fillId="0" borderId="66" xfId="0" applyFont="1" applyBorder="1" applyAlignment="1">
      <alignment horizontal="distributed" vertical="center" indent="1"/>
    </xf>
    <xf numFmtId="0" fontId="2" fillId="0" borderId="67" xfId="0" applyFont="1" applyBorder="1" applyAlignment="1">
      <alignment horizontal="distributed" vertical="center" indent="1"/>
    </xf>
    <xf numFmtId="0" fontId="2" fillId="0" borderId="68" xfId="0" applyFont="1" applyBorder="1" applyAlignment="1">
      <alignment horizontal="distributed" vertical="center" indent="1"/>
    </xf>
    <xf numFmtId="38" fontId="3" fillId="0" borderId="69" xfId="0" applyNumberFormat="1" applyFont="1" applyBorder="1" applyAlignment="1">
      <alignment/>
    </xf>
    <xf numFmtId="38" fontId="3" fillId="0" borderId="46" xfId="16" applyFont="1" applyFill="1" applyBorder="1" applyAlignment="1">
      <alignment/>
    </xf>
    <xf numFmtId="185" fontId="3" fillId="0" borderId="70" xfId="0" applyNumberFormat="1" applyFont="1" applyBorder="1" applyAlignment="1">
      <alignment/>
    </xf>
    <xf numFmtId="38" fontId="3" fillId="0" borderId="71" xfId="0" applyNumberFormat="1" applyFont="1" applyBorder="1" applyAlignment="1">
      <alignment/>
    </xf>
    <xf numFmtId="38" fontId="3" fillId="0" borderId="71" xfId="16" applyFont="1" applyFill="1" applyBorder="1" applyAlignment="1">
      <alignment/>
    </xf>
    <xf numFmtId="185" fontId="3" fillId="0" borderId="72" xfId="0" applyNumberFormat="1" applyFont="1" applyBorder="1" applyAlignment="1">
      <alignment/>
    </xf>
    <xf numFmtId="38" fontId="3" fillId="0" borderId="73" xfId="0" applyNumberFormat="1" applyFont="1" applyBorder="1" applyAlignment="1">
      <alignment/>
    </xf>
    <xf numFmtId="38" fontId="3" fillId="0" borderId="73" xfId="16" applyFont="1" applyFill="1" applyBorder="1" applyAlignment="1">
      <alignment/>
    </xf>
    <xf numFmtId="185" fontId="3" fillId="0" borderId="74" xfId="0" applyNumberFormat="1" applyFont="1" applyBorder="1" applyAlignment="1">
      <alignment/>
    </xf>
    <xf numFmtId="0" fontId="2" fillId="2" borderId="7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2" borderId="76" xfId="0" applyFont="1" applyFill="1" applyBorder="1" applyAlignment="1">
      <alignment horizontal="center"/>
    </xf>
    <xf numFmtId="0" fontId="2" fillId="0" borderId="8" xfId="0" applyFont="1" applyFill="1" applyBorder="1" applyAlignment="1">
      <alignment horizontal="center"/>
    </xf>
    <xf numFmtId="0" fontId="2" fillId="3" borderId="76" xfId="0" applyFont="1" applyFill="1" applyBorder="1" applyAlignment="1">
      <alignment horizontal="center"/>
    </xf>
    <xf numFmtId="0" fontId="2" fillId="2" borderId="77" xfId="0" applyFont="1" applyFill="1" applyBorder="1" applyAlignment="1">
      <alignment horizontal="center"/>
    </xf>
    <xf numFmtId="0" fontId="2" fillId="0" borderId="78" xfId="0" applyFont="1" applyFill="1" applyBorder="1" applyAlignment="1">
      <alignment horizontal="center"/>
    </xf>
    <xf numFmtId="176" fontId="2" fillId="0" borderId="9" xfId="0" applyNumberFormat="1" applyFont="1" applyBorder="1" applyAlignment="1">
      <alignment horizontal="center"/>
    </xf>
    <xf numFmtId="0" fontId="2" fillId="3" borderId="77" xfId="0" applyFont="1" applyFill="1" applyBorder="1" applyAlignment="1">
      <alignment horizontal="center"/>
    </xf>
    <xf numFmtId="176" fontId="2" fillId="0" borderId="10" xfId="0" applyNumberFormat="1" applyFont="1" applyBorder="1" applyAlignment="1">
      <alignment horizontal="center"/>
    </xf>
    <xf numFmtId="0" fontId="3" fillId="0" borderId="0" xfId="0" applyFont="1" applyAlignment="1">
      <alignment/>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2" xfId="0" applyFont="1" applyFill="1" applyBorder="1" applyAlignment="1">
      <alignment horizontal="center" vertical="center"/>
    </xf>
    <xf numFmtId="176" fontId="2" fillId="0" borderId="70" xfId="0" applyNumberFormat="1" applyFont="1" applyBorder="1" applyAlignment="1">
      <alignment horizontal="center" vertical="center"/>
    </xf>
    <xf numFmtId="0" fontId="2" fillId="0" borderId="83" xfId="0" applyFont="1" applyBorder="1" applyAlignment="1">
      <alignment vertical="center"/>
    </xf>
    <xf numFmtId="176" fontId="2" fillId="0" borderId="84" xfId="0" applyNumberFormat="1" applyFont="1" applyBorder="1" applyAlignment="1">
      <alignment horizontal="center" vertical="center"/>
    </xf>
    <xf numFmtId="0" fontId="2" fillId="0" borderId="85" xfId="0" applyFont="1" applyBorder="1" applyAlignment="1">
      <alignment vertical="center"/>
    </xf>
    <xf numFmtId="0" fontId="2" fillId="0" borderId="46"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86" xfId="0" applyBorder="1" applyAlignment="1">
      <alignment/>
    </xf>
    <xf numFmtId="185" fontId="3" fillId="0" borderId="87" xfId="0" applyNumberFormat="1" applyFont="1" applyFill="1" applyBorder="1" applyAlignment="1">
      <alignment/>
    </xf>
    <xf numFmtId="0" fontId="2" fillId="0" borderId="88" xfId="0"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tabSelected="1" zoomScale="75" zoomScaleNormal="75" workbookViewId="0" topLeftCell="A1">
      <pane xSplit="1" ySplit="7" topLeftCell="B8" activePane="bottomRight" state="frozen"/>
      <selection pane="topLeft" activeCell="B30" sqref="B30"/>
      <selection pane="topRight" activeCell="B30" sqref="B30"/>
      <selection pane="bottomLeft" activeCell="B30" sqref="B30"/>
      <selection pane="bottomRight" activeCell="G9" sqref="G9"/>
    </sheetView>
  </sheetViews>
  <sheetFormatPr defaultColWidth="8.796875" defaultRowHeight="14.25"/>
  <cols>
    <col min="1" max="1" width="15.8984375" style="0" customWidth="1"/>
    <col min="2" max="2" width="18.69921875" style="0" customWidth="1"/>
    <col min="3" max="3" width="17" style="0" customWidth="1"/>
    <col min="4" max="4" width="9.69921875" style="0" bestFit="1" customWidth="1"/>
    <col min="5" max="5" width="9.09765625" style="2" bestFit="1" customWidth="1"/>
    <col min="6" max="6" width="17.59765625" style="0" customWidth="1"/>
    <col min="7" max="7" width="17.19921875" style="0" customWidth="1"/>
    <col min="8" max="8" width="9.69921875" style="0" bestFit="1" customWidth="1"/>
    <col min="9" max="9" width="9.09765625" style="2" customWidth="1"/>
  </cols>
  <sheetData>
    <row r="1" ht="16.5" customHeight="1">
      <c r="A1" s="138" t="s">
        <v>46</v>
      </c>
    </row>
    <row r="2" ht="16.5" customHeight="1">
      <c r="A2" s="1"/>
    </row>
    <row r="3" ht="16.5" customHeight="1" thickBot="1">
      <c r="A3" t="s">
        <v>25</v>
      </c>
    </row>
    <row r="4" spans="1:9" ht="21.75" customHeight="1" thickBot="1">
      <c r="A4" s="7"/>
      <c r="B4" s="139" t="s">
        <v>26</v>
      </c>
      <c r="C4" s="140"/>
      <c r="D4" s="140"/>
      <c r="E4" s="141"/>
      <c r="F4" s="142" t="s">
        <v>52</v>
      </c>
      <c r="G4" s="143"/>
      <c r="H4" s="143"/>
      <c r="I4" s="144"/>
    </row>
    <row r="5" spans="1:9" ht="36" customHeight="1">
      <c r="A5" s="8" t="s">
        <v>12</v>
      </c>
      <c r="B5" s="127" t="s">
        <v>31</v>
      </c>
      <c r="C5" s="128" t="s">
        <v>34</v>
      </c>
      <c r="D5" s="149" t="s">
        <v>13</v>
      </c>
      <c r="E5" s="147" t="s">
        <v>14</v>
      </c>
      <c r="F5" s="129" t="s">
        <v>31</v>
      </c>
      <c r="G5" s="128" t="s">
        <v>34</v>
      </c>
      <c r="H5" s="149" t="s">
        <v>13</v>
      </c>
      <c r="I5" s="145" t="s">
        <v>14</v>
      </c>
    </row>
    <row r="6" spans="1:10" ht="21" customHeight="1">
      <c r="A6" s="151"/>
      <c r="B6" s="130" t="s">
        <v>47</v>
      </c>
      <c r="C6" s="131" t="s">
        <v>35</v>
      </c>
      <c r="D6" s="150"/>
      <c r="E6" s="148"/>
      <c r="F6" s="132" t="str">
        <f>B6</f>
        <v>（H24.12.16執行）</v>
      </c>
      <c r="G6" s="131" t="s">
        <v>35</v>
      </c>
      <c r="H6" s="150"/>
      <c r="I6" s="146"/>
      <c r="J6" s="9"/>
    </row>
    <row r="7" spans="1:10" ht="23.25" customHeight="1" thickBot="1">
      <c r="A7" s="10"/>
      <c r="B7" s="133" t="s">
        <v>48</v>
      </c>
      <c r="C7" s="134" t="s">
        <v>49</v>
      </c>
      <c r="D7" s="131" t="s">
        <v>50</v>
      </c>
      <c r="E7" s="135" t="s">
        <v>51</v>
      </c>
      <c r="F7" s="136" t="s">
        <v>48</v>
      </c>
      <c r="G7" s="131" t="s">
        <v>49</v>
      </c>
      <c r="H7" s="131" t="s">
        <v>50</v>
      </c>
      <c r="I7" s="137" t="s">
        <v>51</v>
      </c>
      <c r="J7" s="9"/>
    </row>
    <row r="8" spans="1:10" ht="22.5" customHeight="1">
      <c r="A8" s="96" t="s">
        <v>0</v>
      </c>
      <c r="B8" s="11">
        <v>16922</v>
      </c>
      <c r="C8" s="12">
        <v>19278</v>
      </c>
      <c r="D8" s="12">
        <f>+B8-C8</f>
        <v>-2356</v>
      </c>
      <c r="E8" s="13">
        <f>+B8/C8</f>
        <v>0.8777881522979563</v>
      </c>
      <c r="F8" s="14">
        <v>16925</v>
      </c>
      <c r="G8" s="12">
        <v>19278</v>
      </c>
      <c r="H8" s="12">
        <f>+F8-G8</f>
        <v>-2353</v>
      </c>
      <c r="I8" s="152">
        <f>+F8/G8</f>
        <v>0.8779437701006328</v>
      </c>
      <c r="J8" s="9"/>
    </row>
    <row r="9" spans="1:10" ht="22.5" customHeight="1">
      <c r="A9" s="97" t="s">
        <v>1</v>
      </c>
      <c r="B9" s="15">
        <v>5157</v>
      </c>
      <c r="C9" s="16">
        <v>5684</v>
      </c>
      <c r="D9" s="16">
        <f>+B9-C9</f>
        <v>-527</v>
      </c>
      <c r="E9" s="17">
        <f>+B9/C9</f>
        <v>0.907283603096411</v>
      </c>
      <c r="F9" s="18">
        <v>5157</v>
      </c>
      <c r="G9" s="16">
        <v>5683</v>
      </c>
      <c r="H9" s="16">
        <f>+F9-G9</f>
        <v>-526</v>
      </c>
      <c r="I9" s="19">
        <f>+F9/G9</f>
        <v>0.9074432518036248</v>
      </c>
      <c r="J9" s="9"/>
    </row>
    <row r="10" spans="1:10" ht="22.5" customHeight="1">
      <c r="A10" s="98" t="s">
        <v>2</v>
      </c>
      <c r="B10" s="20">
        <v>6567</v>
      </c>
      <c r="C10" s="21">
        <f>SUM(C11:C17)</f>
        <v>7936</v>
      </c>
      <c r="D10" s="21">
        <f>+B10-C10</f>
        <v>-1369</v>
      </c>
      <c r="E10" s="22">
        <f>+B10/C10</f>
        <v>0.8274949596774194</v>
      </c>
      <c r="F10" s="23">
        <v>6567</v>
      </c>
      <c r="G10" s="24">
        <f>SUM(G11:G17)</f>
        <v>7935</v>
      </c>
      <c r="H10" s="21">
        <f>+F10-G10</f>
        <v>-1368</v>
      </c>
      <c r="I10" s="25">
        <f>+F10/G10</f>
        <v>0.8275992438563327</v>
      </c>
      <c r="J10" s="9"/>
    </row>
    <row r="11" spans="1:10" ht="22.5" customHeight="1">
      <c r="A11" s="99" t="s">
        <v>29</v>
      </c>
      <c r="B11" s="26"/>
      <c r="C11" s="27">
        <v>4694</v>
      </c>
      <c r="D11" s="28"/>
      <c r="E11" s="29"/>
      <c r="F11" s="30"/>
      <c r="G11" s="31">
        <v>4693</v>
      </c>
      <c r="H11" s="28"/>
      <c r="I11" s="32"/>
      <c r="J11" s="9"/>
    </row>
    <row r="12" spans="1:9" ht="22.5" customHeight="1">
      <c r="A12" s="99" t="s">
        <v>36</v>
      </c>
      <c r="B12" s="26"/>
      <c r="C12" s="27">
        <v>458</v>
      </c>
      <c r="D12" s="28"/>
      <c r="E12" s="29"/>
      <c r="F12" s="30"/>
      <c r="G12" s="31">
        <v>458</v>
      </c>
      <c r="H12" s="28"/>
      <c r="I12" s="32"/>
    </row>
    <row r="13" spans="1:9" ht="22.5" customHeight="1">
      <c r="A13" s="100" t="s">
        <v>37</v>
      </c>
      <c r="B13" s="26"/>
      <c r="C13" s="27">
        <v>634</v>
      </c>
      <c r="D13" s="28"/>
      <c r="E13" s="29"/>
      <c r="F13" s="30"/>
      <c r="G13" s="31">
        <v>634</v>
      </c>
      <c r="H13" s="28"/>
      <c r="I13" s="32"/>
    </row>
    <row r="14" spans="1:9" ht="22.5" customHeight="1">
      <c r="A14" s="101" t="s">
        <v>38</v>
      </c>
      <c r="B14" s="26"/>
      <c r="C14" s="27">
        <v>865</v>
      </c>
      <c r="D14" s="28"/>
      <c r="E14" s="29"/>
      <c r="F14" s="30"/>
      <c r="G14" s="31">
        <v>865</v>
      </c>
      <c r="H14" s="28"/>
      <c r="I14" s="32"/>
    </row>
    <row r="15" spans="1:9" ht="22.5" customHeight="1">
      <c r="A15" s="101" t="s">
        <v>39</v>
      </c>
      <c r="B15" s="26"/>
      <c r="C15" s="27">
        <v>645</v>
      </c>
      <c r="D15" s="28"/>
      <c r="E15" s="29"/>
      <c r="F15" s="30"/>
      <c r="G15" s="31">
        <v>645</v>
      </c>
      <c r="H15" s="28"/>
      <c r="I15" s="32"/>
    </row>
    <row r="16" spans="1:9" ht="22.5" customHeight="1">
      <c r="A16" s="101" t="s">
        <v>40</v>
      </c>
      <c r="B16" s="26"/>
      <c r="C16" s="27">
        <v>338</v>
      </c>
      <c r="D16" s="28"/>
      <c r="E16" s="29"/>
      <c r="F16" s="30"/>
      <c r="G16" s="31">
        <v>338</v>
      </c>
      <c r="H16" s="28"/>
      <c r="I16" s="32"/>
    </row>
    <row r="17" spans="1:9" ht="22.5" customHeight="1">
      <c r="A17" s="153" t="s">
        <v>41</v>
      </c>
      <c r="B17" s="33"/>
      <c r="C17" s="34">
        <v>302</v>
      </c>
      <c r="D17" s="35"/>
      <c r="E17" s="36"/>
      <c r="F17" s="37"/>
      <c r="G17" s="38">
        <v>302</v>
      </c>
      <c r="H17" s="35"/>
      <c r="I17" s="39"/>
    </row>
    <row r="18" spans="1:9" ht="22.5" customHeight="1">
      <c r="A18" s="102" t="s">
        <v>3</v>
      </c>
      <c r="B18" s="40">
        <v>5042</v>
      </c>
      <c r="C18" s="41">
        <f>SUM(C19:C20)</f>
        <v>5762</v>
      </c>
      <c r="D18" s="41">
        <f>+B18-C18</f>
        <v>-720</v>
      </c>
      <c r="E18" s="42">
        <f>+B18/C18</f>
        <v>0.8750433877125998</v>
      </c>
      <c r="F18" s="43">
        <v>5041</v>
      </c>
      <c r="G18" s="44">
        <f>SUM(G19:G20)</f>
        <v>5764</v>
      </c>
      <c r="H18" s="41">
        <f>+F18-G18</f>
        <v>-723</v>
      </c>
      <c r="I18" s="45">
        <f>+F18/G18</f>
        <v>0.8745662734212353</v>
      </c>
    </row>
    <row r="19" spans="1:9" ht="22.5" customHeight="1">
      <c r="A19" s="103" t="s">
        <v>45</v>
      </c>
      <c r="B19" s="26"/>
      <c r="C19" s="27">
        <v>4814</v>
      </c>
      <c r="D19" s="28"/>
      <c r="E19" s="29"/>
      <c r="F19" s="30"/>
      <c r="G19" s="31">
        <v>4816</v>
      </c>
      <c r="H19" s="28"/>
      <c r="I19" s="32"/>
    </row>
    <row r="20" spans="1:9" ht="22.5" customHeight="1">
      <c r="A20" s="104" t="s">
        <v>42</v>
      </c>
      <c r="B20" s="33"/>
      <c r="C20" s="34">
        <v>948</v>
      </c>
      <c r="D20" s="35"/>
      <c r="E20" s="36"/>
      <c r="F20" s="37"/>
      <c r="G20" s="38">
        <v>948</v>
      </c>
      <c r="H20" s="35"/>
      <c r="I20" s="39"/>
    </row>
    <row r="21" spans="1:9" ht="22.5" customHeight="1">
      <c r="A21" s="96" t="s">
        <v>4</v>
      </c>
      <c r="B21" s="40">
        <v>6653</v>
      </c>
      <c r="C21" s="46">
        <v>8010</v>
      </c>
      <c r="D21" s="46">
        <f aca="true" t="shared" si="0" ref="D21:D31">+B21-C21</f>
        <v>-1357</v>
      </c>
      <c r="E21" s="47">
        <f aca="true" t="shared" si="1" ref="E21:E32">+B21/C21</f>
        <v>0.8305867665418227</v>
      </c>
      <c r="F21" s="43">
        <v>6653</v>
      </c>
      <c r="G21" s="48">
        <v>8010</v>
      </c>
      <c r="H21" s="46">
        <f aca="true" t="shared" si="2" ref="H21:H28">+F21-G21</f>
        <v>-1357</v>
      </c>
      <c r="I21" s="49">
        <f aca="true" t="shared" si="3" ref="I21:I28">+F21/G21</f>
        <v>0.8305867665418227</v>
      </c>
    </row>
    <row r="22" spans="1:9" ht="22.5" customHeight="1">
      <c r="A22" s="105" t="s">
        <v>10</v>
      </c>
      <c r="B22" s="50">
        <v>4459</v>
      </c>
      <c r="C22" s="51">
        <v>5284</v>
      </c>
      <c r="D22" s="51">
        <f t="shared" si="0"/>
        <v>-825</v>
      </c>
      <c r="E22" s="52">
        <f t="shared" si="1"/>
        <v>0.8438682816048448</v>
      </c>
      <c r="F22" s="53">
        <v>4459</v>
      </c>
      <c r="G22" s="54">
        <v>5284</v>
      </c>
      <c r="H22" s="51">
        <f t="shared" si="2"/>
        <v>-825</v>
      </c>
      <c r="I22" s="55">
        <f t="shared" si="3"/>
        <v>0.8438682816048448</v>
      </c>
    </row>
    <row r="23" spans="1:9" ht="22.5" customHeight="1">
      <c r="A23" s="106" t="s">
        <v>11</v>
      </c>
      <c r="B23" s="56">
        <v>3483</v>
      </c>
      <c r="C23" s="31">
        <v>4071</v>
      </c>
      <c r="D23" s="51">
        <f t="shared" si="0"/>
        <v>-588</v>
      </c>
      <c r="E23" s="52">
        <f t="shared" si="1"/>
        <v>0.8555637435519529</v>
      </c>
      <c r="F23" s="57">
        <v>3484</v>
      </c>
      <c r="G23" s="31">
        <v>4069</v>
      </c>
      <c r="H23" s="51">
        <f t="shared" si="2"/>
        <v>-585</v>
      </c>
      <c r="I23" s="55">
        <f t="shared" si="3"/>
        <v>0.8562300319488818</v>
      </c>
    </row>
    <row r="24" spans="1:9" ht="22.5" customHeight="1">
      <c r="A24" s="106" t="s">
        <v>17</v>
      </c>
      <c r="B24" s="50">
        <v>6117</v>
      </c>
      <c r="C24" s="27">
        <v>7393</v>
      </c>
      <c r="D24" s="27">
        <f t="shared" si="0"/>
        <v>-1276</v>
      </c>
      <c r="E24" s="52">
        <f t="shared" si="1"/>
        <v>0.8274043013661572</v>
      </c>
      <c r="F24" s="53">
        <v>6117</v>
      </c>
      <c r="G24" s="31">
        <v>7392</v>
      </c>
      <c r="H24" s="27">
        <f t="shared" si="2"/>
        <v>-1275</v>
      </c>
      <c r="I24" s="55">
        <f t="shared" si="3"/>
        <v>0.8275162337662337</v>
      </c>
    </row>
    <row r="25" spans="1:9" ht="22.5" customHeight="1">
      <c r="A25" s="106" t="s">
        <v>23</v>
      </c>
      <c r="B25" s="50">
        <v>2974</v>
      </c>
      <c r="C25" s="31">
        <v>3308</v>
      </c>
      <c r="D25" s="27">
        <f t="shared" si="0"/>
        <v>-334</v>
      </c>
      <c r="E25" s="52">
        <f t="shared" si="1"/>
        <v>0.8990326481257558</v>
      </c>
      <c r="F25" s="53">
        <v>2974</v>
      </c>
      <c r="G25" s="31">
        <v>3308</v>
      </c>
      <c r="H25" s="27">
        <f t="shared" si="2"/>
        <v>-334</v>
      </c>
      <c r="I25" s="55">
        <f t="shared" si="3"/>
        <v>0.8990326481257558</v>
      </c>
    </row>
    <row r="26" spans="1:9" ht="22.5" customHeight="1">
      <c r="A26" s="106" t="s">
        <v>18</v>
      </c>
      <c r="B26" s="50">
        <v>2481</v>
      </c>
      <c r="C26" s="27">
        <v>3243</v>
      </c>
      <c r="D26" s="27">
        <f t="shared" si="0"/>
        <v>-762</v>
      </c>
      <c r="E26" s="52">
        <f t="shared" si="1"/>
        <v>0.7650323774283071</v>
      </c>
      <c r="F26" s="53">
        <v>2480</v>
      </c>
      <c r="G26" s="31">
        <v>3242</v>
      </c>
      <c r="H26" s="27">
        <f t="shared" si="2"/>
        <v>-762</v>
      </c>
      <c r="I26" s="55">
        <f t="shared" si="3"/>
        <v>0.7649599012954966</v>
      </c>
    </row>
    <row r="27" spans="1:9" ht="22.5" customHeight="1">
      <c r="A27" s="105" t="s">
        <v>19</v>
      </c>
      <c r="B27" s="56">
        <v>4886</v>
      </c>
      <c r="C27" s="54">
        <v>5779</v>
      </c>
      <c r="D27" s="51">
        <f t="shared" si="0"/>
        <v>-893</v>
      </c>
      <c r="E27" s="58">
        <f t="shared" si="1"/>
        <v>0.8454749956739921</v>
      </c>
      <c r="F27" s="57">
        <v>4886</v>
      </c>
      <c r="G27" s="54">
        <v>5778</v>
      </c>
      <c r="H27" s="51">
        <f t="shared" si="2"/>
        <v>-892</v>
      </c>
      <c r="I27" s="59">
        <f t="shared" si="3"/>
        <v>0.8456213222568363</v>
      </c>
    </row>
    <row r="28" spans="1:9" ht="22.5" customHeight="1">
      <c r="A28" s="98" t="s">
        <v>20</v>
      </c>
      <c r="B28" s="20">
        <f>SUM(B29:B30)</f>
        <v>5710</v>
      </c>
      <c r="C28" s="24">
        <f>SUM(C29:C30)</f>
        <v>6886</v>
      </c>
      <c r="D28" s="21">
        <f t="shared" si="0"/>
        <v>-1176</v>
      </c>
      <c r="E28" s="22">
        <f t="shared" si="1"/>
        <v>0.8292187046180657</v>
      </c>
      <c r="F28" s="23">
        <v>5711</v>
      </c>
      <c r="G28" s="24">
        <v>6885</v>
      </c>
      <c r="H28" s="21">
        <f t="shared" si="2"/>
        <v>-1174</v>
      </c>
      <c r="I28" s="25">
        <f t="shared" si="3"/>
        <v>0.8294843863471314</v>
      </c>
    </row>
    <row r="29" spans="1:9" ht="22.5" customHeight="1">
      <c r="A29" s="103" t="s">
        <v>27</v>
      </c>
      <c r="B29" s="40">
        <v>560</v>
      </c>
      <c r="C29" s="46">
        <v>723</v>
      </c>
      <c r="D29" s="46">
        <f t="shared" si="0"/>
        <v>-163</v>
      </c>
      <c r="E29" s="47">
        <f t="shared" si="1"/>
        <v>0.7745504840940526</v>
      </c>
      <c r="F29" s="60"/>
      <c r="G29" s="61"/>
      <c r="H29" s="62"/>
      <c r="I29" s="63"/>
    </row>
    <row r="30" spans="1:9" ht="22.5" customHeight="1">
      <c r="A30" s="107" t="s">
        <v>28</v>
      </c>
      <c r="B30" s="64">
        <v>5150</v>
      </c>
      <c r="C30" s="34">
        <v>6163</v>
      </c>
      <c r="D30" s="34">
        <f t="shared" si="0"/>
        <v>-1013</v>
      </c>
      <c r="E30" s="65">
        <f t="shared" si="1"/>
        <v>0.8356319974038617</v>
      </c>
      <c r="F30" s="66"/>
      <c r="G30" s="67"/>
      <c r="H30" s="35"/>
      <c r="I30" s="39"/>
    </row>
    <row r="31" spans="1:9" ht="22.5" customHeight="1" thickBot="1">
      <c r="A31" s="108" t="s">
        <v>21</v>
      </c>
      <c r="B31" s="40">
        <v>2382</v>
      </c>
      <c r="C31" s="68">
        <v>2823</v>
      </c>
      <c r="D31" s="46">
        <f t="shared" si="0"/>
        <v>-441</v>
      </c>
      <c r="E31" s="69">
        <f t="shared" si="1"/>
        <v>0.8437832093517534</v>
      </c>
      <c r="F31" s="70">
        <v>2381</v>
      </c>
      <c r="G31" s="71">
        <v>2822</v>
      </c>
      <c r="H31" s="46">
        <f>+F31-G31</f>
        <v>-441</v>
      </c>
      <c r="I31" s="69">
        <f>+F31/G31</f>
        <v>0.8437278525868178</v>
      </c>
    </row>
    <row r="32" spans="1:9" ht="20.25" customHeight="1">
      <c r="A32" s="109" t="s">
        <v>15</v>
      </c>
      <c r="B32" s="72">
        <f>SUM(B8:B10,B18,B21:B28,B31)</f>
        <v>72833</v>
      </c>
      <c r="C32" s="73">
        <f>SUM(C8:C10,C18,C21:C28,C31)</f>
        <v>85457</v>
      </c>
      <c r="D32" s="73">
        <f>+B32-C32</f>
        <v>-12624</v>
      </c>
      <c r="E32" s="74">
        <f t="shared" si="1"/>
        <v>0.8522765835449407</v>
      </c>
      <c r="F32" s="72">
        <f>SUM(F8:F10,F18,F21:F28,F31)</f>
        <v>72835</v>
      </c>
      <c r="G32" s="73">
        <f>SUM(G8:G10,G18,G21:G28,G31)</f>
        <v>85450</v>
      </c>
      <c r="H32" s="73">
        <f>+F32-G32</f>
        <v>-12615</v>
      </c>
      <c r="I32" s="75">
        <f>+F32/G32</f>
        <v>0.8523698069046226</v>
      </c>
    </row>
    <row r="33" spans="1:9" ht="20.25" customHeight="1" thickBot="1">
      <c r="A33" s="110"/>
      <c r="B33" s="76"/>
      <c r="C33" s="77"/>
      <c r="D33" s="77"/>
      <c r="E33" s="78"/>
      <c r="F33" s="76"/>
      <c r="G33" s="77"/>
      <c r="H33" s="77"/>
      <c r="I33" s="79"/>
    </row>
    <row r="34" spans="1:9" ht="22.5" customHeight="1">
      <c r="A34" s="106" t="s">
        <v>5</v>
      </c>
      <c r="B34" s="50">
        <v>923</v>
      </c>
      <c r="C34" s="27">
        <v>1215</v>
      </c>
      <c r="D34" s="27">
        <f aca="true" t="shared" si="4" ref="D34:D40">+B34-C34</f>
        <v>-292</v>
      </c>
      <c r="E34" s="52">
        <f aca="true" t="shared" si="5" ref="E34:E40">+B34/C34</f>
        <v>0.7596707818930041</v>
      </c>
      <c r="F34" s="53">
        <v>923</v>
      </c>
      <c r="G34" s="27">
        <v>1214</v>
      </c>
      <c r="H34" s="27">
        <f aca="true" t="shared" si="6" ref="H34:H40">+F34-G34</f>
        <v>-291</v>
      </c>
      <c r="I34" s="55">
        <f aca="true" t="shared" si="7" ref="I34:I40">+F34/G34</f>
        <v>0.7602965403624382</v>
      </c>
    </row>
    <row r="35" spans="1:9" ht="22.5" customHeight="1">
      <c r="A35" s="105" t="s">
        <v>6</v>
      </c>
      <c r="B35" s="50">
        <v>872</v>
      </c>
      <c r="C35" s="27">
        <v>1024</v>
      </c>
      <c r="D35" s="27">
        <f t="shared" si="4"/>
        <v>-152</v>
      </c>
      <c r="E35" s="52">
        <f t="shared" si="5"/>
        <v>0.8515625</v>
      </c>
      <c r="F35" s="53">
        <v>872</v>
      </c>
      <c r="G35" s="27">
        <v>1024</v>
      </c>
      <c r="H35" s="27">
        <f t="shared" si="6"/>
        <v>-152</v>
      </c>
      <c r="I35" s="55">
        <f t="shared" si="7"/>
        <v>0.8515625</v>
      </c>
    </row>
    <row r="36" spans="1:9" ht="22.5" customHeight="1">
      <c r="A36" s="111" t="s">
        <v>24</v>
      </c>
      <c r="B36" s="80">
        <v>923</v>
      </c>
      <c r="C36" s="48">
        <v>1046</v>
      </c>
      <c r="D36" s="46">
        <f t="shared" si="4"/>
        <v>-123</v>
      </c>
      <c r="E36" s="47">
        <f t="shared" si="5"/>
        <v>0.8824091778202677</v>
      </c>
      <c r="F36" s="70">
        <v>923</v>
      </c>
      <c r="G36" s="48">
        <v>1046</v>
      </c>
      <c r="H36" s="46">
        <f t="shared" si="6"/>
        <v>-123</v>
      </c>
      <c r="I36" s="49">
        <f t="shared" si="7"/>
        <v>0.8824091778202677</v>
      </c>
    </row>
    <row r="37" spans="1:9" ht="22.5" customHeight="1">
      <c r="A37" s="96" t="s">
        <v>7</v>
      </c>
      <c r="B37" s="50">
        <v>469</v>
      </c>
      <c r="C37" s="31">
        <v>459</v>
      </c>
      <c r="D37" s="27">
        <f t="shared" si="4"/>
        <v>10</v>
      </c>
      <c r="E37" s="52">
        <f t="shared" si="5"/>
        <v>1.0217864923747277</v>
      </c>
      <c r="F37" s="53">
        <v>469</v>
      </c>
      <c r="G37" s="31">
        <v>459</v>
      </c>
      <c r="H37" s="27">
        <f t="shared" si="6"/>
        <v>10</v>
      </c>
      <c r="I37" s="55">
        <f t="shared" si="7"/>
        <v>1.0217864923747277</v>
      </c>
    </row>
    <row r="38" spans="1:9" ht="22.5" customHeight="1">
      <c r="A38" s="106" t="s">
        <v>8</v>
      </c>
      <c r="B38" s="50">
        <v>443</v>
      </c>
      <c r="C38" s="31">
        <v>409</v>
      </c>
      <c r="D38" s="27">
        <f t="shared" si="4"/>
        <v>34</v>
      </c>
      <c r="E38" s="52">
        <f t="shared" si="5"/>
        <v>1.0831295843520783</v>
      </c>
      <c r="F38" s="53">
        <v>443</v>
      </c>
      <c r="G38" s="31">
        <v>409</v>
      </c>
      <c r="H38" s="27">
        <f t="shared" si="6"/>
        <v>34</v>
      </c>
      <c r="I38" s="55">
        <f t="shared" si="7"/>
        <v>1.0831295843520783</v>
      </c>
    </row>
    <row r="39" spans="1:9" ht="22.5" customHeight="1" thickBot="1">
      <c r="A39" s="106" t="s">
        <v>9</v>
      </c>
      <c r="B39" s="50">
        <v>460</v>
      </c>
      <c r="C39" s="31">
        <v>472</v>
      </c>
      <c r="D39" s="27">
        <f t="shared" si="4"/>
        <v>-12</v>
      </c>
      <c r="E39" s="52">
        <f t="shared" si="5"/>
        <v>0.9745762711864406</v>
      </c>
      <c r="F39" s="53">
        <v>460</v>
      </c>
      <c r="G39" s="31">
        <v>471</v>
      </c>
      <c r="H39" s="27">
        <f t="shared" si="6"/>
        <v>-11</v>
      </c>
      <c r="I39" s="55">
        <f t="shared" si="7"/>
        <v>0.9766454352441614</v>
      </c>
    </row>
    <row r="40" spans="1:9" ht="22.5" customHeight="1">
      <c r="A40" s="109" t="s">
        <v>22</v>
      </c>
      <c r="B40" s="81">
        <f>SUM(B34:B39)</f>
        <v>4090</v>
      </c>
      <c r="C40" s="73">
        <f>SUM(C34:C39)</f>
        <v>4625</v>
      </c>
      <c r="D40" s="73">
        <f t="shared" si="4"/>
        <v>-535</v>
      </c>
      <c r="E40" s="74">
        <f t="shared" si="5"/>
        <v>0.8843243243243243</v>
      </c>
      <c r="F40" s="72">
        <f>SUM(F34:F39)</f>
        <v>4090</v>
      </c>
      <c r="G40" s="73">
        <f>SUM(G34:G39)</f>
        <v>4623</v>
      </c>
      <c r="H40" s="73">
        <f t="shared" si="6"/>
        <v>-533</v>
      </c>
      <c r="I40" s="75">
        <f t="shared" si="7"/>
        <v>0.8847069002812027</v>
      </c>
    </row>
    <row r="41" spans="1:9" ht="22.5" customHeight="1" thickBot="1">
      <c r="A41" s="112"/>
      <c r="B41" s="82"/>
      <c r="C41" s="83"/>
      <c r="D41" s="83"/>
      <c r="E41" s="84"/>
      <c r="F41" s="85"/>
      <c r="G41" s="83"/>
      <c r="H41" s="83"/>
      <c r="I41" s="86"/>
    </row>
    <row r="42" spans="1:9" ht="22.5" customHeight="1" thickTop="1">
      <c r="A42" s="113" t="s">
        <v>16</v>
      </c>
      <c r="B42" s="87">
        <f>B32+B40</f>
        <v>76923</v>
      </c>
      <c r="C42" s="88">
        <f>C32+C40</f>
        <v>90082</v>
      </c>
      <c r="D42" s="88">
        <f>+B42-C42</f>
        <v>-13159</v>
      </c>
      <c r="E42" s="89">
        <f>+B42/C42</f>
        <v>0.8539219821940011</v>
      </c>
      <c r="F42" s="87">
        <f>F32+F40</f>
        <v>76925</v>
      </c>
      <c r="G42" s="88">
        <f>G32+G40</f>
        <v>90073</v>
      </c>
      <c r="H42" s="88">
        <f>+F42-G42</f>
        <v>-13148</v>
      </c>
      <c r="I42" s="90">
        <f>+F42/G42</f>
        <v>0.8540295093979328</v>
      </c>
    </row>
    <row r="43" spans="1:9" ht="22.5" customHeight="1" thickBot="1">
      <c r="A43" s="114"/>
      <c r="B43" s="91"/>
      <c r="C43" s="92"/>
      <c r="D43" s="93"/>
      <c r="E43" s="94"/>
      <c r="F43" s="91"/>
      <c r="G43" s="92"/>
      <c r="H43" s="92"/>
      <c r="I43" s="95"/>
    </row>
    <row r="44" spans="1:9" ht="16.5" customHeight="1" thickTop="1">
      <c r="A44" s="5" t="s">
        <v>43</v>
      </c>
      <c r="B44" s="3"/>
      <c r="C44" s="3"/>
      <c r="D44" s="3"/>
      <c r="E44" s="4"/>
      <c r="F44" s="3"/>
      <c r="G44" s="3"/>
      <c r="H44" s="3"/>
      <c r="I44" s="4"/>
    </row>
    <row r="45" ht="16.5" customHeight="1">
      <c r="A45" t="s">
        <v>44</v>
      </c>
    </row>
    <row r="46" ht="16.5" customHeight="1">
      <c r="A46" s="6" t="s">
        <v>30</v>
      </c>
    </row>
    <row r="47" ht="14.25" thickBot="1"/>
    <row r="48" spans="1:5" ht="22.5" customHeight="1">
      <c r="A48" s="115" t="s">
        <v>32</v>
      </c>
      <c r="B48" s="118">
        <f>SUM(B8,B27)</f>
        <v>21808</v>
      </c>
      <c r="C48" s="118">
        <f>SUM(C8,C27)</f>
        <v>25057</v>
      </c>
      <c r="D48" s="119">
        <f>+B48-C48</f>
        <v>-3249</v>
      </c>
      <c r="E48" s="120">
        <f>+B48/C48</f>
        <v>0.8703356347527637</v>
      </c>
    </row>
    <row r="49" spans="1:5" ht="22.5" customHeight="1">
      <c r="A49" s="116" t="s">
        <v>27</v>
      </c>
      <c r="B49" s="121">
        <f>SUM(B9,B10,B29,B31,B36,B37,B38,B39)</f>
        <v>16961</v>
      </c>
      <c r="C49" s="121">
        <f>SUM(C9,C10,C29,C31,C36,C37,C38,C39)</f>
        <v>19552</v>
      </c>
      <c r="D49" s="122">
        <f>+B49-C49</f>
        <v>-2591</v>
      </c>
      <c r="E49" s="123">
        <f>+B49/C49</f>
        <v>0.8674815875613748</v>
      </c>
    </row>
    <row r="50" spans="1:5" ht="22.5" customHeight="1">
      <c r="A50" s="116" t="s">
        <v>33</v>
      </c>
      <c r="B50" s="121">
        <f>SUM(B21:B23,B25)</f>
        <v>17569</v>
      </c>
      <c r="C50" s="121">
        <f>SUM(C21:C23,C25)</f>
        <v>20673</v>
      </c>
      <c r="D50" s="122">
        <f>+B50-C50</f>
        <v>-3104</v>
      </c>
      <c r="E50" s="123">
        <f>+B50/C50</f>
        <v>0.84985246456731</v>
      </c>
    </row>
    <row r="51" spans="1:5" ht="22.5" customHeight="1" thickBot="1">
      <c r="A51" s="117" t="s">
        <v>28</v>
      </c>
      <c r="B51" s="124">
        <f>SUM(B18,B24,B26,B30,B34:B35)</f>
        <v>20585</v>
      </c>
      <c r="C51" s="124">
        <f>SUM(C18,C24,C26,C30,C34:C35)</f>
        <v>24800</v>
      </c>
      <c r="D51" s="125">
        <f>+B51-C51</f>
        <v>-4215</v>
      </c>
      <c r="E51" s="126">
        <f>+B51/C51</f>
        <v>0.8300403225806452</v>
      </c>
    </row>
  </sheetData>
  <mergeCells count="6">
    <mergeCell ref="B4:E4"/>
    <mergeCell ref="F4:I4"/>
    <mergeCell ref="I5:I6"/>
    <mergeCell ref="E5:E6"/>
    <mergeCell ref="H5:H6"/>
    <mergeCell ref="D5:D6"/>
  </mergeCells>
  <printOptions horizontalCentered="1"/>
  <pageMargins left="0.984251968503937" right="0.7874015748031497" top="0.7874015748031497" bottom="0.3937007874015748" header="0.35433070866141736" footer="0.2755905511811024"/>
  <pageSetup fitToHeight="1" fitToWidth="1" horizontalDpi="400" verticalDpi="400" orientation="portrait" paperSize="9" scale="68"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滋賀県総務部市町村振興課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DESCARTES</dc:creator>
  <cp:keywords/>
  <dc:description/>
  <cp:lastModifiedBy>w</cp:lastModifiedBy>
  <cp:lastPrinted>2012-12-14T12:42:26Z</cp:lastPrinted>
  <dcterms:created xsi:type="dcterms:W3CDTF">2000-10-06T01:38:22Z</dcterms:created>
  <dcterms:modified xsi:type="dcterms:W3CDTF">2012-12-14T12:42:45Z</dcterms:modified>
  <cp:category/>
  <cp:version/>
  <cp:contentType/>
  <cp:contentStatus/>
</cp:coreProperties>
</file>