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45" windowHeight="8280" activeTab="0"/>
  </bookViews>
  <sheets>
    <sheet name="34表" sheetId="21" r:id="rId1"/>
  </sheets>
  <externalReferences>
    <externalReference r:id="rId4"/>
  </externalReferences>
  <definedNames>
    <definedName name="_A0001">#REF!</definedName>
    <definedName name="_A0002">#REF!</definedName>
    <definedName name="_A0012">#REF!</definedName>
    <definedName name="_A0014">#REF!</definedName>
    <definedName name="_A0015">#REF!</definedName>
    <definedName name="_A0016">#REF!</definedName>
    <definedName name="_A1002">#REF!</definedName>
    <definedName name="_A1007">#REF!</definedName>
    <definedName name="_A1008">#REF!</definedName>
    <definedName name="_A1023">#REF!</definedName>
    <definedName name="_A9504">#REF!</definedName>
    <definedName name="_A9506">#REF!</definedName>
    <definedName name="_A9523">#REF!</definedName>
    <definedName name="_B0005">#REF!</definedName>
    <definedName name="_B0903">#REF!</definedName>
    <definedName name="_B1048">#REF!</definedName>
    <definedName name="_B1049">#REF!</definedName>
    <definedName name="_B1050">#REF!</definedName>
    <definedName name="_B1051">#REF!</definedName>
    <definedName name="_B1052">#REF!</definedName>
    <definedName name="_B1053">#REF!</definedName>
    <definedName name="_B1055">#REF!</definedName>
    <definedName name="_B1290">#REF!</definedName>
    <definedName name="_B1375">#REF!</definedName>
    <definedName name="_B1376">#REF!</definedName>
    <definedName name="_B1379">#REF!</definedName>
    <definedName name="_B1380">#REF!</definedName>
    <definedName name="_B4675">#REF!</definedName>
    <definedName name="_B4676">#REF!</definedName>
    <definedName name="_B7705">#REF!</definedName>
    <definedName name="_B8257">#REF!</definedName>
    <definedName name="_B8258">#REF!</definedName>
    <definedName name="_B8272">#REF!</definedName>
    <definedName name="_B8280">#REF!</definedName>
    <definedName name="_B8281">#REF!</definedName>
    <definedName name="_B8728">#REF!</definedName>
    <definedName name="_B8741">#REF!</definedName>
    <definedName name="_B8997">#REF!</definedName>
    <definedName name="_B8998">#REF!</definedName>
    <definedName name="_B8999">#REF!</definedName>
    <definedName name="_B9000">#REF!</definedName>
    <definedName name="_B9005">#REF!</definedName>
    <definedName name="_B9007">#REF!</definedName>
    <definedName name="_B9008">#REF!</definedName>
    <definedName name="_B9009">#REF!</definedName>
    <definedName name="_B9010">#REF!</definedName>
    <definedName name="_B9011">#REF!</definedName>
    <definedName name="_B9012">#REF!</definedName>
    <definedName name="_B9013">#REF!</definedName>
    <definedName name="_B9014">#REF!</definedName>
    <definedName name="_B9020">#REF!</definedName>
    <definedName name="_B9021">#REF!</definedName>
    <definedName name="_B9022">#REF!</definedName>
    <definedName name="_B9024">#REF!</definedName>
    <definedName name="_B9410">#REF!</definedName>
    <definedName name="_B9411">#REF!</definedName>
    <definedName name="_B9412">#REF!</definedName>
    <definedName name="_B9767">#REF!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129">#REF!</definedName>
    <definedName name="_C0130">#REF!</definedName>
    <definedName name="_C0131">#REF!</definedName>
    <definedName name="_C0133">#REF!</definedName>
    <definedName name="_C0135">#REF!</definedName>
    <definedName name="_C0231">#REF!</definedName>
    <definedName name="_C0576">#REF!</definedName>
    <definedName name="_C0577">#REF!</definedName>
    <definedName name="_C0578">#REF!</definedName>
    <definedName name="_C0579">#REF!</definedName>
    <definedName name="_C0582">#REF!</definedName>
    <definedName name="_C0583">#REF!</definedName>
    <definedName name="_C0684">#REF!</definedName>
    <definedName name="_C0685">#REF!</definedName>
    <definedName name="_C1120">'[1]ﾃﾞｰﾀ'!$N$20:$N$108</definedName>
    <definedName name="_C1121">'[1]ﾃﾞｰﾀ'!$O$20:$O$108</definedName>
    <definedName name="_C1138">#REF!</definedName>
    <definedName name="_C1254">#REF!</definedName>
    <definedName name="_C1290">#REF!</definedName>
    <definedName name="_C1335">#REF!</definedName>
    <definedName name="_C1350">#REF!</definedName>
    <definedName name="_C1491">#REF!</definedName>
    <definedName name="_C1525">#REF!</definedName>
    <definedName name="_D0231">#REF!</definedName>
    <definedName name="_D1350">#REF!</definedName>
    <definedName name="_D1493">#REF!</definedName>
    <definedName name="_D1494">#REF!</definedName>
    <definedName name="_D1495">#REF!</definedName>
    <definedName name="_D1496">#REF!</definedName>
    <definedName name="_D1497">#REF!</definedName>
    <definedName name="_D1498">#REF!</definedName>
    <definedName name="_D1503">#REF!</definedName>
    <definedName name="_D1504">#REF!</definedName>
    <definedName name="_D1505">#REF!</definedName>
    <definedName name="_D1509">#REF!</definedName>
    <definedName name="_D1510">#REF!</definedName>
    <definedName name="_D1512">#REF!</definedName>
    <definedName name="_D1514">#REF!</definedName>
    <definedName name="_D1515">#REF!</definedName>
    <definedName name="_D1516">#REF!</definedName>
    <definedName name="_D1518">#REF!</definedName>
    <definedName name="_D1519">#REF!</definedName>
    <definedName name="_D1520">#REF!</definedName>
    <definedName name="_D1521">#REF!</definedName>
    <definedName name="_D1522">#REF!</definedName>
    <definedName name="_D1523">#REF!</definedName>
    <definedName name="_D1651">#REF!</definedName>
    <definedName name="_D2335">#REF!</definedName>
    <definedName name="_D3315">#REF!</definedName>
    <definedName name="_D4896">#REF!</definedName>
    <definedName name="_D5012">#REF!</definedName>
    <definedName name="_D7179">#REF!</definedName>
    <definedName name="_D7180">#REF!</definedName>
    <definedName name="_D7184">#REF!</definedName>
    <definedName name="_D7185">#REF!</definedName>
    <definedName name="_D8604">#REF!</definedName>
    <definedName name="_D8605">#REF!</definedName>
    <definedName name="_D9113">#REF!</definedName>
    <definedName name="_D9413">#REF!</definedName>
    <definedName name="_RA0001">#REF!</definedName>
    <definedName name="_xlnm.Print_Area" localSheetId="0">'34表'!$B$2:$Z$37</definedName>
    <definedName name="α">#REF!</definedName>
    <definedName name="旧税率">#REF!</definedName>
    <definedName name="全国計ＡC">#REF!</definedName>
    <definedName name="全国計ＡG">#REF!</definedName>
    <definedName name="全国平均単位額">#REF!</definedName>
    <definedName name="単位税額">#REF!</definedName>
    <definedName name="都道府県">#REF!</definedName>
    <definedName name="別表３_F">#REF!</definedName>
    <definedName name="別表３_H">#REF!</definedName>
    <definedName name="本表_H">#REF!</definedName>
    <definedName name="本表_M">#REF!</definedName>
    <definedName name="本表_O">#REF!</definedName>
    <definedName name="本表_R">#REF!</definedName>
    <definedName name="_xlnm.Print_Titles" localSheetId="0">'34表'!$B:$B</definedName>
  </definedNames>
  <calcPr calcId="145621"/>
</workbook>
</file>

<file path=xl/comments1.xml><?xml version="1.0" encoding="utf-8"?>
<comments xmlns="http://schemas.openxmlformats.org/spreadsheetml/2006/main">
  <authors>
    <author>w</author>
  </authors>
  <commentList>
    <comment ref="T5" authorId="0">
      <text>
        <r>
          <rPr>
            <b/>
            <sz val="9"/>
            <rFont val="ＭＳ Ｐゴシック"/>
            <family val="3"/>
          </rPr>
          <t>一本算定（錯誤除き）
算定台帳「一本４」より</t>
        </r>
      </text>
    </comment>
    <comment ref="U5" authorId="0">
      <text>
        <r>
          <rPr>
            <b/>
            <sz val="9"/>
            <rFont val="ＭＳ Ｐゴシック"/>
            <family val="3"/>
          </rPr>
          <t>一本算定
LasIs「第十三表」より</t>
        </r>
      </text>
    </comment>
    <comment ref="V5" authorId="0">
      <text>
        <r>
          <rPr>
            <b/>
            <sz val="9"/>
            <rFont val="ＭＳ Ｐゴシック"/>
            <family val="3"/>
          </rPr>
          <t>算定台帳「一本４」より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<sst xmlns="http://schemas.openxmlformats.org/spreadsheetml/2006/main" count="76" uniqueCount="55">
  <si>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>基 準 財 政 収 入 額</t>
  </si>
  <si>
    <t xml:space="preserve">財  政  力  指  数 </t>
  </si>
  <si>
    <t>算 出 額</t>
  </si>
  <si>
    <t>錯誤額</t>
  </si>
  <si>
    <t>計</t>
  </si>
  <si>
    <t>近江八幡市</t>
  </si>
  <si>
    <t>（単位　千円）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</si>
  <si>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</si>
  <si>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公債費</t>
    <rPh sb="0" eb="3">
      <t>コウサイヒ</t>
    </rPh>
    <phoneticPr fontId="2"/>
  </si>
  <si>
    <t>調整額</t>
    <rPh sb="0" eb="3">
      <t>チョウセイガク</t>
    </rPh>
    <phoneticPr fontId="2"/>
  </si>
  <si>
    <t>合計</t>
    <rPh sb="0" eb="2">
      <t>ゴウケイ</t>
    </rPh>
    <phoneticPr fontId="2"/>
  </si>
  <si>
    <t>臨時財政
対策債
（▲）</t>
    <rPh sb="0" eb="2">
      <t>リンジ</t>
    </rPh>
    <rPh sb="2" eb="4">
      <t>ザイセイ</t>
    </rPh>
    <rPh sb="5" eb="7">
      <t>タイサク</t>
    </rPh>
    <rPh sb="7" eb="8">
      <t>サイ</t>
    </rPh>
    <phoneticPr fontId="2"/>
  </si>
  <si>
    <t>w</t>
  </si>
  <si>
    <t>大津市</t>
    <rPh sb="0" eb="3">
      <t>オオツシ</t>
    </rPh>
    <phoneticPr fontId="3"/>
  </si>
  <si>
    <t>彦根市</t>
    <rPh sb="0" eb="3">
      <t>ヒコネシ</t>
    </rPh>
    <phoneticPr fontId="3"/>
  </si>
  <si>
    <t>草津市</t>
    <rPh sb="0" eb="3">
      <t>クサツシ</t>
    </rPh>
    <phoneticPr fontId="3"/>
  </si>
  <si>
    <t>守山市</t>
    <rPh sb="0" eb="3">
      <t>モリヤマシ</t>
    </rPh>
    <phoneticPr fontId="3"/>
  </si>
  <si>
    <t>栗東市</t>
    <rPh sb="0" eb="3">
      <t>リットウシ</t>
    </rPh>
    <phoneticPr fontId="3"/>
  </si>
  <si>
    <t>甲賀市</t>
    <rPh sb="0" eb="2">
      <t>コウガ</t>
    </rPh>
    <rPh sb="2" eb="3">
      <t>シ</t>
    </rPh>
    <phoneticPr fontId="3"/>
  </si>
  <si>
    <t>野洲市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</si>
  <si>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</si>
  <si>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</si>
  <si>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</si>
  <si>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マイハラ</t>
    </rPh>
    <rPh sb="2" eb="3">
      <t>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</si>
  <si>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</si>
  <si>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</si>
  <si>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1">
      <t>アイ</t>
    </rPh>
    <rPh sb="1" eb="2">
      <t>ソウ</t>
    </rPh>
    <rPh sb="2" eb="3">
      <t>マチ</t>
    </rPh>
    <phoneticPr fontId="3"/>
  </si>
  <si>
    <t>豊郷町</t>
    <rPh sb="0" eb="2">
      <t>トヨサト</t>
    </rPh>
    <rPh sb="2" eb="3">
      <t>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</si>
  <si>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</si>
  <si>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</si>
  <si>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平 均</t>
  </si>
  <si>
    <t>x</t>
  </si>
  <si>
    <t>包括算定経費</t>
    <rPh sb="0" eb="2">
      <t>ホウカツ</t>
    </rPh>
    <rPh sb="2" eb="4">
      <t>サンテイ</t>
    </rPh>
    <rPh sb="4" eb="6">
      <t>ケイヒ</t>
    </rPh>
    <phoneticPr fontId="2"/>
  </si>
  <si>
    <t>市計</t>
    <rPh sb="0" eb="1">
      <t>シ</t>
    </rPh>
    <rPh sb="1" eb="2">
      <t>ケイ</t>
    </rPh>
    <phoneticPr fontId="2"/>
  </si>
  <si>
    <t>※計欄の（　）内の数値は単純平均である</t>
    <rPh sb="1" eb="2">
      <t>ケイ</t>
    </rPh>
    <rPh sb="2" eb="3">
      <t>ラン</t>
    </rPh>
    <rPh sb="7" eb="8">
      <t>ナイ</t>
    </rPh>
    <rPh sb="9" eb="11">
      <t>スウチ</t>
    </rPh>
    <rPh sb="12" eb="14">
      <t>タンジュン</t>
    </rPh>
    <rPh sb="14" eb="16">
      <t>ヘイキン</t>
    </rPh>
    <phoneticPr fontId="2"/>
  </si>
  <si>
    <t>長浜市</t>
    <rPh sb="0" eb="3">
      <t>ナガハマシ</t>
    </rPh>
    <phoneticPr fontId="2"/>
  </si>
  <si>
    <t>標 準 税
収 入 額 等</t>
    <rPh sb="12" eb="13">
      <t>トウ</t>
    </rPh>
    <phoneticPr fontId="2"/>
  </si>
  <si>
    <t>基　　 準　　 財　　 政　　 需　　 要 　　額</t>
  </si>
  <si>
    <t>普    通
交付税額</t>
  </si>
  <si>
    <t>参  　               　考</t>
  </si>
  <si>
    <t xml:space="preserve">町計 </t>
  </si>
  <si>
    <t>個別算定経費
(除　公債費、地域経済・雇用対策費、地域の元気創造事業費および人口減少等特別対策事業費）　　</t>
    <rPh sb="0" eb="2">
      <t>コベツ</t>
    </rPh>
    <rPh sb="2" eb="4">
      <t>サンテイ</t>
    </rPh>
    <rPh sb="4" eb="6">
      <t>ケイヒ</t>
    </rPh>
    <rPh sb="8" eb="9">
      <t>ノゾ</t>
    </rPh>
    <rPh sb="10" eb="13">
      <t>コウサイヒ</t>
    </rPh>
    <rPh sb="14" eb="16">
      <t>チイキ</t>
    </rPh>
    <rPh sb="16" eb="18">
      <t>ケイザイ</t>
    </rPh>
    <rPh sb="19" eb="21">
      <t>コヨウ</t>
    </rPh>
    <rPh sb="21" eb="24">
      <t>タイサクヒ</t>
    </rPh>
    <rPh sb="25" eb="27">
      <t>チイキ</t>
    </rPh>
    <rPh sb="28" eb="30">
      <t>ゲンキ</t>
    </rPh>
    <rPh sb="30" eb="32">
      <t>ソウゾウ</t>
    </rPh>
    <rPh sb="32" eb="35">
      <t>ジギョウヒ</t>
    </rPh>
    <rPh sb="38" eb="40">
      <t>ジンコウ</t>
    </rPh>
    <rPh sb="40" eb="42">
      <t>ゲンショウ</t>
    </rPh>
    <rPh sb="42" eb="43">
      <t>トウ</t>
    </rPh>
    <rPh sb="43" eb="45">
      <t>トクベツ</t>
    </rPh>
    <rPh sb="45" eb="47">
      <t>タイサク</t>
    </rPh>
    <rPh sb="47" eb="49">
      <t>ジギョウ</t>
    </rPh>
    <rPh sb="49" eb="50">
      <t>ヒ</t>
    </rPh>
    <phoneticPr fontId="2"/>
  </si>
  <si>
    <t>計
(縮減前)</t>
    <rPh sb="0" eb="1">
      <t>ケイ</t>
    </rPh>
    <rPh sb="4" eb="6">
      <t>シュクゲン</t>
    </rPh>
    <rPh sb="6" eb="7">
      <t>マエ</t>
    </rPh>
    <phoneticPr fontId="2"/>
  </si>
  <si>
    <t>計
(縮減後)</t>
    <rPh sb="0" eb="1">
      <t>ケイ</t>
    </rPh>
    <rPh sb="4" eb="6">
      <t>シュクゲン</t>
    </rPh>
    <rPh sb="6" eb="7">
      <t>ゴ</t>
    </rPh>
    <phoneticPr fontId="2"/>
  </si>
  <si>
    <t>地域経済・
雇用対策費</t>
    <rPh sb="0" eb="2">
      <t>チイキ</t>
    </rPh>
    <rPh sb="2" eb="4">
      <t>ケイザイ</t>
    </rPh>
    <rPh sb="6" eb="8">
      <t>コヨウ</t>
    </rPh>
    <rPh sb="8" eb="11">
      <t>タイサクヒ</t>
    </rPh>
    <phoneticPr fontId="2"/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</si>
  <si>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6"/>
  </si>
  <si>
    <t>人口減少等
特別対策
事業費</t>
    <rPh sb="0" eb="2">
      <t>ジンコウ</t>
    </rPh>
    <rPh sb="2" eb="4">
      <t>ゲンショウ</t>
    </rPh>
    <rPh sb="4" eb="5">
      <t>トウ</t>
    </rPh>
    <rPh sb="6" eb="8">
      <t>トクベツ</t>
    </rPh>
    <rPh sb="8" eb="10">
      <t>タイサク</t>
    </rPh>
    <rPh sb="11" eb="13">
      <t>ジギョウ</t>
    </rPh>
    <rPh sb="13" eb="14">
      <t>ヒ</t>
    </rPh>
    <phoneticPr fontId="2"/>
  </si>
  <si>
    <t>交付基準額</t>
  </si>
  <si>
    <t>H27
単年度</t>
  </si>
  <si>
    <t>H28
単年度</t>
  </si>
  <si>
    <t>H29
単年度</t>
  </si>
  <si>
    <t>法定普通税
にかかる標
準税収入額</t>
  </si>
  <si>
    <t>標準財政
規    模</t>
  </si>
  <si>
    <t>※一本算定＋合併算定替（参考：標準税収入額等、法定普通税に係る標準税収入額は一本算定）</t>
    <rPh sb="1" eb="3">
      <t>イッポン</t>
    </rPh>
    <rPh sb="3" eb="5">
      <t>サンテイ</t>
    </rPh>
    <rPh sb="6" eb="8">
      <t>ガッペイ</t>
    </rPh>
    <rPh sb="8" eb="10">
      <t>サンテイ</t>
    </rPh>
    <rPh sb="10" eb="11">
      <t>ガ</t>
    </rPh>
    <rPh sb="12" eb="14">
      <t>サンコウ</t>
    </rPh>
    <rPh sb="15" eb="17">
      <t>ヒョウジュン</t>
    </rPh>
    <rPh sb="17" eb="18">
      <t>ゼイ</t>
    </rPh>
    <rPh sb="18" eb="20">
      <t>シュウニュウ</t>
    </rPh>
    <rPh sb="20" eb="21">
      <t>ガク</t>
    </rPh>
    <rPh sb="21" eb="22">
      <t>トウ</t>
    </rPh>
    <rPh sb="23" eb="25">
      <t>ホウテイ</t>
    </rPh>
    <rPh sb="25" eb="27">
      <t>フツウ</t>
    </rPh>
    <rPh sb="27" eb="28">
      <t>ゼイ</t>
    </rPh>
    <rPh sb="29" eb="30">
      <t>カカ</t>
    </rPh>
    <rPh sb="31" eb="33">
      <t>ヒョウジュン</t>
    </rPh>
    <rPh sb="33" eb="34">
      <t>ゼイ</t>
    </rPh>
    <rPh sb="34" eb="36">
      <t>シュウニュウ</t>
    </rPh>
    <rPh sb="36" eb="37">
      <t>ガク</t>
    </rPh>
    <rPh sb="38" eb="40">
      <t>イッポン</t>
    </rPh>
    <rPh sb="40" eb="42">
      <t>サンテイ</t>
    </rPh>
    <phoneticPr fontId="2"/>
  </si>
  <si>
    <t>第３４表　平成２９年度普通交付税等の状況</t>
    <rPh sb="5" eb="7">
      <t>ヘイセイ</t>
    </rPh>
    <rPh sb="9" eb="11">
      <t>ネンド</t>
    </rPh>
    <rPh sb="11" eb="13">
      <t>フツウ</t>
    </rPh>
    <rPh sb="13" eb="16">
      <t>コウフゼイ</t>
    </rPh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</si>
</sst>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"/>
    <numFmt numFmtId="177" formatCode="#,##0.000000000;\-#,##0.000000000"/>
    <numFmt numFmtId="178" formatCode="#,##0;&quot;▲ &quot;#,##0"/>
    <numFmt numFmtId="179" formatCode="#,##0.000;&quot;▲ &quot;#,##0.000"/>
    <numFmt numFmtId="180" formatCode="&quot;(&quot;0.000&quot;)&quot;"/>
    <numFmt numFmtId="181" formatCode="#,##0.000_ "/>
  </numFmts>
  <fonts count="17">
    <font>
      <sz val="11"/>
      <name val="ＭＳ 明朝"/>
      <family val="1"/>
    </font>
    <font>
      <sz val="10"/>
      <name val="Arial"/>
      <family val="2"/>
    </font>
    <font>
      <sz val="7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  <scheme val="minor"/>
    </font>
    <font>
      <sz val="12"/>
      <color rgb="FFFF0000"/>
      <name val="ＭＳ ゴシック"/>
      <family val="3"/>
    </font>
    <font>
      <sz val="12"/>
      <color rgb="FF002060"/>
      <name val="ＭＳ ゴシック"/>
      <family val="3"/>
    </font>
    <font>
      <sz val="12"/>
      <color theme="1"/>
      <name val="ＭＳ 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ashed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medium"/>
      <right style="thin"/>
      <top style="thin">
        <color indexed="8"/>
      </top>
      <bottom style="dotted"/>
    </border>
    <border>
      <left style="medium"/>
      <right style="thin"/>
      <top style="thin">
        <color indexed="8"/>
      </top>
      <bottom/>
    </border>
    <border>
      <left style="medium"/>
      <right style="thin"/>
      <top style="dotted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dotted"/>
    </border>
    <border>
      <left style="thin">
        <color indexed="8"/>
      </left>
      <right style="medium"/>
      <top style="dotted"/>
      <bottom style="dotted"/>
    </border>
    <border>
      <left style="thin">
        <color indexed="8"/>
      </left>
      <right style="medium"/>
      <top/>
      <bottom style="dotted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medium"/>
      <top/>
      <bottom style="dashed"/>
    </border>
    <border>
      <left style="thin">
        <color indexed="8"/>
      </left>
      <right style="thin">
        <color indexed="8"/>
      </right>
      <top style="dotted"/>
      <bottom/>
    </border>
    <border>
      <left style="thin">
        <color indexed="8"/>
      </left>
      <right style="medium"/>
      <top style="dotted"/>
      <bottom/>
    </border>
    <border>
      <left style="thin"/>
      <right style="thin">
        <color indexed="8"/>
      </right>
      <top style="thin">
        <color indexed="8"/>
      </top>
      <bottom style="dotted"/>
    </border>
    <border>
      <left/>
      <right style="thin">
        <color indexed="8"/>
      </right>
      <top style="thin">
        <color indexed="8"/>
      </top>
      <bottom style="dotted"/>
    </border>
    <border>
      <left/>
      <right style="thin">
        <color indexed="8"/>
      </right>
      <top/>
      <bottom style="dotted"/>
    </border>
    <border>
      <left style="thin">
        <color indexed="8"/>
      </left>
      <right style="thin"/>
      <top/>
      <bottom style="dotted"/>
    </border>
    <border>
      <left/>
      <right style="thin"/>
      <top style="thin">
        <color indexed="8"/>
      </top>
      <bottom style="dotted"/>
    </border>
    <border>
      <left style="thin"/>
      <right style="thin">
        <color indexed="8"/>
      </right>
      <top style="dotted"/>
      <bottom style="dotted"/>
    </border>
    <border>
      <left/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dotted"/>
    </border>
    <border>
      <left/>
      <right style="thin"/>
      <top style="dotted"/>
      <bottom style="dotted"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 style="dotted"/>
      <bottom/>
    </border>
    <border>
      <left/>
      <right style="thin">
        <color indexed="8"/>
      </right>
      <top/>
      <bottom style="dashed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dashed"/>
    </border>
    <border>
      <left/>
      <right style="thin"/>
      <top style="dotted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tted"/>
    </border>
    <border>
      <left/>
      <right style="thin"/>
      <top/>
      <bottom style="thin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medium"/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 style="thin"/>
      <top/>
      <bottom style="medium"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 style="medium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thin"/>
    </border>
    <border>
      <left style="thin"/>
      <right style="medium"/>
      <top style="thin">
        <color indexed="8"/>
      </top>
      <bottom/>
    </border>
    <border>
      <left style="thin"/>
      <right style="medium"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</borders>
  <cellStyleXfs count="27">
    <xf numFmtId="0" fontId="0" fillId="0" borderId="0" applyNumberFormat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Protection="0">
      <alignment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2" fillId="0" borderId="0">
      <alignment vertical="center"/>
      <protection/>
    </xf>
  </cellStyleXfs>
  <cellXfs count="2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4" fillId="0" borderId="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77" fontId="4" fillId="0" borderId="0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14" fillId="0" borderId="25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14" fillId="0" borderId="26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14" fillId="0" borderId="26" xfId="0" applyNumberFormat="1" applyFont="1" applyFill="1" applyBorder="1" applyAlignment="1">
      <alignment vertical="center"/>
    </xf>
    <xf numFmtId="179" fontId="14" fillId="0" borderId="27" xfId="0" applyNumberFormat="1" applyFont="1" applyFill="1" applyBorder="1" applyAlignment="1">
      <alignment vertical="center"/>
    </xf>
    <xf numFmtId="179" fontId="14" fillId="0" borderId="28" xfId="0" applyNumberFormat="1" applyFont="1" applyFill="1" applyBorder="1" applyAlignment="1">
      <alignment vertical="center"/>
    </xf>
    <xf numFmtId="179" fontId="14" fillId="0" borderId="29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179" fontId="14" fillId="0" borderId="34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32" xfId="0" applyNumberFormat="1" applyFont="1" applyFill="1" applyBorder="1" applyAlignment="1">
      <alignment vertical="center"/>
    </xf>
    <xf numFmtId="178" fontId="15" fillId="0" borderId="35" xfId="0" applyNumberFormat="1" applyFont="1" applyFill="1" applyBorder="1" applyAlignment="1" quotePrefix="1">
      <alignment vertical="center"/>
    </xf>
    <xf numFmtId="178" fontId="15" fillId="0" borderId="36" xfId="0" applyNumberFormat="1" applyFont="1" applyFill="1" applyBorder="1" applyAlignment="1" quotePrefix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37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36" xfId="0" applyNumberFormat="1" applyFont="1" applyFill="1" applyBorder="1" applyAlignment="1">
      <alignment horizontal="right" vertical="center"/>
    </xf>
    <xf numFmtId="178" fontId="15" fillId="0" borderId="40" xfId="0" applyNumberFormat="1" applyFont="1" applyFill="1" applyBorder="1" applyAlignment="1" quotePrefix="1">
      <alignment vertical="center"/>
    </xf>
    <xf numFmtId="178" fontId="15" fillId="0" borderId="41" xfId="0" applyNumberFormat="1" applyFont="1" applyFill="1" applyBorder="1" applyAlignment="1" quotePrefix="1">
      <alignment vertical="center"/>
    </xf>
    <xf numFmtId="178" fontId="15" fillId="0" borderId="17" xfId="0" applyNumberFormat="1" applyFont="1" applyFill="1" applyBorder="1" applyAlignment="1" quotePrefix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 quotePrefix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178" fontId="15" fillId="0" borderId="33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 quotePrefix="1">
      <alignment vertical="center"/>
    </xf>
    <xf numFmtId="178" fontId="15" fillId="0" borderId="31" xfId="0" applyNumberFormat="1" applyFont="1" applyFill="1" applyBorder="1" applyAlignment="1" quotePrefix="1">
      <alignment vertical="center"/>
    </xf>
    <xf numFmtId="178" fontId="15" fillId="0" borderId="11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49" xfId="0" applyNumberFormat="1" applyFont="1" applyFill="1" applyBorder="1" applyAlignment="1">
      <alignment vertical="center"/>
    </xf>
    <xf numFmtId="178" fontId="15" fillId="0" borderId="50" xfId="0" applyNumberFormat="1" applyFont="1" applyFill="1" applyBorder="1" applyAlignment="1">
      <alignment vertical="center"/>
    </xf>
    <xf numFmtId="178" fontId="15" fillId="0" borderId="51" xfId="0" applyNumberFormat="1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vertical="center"/>
    </xf>
    <xf numFmtId="178" fontId="15" fillId="0" borderId="2" xfId="0" applyNumberFormat="1" applyFont="1" applyFill="1" applyBorder="1" applyAlignment="1">
      <alignment vertical="center"/>
    </xf>
    <xf numFmtId="178" fontId="15" fillId="0" borderId="52" xfId="0" applyNumberFormat="1" applyFont="1" applyFill="1" applyBorder="1" applyAlignment="1">
      <alignment vertical="center"/>
    </xf>
    <xf numFmtId="178" fontId="15" fillId="0" borderId="53" xfId="0" applyNumberFormat="1" applyFont="1" applyFill="1" applyBorder="1" applyAlignment="1">
      <alignment vertical="center"/>
    </xf>
    <xf numFmtId="178" fontId="15" fillId="0" borderId="51" xfId="0" applyNumberFormat="1" applyFont="1" applyFill="1" applyBorder="1" applyAlignment="1">
      <alignment horizontal="right" vertical="center"/>
    </xf>
    <xf numFmtId="178" fontId="15" fillId="0" borderId="35" xfId="0" applyNumberFormat="1" applyFont="1" applyFill="1" applyBorder="1" applyAlignment="1">
      <alignment vertical="center"/>
    </xf>
    <xf numFmtId="178" fontId="15" fillId="0" borderId="18" xfId="0" applyNumberFormat="1" applyFont="1" applyFill="1" applyBorder="1" applyAlignment="1">
      <alignment vertical="center"/>
    </xf>
    <xf numFmtId="178" fontId="15" fillId="0" borderId="25" xfId="0" applyNumberFormat="1" applyFont="1" applyFill="1" applyBorder="1" applyAlignment="1">
      <alignment vertical="center"/>
    </xf>
    <xf numFmtId="178" fontId="15" fillId="0" borderId="36" xfId="0" applyNumberFormat="1" applyFont="1" applyFill="1" applyBorder="1" applyAlignment="1">
      <alignment vertical="center"/>
    </xf>
    <xf numFmtId="178" fontId="15" fillId="0" borderId="54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horizontal="right" vertical="center" wrapText="1"/>
    </xf>
    <xf numFmtId="178" fontId="15" fillId="0" borderId="47" xfId="0" applyNumberFormat="1" applyFont="1" applyFill="1" applyBorder="1" applyAlignment="1">
      <alignment vertical="center"/>
    </xf>
    <xf numFmtId="178" fontId="15" fillId="0" borderId="55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horizontal="right" vertical="center"/>
    </xf>
    <xf numFmtId="178" fontId="15" fillId="0" borderId="56" xfId="0" applyNumberFormat="1" applyFont="1" applyFill="1" applyBorder="1" applyAlignment="1">
      <alignment horizontal="right" vertical="center"/>
    </xf>
    <xf numFmtId="178" fontId="15" fillId="0" borderId="57" xfId="0" applyNumberFormat="1" applyFont="1" applyFill="1" applyBorder="1" applyAlignment="1">
      <alignment vertical="center"/>
    </xf>
    <xf numFmtId="178" fontId="15" fillId="0" borderId="58" xfId="0" applyNumberFormat="1" applyFont="1" applyFill="1" applyBorder="1" applyAlignment="1">
      <alignment vertical="center"/>
    </xf>
    <xf numFmtId="178" fontId="15" fillId="0" borderId="59" xfId="0" applyNumberFormat="1" applyFont="1" applyFill="1" applyBorder="1" applyAlignment="1">
      <alignment vertical="center"/>
    </xf>
    <xf numFmtId="178" fontId="15" fillId="0" borderId="3" xfId="0" applyNumberFormat="1" applyFont="1" applyFill="1" applyBorder="1" applyAlignment="1">
      <alignment vertical="center"/>
    </xf>
    <xf numFmtId="178" fontId="15" fillId="0" borderId="6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15" fillId="0" borderId="30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4" fillId="0" borderId="33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0" fontId="4" fillId="2" borderId="60" xfId="0" applyFont="1" applyFill="1" applyBorder="1" applyAlignment="1" quotePrefix="1">
      <alignment horizontal="centerContinuous" vertical="center"/>
    </xf>
    <xf numFmtId="0" fontId="4" fillId="2" borderId="60" xfId="0" applyFont="1" applyFill="1" applyBorder="1" applyAlignment="1">
      <alignment horizontal="centerContinuous" vertical="center"/>
    </xf>
    <xf numFmtId="0" fontId="4" fillId="2" borderId="61" xfId="0" applyFont="1" applyFill="1" applyBorder="1" applyAlignment="1">
      <alignment horizontal="centerContinuous" vertical="center"/>
    </xf>
    <xf numFmtId="0" fontId="4" fillId="2" borderId="62" xfId="0" applyFont="1" applyFill="1" applyBorder="1" applyAlignment="1">
      <alignment horizontal="centerContinuous" vertical="center"/>
    </xf>
    <xf numFmtId="0" fontId="4" fillId="2" borderId="61" xfId="0" applyFont="1" applyFill="1" applyBorder="1" applyAlignment="1" quotePrefix="1">
      <alignment horizontal="centerContinuous" vertical="center"/>
    </xf>
    <xf numFmtId="38" fontId="4" fillId="2" borderId="61" xfId="0" applyNumberFormat="1" applyFont="1" applyFill="1" applyBorder="1" applyAlignment="1">
      <alignment horizontal="centerContinuous" vertical="center"/>
    </xf>
    <xf numFmtId="0" fontId="4" fillId="2" borderId="63" xfId="0" applyFont="1" applyFill="1" applyBorder="1" applyAlignment="1">
      <alignment horizontal="centerContinuous" vertical="center"/>
    </xf>
    <xf numFmtId="0" fontId="4" fillId="2" borderId="6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178" fontId="15" fillId="0" borderId="58" xfId="0" applyNumberFormat="1" applyFont="1" applyFill="1" applyBorder="1" applyAlignment="1">
      <alignment vertical="center"/>
    </xf>
    <xf numFmtId="178" fontId="15" fillId="0" borderId="65" xfId="0" applyNumberFormat="1" applyFont="1" applyFill="1" applyBorder="1" applyAlignment="1">
      <alignment vertical="center"/>
    </xf>
    <xf numFmtId="178" fontId="15" fillId="0" borderId="3" xfId="0" applyNumberFormat="1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66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distributed" vertical="center" wrapText="1"/>
    </xf>
    <xf numFmtId="0" fontId="4" fillId="0" borderId="67" xfId="0" applyFont="1" applyBorder="1" applyAlignment="1" quotePrefix="1">
      <alignment horizontal="distributed" vertical="center" wrapText="1"/>
    </xf>
    <xf numFmtId="178" fontId="15" fillId="0" borderId="6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vertical="center"/>
    </xf>
    <xf numFmtId="178" fontId="15" fillId="0" borderId="68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178" fontId="15" fillId="0" borderId="66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69" xfId="0" applyNumberFormat="1" applyFont="1" applyFill="1" applyBorder="1" applyAlignment="1">
      <alignment vertical="center"/>
    </xf>
    <xf numFmtId="178" fontId="15" fillId="0" borderId="70" xfId="0" applyNumberFormat="1" applyFont="1" applyFill="1" applyBorder="1" applyAlignment="1">
      <alignment vertical="center"/>
    </xf>
    <xf numFmtId="178" fontId="15" fillId="0" borderId="71" xfId="0" applyNumberFormat="1" applyFont="1" applyFill="1" applyBorder="1" applyAlignment="1">
      <alignment vertical="center"/>
    </xf>
    <xf numFmtId="178" fontId="15" fillId="0" borderId="72" xfId="0" applyNumberFormat="1" applyFont="1" applyFill="1" applyBorder="1" applyAlignment="1">
      <alignment vertical="center"/>
    </xf>
    <xf numFmtId="178" fontId="15" fillId="0" borderId="68" xfId="0" applyNumberFormat="1" applyFont="1" applyFill="1" applyBorder="1" applyAlignment="1">
      <alignment horizontal="right" vertical="center"/>
    </xf>
    <xf numFmtId="178" fontId="15" fillId="0" borderId="48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4" fillId="0" borderId="73" xfId="0" applyFont="1" applyBorder="1" applyAlignment="1" quotePrefix="1">
      <alignment horizontal="distributed" vertical="center" wrapText="1"/>
    </xf>
    <xf numFmtId="0" fontId="4" fillId="0" borderId="24" xfId="0" applyFont="1" applyBorder="1" applyAlignment="1" quotePrefix="1">
      <alignment horizontal="distributed" vertical="center" wrapText="1"/>
    </xf>
    <xf numFmtId="178" fontId="15" fillId="0" borderId="74" xfId="0" applyNumberFormat="1" applyFont="1" applyFill="1" applyBorder="1" applyAlignment="1">
      <alignment vertical="center"/>
    </xf>
    <xf numFmtId="178" fontId="15" fillId="0" borderId="5" xfId="0" applyNumberFormat="1" applyFont="1" applyFill="1" applyBorder="1" applyAlignment="1">
      <alignment vertical="center"/>
    </xf>
    <xf numFmtId="178" fontId="15" fillId="0" borderId="75" xfId="0" applyNumberFormat="1" applyFont="1" applyFill="1" applyBorder="1" applyAlignment="1">
      <alignment vertical="center"/>
    </xf>
    <xf numFmtId="178" fontId="15" fillId="0" borderId="76" xfId="0" applyNumberFormat="1" applyFont="1" applyFill="1" applyBorder="1" applyAlignment="1">
      <alignment vertical="center"/>
    </xf>
    <xf numFmtId="178" fontId="15" fillId="0" borderId="57" xfId="0" applyNumberFormat="1" applyFont="1" applyFill="1" applyBorder="1" applyAlignment="1">
      <alignment vertical="center"/>
    </xf>
    <xf numFmtId="178" fontId="15" fillId="0" borderId="59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 applyProtection="1">
      <alignment horizontal="center" vertical="center" wrapText="1"/>
      <protection/>
    </xf>
    <xf numFmtId="38" fontId="4" fillId="2" borderId="77" xfId="0" applyNumberFormat="1" applyFont="1" applyFill="1" applyBorder="1" applyAlignment="1" applyProtection="1">
      <alignment horizontal="center" vertical="center" wrapText="1"/>
      <protection/>
    </xf>
    <xf numFmtId="38" fontId="4" fillId="2" borderId="78" xfId="0" applyNumberFormat="1" applyFont="1" applyFill="1" applyBorder="1" applyAlignment="1" applyProtection="1">
      <alignment horizontal="center" vertical="center" wrapText="1"/>
      <protection/>
    </xf>
    <xf numFmtId="38" fontId="4" fillId="2" borderId="79" xfId="0" applyNumberFormat="1" applyFont="1" applyFill="1" applyBorder="1" applyAlignment="1">
      <alignment horizontal="distributed" vertical="center"/>
    </xf>
    <xf numFmtId="38" fontId="4" fillId="2" borderId="80" xfId="0" applyNumberFormat="1" applyFont="1" applyFill="1" applyBorder="1" applyAlignment="1">
      <alignment horizontal="distributed" vertical="center"/>
    </xf>
    <xf numFmtId="38" fontId="4" fillId="2" borderId="81" xfId="0" applyNumberFormat="1" applyFont="1" applyFill="1" applyBorder="1" applyAlignment="1">
      <alignment horizontal="distributed" vertical="center"/>
    </xf>
    <xf numFmtId="0" fontId="4" fillId="0" borderId="82" xfId="0" applyFont="1" applyBorder="1" applyAlignment="1" quotePrefix="1">
      <alignment horizontal="distributed" vertical="center" wrapText="1"/>
    </xf>
    <xf numFmtId="0" fontId="4" fillId="0" borderId="83" xfId="0" applyFont="1" applyBorder="1" applyAlignment="1" quotePrefix="1">
      <alignment horizontal="distributed" vertical="center" wrapText="1"/>
    </xf>
    <xf numFmtId="178" fontId="15" fillId="0" borderId="84" xfId="0" applyNumberFormat="1" applyFont="1" applyFill="1" applyBorder="1" applyAlignment="1">
      <alignment vertical="center"/>
    </xf>
    <xf numFmtId="178" fontId="15" fillId="0" borderId="85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horizontal="distributed" vertical="center"/>
    </xf>
    <xf numFmtId="38" fontId="4" fillId="2" borderId="77" xfId="0" applyNumberFormat="1" applyFont="1" applyFill="1" applyBorder="1" applyAlignment="1">
      <alignment horizontal="distributed" vertical="center"/>
    </xf>
    <xf numFmtId="38" fontId="4" fillId="2" borderId="86" xfId="0" applyNumberFormat="1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77" xfId="0" applyFont="1" applyFill="1" applyBorder="1" applyAlignment="1">
      <alignment horizontal="distributed" vertical="center"/>
    </xf>
    <xf numFmtId="0" fontId="4" fillId="2" borderId="86" xfId="0" applyFont="1" applyFill="1" applyBorder="1" applyAlignment="1">
      <alignment horizontal="distributed" vertical="center"/>
    </xf>
    <xf numFmtId="0" fontId="4" fillId="2" borderId="71" xfId="0" applyFont="1" applyFill="1" applyBorder="1" applyAlignment="1" quotePrefix="1">
      <alignment horizontal="distributed" vertical="center" wrapText="1"/>
    </xf>
    <xf numFmtId="0" fontId="4" fillId="2" borderId="87" xfId="0" applyFont="1" applyFill="1" applyBorder="1" applyAlignment="1">
      <alignment horizontal="distributed" vertical="center"/>
    </xf>
    <xf numFmtId="0" fontId="4" fillId="2" borderId="55" xfId="0" applyFont="1" applyFill="1" applyBorder="1" applyAlignment="1">
      <alignment horizontal="distributed" vertical="center"/>
    </xf>
    <xf numFmtId="0" fontId="4" fillId="2" borderId="8" xfId="0" applyFont="1" applyFill="1" applyBorder="1" applyAlignment="1" quotePrefix="1">
      <alignment horizontal="distributed" vertical="center" wrapText="1"/>
    </xf>
    <xf numFmtId="0" fontId="4" fillId="2" borderId="88" xfId="0" applyFont="1" applyFill="1" applyBorder="1" applyAlignment="1" quotePrefix="1">
      <alignment horizontal="distributed" vertical="center" wrapText="1"/>
    </xf>
    <xf numFmtId="37" fontId="8" fillId="0" borderId="0" xfId="0" applyNumberFormat="1" applyFont="1" applyAlignment="1">
      <alignment horizontal="center" vertical="center"/>
    </xf>
    <xf numFmtId="0" fontId="4" fillId="2" borderId="89" xfId="0" applyFont="1" applyFill="1" applyBorder="1" applyAlignment="1" quotePrefix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90" xfId="0" applyFont="1" applyFill="1" applyBorder="1" applyAlignment="1">
      <alignment horizontal="distributed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left" vertical="center" wrapText="1" shrinkToFit="1"/>
    </xf>
    <xf numFmtId="0" fontId="4" fillId="2" borderId="87" xfId="0" applyFont="1" applyFill="1" applyBorder="1" applyAlignment="1">
      <alignment horizontal="left" vertical="center" shrinkToFit="1"/>
    </xf>
    <xf numFmtId="0" fontId="4" fillId="2" borderId="72" xfId="0" applyFont="1" applyFill="1" applyBorder="1" applyAlignment="1">
      <alignment horizontal="left" vertical="center" shrinkToFit="1"/>
    </xf>
    <xf numFmtId="0" fontId="4" fillId="2" borderId="71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 wrapText="1"/>
    </xf>
    <xf numFmtId="0" fontId="5" fillId="2" borderId="77" xfId="0" applyFont="1" applyFill="1" applyBorder="1" applyAlignment="1">
      <alignment horizontal="distributed" vertical="center"/>
    </xf>
    <xf numFmtId="0" fontId="5" fillId="2" borderId="78" xfId="0" applyFont="1" applyFill="1" applyBorder="1" applyAlignment="1">
      <alignment horizontal="distributed" vertical="center"/>
    </xf>
    <xf numFmtId="0" fontId="4" fillId="2" borderId="79" xfId="0" applyFont="1" applyFill="1" applyBorder="1" applyAlignment="1">
      <alignment horizontal="distributed" vertical="center" wrapText="1"/>
    </xf>
    <xf numFmtId="0" fontId="5" fillId="2" borderId="80" xfId="0" applyFont="1" applyFill="1" applyBorder="1" applyAlignment="1">
      <alignment horizontal="distributed" vertical="center"/>
    </xf>
    <xf numFmtId="0" fontId="5" fillId="2" borderId="85" xfId="0" applyFont="1" applyFill="1" applyBorder="1" applyAlignment="1">
      <alignment horizontal="distributed" vertical="center"/>
    </xf>
    <xf numFmtId="0" fontId="4" fillId="2" borderId="71" xfId="0" applyFont="1" applyFill="1" applyBorder="1" applyAlignment="1" quotePrefix="1">
      <alignment horizontal="distributed" vertical="center"/>
    </xf>
    <xf numFmtId="0" fontId="4" fillId="2" borderId="87" xfId="0" applyFont="1" applyFill="1" applyBorder="1" applyAlignment="1" quotePrefix="1">
      <alignment horizontal="distributed" vertical="center"/>
    </xf>
    <xf numFmtId="0" fontId="4" fillId="2" borderId="55" xfId="0" applyFont="1" applyFill="1" applyBorder="1" applyAlignment="1" quotePrefix="1">
      <alignment horizontal="distributed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桁区切り 3" xfId="22"/>
    <cellStyle name="標準 2" xfId="23"/>
    <cellStyle name="標準 2 2" xfId="24"/>
    <cellStyle name="標準 3" xfId="25"/>
    <cellStyle name="標準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64148$\01%20&#26222;&#36890;&#20132;&#20184;&#31246;&#65288;&#21454;&#20837;&#65289;\H22&#26222;&#36890;&#20132;&#20184;&#31246;&#65288;&#21454;&#20837;&#65289;\07%20&#65324;&#32013;&#21697;&#29289;\100802_&#24403;&#21021;&#26368;&#32066;\10&#20132;&#20184;&#31246;\25_&#28363;&#36032;&#30476;\050002901&#31532;&#19968;&#34920;_&#38656;&#35201;&#32207;&#25324;&#34920;_&#32076;&#36027;&#21029;&#12539;&#2406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0" refreshError="1"/>
      <sheetData sheetId="1" refreshError="1"/>
      <sheetData sheetId="2">
        <row r="20">
          <cell r="N20">
            <v>275171</v>
          </cell>
          <cell r="O20">
            <v>29002</v>
          </cell>
        </row>
        <row r="21">
          <cell r="N21">
            <v>266505</v>
          </cell>
          <cell r="O21">
            <v>22628</v>
          </cell>
        </row>
        <row r="22">
          <cell r="N22">
            <v>40538</v>
          </cell>
          <cell r="O22">
            <v>6374</v>
          </cell>
        </row>
        <row r="23">
          <cell r="N23">
            <v>145014</v>
          </cell>
          <cell r="O23">
            <v>6000</v>
          </cell>
        </row>
        <row r="24">
          <cell r="N24">
            <v>203753</v>
          </cell>
          <cell r="O24">
            <v>49516</v>
          </cell>
        </row>
        <row r="25">
          <cell r="N25">
            <v>125090</v>
          </cell>
          <cell r="O25">
            <v>12522</v>
          </cell>
        </row>
        <row r="26">
          <cell r="N26">
            <v>23622</v>
          </cell>
          <cell r="O26">
            <v>586</v>
          </cell>
        </row>
        <row r="27">
          <cell r="N27">
            <v>35000</v>
          </cell>
          <cell r="O27">
            <v>2409</v>
          </cell>
        </row>
        <row r="28">
          <cell r="N28">
            <v>34208</v>
          </cell>
          <cell r="O28">
            <v>2393</v>
          </cell>
        </row>
        <row r="29">
          <cell r="N29">
            <v>28894</v>
          </cell>
          <cell r="O29">
            <v>9482</v>
          </cell>
        </row>
        <row r="30">
          <cell r="N30">
            <v>46032</v>
          </cell>
          <cell r="O30">
            <v>15092</v>
          </cell>
        </row>
        <row r="31">
          <cell r="N31">
            <v>29053</v>
          </cell>
          <cell r="O31">
            <v>7031</v>
          </cell>
        </row>
        <row r="32">
          <cell r="N32">
            <v>203753</v>
          </cell>
          <cell r="O32">
            <v>49516</v>
          </cell>
        </row>
        <row r="33">
          <cell r="N33">
            <v>82613</v>
          </cell>
          <cell r="O33">
            <v>2571</v>
          </cell>
        </row>
        <row r="34">
          <cell r="N34">
            <v>36339</v>
          </cell>
          <cell r="O34">
            <v>8871</v>
          </cell>
        </row>
        <row r="35">
          <cell r="N35">
            <v>36177</v>
          </cell>
          <cell r="O35">
            <v>1081</v>
          </cell>
        </row>
        <row r="36">
          <cell r="N36">
            <v>23622</v>
          </cell>
          <cell r="O36">
            <v>586</v>
          </cell>
        </row>
        <row r="37">
          <cell r="N37">
            <v>35000</v>
          </cell>
          <cell r="O37">
            <v>2409</v>
          </cell>
        </row>
        <row r="38">
          <cell r="N38">
            <v>34208</v>
          </cell>
          <cell r="O38">
            <v>2393</v>
          </cell>
        </row>
        <row r="39">
          <cell r="N39">
            <v>28894</v>
          </cell>
          <cell r="O39">
            <v>9482</v>
          </cell>
        </row>
        <row r="40">
          <cell r="N40">
            <v>46032</v>
          </cell>
          <cell r="O40">
            <v>15092</v>
          </cell>
        </row>
        <row r="41">
          <cell r="N41">
            <v>29053</v>
          </cell>
          <cell r="O41">
            <v>7031</v>
          </cell>
        </row>
        <row r="42">
          <cell r="N42">
            <v>125090</v>
          </cell>
          <cell r="O42">
            <v>12522</v>
          </cell>
        </row>
        <row r="43">
          <cell r="N43">
            <v>82613</v>
          </cell>
          <cell r="O43">
            <v>2571</v>
          </cell>
        </row>
        <row r="44">
          <cell r="N44">
            <v>36339</v>
          </cell>
          <cell r="O44">
            <v>8871</v>
          </cell>
        </row>
        <row r="45">
          <cell r="N45">
            <v>36177</v>
          </cell>
          <cell r="O45">
            <v>1081</v>
          </cell>
        </row>
        <row r="46">
          <cell r="N46">
            <v>135829</v>
          </cell>
          <cell r="O46">
            <v>6707</v>
          </cell>
        </row>
        <row r="47">
          <cell r="N47">
            <v>110210</v>
          </cell>
          <cell r="O47">
            <v>4763</v>
          </cell>
        </row>
        <row r="48">
          <cell r="N48">
            <v>38128</v>
          </cell>
          <cell r="O48">
            <v>1944</v>
          </cell>
        </row>
        <row r="49">
          <cell r="N49">
            <v>124031</v>
          </cell>
          <cell r="O49">
            <v>1803</v>
          </cell>
        </row>
        <row r="50">
          <cell r="N50">
            <v>98049</v>
          </cell>
          <cell r="O50">
            <v>2171</v>
          </cell>
        </row>
        <row r="51">
          <cell r="N51">
            <v>71386</v>
          </cell>
          <cell r="O51">
            <v>3105</v>
          </cell>
        </row>
        <row r="52">
          <cell r="N52">
            <v>167392</v>
          </cell>
          <cell r="O52">
            <v>41780</v>
          </cell>
        </row>
        <row r="53">
          <cell r="N53">
            <v>58510</v>
          </cell>
          <cell r="O53">
            <v>4597</v>
          </cell>
        </row>
        <row r="54">
          <cell r="N54">
            <v>41331</v>
          </cell>
          <cell r="O54">
            <v>11814</v>
          </cell>
        </row>
        <row r="55">
          <cell r="N55">
            <v>45608</v>
          </cell>
          <cell r="O55">
            <v>6136</v>
          </cell>
        </row>
        <row r="56">
          <cell r="N56">
            <v>39843</v>
          </cell>
          <cell r="O56">
            <v>4136</v>
          </cell>
        </row>
        <row r="57">
          <cell r="N57">
            <v>38024</v>
          </cell>
          <cell r="O57">
            <v>15097</v>
          </cell>
        </row>
        <row r="58">
          <cell r="N58">
            <v>85122</v>
          </cell>
          <cell r="O58">
            <v>3872</v>
          </cell>
        </row>
        <row r="59">
          <cell r="N59">
            <v>47338</v>
          </cell>
          <cell r="O59">
            <v>1483</v>
          </cell>
        </row>
        <row r="60">
          <cell r="N60">
            <v>52954</v>
          </cell>
          <cell r="O60">
            <v>2389</v>
          </cell>
        </row>
        <row r="61">
          <cell r="N61">
            <v>57745</v>
          </cell>
          <cell r="O61">
            <v>5202</v>
          </cell>
        </row>
        <row r="62">
          <cell r="N62">
            <v>18387</v>
          </cell>
          <cell r="O62">
            <v>946</v>
          </cell>
        </row>
        <row r="63">
          <cell r="N63">
            <v>45227</v>
          </cell>
          <cell r="O63">
            <v>4256</v>
          </cell>
        </row>
        <row r="64">
          <cell r="N64">
            <v>128839</v>
          </cell>
          <cell r="O64">
            <v>43771</v>
          </cell>
        </row>
        <row r="65">
          <cell r="N65">
            <v>38958</v>
          </cell>
          <cell r="O65">
            <v>6438</v>
          </cell>
        </row>
        <row r="66">
          <cell r="N66">
            <v>41663</v>
          </cell>
          <cell r="O66">
            <v>8612</v>
          </cell>
        </row>
        <row r="67">
          <cell r="N67">
            <v>37299</v>
          </cell>
          <cell r="O67">
            <v>18004</v>
          </cell>
        </row>
        <row r="68">
          <cell r="N68">
            <v>48002</v>
          </cell>
          <cell r="O68">
            <v>3228</v>
          </cell>
        </row>
        <row r="69">
          <cell r="N69">
            <v>37264</v>
          </cell>
          <cell r="O69">
            <v>6031</v>
          </cell>
        </row>
        <row r="70">
          <cell r="N70">
            <v>31991</v>
          </cell>
          <cell r="O70">
            <v>1458</v>
          </cell>
        </row>
        <row r="71">
          <cell r="N71">
            <v>209680</v>
          </cell>
          <cell r="O71">
            <v>35209</v>
          </cell>
        </row>
        <row r="72">
          <cell r="N72">
            <v>153710</v>
          </cell>
          <cell r="O72">
            <v>30761</v>
          </cell>
        </row>
        <row r="73">
          <cell r="N73">
            <v>31760</v>
          </cell>
          <cell r="O73">
            <v>2505</v>
          </cell>
        </row>
        <row r="74">
          <cell r="N74">
            <v>47548</v>
          </cell>
          <cell r="O74">
            <v>1943</v>
          </cell>
        </row>
        <row r="75">
          <cell r="N75">
            <v>209680</v>
          </cell>
          <cell r="O75">
            <v>35209</v>
          </cell>
        </row>
        <row r="76">
          <cell r="N76">
            <v>75896</v>
          </cell>
          <cell r="O76">
            <v>3607</v>
          </cell>
        </row>
        <row r="77">
          <cell r="N77">
            <v>44865</v>
          </cell>
          <cell r="O77">
            <v>19926</v>
          </cell>
        </row>
        <row r="78">
          <cell r="N78">
            <v>27031</v>
          </cell>
          <cell r="O78">
            <v>1101</v>
          </cell>
        </row>
        <row r="79">
          <cell r="N79">
            <v>49756</v>
          </cell>
          <cell r="O79">
            <v>4010</v>
          </cell>
        </row>
        <row r="80">
          <cell r="N80">
            <v>38403</v>
          </cell>
          <cell r="O80">
            <v>2116</v>
          </cell>
        </row>
        <row r="81">
          <cell r="N81">
            <v>31760</v>
          </cell>
          <cell r="O81">
            <v>2505</v>
          </cell>
        </row>
        <row r="82">
          <cell r="N82">
            <v>47548</v>
          </cell>
          <cell r="O82">
            <v>1943</v>
          </cell>
        </row>
        <row r="83">
          <cell r="N83">
            <v>153710</v>
          </cell>
          <cell r="O83">
            <v>30761</v>
          </cell>
        </row>
        <row r="84">
          <cell r="N84">
            <v>75896</v>
          </cell>
          <cell r="O84">
            <v>3607</v>
          </cell>
        </row>
        <row r="85">
          <cell r="N85">
            <v>44865</v>
          </cell>
          <cell r="O85">
            <v>19926</v>
          </cell>
        </row>
        <row r="86">
          <cell r="N86">
            <v>27031</v>
          </cell>
          <cell r="O86">
            <v>1101</v>
          </cell>
        </row>
        <row r="87">
          <cell r="N87">
            <v>49756</v>
          </cell>
          <cell r="O87">
            <v>4010</v>
          </cell>
        </row>
        <row r="88">
          <cell r="N88">
            <v>38403</v>
          </cell>
          <cell r="O88">
            <v>2116</v>
          </cell>
        </row>
        <row r="89">
          <cell r="N89">
            <v>86838</v>
          </cell>
          <cell r="O89">
            <v>19070</v>
          </cell>
        </row>
        <row r="90">
          <cell r="N90">
            <v>70452</v>
          </cell>
          <cell r="O90">
            <v>17792</v>
          </cell>
        </row>
        <row r="91">
          <cell r="N91">
            <v>31965</v>
          </cell>
          <cell r="O91">
            <v>1278</v>
          </cell>
        </row>
        <row r="92">
          <cell r="N92">
            <v>86838</v>
          </cell>
          <cell r="O92">
            <v>19070</v>
          </cell>
        </row>
        <row r="93">
          <cell r="N93">
            <v>37789</v>
          </cell>
          <cell r="O93">
            <v>4805</v>
          </cell>
        </row>
        <row r="94">
          <cell r="N94">
            <v>26919</v>
          </cell>
          <cell r="O94">
            <v>8932</v>
          </cell>
        </row>
        <row r="95">
          <cell r="N95">
            <v>37998</v>
          </cell>
          <cell r="O95">
            <v>4055</v>
          </cell>
        </row>
        <row r="96">
          <cell r="N96">
            <v>31965</v>
          </cell>
          <cell r="O96">
            <v>1278</v>
          </cell>
        </row>
        <row r="97">
          <cell r="N97">
            <v>70452</v>
          </cell>
          <cell r="O97">
            <v>17792</v>
          </cell>
        </row>
        <row r="98">
          <cell r="N98">
            <v>37789</v>
          </cell>
          <cell r="O98">
            <v>4805</v>
          </cell>
        </row>
        <row r="99">
          <cell r="N99">
            <v>26919</v>
          </cell>
          <cell r="O99">
            <v>8932</v>
          </cell>
        </row>
        <row r="100">
          <cell r="N100">
            <v>37998</v>
          </cell>
          <cell r="O100">
            <v>4055</v>
          </cell>
        </row>
        <row r="101">
          <cell r="N101">
            <v>62926</v>
          </cell>
          <cell r="O101">
            <v>9751</v>
          </cell>
        </row>
        <row r="102">
          <cell r="N102">
            <v>40230</v>
          </cell>
          <cell r="O102">
            <v>3314</v>
          </cell>
        </row>
        <row r="103">
          <cell r="N103">
            <v>42602</v>
          </cell>
          <cell r="O103">
            <v>2681</v>
          </cell>
        </row>
        <row r="104">
          <cell r="N104">
            <v>37754</v>
          </cell>
          <cell r="O104">
            <v>2082</v>
          </cell>
        </row>
        <row r="105">
          <cell r="N105">
            <v>22635</v>
          </cell>
          <cell r="O105">
            <v>599</v>
          </cell>
        </row>
        <row r="106">
          <cell r="N106">
            <v>23909</v>
          </cell>
          <cell r="O106">
            <v>416</v>
          </cell>
        </row>
        <row r="107">
          <cell r="N107">
            <v>27443</v>
          </cell>
          <cell r="O107">
            <v>863</v>
          </cell>
        </row>
        <row r="108">
          <cell r="N108">
            <v>32264</v>
          </cell>
          <cell r="O108">
            <v>14037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rgb="FF0070C0"/>
  </sheetPr>
  <dimension ref="A1:AA41"/>
  <sheetViews>
    <sheetView tabSelected="1" view="pageBreakPreview" zoomScale="55" zoomScaleSheetLayoutView="55" workbookViewId="0" topLeftCell="A1">
      <pane ySplit="8" topLeftCell="A9" activePane="bottomLeft" state="frozen"/>
      <selection pane="bottomLeft" activeCell="J39" sqref="J39"/>
    </sheetView>
  </sheetViews>
  <sheetFormatPr defaultColWidth="16" defaultRowHeight="14.25"/>
  <cols>
    <col min="1" max="1" width="3" style="13" bestFit="1" customWidth="1"/>
    <col min="2" max="2" width="11.69921875" style="13" customWidth="1"/>
    <col min="3" max="3" width="15" style="13" customWidth="1"/>
    <col min="4" max="10" width="13.8984375" style="13" customWidth="1"/>
    <col min="11" max="11" width="12.3984375" style="13" customWidth="1"/>
    <col min="12" max="14" width="13.59765625" style="13" customWidth="1"/>
    <col min="15" max="15" width="11.59765625" style="17" customWidth="1"/>
    <col min="16" max="17" width="13.59765625" style="13" customWidth="1"/>
    <col min="18" max="18" width="11.09765625" style="13" customWidth="1"/>
    <col min="19" max="21" width="13.59765625" style="13" customWidth="1"/>
    <col min="22" max="22" width="15.09765625" style="13" customWidth="1"/>
    <col min="23" max="26" width="10" style="13" customWidth="1"/>
    <col min="27" max="27" width="10.59765625" style="13" customWidth="1"/>
    <col min="28" max="16384" width="16" style="13" customWidth="1"/>
  </cols>
  <sheetData>
    <row r="1" spans="3:15" ht="14.25">
      <c r="C1" s="13">
        <v>8</v>
      </c>
      <c r="D1" s="13">
        <v>9</v>
      </c>
      <c r="E1" s="13">
        <v>10</v>
      </c>
      <c r="F1" s="13">
        <v>11</v>
      </c>
      <c r="G1" s="13">
        <v>12</v>
      </c>
      <c r="H1" s="13">
        <v>13</v>
      </c>
      <c r="I1" s="13">
        <v>15</v>
      </c>
      <c r="J1" s="13">
        <v>16</v>
      </c>
      <c r="K1" s="13">
        <v>18</v>
      </c>
      <c r="N1" s="13">
        <v>20</v>
      </c>
      <c r="O1" s="17">
        <v>21</v>
      </c>
    </row>
    <row r="2" spans="2:19" ht="30" customHeight="1">
      <c r="B2" s="183" t="s">
        <v>54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4"/>
      <c r="O2" s="15"/>
      <c r="P2" s="14"/>
      <c r="S2" s="16"/>
    </row>
    <row r="3" spans="13:26" ht="30" customHeight="1" thickBot="1">
      <c r="M3" s="13" t="s">
        <v>6</v>
      </c>
      <c r="P3" s="18"/>
      <c r="Q3" s="18"/>
      <c r="R3" s="27"/>
      <c r="Z3" s="18" t="s">
        <v>6</v>
      </c>
    </row>
    <row r="4" spans="2:27" s="1" customFormat="1" ht="30" customHeight="1">
      <c r="B4" s="184" t="s">
        <v>7</v>
      </c>
      <c r="C4" s="121" t="s">
        <v>37</v>
      </c>
      <c r="D4" s="121"/>
      <c r="E4" s="121"/>
      <c r="F4" s="121"/>
      <c r="G4" s="122"/>
      <c r="H4" s="122"/>
      <c r="I4" s="123"/>
      <c r="J4" s="123"/>
      <c r="K4" s="123"/>
      <c r="L4" s="123"/>
      <c r="M4" s="124"/>
      <c r="N4" s="125" t="s">
        <v>0</v>
      </c>
      <c r="O4" s="126"/>
      <c r="P4" s="127"/>
      <c r="Q4" s="182" t="s">
        <v>47</v>
      </c>
      <c r="R4" s="182" t="s">
        <v>9</v>
      </c>
      <c r="S4" s="182" t="s">
        <v>38</v>
      </c>
      <c r="T4" s="187" t="s">
        <v>39</v>
      </c>
      <c r="U4" s="188"/>
      <c r="V4" s="189"/>
      <c r="W4" s="128" t="s">
        <v>1</v>
      </c>
      <c r="X4" s="122"/>
      <c r="Y4" s="122"/>
      <c r="Z4" s="124"/>
      <c r="AA4" s="19"/>
    </row>
    <row r="5" spans="2:27" s="1" customFormat="1" ht="30" customHeight="1">
      <c r="B5" s="185"/>
      <c r="C5" s="190" t="s">
        <v>41</v>
      </c>
      <c r="D5" s="193" t="s">
        <v>44</v>
      </c>
      <c r="E5" s="194" t="s">
        <v>45</v>
      </c>
      <c r="F5" s="197" t="s">
        <v>46</v>
      </c>
      <c r="G5" s="197" t="s">
        <v>8</v>
      </c>
      <c r="H5" s="193" t="s">
        <v>32</v>
      </c>
      <c r="I5" s="198" t="s">
        <v>11</v>
      </c>
      <c r="J5" s="197" t="s">
        <v>2</v>
      </c>
      <c r="K5" s="175" t="s">
        <v>3</v>
      </c>
      <c r="L5" s="198" t="s">
        <v>42</v>
      </c>
      <c r="M5" s="201" t="s">
        <v>43</v>
      </c>
      <c r="N5" s="204" t="s">
        <v>2</v>
      </c>
      <c r="O5" s="172" t="s">
        <v>3</v>
      </c>
      <c r="P5" s="175" t="s">
        <v>4</v>
      </c>
      <c r="Q5" s="176"/>
      <c r="R5" s="176"/>
      <c r="S5" s="176"/>
      <c r="T5" s="178" t="s">
        <v>36</v>
      </c>
      <c r="U5" s="181" t="s">
        <v>51</v>
      </c>
      <c r="V5" s="181" t="s">
        <v>52</v>
      </c>
      <c r="W5" s="162" t="s">
        <v>48</v>
      </c>
      <c r="X5" s="162" t="s">
        <v>49</v>
      </c>
      <c r="Y5" s="162" t="s">
        <v>50</v>
      </c>
      <c r="Z5" s="165" t="s">
        <v>30</v>
      </c>
      <c r="AA5" s="19"/>
    </row>
    <row r="6" spans="2:27" s="1" customFormat="1" ht="30" customHeight="1">
      <c r="B6" s="185"/>
      <c r="C6" s="191"/>
      <c r="D6" s="179"/>
      <c r="E6" s="195"/>
      <c r="F6" s="179"/>
      <c r="G6" s="179"/>
      <c r="H6" s="179"/>
      <c r="I6" s="176"/>
      <c r="J6" s="179"/>
      <c r="K6" s="176"/>
      <c r="L6" s="199"/>
      <c r="M6" s="202"/>
      <c r="N6" s="205"/>
      <c r="O6" s="173"/>
      <c r="P6" s="176"/>
      <c r="Q6" s="176"/>
      <c r="R6" s="176" t="s">
        <v>9</v>
      </c>
      <c r="S6" s="176"/>
      <c r="T6" s="179"/>
      <c r="U6" s="176"/>
      <c r="V6" s="176"/>
      <c r="W6" s="163"/>
      <c r="X6" s="163"/>
      <c r="Y6" s="163"/>
      <c r="Z6" s="166"/>
      <c r="AA6" s="19"/>
    </row>
    <row r="7" spans="2:27" s="1" customFormat="1" ht="30" customHeight="1">
      <c r="B7" s="185"/>
      <c r="C7" s="191"/>
      <c r="D7" s="179"/>
      <c r="E7" s="195"/>
      <c r="F7" s="179"/>
      <c r="G7" s="179"/>
      <c r="H7" s="179"/>
      <c r="I7" s="176"/>
      <c r="J7" s="179"/>
      <c r="K7" s="176"/>
      <c r="L7" s="199"/>
      <c r="M7" s="202"/>
      <c r="N7" s="205"/>
      <c r="O7" s="173"/>
      <c r="P7" s="176"/>
      <c r="Q7" s="176"/>
      <c r="R7" s="176"/>
      <c r="S7" s="176"/>
      <c r="T7" s="179"/>
      <c r="U7" s="176"/>
      <c r="V7" s="176"/>
      <c r="W7" s="163"/>
      <c r="X7" s="163"/>
      <c r="Y7" s="163"/>
      <c r="Z7" s="166"/>
      <c r="AA7" s="19"/>
    </row>
    <row r="8" spans="2:27" s="1" customFormat="1" ht="44.25" customHeight="1">
      <c r="B8" s="186"/>
      <c r="C8" s="192"/>
      <c r="D8" s="180"/>
      <c r="E8" s="196"/>
      <c r="F8" s="180"/>
      <c r="G8" s="180"/>
      <c r="H8" s="180"/>
      <c r="I8" s="177"/>
      <c r="J8" s="180"/>
      <c r="K8" s="177"/>
      <c r="L8" s="200"/>
      <c r="M8" s="203"/>
      <c r="N8" s="206"/>
      <c r="O8" s="174"/>
      <c r="P8" s="177"/>
      <c r="Q8" s="177"/>
      <c r="R8" s="177"/>
      <c r="S8" s="177"/>
      <c r="T8" s="180"/>
      <c r="U8" s="177"/>
      <c r="V8" s="177"/>
      <c r="W8" s="164"/>
      <c r="X8" s="164"/>
      <c r="Y8" s="164"/>
      <c r="Z8" s="167"/>
      <c r="AA8" s="19"/>
    </row>
    <row r="9" spans="1:27" s="1" customFormat="1" ht="60" customHeight="1">
      <c r="A9" s="1" t="s">
        <v>12</v>
      </c>
      <c r="B9" s="39" t="s">
        <v>13</v>
      </c>
      <c r="C9" s="64">
        <v>44389468</v>
      </c>
      <c r="D9" s="65">
        <v>41893</v>
      </c>
      <c r="E9" s="65">
        <v>397944</v>
      </c>
      <c r="F9" s="65">
        <v>680513</v>
      </c>
      <c r="G9" s="65">
        <v>5533452</v>
      </c>
      <c r="H9" s="65">
        <v>5656539</v>
      </c>
      <c r="I9" s="65">
        <v>5423858</v>
      </c>
      <c r="J9" s="65">
        <f>SUM(C9:H9)-I9</f>
        <v>51275951</v>
      </c>
      <c r="K9" s="114">
        <v>410</v>
      </c>
      <c r="L9" s="66">
        <f>SUM(J9:K9)</f>
        <v>51276361</v>
      </c>
      <c r="M9" s="67">
        <v>51170080</v>
      </c>
      <c r="N9" s="68">
        <v>41465645</v>
      </c>
      <c r="O9" s="114">
        <v>0</v>
      </c>
      <c r="P9" s="69">
        <v>41465645</v>
      </c>
      <c r="Q9" s="70">
        <f>M9-P9</f>
        <v>9704435</v>
      </c>
      <c r="R9" s="71">
        <v>40368</v>
      </c>
      <c r="S9" s="35">
        <f>Q9-R9</f>
        <v>9664067</v>
      </c>
      <c r="T9" s="35">
        <v>53439332</v>
      </c>
      <c r="U9" s="35">
        <v>44617179</v>
      </c>
      <c r="V9" s="35">
        <v>68527257</v>
      </c>
      <c r="W9" s="45">
        <v>0.809</v>
      </c>
      <c r="X9" s="45">
        <v>0.822</v>
      </c>
      <c r="Y9" s="45">
        <v>0.821</v>
      </c>
      <c r="Z9" s="46">
        <v>0.817</v>
      </c>
      <c r="AA9" s="3"/>
    </row>
    <row r="10" spans="1:27" s="1" customFormat="1" ht="60" customHeight="1">
      <c r="A10" s="1" t="s">
        <v>12</v>
      </c>
      <c r="B10" s="40" t="s">
        <v>14</v>
      </c>
      <c r="C10" s="72">
        <v>15248961</v>
      </c>
      <c r="D10" s="73">
        <v>30796</v>
      </c>
      <c r="E10" s="73">
        <v>213117</v>
      </c>
      <c r="F10" s="73">
        <v>262439</v>
      </c>
      <c r="G10" s="73">
        <v>1780131</v>
      </c>
      <c r="H10" s="73">
        <v>2217743</v>
      </c>
      <c r="I10" s="73">
        <v>1607220</v>
      </c>
      <c r="J10" s="73">
        <f aca="true" t="shared" si="0" ref="J10:J21">SUM(C10:H10)-I10</f>
        <v>18145967</v>
      </c>
      <c r="K10" s="74">
        <v>38048</v>
      </c>
      <c r="L10" s="75">
        <f aca="true" t="shared" si="1" ref="L10:L21">SUM(J10:K10)</f>
        <v>18184015</v>
      </c>
      <c r="M10" s="62">
        <v>18184015</v>
      </c>
      <c r="N10" s="76">
        <v>14548690</v>
      </c>
      <c r="O10" s="75">
        <v>-1759</v>
      </c>
      <c r="P10" s="77">
        <v>14546931</v>
      </c>
      <c r="Q10" s="78">
        <f aca="true" t="shared" si="2" ref="Q10:Q21">M10-P10</f>
        <v>3637084</v>
      </c>
      <c r="R10" s="79">
        <v>14345</v>
      </c>
      <c r="S10" s="36">
        <f aca="true" t="shared" si="3" ref="S10:S21">Q10-R10</f>
        <v>3622739</v>
      </c>
      <c r="T10" s="36">
        <v>18675334</v>
      </c>
      <c r="U10" s="36">
        <v>16201615</v>
      </c>
      <c r="V10" s="36">
        <v>23905293</v>
      </c>
      <c r="W10" s="47">
        <v>0.77</v>
      </c>
      <c r="X10" s="47">
        <v>0.79</v>
      </c>
      <c r="Y10" s="47">
        <v>0.802</v>
      </c>
      <c r="Z10" s="48">
        <v>0.787</v>
      </c>
      <c r="AA10" s="3"/>
    </row>
    <row r="11" spans="1:27" s="1" customFormat="1" ht="60" customHeight="1">
      <c r="A11" s="1" t="s">
        <v>12</v>
      </c>
      <c r="B11" s="40" t="s">
        <v>35</v>
      </c>
      <c r="C11" s="72">
        <v>22452725</v>
      </c>
      <c r="D11" s="73">
        <v>115332</v>
      </c>
      <c r="E11" s="73">
        <v>518576</v>
      </c>
      <c r="F11" s="73">
        <v>374534</v>
      </c>
      <c r="G11" s="73">
        <v>3463141</v>
      </c>
      <c r="H11" s="73">
        <v>4259503</v>
      </c>
      <c r="I11" s="73">
        <v>1853952</v>
      </c>
      <c r="J11" s="73">
        <f t="shared" si="0"/>
        <v>29329859</v>
      </c>
      <c r="K11" s="74">
        <v>68097</v>
      </c>
      <c r="L11" s="75">
        <f t="shared" si="1"/>
        <v>29397956</v>
      </c>
      <c r="M11" s="62">
        <v>28224535</v>
      </c>
      <c r="N11" s="76">
        <v>14536493</v>
      </c>
      <c r="O11" s="114">
        <v>0</v>
      </c>
      <c r="P11" s="77">
        <v>14536493</v>
      </c>
      <c r="Q11" s="78">
        <f t="shared" si="2"/>
        <v>13688042</v>
      </c>
      <c r="R11" s="79">
        <v>22265</v>
      </c>
      <c r="S11" s="36">
        <f t="shared" si="3"/>
        <v>13665777</v>
      </c>
      <c r="T11" s="36">
        <v>18541615</v>
      </c>
      <c r="U11" s="36">
        <v>15844959</v>
      </c>
      <c r="V11" s="36">
        <v>34061344</v>
      </c>
      <c r="W11" s="49">
        <v>0.562</v>
      </c>
      <c r="X11" s="49">
        <v>0.557</v>
      </c>
      <c r="Y11" s="49">
        <v>0.551</v>
      </c>
      <c r="Z11" s="50">
        <v>0.557</v>
      </c>
      <c r="AA11" s="3"/>
    </row>
    <row r="12" spans="1:27" ht="60" customHeight="1">
      <c r="A12" s="1" t="s">
        <v>12</v>
      </c>
      <c r="B12" s="40" t="s">
        <v>5</v>
      </c>
      <c r="C12" s="72">
        <v>11558475</v>
      </c>
      <c r="D12" s="73">
        <v>30787</v>
      </c>
      <c r="E12" s="73">
        <v>203723</v>
      </c>
      <c r="F12" s="73">
        <v>249369</v>
      </c>
      <c r="G12" s="73">
        <v>1464246</v>
      </c>
      <c r="H12" s="73">
        <v>1910784</v>
      </c>
      <c r="I12" s="73">
        <v>1221882</v>
      </c>
      <c r="J12" s="73">
        <f t="shared" si="0"/>
        <v>14195502</v>
      </c>
      <c r="K12" s="114">
        <v>8</v>
      </c>
      <c r="L12" s="75">
        <f t="shared" si="1"/>
        <v>14195510</v>
      </c>
      <c r="M12" s="62">
        <v>14059945</v>
      </c>
      <c r="N12" s="76">
        <v>9357988</v>
      </c>
      <c r="O12" s="114">
        <v>0</v>
      </c>
      <c r="P12" s="77">
        <v>9357988</v>
      </c>
      <c r="Q12" s="78">
        <f t="shared" si="2"/>
        <v>4701957</v>
      </c>
      <c r="R12" s="79">
        <v>11092</v>
      </c>
      <c r="S12" s="36">
        <f t="shared" si="3"/>
        <v>4690865</v>
      </c>
      <c r="T12" s="117">
        <v>11929932</v>
      </c>
      <c r="U12" s="117">
        <v>10194420</v>
      </c>
      <c r="V12" s="36">
        <v>17842679</v>
      </c>
      <c r="W12" s="59">
        <v>0.685</v>
      </c>
      <c r="X12" s="59">
        <v>0.68</v>
      </c>
      <c r="Y12" s="59">
        <v>0.676</v>
      </c>
      <c r="Z12" s="60">
        <v>0.68</v>
      </c>
      <c r="AA12" s="3"/>
    </row>
    <row r="13" spans="1:27" s="1" customFormat="1" ht="60" customHeight="1">
      <c r="A13" s="1" t="s">
        <v>12</v>
      </c>
      <c r="B13" s="41" t="s">
        <v>15</v>
      </c>
      <c r="C13" s="72">
        <v>15512759</v>
      </c>
      <c r="D13" s="73">
        <v>24556</v>
      </c>
      <c r="E13" s="73">
        <v>217370</v>
      </c>
      <c r="F13" s="73">
        <v>347647</v>
      </c>
      <c r="G13" s="73">
        <v>1835620</v>
      </c>
      <c r="H13" s="73">
        <v>2439074</v>
      </c>
      <c r="I13" s="73">
        <v>1274181</v>
      </c>
      <c r="J13" s="73">
        <f t="shared" si="0"/>
        <v>19102845</v>
      </c>
      <c r="K13" s="74">
        <v>-1977</v>
      </c>
      <c r="L13" s="75">
        <f t="shared" si="1"/>
        <v>19100868</v>
      </c>
      <c r="M13" s="62">
        <v>19100868</v>
      </c>
      <c r="N13" s="76">
        <v>18031311</v>
      </c>
      <c r="O13" s="75">
        <v>-4566</v>
      </c>
      <c r="P13" s="77">
        <v>18026745</v>
      </c>
      <c r="Q13" s="78">
        <f t="shared" si="2"/>
        <v>1074123</v>
      </c>
      <c r="R13" s="79">
        <v>15068</v>
      </c>
      <c r="S13" s="36">
        <f t="shared" si="3"/>
        <v>1059055</v>
      </c>
      <c r="T13" s="36">
        <v>23261806</v>
      </c>
      <c r="U13" s="36">
        <v>20206380</v>
      </c>
      <c r="V13" s="35">
        <v>25595042</v>
      </c>
      <c r="W13" s="47">
        <v>0.928</v>
      </c>
      <c r="X13" s="47">
        <v>0.945</v>
      </c>
      <c r="Y13" s="47">
        <v>0.944</v>
      </c>
      <c r="Z13" s="48">
        <v>0.939</v>
      </c>
      <c r="AA13" s="3"/>
    </row>
    <row r="14" spans="1:27" s="1" customFormat="1" ht="60" customHeight="1">
      <c r="A14" s="1" t="s">
        <v>12</v>
      </c>
      <c r="B14" s="40" t="s">
        <v>16</v>
      </c>
      <c r="C14" s="72">
        <v>10105588</v>
      </c>
      <c r="D14" s="73">
        <v>16234</v>
      </c>
      <c r="E14" s="73">
        <v>131125</v>
      </c>
      <c r="F14" s="73">
        <v>199298</v>
      </c>
      <c r="G14" s="73">
        <v>1281020</v>
      </c>
      <c r="H14" s="73">
        <v>1595247</v>
      </c>
      <c r="I14" s="73">
        <v>1175015</v>
      </c>
      <c r="J14" s="73">
        <f t="shared" si="0"/>
        <v>12153497</v>
      </c>
      <c r="K14" s="114">
        <v>0</v>
      </c>
      <c r="L14" s="75">
        <f t="shared" si="1"/>
        <v>12153497</v>
      </c>
      <c r="M14" s="62">
        <v>12153497</v>
      </c>
      <c r="N14" s="76">
        <v>10499177</v>
      </c>
      <c r="O14" s="114">
        <v>0</v>
      </c>
      <c r="P14" s="77">
        <v>10499177</v>
      </c>
      <c r="Q14" s="78">
        <f t="shared" si="2"/>
        <v>1654320</v>
      </c>
      <c r="R14" s="79">
        <v>9588</v>
      </c>
      <c r="S14" s="35">
        <f t="shared" si="3"/>
        <v>1644732</v>
      </c>
      <c r="T14" s="118">
        <v>13491002</v>
      </c>
      <c r="U14" s="118">
        <v>11779496</v>
      </c>
      <c r="V14" s="36">
        <v>16310749</v>
      </c>
      <c r="W14" s="54">
        <v>0.851</v>
      </c>
      <c r="X14" s="47">
        <v>0.86</v>
      </c>
      <c r="Y14" s="47">
        <v>0.864</v>
      </c>
      <c r="Z14" s="48">
        <v>0.858</v>
      </c>
      <c r="AA14" s="3"/>
    </row>
    <row r="15" spans="1:27" s="1" customFormat="1" ht="60" customHeight="1">
      <c r="A15" s="1" t="s">
        <v>12</v>
      </c>
      <c r="B15" s="40" t="s">
        <v>17</v>
      </c>
      <c r="C15" s="72">
        <v>8220453</v>
      </c>
      <c r="D15" s="73">
        <v>13260</v>
      </c>
      <c r="E15" s="73">
        <v>145232</v>
      </c>
      <c r="F15" s="73">
        <v>162721</v>
      </c>
      <c r="G15" s="73">
        <v>921771</v>
      </c>
      <c r="H15" s="73">
        <v>1352107</v>
      </c>
      <c r="I15" s="73">
        <v>248114</v>
      </c>
      <c r="J15" s="73">
        <f t="shared" si="0"/>
        <v>10567430</v>
      </c>
      <c r="K15" s="74">
        <v>5929</v>
      </c>
      <c r="L15" s="75">
        <f t="shared" si="1"/>
        <v>10573359</v>
      </c>
      <c r="M15" s="62">
        <v>10573359</v>
      </c>
      <c r="N15" s="76">
        <v>10446029</v>
      </c>
      <c r="O15" s="75">
        <v>-2222</v>
      </c>
      <c r="P15" s="77">
        <v>10443807</v>
      </c>
      <c r="Q15" s="78">
        <f t="shared" si="2"/>
        <v>129552</v>
      </c>
      <c r="R15" s="79">
        <v>8341</v>
      </c>
      <c r="S15" s="36">
        <f t="shared" si="3"/>
        <v>121211</v>
      </c>
      <c r="T15" s="36">
        <v>13486196</v>
      </c>
      <c r="U15" s="36">
        <v>11929255</v>
      </c>
      <c r="V15" s="35">
        <v>13855521</v>
      </c>
      <c r="W15" s="47">
        <v>0.98</v>
      </c>
      <c r="X15" s="61">
        <v>0.98</v>
      </c>
      <c r="Y15" s="61">
        <v>0.989</v>
      </c>
      <c r="Z15" s="51">
        <v>0.983</v>
      </c>
      <c r="AA15" s="3"/>
    </row>
    <row r="16" spans="1:27" s="1" customFormat="1" ht="60" customHeight="1">
      <c r="A16" s="1" t="s">
        <v>12</v>
      </c>
      <c r="B16" s="40" t="s">
        <v>18</v>
      </c>
      <c r="C16" s="72">
        <v>15240298</v>
      </c>
      <c r="D16" s="73">
        <v>72116</v>
      </c>
      <c r="E16" s="73">
        <v>261474</v>
      </c>
      <c r="F16" s="73">
        <v>260542</v>
      </c>
      <c r="G16" s="73">
        <v>2672913</v>
      </c>
      <c r="H16" s="73">
        <v>2841723</v>
      </c>
      <c r="I16" s="73">
        <v>1347029</v>
      </c>
      <c r="J16" s="73">
        <f t="shared" si="0"/>
        <v>20002037</v>
      </c>
      <c r="K16" s="74">
        <v>4926</v>
      </c>
      <c r="L16" s="75">
        <f t="shared" si="1"/>
        <v>20006963</v>
      </c>
      <c r="M16" s="62">
        <v>19445786</v>
      </c>
      <c r="N16" s="76">
        <v>13032461</v>
      </c>
      <c r="O16" s="75">
        <v>3458</v>
      </c>
      <c r="P16" s="77">
        <v>13035919</v>
      </c>
      <c r="Q16" s="78">
        <f t="shared" si="2"/>
        <v>6409867</v>
      </c>
      <c r="R16" s="79">
        <v>15340</v>
      </c>
      <c r="S16" s="36">
        <f t="shared" si="3"/>
        <v>6394527</v>
      </c>
      <c r="T16" s="36">
        <v>16672160</v>
      </c>
      <c r="U16" s="36">
        <v>14186860</v>
      </c>
      <c r="V16" s="36">
        <v>24413716</v>
      </c>
      <c r="W16" s="49">
        <v>0.71</v>
      </c>
      <c r="X16" s="49">
        <v>0.682</v>
      </c>
      <c r="Y16" s="49">
        <v>0.708</v>
      </c>
      <c r="Z16" s="50">
        <v>0.7</v>
      </c>
      <c r="AA16" s="3"/>
    </row>
    <row r="17" spans="1:27" s="1" customFormat="1" ht="60" customHeight="1">
      <c r="A17" s="1" t="s">
        <v>12</v>
      </c>
      <c r="B17" s="40" t="s">
        <v>19</v>
      </c>
      <c r="C17" s="72">
        <v>7202537</v>
      </c>
      <c r="D17" s="73">
        <v>21172</v>
      </c>
      <c r="E17" s="73">
        <v>134732</v>
      </c>
      <c r="F17" s="73">
        <v>148250</v>
      </c>
      <c r="G17" s="73">
        <v>1516322</v>
      </c>
      <c r="H17" s="73">
        <v>1301110</v>
      </c>
      <c r="I17" s="73">
        <v>784511</v>
      </c>
      <c r="J17" s="73">
        <f t="shared" si="0"/>
        <v>9539612</v>
      </c>
      <c r="K17" s="80">
        <v>0</v>
      </c>
      <c r="L17" s="75">
        <f t="shared" si="1"/>
        <v>9539612</v>
      </c>
      <c r="M17" s="62">
        <v>9375865</v>
      </c>
      <c r="N17" s="81">
        <v>7258495</v>
      </c>
      <c r="O17" s="115">
        <v>0</v>
      </c>
      <c r="P17" s="82">
        <v>7258495</v>
      </c>
      <c r="Q17" s="78">
        <f t="shared" si="2"/>
        <v>2117370</v>
      </c>
      <c r="R17" s="79">
        <v>7396</v>
      </c>
      <c r="S17" s="36">
        <f t="shared" si="3"/>
        <v>2109974</v>
      </c>
      <c r="T17" s="36">
        <v>9353406</v>
      </c>
      <c r="U17" s="36">
        <v>8215660</v>
      </c>
      <c r="V17" s="36">
        <v>12247891</v>
      </c>
      <c r="W17" s="49">
        <v>0.814</v>
      </c>
      <c r="X17" s="49">
        <v>0.866</v>
      </c>
      <c r="Y17" s="49">
        <v>0.811</v>
      </c>
      <c r="Z17" s="50">
        <v>0.83</v>
      </c>
      <c r="AA17" s="3"/>
    </row>
    <row r="18" spans="1:27" s="1" customFormat="1" ht="60" customHeight="1">
      <c r="A18" s="1" t="s">
        <v>12</v>
      </c>
      <c r="B18" s="41" t="s">
        <v>20</v>
      </c>
      <c r="C18" s="72">
        <v>7393776</v>
      </c>
      <c r="D18" s="73">
        <v>21357</v>
      </c>
      <c r="E18" s="73">
        <v>118968</v>
      </c>
      <c r="F18" s="73">
        <v>158188</v>
      </c>
      <c r="G18" s="73">
        <v>1451041</v>
      </c>
      <c r="H18" s="73">
        <v>1348852</v>
      </c>
      <c r="I18" s="73">
        <v>978561</v>
      </c>
      <c r="J18" s="73">
        <f t="shared" si="0"/>
        <v>9513621</v>
      </c>
      <c r="K18" s="74">
        <v>-4185</v>
      </c>
      <c r="L18" s="75">
        <f t="shared" si="1"/>
        <v>9509436</v>
      </c>
      <c r="M18" s="62">
        <v>9371759</v>
      </c>
      <c r="N18" s="83">
        <v>7496299</v>
      </c>
      <c r="O18" s="84">
        <v>6648</v>
      </c>
      <c r="P18" s="77">
        <v>7502947</v>
      </c>
      <c r="Q18" s="78">
        <f t="shared" si="2"/>
        <v>1868812</v>
      </c>
      <c r="R18" s="79">
        <v>7393</v>
      </c>
      <c r="S18" s="36">
        <f t="shared" si="3"/>
        <v>1861419</v>
      </c>
      <c r="T18" s="36">
        <v>9586122</v>
      </c>
      <c r="U18" s="36">
        <v>8352037</v>
      </c>
      <c r="V18" s="36">
        <v>12426102</v>
      </c>
      <c r="W18" s="47">
        <v>0.86</v>
      </c>
      <c r="X18" s="47">
        <v>0.833</v>
      </c>
      <c r="Y18" s="47">
        <v>0.825</v>
      </c>
      <c r="Z18" s="48">
        <v>0.839</v>
      </c>
      <c r="AA18" s="3"/>
    </row>
    <row r="19" spans="1:27" s="1" customFormat="1" ht="60" customHeight="1">
      <c r="A19" s="1" t="s">
        <v>12</v>
      </c>
      <c r="B19" s="22" t="s">
        <v>21</v>
      </c>
      <c r="C19" s="72">
        <v>11316819</v>
      </c>
      <c r="D19" s="73">
        <v>107201</v>
      </c>
      <c r="E19" s="73">
        <v>237353</v>
      </c>
      <c r="F19" s="73">
        <v>237436</v>
      </c>
      <c r="G19" s="73">
        <v>1823448</v>
      </c>
      <c r="H19" s="73">
        <v>2416482</v>
      </c>
      <c r="I19" s="73">
        <v>786537</v>
      </c>
      <c r="J19" s="73">
        <f t="shared" si="0"/>
        <v>15352202</v>
      </c>
      <c r="K19" s="114">
        <v>0</v>
      </c>
      <c r="L19" s="75">
        <f t="shared" si="1"/>
        <v>15352202</v>
      </c>
      <c r="M19" s="62">
        <v>14654637</v>
      </c>
      <c r="N19" s="76">
        <v>5423348</v>
      </c>
      <c r="O19" s="114">
        <v>0</v>
      </c>
      <c r="P19" s="69">
        <v>5423348</v>
      </c>
      <c r="Q19" s="78">
        <f t="shared" si="2"/>
        <v>9231289</v>
      </c>
      <c r="R19" s="79">
        <v>11560</v>
      </c>
      <c r="S19" s="36">
        <f t="shared" si="3"/>
        <v>9219729</v>
      </c>
      <c r="T19" s="36">
        <v>6857918</v>
      </c>
      <c r="U19" s="36">
        <v>5669247</v>
      </c>
      <c r="V19" s="36">
        <v>16864184</v>
      </c>
      <c r="W19" s="47">
        <v>0.393</v>
      </c>
      <c r="X19" s="47">
        <v>0.383</v>
      </c>
      <c r="Y19" s="47">
        <v>0.39</v>
      </c>
      <c r="Z19" s="48">
        <v>0.389</v>
      </c>
      <c r="AA19" s="3"/>
    </row>
    <row r="20" spans="1:27" s="1" customFormat="1" ht="60.75" customHeight="1">
      <c r="A20" s="1" t="s">
        <v>12</v>
      </c>
      <c r="B20" s="40" t="s">
        <v>22</v>
      </c>
      <c r="C20" s="72">
        <v>18297006</v>
      </c>
      <c r="D20" s="73">
        <v>83623</v>
      </c>
      <c r="E20" s="73">
        <v>340314</v>
      </c>
      <c r="F20" s="73">
        <v>293872</v>
      </c>
      <c r="G20" s="73">
        <v>4169331</v>
      </c>
      <c r="H20" s="73">
        <v>3617228</v>
      </c>
      <c r="I20" s="73">
        <v>1888529</v>
      </c>
      <c r="J20" s="73">
        <f t="shared" si="0"/>
        <v>24912845</v>
      </c>
      <c r="K20" s="74">
        <v>3404</v>
      </c>
      <c r="L20" s="75">
        <f t="shared" si="1"/>
        <v>24916249</v>
      </c>
      <c r="M20" s="62">
        <v>24138646</v>
      </c>
      <c r="N20" s="76">
        <v>14273132</v>
      </c>
      <c r="O20" s="75">
        <v>-11127</v>
      </c>
      <c r="P20" s="77">
        <v>14262005</v>
      </c>
      <c r="Q20" s="78">
        <f t="shared" si="2"/>
        <v>9876641</v>
      </c>
      <c r="R20" s="79">
        <v>19043</v>
      </c>
      <c r="S20" s="36">
        <f t="shared" si="3"/>
        <v>9857598</v>
      </c>
      <c r="T20" s="118">
        <v>18207502</v>
      </c>
      <c r="U20" s="118">
        <v>15710819</v>
      </c>
      <c r="V20" s="118">
        <v>29953629</v>
      </c>
      <c r="W20" s="54">
        <v>0.646</v>
      </c>
      <c r="X20" s="54">
        <v>0.659</v>
      </c>
      <c r="Y20" s="54">
        <v>0.628</v>
      </c>
      <c r="Z20" s="52">
        <v>0.644</v>
      </c>
      <c r="AA20" s="3"/>
    </row>
    <row r="21" spans="1:27" s="1" customFormat="1" ht="60" customHeight="1">
      <c r="A21" s="1" t="s">
        <v>12</v>
      </c>
      <c r="B21" s="42" t="s">
        <v>23</v>
      </c>
      <c r="C21" s="85">
        <v>7730464</v>
      </c>
      <c r="D21" s="85">
        <v>49389</v>
      </c>
      <c r="E21" s="85">
        <v>178084</v>
      </c>
      <c r="F21" s="85">
        <v>156390</v>
      </c>
      <c r="G21" s="85">
        <v>1598359</v>
      </c>
      <c r="H21" s="85">
        <v>1610306</v>
      </c>
      <c r="I21" s="85">
        <v>679629</v>
      </c>
      <c r="J21" s="86">
        <f t="shared" si="0"/>
        <v>10643363</v>
      </c>
      <c r="K21" s="85">
        <v>18099</v>
      </c>
      <c r="L21" s="87">
        <f t="shared" si="1"/>
        <v>10661462</v>
      </c>
      <c r="M21" s="63">
        <v>10303473</v>
      </c>
      <c r="N21" s="88">
        <v>5496748</v>
      </c>
      <c r="O21" s="89">
        <v>-2690</v>
      </c>
      <c r="P21" s="90">
        <v>5494058</v>
      </c>
      <c r="Q21" s="91">
        <f t="shared" si="2"/>
        <v>4809415</v>
      </c>
      <c r="R21" s="108">
        <v>8128</v>
      </c>
      <c r="S21" s="24">
        <f t="shared" si="3"/>
        <v>4801287</v>
      </c>
      <c r="T21" s="119">
        <v>7042759</v>
      </c>
      <c r="U21" s="119">
        <v>6192867</v>
      </c>
      <c r="V21" s="119">
        <v>12523675</v>
      </c>
      <c r="W21" s="55">
        <v>0.57</v>
      </c>
      <c r="X21" s="55">
        <v>0.567</v>
      </c>
      <c r="Y21" s="55">
        <v>0.568</v>
      </c>
      <c r="Z21" s="53">
        <v>0.568</v>
      </c>
      <c r="AA21" s="3"/>
    </row>
    <row r="22" spans="2:27" s="1" customFormat="1" ht="31.5" customHeight="1">
      <c r="B22" s="168" t="s">
        <v>33</v>
      </c>
      <c r="C22" s="160">
        <f>SUM(C9:C21)</f>
        <v>194669329</v>
      </c>
      <c r="D22" s="158">
        <f aca="true" t="shared" si="4" ref="D22:M22">SUM(D9:D21)</f>
        <v>627716</v>
      </c>
      <c r="E22" s="158">
        <f t="shared" si="4"/>
        <v>3098012</v>
      </c>
      <c r="F22" s="158">
        <f t="shared" si="4"/>
        <v>3531199</v>
      </c>
      <c r="G22" s="158">
        <f t="shared" si="4"/>
        <v>29510795</v>
      </c>
      <c r="H22" s="158">
        <f t="shared" si="4"/>
        <v>32566698</v>
      </c>
      <c r="I22" s="158">
        <f t="shared" si="4"/>
        <v>19269018</v>
      </c>
      <c r="J22" s="158">
        <f>SUM(J9:J21)</f>
        <v>244734731</v>
      </c>
      <c r="K22" s="158">
        <f t="shared" si="4"/>
        <v>132759</v>
      </c>
      <c r="L22" s="158">
        <f>SUM(L9:L21)</f>
        <v>244867490</v>
      </c>
      <c r="M22" s="170">
        <f t="shared" si="4"/>
        <v>240756465</v>
      </c>
      <c r="N22" s="130">
        <f aca="true" t="shared" si="5" ref="N22:V22">SUM(N9:N21)</f>
        <v>171865816</v>
      </c>
      <c r="O22" s="158">
        <f t="shared" si="5"/>
        <v>-12258</v>
      </c>
      <c r="P22" s="160">
        <f t="shared" si="5"/>
        <v>171853558</v>
      </c>
      <c r="Q22" s="161">
        <f t="shared" si="5"/>
        <v>68902907</v>
      </c>
      <c r="R22" s="130">
        <f t="shared" si="5"/>
        <v>189927</v>
      </c>
      <c r="S22" s="152">
        <f t="shared" si="5"/>
        <v>68712980</v>
      </c>
      <c r="T22" s="152">
        <f t="shared" si="5"/>
        <v>220545084</v>
      </c>
      <c r="U22" s="152">
        <f t="shared" si="5"/>
        <v>189100794</v>
      </c>
      <c r="V22" s="152">
        <f t="shared" si="5"/>
        <v>308527082</v>
      </c>
      <c r="W22" s="28">
        <v>0.737</v>
      </c>
      <c r="X22" s="28">
        <v>0.74</v>
      </c>
      <c r="Y22" s="28">
        <v>0.737</v>
      </c>
      <c r="Z22" s="29">
        <f>ROUND(SUM(W22:Y22)/3,3)</f>
        <v>0.738</v>
      </c>
      <c r="AA22" s="3"/>
    </row>
    <row r="23" spans="2:27" s="1" customFormat="1" ht="31.5" customHeight="1">
      <c r="B23" s="169"/>
      <c r="C23" s="147"/>
      <c r="D23" s="159"/>
      <c r="E23" s="159"/>
      <c r="F23" s="159"/>
      <c r="G23" s="159"/>
      <c r="H23" s="159"/>
      <c r="I23" s="159"/>
      <c r="J23" s="159"/>
      <c r="K23" s="159"/>
      <c r="L23" s="159"/>
      <c r="M23" s="171"/>
      <c r="N23" s="143"/>
      <c r="O23" s="159"/>
      <c r="P23" s="147"/>
      <c r="Q23" s="149"/>
      <c r="R23" s="143"/>
      <c r="S23" s="153"/>
      <c r="T23" s="153"/>
      <c r="U23" s="153"/>
      <c r="V23" s="153"/>
      <c r="W23" s="30">
        <v>0.735</v>
      </c>
      <c r="X23" s="30">
        <v>0.739</v>
      </c>
      <c r="Y23" s="30">
        <v>0.736</v>
      </c>
      <c r="Z23" s="31">
        <f>ROUND(SUM(W23:Y23)/3,3)</f>
        <v>0.737</v>
      </c>
      <c r="AA23" s="3"/>
    </row>
    <row r="24" spans="2:27" s="1" customFormat="1" ht="20.1" customHeight="1">
      <c r="B24" s="23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2"/>
      <c r="O24" s="93"/>
      <c r="P24" s="95"/>
      <c r="Q24" s="96"/>
      <c r="R24" s="97"/>
      <c r="S24" s="32"/>
      <c r="T24" s="32"/>
      <c r="U24" s="32"/>
      <c r="V24" s="32"/>
      <c r="W24" s="33"/>
      <c r="X24" s="33"/>
      <c r="Y24" s="33"/>
      <c r="Z24" s="34"/>
      <c r="AA24" s="3"/>
    </row>
    <row r="25" spans="1:27" s="1" customFormat="1" ht="60" customHeight="1">
      <c r="A25" s="1" t="s">
        <v>31</v>
      </c>
      <c r="B25" s="38" t="s">
        <v>24</v>
      </c>
      <c r="C25" s="98">
        <v>3485040</v>
      </c>
      <c r="D25" s="99">
        <v>19071</v>
      </c>
      <c r="E25" s="99">
        <v>72052</v>
      </c>
      <c r="F25" s="99">
        <v>126871</v>
      </c>
      <c r="G25" s="99">
        <v>466947</v>
      </c>
      <c r="H25" s="99">
        <v>653618</v>
      </c>
      <c r="I25" s="99">
        <v>342577</v>
      </c>
      <c r="J25" s="99">
        <f aca="true" t="shared" si="6" ref="J25:J30">SUM(C25:H25)-I25</f>
        <v>4481022</v>
      </c>
      <c r="K25" s="99">
        <v>4172</v>
      </c>
      <c r="L25" s="99">
        <f aca="true" t="shared" si="7" ref="L25:L30">SUM(J25:K25)</f>
        <v>4485194</v>
      </c>
      <c r="M25" s="100">
        <v>4485194</v>
      </c>
      <c r="N25" s="101">
        <v>3222028</v>
      </c>
      <c r="O25" s="99">
        <v>-104</v>
      </c>
      <c r="P25" s="102">
        <v>3221924</v>
      </c>
      <c r="Q25" s="70">
        <f aca="true" t="shared" si="8" ref="Q25:Q30">M25-P25</f>
        <v>1263270</v>
      </c>
      <c r="R25" s="71">
        <v>3538</v>
      </c>
      <c r="S25" s="37">
        <f aca="true" t="shared" si="9" ref="S25:S30">Q25-R25</f>
        <v>1259732</v>
      </c>
      <c r="T25" s="37">
        <v>4141173</v>
      </c>
      <c r="U25" s="37">
        <v>3585839</v>
      </c>
      <c r="V25" s="37">
        <v>5743482</v>
      </c>
      <c r="W25" s="45">
        <v>0.678</v>
      </c>
      <c r="X25" s="45">
        <v>0.669</v>
      </c>
      <c r="Y25" s="45">
        <v>0.719</v>
      </c>
      <c r="Z25" s="57">
        <v>0.689</v>
      </c>
      <c r="AA25" s="3"/>
    </row>
    <row r="26" spans="1:27" s="1" customFormat="1" ht="60" customHeight="1">
      <c r="A26" s="1" t="s">
        <v>31</v>
      </c>
      <c r="B26" s="40" t="s">
        <v>25</v>
      </c>
      <c r="C26" s="103">
        <v>1940957</v>
      </c>
      <c r="D26" s="75">
        <v>31981</v>
      </c>
      <c r="E26" s="75">
        <v>54863</v>
      </c>
      <c r="F26" s="75">
        <v>103193</v>
      </c>
      <c r="G26" s="75">
        <v>258140</v>
      </c>
      <c r="H26" s="75">
        <v>442884</v>
      </c>
      <c r="I26" s="75">
        <v>366531</v>
      </c>
      <c r="J26" s="75">
        <f t="shared" si="6"/>
        <v>2465487</v>
      </c>
      <c r="K26" s="114">
        <v>3101</v>
      </c>
      <c r="L26" s="75">
        <f t="shared" si="7"/>
        <v>2468588</v>
      </c>
      <c r="M26" s="62">
        <v>2468588</v>
      </c>
      <c r="N26" s="76">
        <v>2286144</v>
      </c>
      <c r="O26" s="114">
        <v>0</v>
      </c>
      <c r="P26" s="77">
        <v>2286144</v>
      </c>
      <c r="Q26" s="78">
        <f t="shared" si="8"/>
        <v>182444</v>
      </c>
      <c r="R26" s="79">
        <v>1947</v>
      </c>
      <c r="S26" s="36">
        <f t="shared" si="9"/>
        <v>180497</v>
      </c>
      <c r="T26" s="36">
        <v>2957500</v>
      </c>
      <c r="U26" s="36">
        <v>2588291</v>
      </c>
      <c r="V26" s="36">
        <v>3504528</v>
      </c>
      <c r="W26" s="47">
        <v>0.989</v>
      </c>
      <c r="X26" s="47">
        <v>0.929</v>
      </c>
      <c r="Y26" s="47">
        <v>0.927</v>
      </c>
      <c r="Z26" s="58">
        <v>0.948</v>
      </c>
      <c r="AA26" s="3"/>
    </row>
    <row r="27" spans="1:27" s="1" customFormat="1" ht="60" customHeight="1">
      <c r="A27" s="1" t="s">
        <v>31</v>
      </c>
      <c r="B27" s="41" t="s">
        <v>26</v>
      </c>
      <c r="C27" s="76">
        <v>3478170</v>
      </c>
      <c r="D27" s="75">
        <v>14763</v>
      </c>
      <c r="E27" s="75">
        <v>78926</v>
      </c>
      <c r="F27" s="75">
        <v>83432</v>
      </c>
      <c r="G27" s="75">
        <v>665657</v>
      </c>
      <c r="H27" s="75">
        <v>783114</v>
      </c>
      <c r="I27" s="75">
        <v>342970</v>
      </c>
      <c r="J27" s="75">
        <f t="shared" si="6"/>
        <v>4761092</v>
      </c>
      <c r="K27" s="75">
        <v>-334</v>
      </c>
      <c r="L27" s="75">
        <f t="shared" si="7"/>
        <v>4760758</v>
      </c>
      <c r="M27" s="62">
        <v>4693848</v>
      </c>
      <c r="N27" s="76">
        <v>2779474</v>
      </c>
      <c r="O27" s="104">
        <v>-595</v>
      </c>
      <c r="P27" s="77">
        <v>2778879</v>
      </c>
      <c r="Q27" s="78">
        <f t="shared" si="8"/>
        <v>1914969</v>
      </c>
      <c r="R27" s="79">
        <v>3703</v>
      </c>
      <c r="S27" s="36">
        <f t="shared" si="9"/>
        <v>1911266</v>
      </c>
      <c r="T27" s="36">
        <v>3549791</v>
      </c>
      <c r="U27" s="36">
        <v>3068721</v>
      </c>
      <c r="V27" s="36">
        <v>5804027</v>
      </c>
      <c r="W27" s="47">
        <v>0.618</v>
      </c>
      <c r="X27" s="47">
        <v>0.582</v>
      </c>
      <c r="Y27" s="47">
        <v>0.617</v>
      </c>
      <c r="Z27" s="58">
        <v>0.606</v>
      </c>
      <c r="AA27" s="3"/>
    </row>
    <row r="28" spans="1:27" s="1" customFormat="1" ht="60" customHeight="1">
      <c r="A28" s="1" t="s">
        <v>31</v>
      </c>
      <c r="B28" s="41" t="s">
        <v>27</v>
      </c>
      <c r="C28" s="76">
        <v>1389727</v>
      </c>
      <c r="D28" s="75">
        <v>4779</v>
      </c>
      <c r="E28" s="75">
        <v>34927</v>
      </c>
      <c r="F28" s="75">
        <v>72046</v>
      </c>
      <c r="G28" s="75">
        <v>221397</v>
      </c>
      <c r="H28" s="75">
        <v>336345</v>
      </c>
      <c r="I28" s="75">
        <v>117777</v>
      </c>
      <c r="J28" s="75">
        <f t="shared" si="6"/>
        <v>1941444</v>
      </c>
      <c r="K28" s="114">
        <v>0</v>
      </c>
      <c r="L28" s="75">
        <f t="shared" si="7"/>
        <v>1941444</v>
      </c>
      <c r="M28" s="62">
        <v>1941444</v>
      </c>
      <c r="N28" s="76">
        <v>864086</v>
      </c>
      <c r="O28" s="114">
        <v>0</v>
      </c>
      <c r="P28" s="77">
        <v>864086</v>
      </c>
      <c r="Q28" s="78">
        <f t="shared" si="8"/>
        <v>1077358</v>
      </c>
      <c r="R28" s="79">
        <v>1532</v>
      </c>
      <c r="S28" s="36">
        <f t="shared" si="9"/>
        <v>1075826</v>
      </c>
      <c r="T28" s="36">
        <v>1100964</v>
      </c>
      <c r="U28" s="36">
        <v>939253</v>
      </c>
      <c r="V28" s="36">
        <v>2294567</v>
      </c>
      <c r="W28" s="47">
        <v>0.42</v>
      </c>
      <c r="X28" s="47">
        <v>0.437</v>
      </c>
      <c r="Y28" s="47">
        <v>0.445</v>
      </c>
      <c r="Z28" s="58">
        <v>0.434</v>
      </c>
      <c r="AA28" s="3"/>
    </row>
    <row r="29" spans="1:27" s="1" customFormat="1" ht="60" customHeight="1">
      <c r="A29" s="1" t="s">
        <v>31</v>
      </c>
      <c r="B29" s="41" t="s">
        <v>28</v>
      </c>
      <c r="C29" s="76">
        <v>1436482</v>
      </c>
      <c r="D29" s="75">
        <v>7264</v>
      </c>
      <c r="E29" s="75">
        <v>42972</v>
      </c>
      <c r="F29" s="75">
        <v>92235</v>
      </c>
      <c r="G29" s="75">
        <v>220114</v>
      </c>
      <c r="H29" s="75">
        <v>337209</v>
      </c>
      <c r="I29" s="75">
        <v>131992</v>
      </c>
      <c r="J29" s="75">
        <f t="shared" si="6"/>
        <v>2004284</v>
      </c>
      <c r="K29" s="75">
        <v>5639</v>
      </c>
      <c r="L29" s="75">
        <f t="shared" si="7"/>
        <v>2009923</v>
      </c>
      <c r="M29" s="62">
        <v>2009923</v>
      </c>
      <c r="N29" s="76">
        <v>757129</v>
      </c>
      <c r="O29" s="104">
        <v>554</v>
      </c>
      <c r="P29" s="77">
        <v>757683</v>
      </c>
      <c r="Q29" s="78">
        <f t="shared" si="8"/>
        <v>1252240</v>
      </c>
      <c r="R29" s="79">
        <v>1586</v>
      </c>
      <c r="S29" s="36">
        <f t="shared" si="9"/>
        <v>1250654</v>
      </c>
      <c r="T29" s="36">
        <v>959982</v>
      </c>
      <c r="U29" s="36">
        <v>795691</v>
      </c>
      <c r="V29" s="36">
        <v>2342628</v>
      </c>
      <c r="W29" s="47">
        <v>0.378</v>
      </c>
      <c r="X29" s="47">
        <v>0.38</v>
      </c>
      <c r="Y29" s="47">
        <v>0.378</v>
      </c>
      <c r="Z29" s="58">
        <v>0.379</v>
      </c>
      <c r="AA29" s="3"/>
    </row>
    <row r="30" spans="1:27" s="1" customFormat="1" ht="60" customHeight="1">
      <c r="A30" s="1" t="s">
        <v>31</v>
      </c>
      <c r="B30" s="43" t="s">
        <v>29</v>
      </c>
      <c r="C30" s="105">
        <v>1627198</v>
      </c>
      <c r="D30" s="87">
        <v>19128</v>
      </c>
      <c r="E30" s="87">
        <v>45441</v>
      </c>
      <c r="F30" s="87">
        <v>97026</v>
      </c>
      <c r="G30" s="87">
        <v>256595</v>
      </c>
      <c r="H30" s="87">
        <v>414098</v>
      </c>
      <c r="I30" s="87">
        <v>191215</v>
      </c>
      <c r="J30" s="87">
        <f t="shared" si="6"/>
        <v>2268271</v>
      </c>
      <c r="K30" s="116">
        <v>0</v>
      </c>
      <c r="L30" s="87">
        <f t="shared" si="7"/>
        <v>2268271</v>
      </c>
      <c r="M30" s="63">
        <v>2268271</v>
      </c>
      <c r="N30" s="105">
        <v>1645771</v>
      </c>
      <c r="O30" s="116">
        <v>0</v>
      </c>
      <c r="P30" s="90">
        <v>1645771</v>
      </c>
      <c r="Q30" s="106">
        <f t="shared" si="8"/>
        <v>622500</v>
      </c>
      <c r="R30" s="107">
        <v>1789</v>
      </c>
      <c r="S30" s="24">
        <f t="shared" si="9"/>
        <v>620711</v>
      </c>
      <c r="T30" s="24">
        <v>2137605</v>
      </c>
      <c r="U30" s="24">
        <v>1922905</v>
      </c>
      <c r="V30" s="24">
        <v>2949531</v>
      </c>
      <c r="W30" s="44">
        <v>0.698</v>
      </c>
      <c r="X30" s="44">
        <v>0.68</v>
      </c>
      <c r="Y30" s="44">
        <v>0.726</v>
      </c>
      <c r="Z30" s="56">
        <v>0.701</v>
      </c>
      <c r="AA30" s="3"/>
    </row>
    <row r="31" spans="2:27" s="1" customFormat="1" ht="30" customHeight="1">
      <c r="B31" s="154" t="s">
        <v>40</v>
      </c>
      <c r="C31" s="142">
        <f>SUM(C25:C30)</f>
        <v>13357574</v>
      </c>
      <c r="D31" s="144">
        <f aca="true" t="shared" si="10" ref="D31:M31">SUM(D25:D30)</f>
        <v>96986</v>
      </c>
      <c r="E31" s="144">
        <f t="shared" si="10"/>
        <v>329181</v>
      </c>
      <c r="F31" s="144">
        <f t="shared" si="10"/>
        <v>574803</v>
      </c>
      <c r="G31" s="144">
        <f t="shared" si="10"/>
        <v>2088850</v>
      </c>
      <c r="H31" s="144">
        <f t="shared" si="10"/>
        <v>2967268</v>
      </c>
      <c r="I31" s="144">
        <f t="shared" si="10"/>
        <v>1493062</v>
      </c>
      <c r="J31" s="144">
        <f>SUM(J25:J30)</f>
        <v>17921600</v>
      </c>
      <c r="K31" s="144">
        <f t="shared" si="10"/>
        <v>12578</v>
      </c>
      <c r="L31" s="144">
        <f t="shared" si="10"/>
        <v>17934178</v>
      </c>
      <c r="M31" s="156">
        <f t="shared" si="10"/>
        <v>17867268</v>
      </c>
      <c r="N31" s="142">
        <f aca="true" t="shared" si="11" ref="N31:V31">SUM(N25:N30)</f>
        <v>11554632</v>
      </c>
      <c r="O31" s="144">
        <f t="shared" si="11"/>
        <v>-145</v>
      </c>
      <c r="P31" s="146">
        <f t="shared" si="11"/>
        <v>11554487</v>
      </c>
      <c r="Q31" s="148">
        <f t="shared" si="11"/>
        <v>6312781</v>
      </c>
      <c r="R31" s="150">
        <f t="shared" si="11"/>
        <v>14095</v>
      </c>
      <c r="S31" s="136">
        <f t="shared" si="11"/>
        <v>6298686</v>
      </c>
      <c r="T31" s="136">
        <f t="shared" si="11"/>
        <v>14847015</v>
      </c>
      <c r="U31" s="136">
        <f t="shared" si="11"/>
        <v>12900700</v>
      </c>
      <c r="V31" s="136">
        <f t="shared" si="11"/>
        <v>22638763</v>
      </c>
      <c r="W31" s="12">
        <v>0.63</v>
      </c>
      <c r="X31" s="12">
        <v>0.613</v>
      </c>
      <c r="Y31" s="28">
        <v>0.635</v>
      </c>
      <c r="Z31" s="11">
        <f>ROUND(SUM(W31:Y31)/3,3)</f>
        <v>0.626</v>
      </c>
      <c r="AA31" s="3"/>
    </row>
    <row r="32" spans="2:27" s="1" customFormat="1" ht="30" customHeight="1">
      <c r="B32" s="155"/>
      <c r="C32" s="143"/>
      <c r="D32" s="145"/>
      <c r="E32" s="145"/>
      <c r="F32" s="145"/>
      <c r="G32" s="145"/>
      <c r="H32" s="145"/>
      <c r="I32" s="145"/>
      <c r="J32" s="145"/>
      <c r="K32" s="145"/>
      <c r="L32" s="145"/>
      <c r="M32" s="157"/>
      <c r="N32" s="143"/>
      <c r="O32" s="145"/>
      <c r="P32" s="147"/>
      <c r="Q32" s="149"/>
      <c r="R32" s="151"/>
      <c r="S32" s="137"/>
      <c r="T32" s="137"/>
      <c r="U32" s="137"/>
      <c r="V32" s="137"/>
      <c r="W32" s="25">
        <v>0.653</v>
      </c>
      <c r="X32" s="25">
        <v>0.626</v>
      </c>
      <c r="Y32" s="30">
        <v>0.654</v>
      </c>
      <c r="Z32" s="7">
        <f>ROUND(SUM(W32:Y32)/3,3)</f>
        <v>0.644</v>
      </c>
      <c r="AA32" s="3"/>
    </row>
    <row r="33" spans="2:27" s="1" customFormat="1" ht="20.1" customHeight="1">
      <c r="B33" s="22"/>
      <c r="C33" s="110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110"/>
      <c r="O33" s="112"/>
      <c r="P33" s="109"/>
      <c r="Q33" s="111"/>
      <c r="R33" s="110"/>
      <c r="S33" s="5"/>
      <c r="T33" s="10"/>
      <c r="U33" s="10"/>
      <c r="V33" s="10"/>
      <c r="W33" s="2"/>
      <c r="X33" s="2"/>
      <c r="Y33" s="2"/>
      <c r="Z33" s="4"/>
      <c r="AA33" s="3"/>
    </row>
    <row r="34" spans="2:27" s="1" customFormat="1" ht="30" customHeight="1">
      <c r="B34" s="138" t="s">
        <v>10</v>
      </c>
      <c r="C34" s="130">
        <f>SUM(C22,C31)</f>
        <v>208026903</v>
      </c>
      <c r="D34" s="132">
        <f aca="true" t="shared" si="12" ref="D34:M34">SUM(D22,D31)</f>
        <v>724702</v>
      </c>
      <c r="E34" s="132">
        <f t="shared" si="12"/>
        <v>3427193</v>
      </c>
      <c r="F34" s="132">
        <f t="shared" si="12"/>
        <v>4106002</v>
      </c>
      <c r="G34" s="132">
        <f t="shared" si="12"/>
        <v>31599645</v>
      </c>
      <c r="H34" s="132">
        <f t="shared" si="12"/>
        <v>35533966</v>
      </c>
      <c r="I34" s="132">
        <f t="shared" si="12"/>
        <v>20762080</v>
      </c>
      <c r="J34" s="132">
        <f>SUM(J22,J31)</f>
        <v>262656331</v>
      </c>
      <c r="K34" s="132">
        <f t="shared" si="12"/>
        <v>145337</v>
      </c>
      <c r="L34" s="132">
        <f t="shared" si="12"/>
        <v>262801668</v>
      </c>
      <c r="M34" s="140">
        <f t="shared" si="12"/>
        <v>258623733</v>
      </c>
      <c r="N34" s="130">
        <f aca="true" t="shared" si="13" ref="N34:V34">SUM(N22,N31)</f>
        <v>183420448</v>
      </c>
      <c r="O34" s="132">
        <f t="shared" si="13"/>
        <v>-12403</v>
      </c>
      <c r="P34" s="132">
        <f t="shared" si="13"/>
        <v>183408045</v>
      </c>
      <c r="Q34" s="132">
        <f t="shared" si="13"/>
        <v>75215688</v>
      </c>
      <c r="R34" s="132">
        <f t="shared" si="13"/>
        <v>204022</v>
      </c>
      <c r="S34" s="134">
        <f t="shared" si="13"/>
        <v>75011666</v>
      </c>
      <c r="T34" s="134">
        <f t="shared" si="13"/>
        <v>235392099</v>
      </c>
      <c r="U34" s="134">
        <f t="shared" si="13"/>
        <v>202001494</v>
      </c>
      <c r="V34" s="134">
        <f t="shared" si="13"/>
        <v>331165845</v>
      </c>
      <c r="W34" s="8">
        <v>0.703</v>
      </c>
      <c r="X34" s="8">
        <v>0.7</v>
      </c>
      <c r="Y34" s="28">
        <v>0.705</v>
      </c>
      <c r="Z34" s="9">
        <f>ROUND(SUM(W34:Y34)/3,3)</f>
        <v>0.703</v>
      </c>
      <c r="AA34" s="3"/>
    </row>
    <row r="35" spans="2:27" s="1" customFormat="1" ht="30" customHeight="1" thickBot="1">
      <c r="B35" s="139"/>
      <c r="C35" s="131"/>
      <c r="D35" s="133"/>
      <c r="E35" s="133"/>
      <c r="F35" s="133"/>
      <c r="G35" s="133"/>
      <c r="H35" s="133"/>
      <c r="I35" s="133"/>
      <c r="J35" s="133"/>
      <c r="K35" s="133"/>
      <c r="L35" s="133"/>
      <c r="M35" s="141"/>
      <c r="N35" s="131"/>
      <c r="O35" s="133"/>
      <c r="P35" s="133"/>
      <c r="Q35" s="133"/>
      <c r="R35" s="133"/>
      <c r="S35" s="135"/>
      <c r="T35" s="135"/>
      <c r="U35" s="135"/>
      <c r="V35" s="135"/>
      <c r="W35" s="26">
        <v>0.729</v>
      </c>
      <c r="X35" s="26">
        <v>0.731</v>
      </c>
      <c r="Y35" s="120">
        <v>0.731</v>
      </c>
      <c r="Z35" s="6">
        <f>ROUND(SUM(W35:Y35)/3,3)</f>
        <v>0.73</v>
      </c>
      <c r="AA35" s="3"/>
    </row>
    <row r="36" spans="2:26" ht="14.25">
      <c r="B36" s="20"/>
      <c r="C36" s="13" t="s">
        <v>53</v>
      </c>
      <c r="W36" s="129"/>
      <c r="Z36" s="18" t="s">
        <v>34</v>
      </c>
    </row>
    <row r="37" ht="14.25">
      <c r="B37" s="20"/>
    </row>
    <row r="41" spans="10:19" ht="14.25">
      <c r="J41" s="21"/>
      <c r="Q41" s="21"/>
      <c r="S41" s="21"/>
    </row>
  </sheetData>
  <mergeCells count="90">
    <mergeCell ref="B2:M2"/>
    <mergeCell ref="B4:B8"/>
    <mergeCell ref="S4:S8"/>
    <mergeCell ref="T4:V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T5:T8"/>
    <mergeCell ref="U5:U8"/>
    <mergeCell ref="V5:V8"/>
    <mergeCell ref="Q4:Q8"/>
    <mergeCell ref="R4:R8"/>
    <mergeCell ref="W5:W8"/>
    <mergeCell ref="X5:X8"/>
    <mergeCell ref="Y5:Y8"/>
    <mergeCell ref="Z5:Z8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V34:V35"/>
    <mergeCell ref="P34:P35"/>
    <mergeCell ref="Q34:Q35"/>
    <mergeCell ref="R34:R35"/>
    <mergeCell ref="S34:S35"/>
    <mergeCell ref="T34:T35"/>
    <mergeCell ref="U34:U35"/>
  </mergeCells>
  <printOptions horizontalCentered="1"/>
  <pageMargins left="0.5511811023622047" right="0.5118110236220472" top="0.5511811023622047" bottom="0.4724409448818898" header="0.5118110236220472" footer="0.4330708661417323"/>
  <pageSetup horizontalDpi="600" verticalDpi="600" orientation="portrait" paperSize="9" scale="50" r:id="rId3"/>
  <colBreaks count="2" manualBreakCount="2">
    <brk id="13" min="1" max="16383" man="1"/>
    <brk id="26" min="1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Ｈ７普通交付税の状況</dc:title>
  <dc:subject/>
  <dc:creator>N.MOCHIDUKI</dc:creator>
  <cp:keywords/>
  <dc:description/>
  <cp:lastModifiedBy>w</cp:lastModifiedBy>
  <cp:lastPrinted>2018-02-07T04:40:50Z</cp:lastPrinted>
  <dcterms:created xsi:type="dcterms:W3CDTF">1997-07-25T11:44:28Z</dcterms:created>
  <dcterms:modified xsi:type="dcterms:W3CDTF">2018-02-07T04:40:56Z</dcterms:modified>
  <cp:category/>
  <cp:version/>
  <cp:contentType/>
  <cp:contentStatus/>
</cp:coreProperties>
</file>