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9105" windowHeight="8040" activeTab="5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</sheets>
  <definedNames>
    <definedName name="_xlnm.Print_Area" localSheetId="0">'その１'!$A$1:$S$34</definedName>
    <definedName name="_xlnm.Print_Area" localSheetId="1">'その２'!$A$1:$S$34</definedName>
    <definedName name="_xlnm.Print_Area" localSheetId="2">'その３'!$A$1:$S$34</definedName>
    <definedName name="_xlnm.Print_Area" localSheetId="5">'その６'!$A$1:$S$34</definedName>
  </definedNames>
  <calcPr fullCalcOnLoad="1"/>
</workbook>
</file>

<file path=xl/sharedStrings.xml><?xml version="1.0" encoding="utf-8"?>
<sst xmlns="http://schemas.openxmlformats.org/spreadsheetml/2006/main" count="465" uniqueCount="187">
  <si>
    <t>収　　　　　　　支</t>
  </si>
  <si>
    <t>（単位：千円）</t>
  </si>
  <si>
    <t>実　 質 　収 　支 　額</t>
  </si>
  <si>
    <t>再　差　引　収　支　額</t>
  </si>
  <si>
    <t>歳　入　合　計</t>
  </si>
  <si>
    <t>歳　出　合　計</t>
  </si>
  <si>
    <t>歳　入　歳　出</t>
  </si>
  <si>
    <t>繰 越 ま た は</t>
  </si>
  <si>
    <t>療養給付費等</t>
  </si>
  <si>
    <t>療 養 給 付費</t>
  </si>
  <si>
    <t>財源補てん的</t>
  </si>
  <si>
    <t>差　　 引　　額</t>
  </si>
  <si>
    <t>支 払 繰 延 等</t>
  </si>
  <si>
    <t>療養給付費 等</t>
  </si>
  <si>
    <t>負担金 および</t>
  </si>
  <si>
    <t>療養給付費</t>
  </si>
  <si>
    <t>交付金精算額</t>
  </si>
  <si>
    <t>C-D+E+G</t>
  </si>
  <si>
    <t>I+F+H</t>
  </si>
  <si>
    <t>な　他　会　計</t>
  </si>
  <si>
    <t>な　繰　出　金</t>
  </si>
  <si>
    <t>Ｉ-K-L+M</t>
  </si>
  <si>
    <t>J-K-L+M</t>
  </si>
  <si>
    <t>Ａ－Ｂ</t>
  </si>
  <si>
    <t>国 庫 負 担 金</t>
  </si>
  <si>
    <t>事務費精算額</t>
  </si>
  <si>
    <t>交   付   金</t>
  </si>
  <si>
    <t>支     出    金</t>
  </si>
  <si>
    <t>繰　　 入　　金</t>
  </si>
  <si>
    <t>Ａ　</t>
  </si>
  <si>
    <t>Ｂ　</t>
  </si>
  <si>
    <t>Ｃ　</t>
  </si>
  <si>
    <t>Ｄ　</t>
  </si>
  <si>
    <t>Ｅ　</t>
  </si>
  <si>
    <t>Ｆ　</t>
  </si>
  <si>
    <t>Ｇ　</t>
  </si>
  <si>
    <t>Ｈ　</t>
  </si>
  <si>
    <t>Ｉ　</t>
  </si>
  <si>
    <t>Ｊ　</t>
  </si>
  <si>
    <t>Ｋ　</t>
  </si>
  <si>
    <t>Ｌ　</t>
  </si>
  <si>
    <t>Ｍ　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</si>
  <si>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</si>
  <si>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</si>
  <si>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</si>
  <si>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</si>
  <si>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</si>
  <si>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</si>
  <si>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</si>
  <si>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</si>
  <si>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</si>
  <si>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</si>
  <si>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</si>
  <si>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歳　　　　　　　入</t>
  </si>
  <si>
    <t>　１</t>
  </si>
  <si>
    <t>　２</t>
  </si>
  <si>
    <t>　３</t>
  </si>
  <si>
    <t>左　　　　　の　　　　　内　　　　　訳</t>
  </si>
  <si>
    <t>　４</t>
  </si>
  <si>
    <t>　５</t>
  </si>
  <si>
    <t>　(1)</t>
  </si>
  <si>
    <t>　(2)</t>
  </si>
  <si>
    <t>　(3)</t>
  </si>
  <si>
    <t>　(4)</t>
  </si>
  <si>
    <t>保 険 税 （料）</t>
  </si>
  <si>
    <t>　う　ち</t>
  </si>
  <si>
    <t>一 部 負 担 金</t>
  </si>
  <si>
    <t>国 庫 支 出 金</t>
  </si>
  <si>
    <t>財政調整交付金</t>
  </si>
  <si>
    <t>その他の補助金</t>
  </si>
  <si>
    <t>療 養 給 付 費</t>
  </si>
  <si>
    <t>都道府県支出金</t>
  </si>
  <si>
    <t>退職被保険者分</t>
  </si>
  <si>
    <t>負　　 担　　金</t>
  </si>
  <si>
    <t>交　　 付　　 金</t>
  </si>
  <si>
    <t>な　　 も　　の</t>
  </si>
  <si>
    <t>歳　　　　　　　入　（つづき）</t>
  </si>
  <si>
    <t>左　　　　の　　　　内　　　　訳</t>
  </si>
  <si>
    <t>その他のもの</t>
  </si>
  <si>
    <t>共同事業交付金</t>
  </si>
  <si>
    <t>他会計繰入金</t>
  </si>
  <si>
    <t>保険基盤 安 定</t>
  </si>
  <si>
    <t>基 金 繰 入 金</t>
  </si>
  <si>
    <t>繰　　越　　金</t>
  </si>
  <si>
    <t>その他の収入</t>
  </si>
  <si>
    <t>制度に係るもの</t>
  </si>
  <si>
    <t>歳　　　　　　　出</t>
  </si>
  <si>
    <t>左　　　　　　の　　　　　　内　　　　　　訳</t>
  </si>
  <si>
    <t>総　　務　　費</t>
  </si>
  <si>
    <t>一 般 管 理 費</t>
  </si>
  <si>
    <t>賦 課 徴 収 費</t>
  </si>
  <si>
    <t>連合会負担金</t>
  </si>
  <si>
    <t>その他の総務費</t>
  </si>
  <si>
    <t>保 険 給 付 費</t>
  </si>
  <si>
    <t>療 養 諸 費 等</t>
  </si>
  <si>
    <t>その他の給付費</t>
  </si>
  <si>
    <t>診療報酬審査</t>
  </si>
  <si>
    <t>（審査支払手数</t>
  </si>
  <si>
    <t>支払 手 数 料</t>
  </si>
  <si>
    <t>保険者等に係る</t>
  </si>
  <si>
    <t>医療費拠出金</t>
  </si>
  <si>
    <t>　　料を除く）</t>
  </si>
  <si>
    <t>　もの</t>
  </si>
  <si>
    <t>歳　　　　　　　出　（つづき）</t>
  </si>
  <si>
    <t>左　　の　　内　　訳</t>
  </si>
  <si>
    <t>左　　　の　　　内　　　訳</t>
  </si>
  <si>
    <t>共同事業拠出金</t>
  </si>
  <si>
    <t>共　同　事　業</t>
  </si>
  <si>
    <t>そ の 他 共 同</t>
  </si>
  <si>
    <t>保 健 事 業 費</t>
  </si>
  <si>
    <t>繰　　出　　金</t>
  </si>
  <si>
    <t>基 金 積 立 金</t>
  </si>
  <si>
    <t>公　　債　　費</t>
  </si>
  <si>
    <t>事務費拠出金</t>
  </si>
  <si>
    <t>事 業 拠 出 金</t>
  </si>
  <si>
    <t>（　参　　　　　考　）</t>
  </si>
  <si>
    <t>歳 出 の う ち</t>
  </si>
  <si>
    <t>被 保 険 者 数</t>
  </si>
  <si>
    <t>元 利 償 還 金</t>
  </si>
  <si>
    <t>一時借入金利子</t>
  </si>
  <si>
    <t>前 年 度 繰 上</t>
  </si>
  <si>
    <t>その他の支出</t>
  </si>
  <si>
    <t>人　　 件　　費</t>
  </si>
  <si>
    <t>加 入 世 帯 数</t>
  </si>
  <si>
    <t>退職被保険者</t>
  </si>
  <si>
    <t>　 等数</t>
  </si>
  <si>
    <t>（世帯）　</t>
  </si>
  <si>
    <t>（人）　</t>
  </si>
  <si>
    <t>第４　　　３　国民健康保険事業会計の決算状況</t>
  </si>
  <si>
    <t>介護給付費</t>
  </si>
  <si>
    <t>納　 付　 金</t>
  </si>
  <si>
    <t>第４７表　　国民健康保険事業会計（事業勘定）決算（つづき）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</si>
  <si>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</si>
  <si>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</si>
  <si>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</si>
  <si>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</si>
  <si>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</si>
  <si>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</si>
  <si>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</si>
  <si>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</si>
  <si>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　（再掲）</t>
  </si>
  <si>
    <t>愛　荘　町</t>
  </si>
  <si>
    <t>愛　荘　町</t>
  </si>
  <si>
    <t>第４７表　　国民健康保険事業会計（事業勘定）決算</t>
  </si>
  <si>
    <t>Ｄ  に 対 す る</t>
  </si>
  <si>
    <t xml:space="preserve"> Ｄ  に 対する</t>
  </si>
  <si>
    <t>市町名</t>
  </si>
  <si>
    <t>な都 道 府 県</t>
  </si>
  <si>
    <t>市　　計</t>
  </si>
  <si>
    <t>町　　計</t>
  </si>
  <si>
    <t>第４７表　　国民健康保険事業会計（事業勘定）決算（つづき）</t>
  </si>
  <si>
    <t>公　債　費　の　内　訳</t>
  </si>
  <si>
    <t>市町名</t>
  </si>
  <si>
    <t>充　　 用　　 金</t>
  </si>
  <si>
    <t>市町名</t>
  </si>
  <si>
    <t>市町名</t>
  </si>
  <si>
    <t>Ａのうち退職被</t>
  </si>
  <si>
    <t xml:space="preserve">                  Ａ</t>
  </si>
  <si>
    <t>第４７表　　国民健康保険事業会計（事業勘定）決算（つづき）</t>
  </si>
  <si>
    <t>市町名</t>
  </si>
  <si>
    <t>左　 の　 内　 訳</t>
  </si>
  <si>
    <t>後期高齢者</t>
  </si>
  <si>
    <t>支援金等</t>
  </si>
  <si>
    <t>　３</t>
  </si>
  <si>
    <t>前期高齢者</t>
  </si>
  <si>
    <t>納付金等</t>
  </si>
  <si>
    <t>　６</t>
  </si>
  <si>
    <t>　７</t>
  </si>
  <si>
    <t>　８</t>
  </si>
  <si>
    <t>　１１</t>
  </si>
  <si>
    <t>前 期 高 齢 者</t>
  </si>
  <si>
    <t>左の内訳</t>
  </si>
  <si>
    <t>　７</t>
  </si>
  <si>
    <t>　８</t>
  </si>
  <si>
    <t>　９</t>
  </si>
  <si>
    <t>　１０</t>
  </si>
  <si>
    <t>　１１</t>
  </si>
  <si>
    <t>（ １ ～ １１ ）</t>
  </si>
  <si>
    <t>基 金 現 在 高</t>
  </si>
  <si>
    <t>　５</t>
  </si>
  <si>
    <t>　４</t>
  </si>
  <si>
    <t>　６</t>
  </si>
  <si>
    <t>　９</t>
  </si>
  <si>
    <t>　１０</t>
  </si>
  <si>
    <t>　１２</t>
  </si>
  <si>
    <t>（ １ ～ １２）</t>
  </si>
  <si>
    <t>Ｈ24．3．31現在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</si>
</sst>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_ * #,##0_ ;_ * &quot;△&quot;#,##0_ ;_ * &quot;-&quot;_ ;_ @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8" fontId="6" fillId="0" borderId="1" xfId="16" applyFont="1" applyBorder="1" applyAlignment="1">
      <alignment horizontal="right"/>
    </xf>
    <xf numFmtId="38" fontId="6" fillId="0" borderId="0" xfId="16" applyFont="1" applyBorder="1" applyAlignment="1">
      <alignment/>
    </xf>
    <xf numFmtId="38" fontId="6" fillId="0" borderId="2" xfId="16" applyFont="1" applyBorder="1" applyAlignment="1">
      <alignment/>
    </xf>
    <xf numFmtId="38" fontId="6" fillId="0" borderId="2" xfId="16" applyFont="1" applyBorder="1" applyAlignment="1">
      <alignment horizontal="center"/>
    </xf>
    <xf numFmtId="38" fontId="6" fillId="0" borderId="3" xfId="16" applyFont="1" applyBorder="1" applyAlignment="1">
      <alignment horizontal="right"/>
    </xf>
    <xf numFmtId="38" fontId="5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1" xfId="16" applyFont="1" applyBorder="1" applyAlignment="1">
      <alignment/>
    </xf>
    <xf numFmtId="38" fontId="6" fillId="0" borderId="0" xfId="16" applyFont="1" applyBorder="1" applyAlignment="1">
      <alignment/>
    </xf>
    <xf numFmtId="38" fontId="6" fillId="0" borderId="0" xfId="16" applyFont="1" applyFill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2" xfId="16" applyFont="1" applyFill="1" applyBorder="1" applyAlignment="1">
      <alignment horizontal="center"/>
    </xf>
    <xf numFmtId="38" fontId="6" fillId="0" borderId="0" xfId="16" applyFont="1" applyFill="1" applyAlignment="1">
      <alignment/>
    </xf>
    <xf numFmtId="38" fontId="6" fillId="0" borderId="1" xfId="16" applyFont="1" applyFill="1" applyBorder="1" applyAlignment="1">
      <alignment horizontal="right"/>
    </xf>
    <xf numFmtId="38" fontId="6" fillId="0" borderId="1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3" xfId="16" applyFont="1" applyFill="1" applyBorder="1" applyAlignment="1">
      <alignment horizontal="right"/>
    </xf>
    <xf numFmtId="38" fontId="6" fillId="0" borderId="4" xfId="16" applyFont="1" applyFill="1" applyBorder="1" applyAlignment="1">
      <alignment horizontal="centerContinuous"/>
    </xf>
    <xf numFmtId="38" fontId="6" fillId="0" borderId="5" xfId="16" applyFont="1" applyFill="1" applyBorder="1" applyAlignment="1">
      <alignment horizontal="centerContinuous"/>
    </xf>
    <xf numFmtId="38" fontId="6" fillId="0" borderId="0" xfId="16" applyFont="1" applyFill="1" applyAlignment="1">
      <alignment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0" xfId="16" applyFont="1" applyFill="1" applyAlignment="1" quotePrefix="1">
      <alignment/>
    </xf>
    <xf numFmtId="38" fontId="6" fillId="0" borderId="5" xfId="16" applyFont="1" applyFill="1" applyBorder="1" applyAlignment="1">
      <alignment/>
    </xf>
    <xf numFmtId="38" fontId="6" fillId="0" borderId="2" xfId="16" applyFont="1" applyFill="1" applyBorder="1" applyAlignment="1" quotePrefix="1">
      <alignment/>
    </xf>
    <xf numFmtId="38" fontId="6" fillId="0" borderId="2" xfId="16" applyFont="1" applyFill="1" applyBorder="1" applyAlignment="1" quotePrefix="1">
      <alignment horizontal="left"/>
    </xf>
    <xf numFmtId="38" fontId="6" fillId="0" borderId="2" xfId="16" applyFont="1" applyFill="1" applyBorder="1" applyAlignment="1">
      <alignment horizontal="left"/>
    </xf>
    <xf numFmtId="38" fontId="6" fillId="0" borderId="1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6" xfId="16" applyFont="1" applyFill="1" applyBorder="1" applyAlignment="1">
      <alignment horizontal="centerContinuous"/>
    </xf>
    <xf numFmtId="38" fontId="4" fillId="0" borderId="0" xfId="16" applyFont="1" applyAlignment="1">
      <alignment/>
    </xf>
    <xf numFmtId="38" fontId="0" fillId="0" borderId="1" xfId="16" applyFont="1" applyBorder="1" applyAlignment="1">
      <alignment horizontal="right"/>
    </xf>
    <xf numFmtId="38" fontId="0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Fill="1" applyBorder="1" applyAlignment="1">
      <alignment/>
    </xf>
    <xf numFmtId="38" fontId="0" fillId="0" borderId="0" xfId="16" applyFont="1" applyAlignment="1">
      <alignment/>
    </xf>
    <xf numFmtId="38" fontId="6" fillId="0" borderId="0" xfId="16" applyFont="1" applyFill="1" applyBorder="1" applyAlignment="1">
      <alignment horizontal="distributed"/>
    </xf>
    <xf numFmtId="38" fontId="6" fillId="0" borderId="0" xfId="16" applyFont="1" applyAlignment="1">
      <alignment horizontal="distributed"/>
    </xf>
    <xf numFmtId="38" fontId="4" fillId="0" borderId="1" xfId="16" applyFont="1" applyFill="1" applyBorder="1" applyAlignment="1">
      <alignment horizontal="right"/>
    </xf>
    <xf numFmtId="38" fontId="6" fillId="0" borderId="0" xfId="16" applyFont="1" applyFill="1" applyBorder="1" applyAlignment="1">
      <alignment horizontal="center"/>
    </xf>
    <xf numFmtId="38" fontId="6" fillId="0" borderId="7" xfId="16" applyFont="1" applyFill="1" applyBorder="1" applyAlignment="1">
      <alignment horizontal="center"/>
    </xf>
    <xf numFmtId="38" fontId="6" fillId="0" borderId="8" xfId="16" applyFont="1" applyFill="1" applyBorder="1" applyAlignment="1">
      <alignment horizontal="right"/>
    </xf>
    <xf numFmtId="38" fontId="4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4" fillId="0" borderId="1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38" fontId="0" fillId="0" borderId="1" xfId="16" applyFont="1" applyFill="1" applyBorder="1" applyAlignment="1">
      <alignment horizontal="right"/>
    </xf>
    <xf numFmtId="38" fontId="0" fillId="0" borderId="0" xfId="16" applyFont="1" applyFill="1" applyAlignment="1">
      <alignment horizontal="right"/>
    </xf>
    <xf numFmtId="3" fontId="6" fillId="0" borderId="0" xfId="16" applyNumberFormat="1" applyFont="1" applyFill="1" applyBorder="1" applyAlignment="1">
      <alignment horizontal="distributed"/>
    </xf>
    <xf numFmtId="3" fontId="6" fillId="0" borderId="0" xfId="16" applyNumberFormat="1" applyFont="1" applyFill="1" applyBorder="1" applyAlignment="1">
      <alignment horizontal="center"/>
    </xf>
    <xf numFmtId="3" fontId="6" fillId="0" borderId="1" xfId="16" applyNumberFormat="1" applyFont="1" applyFill="1" applyBorder="1" applyAlignment="1">
      <alignment/>
    </xf>
    <xf numFmtId="38" fontId="6" fillId="0" borderId="9" xfId="16" applyFont="1" applyFill="1" applyBorder="1" applyAlignment="1">
      <alignment/>
    </xf>
    <xf numFmtId="38" fontId="8" fillId="0" borderId="0" xfId="16" applyFont="1" applyFill="1" applyAlignment="1">
      <alignment/>
    </xf>
    <xf numFmtId="38" fontId="8" fillId="0" borderId="0" xfId="16" applyFont="1" applyAlignment="1">
      <alignment/>
    </xf>
    <xf numFmtId="3" fontId="6" fillId="0" borderId="0" xfId="16" applyNumberFormat="1" applyFont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2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2" xfId="16" applyNumberFormat="1" applyFont="1" applyBorder="1" applyAlignment="1">
      <alignment horizontal="center"/>
    </xf>
    <xf numFmtId="3" fontId="6" fillId="0" borderId="1" xfId="16" applyNumberFormat="1" applyFont="1" applyBorder="1" applyAlignment="1">
      <alignment horizontal="right"/>
    </xf>
    <xf numFmtId="3" fontId="6" fillId="0" borderId="1" xfId="16" applyNumberFormat="1" applyFont="1" applyBorder="1" applyAlignment="1">
      <alignment/>
    </xf>
    <xf numFmtId="3" fontId="6" fillId="0" borderId="3" xfId="16" applyNumberFormat="1" applyFont="1" applyBorder="1" applyAlignment="1">
      <alignment/>
    </xf>
    <xf numFmtId="38" fontId="6" fillId="0" borderId="0" xfId="16" applyFont="1" applyFill="1" applyAlignment="1">
      <alignment horizontal="distributed"/>
    </xf>
    <xf numFmtId="38" fontId="6" fillId="0" borderId="3" xfId="16" applyFont="1" applyFill="1" applyBorder="1" applyAlignment="1">
      <alignment horizontal="center"/>
    </xf>
    <xf numFmtId="38" fontId="4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8" fillId="0" borderId="0" xfId="16" applyFont="1" applyFill="1" applyAlignment="1">
      <alignment/>
    </xf>
    <xf numFmtId="38" fontId="0" fillId="0" borderId="1" xfId="16" applyFont="1" applyFill="1" applyBorder="1" applyAlignment="1">
      <alignment/>
    </xf>
    <xf numFmtId="38" fontId="0" fillId="0" borderId="0" xfId="16" applyFont="1" applyFill="1" applyAlignment="1">
      <alignment/>
    </xf>
    <xf numFmtId="3" fontId="6" fillId="0" borderId="0" xfId="16" applyNumberFormat="1" applyFont="1" applyFill="1" applyAlignment="1">
      <alignment horizontal="right"/>
    </xf>
    <xf numFmtId="3" fontId="6" fillId="0" borderId="2" xfId="16" applyNumberFormat="1" applyFont="1" applyFill="1" applyBorder="1" applyAlignment="1">
      <alignment horizontal="distributed"/>
    </xf>
    <xf numFmtId="3" fontId="6" fillId="0" borderId="2" xfId="16" applyNumberFormat="1" applyFont="1" applyFill="1" applyBorder="1" applyAlignment="1">
      <alignment horizontal="center"/>
    </xf>
    <xf numFmtId="3" fontId="6" fillId="0" borderId="1" xfId="16" applyNumberFormat="1" applyFont="1" applyFill="1" applyBorder="1" applyAlignment="1">
      <alignment horizontal="right"/>
    </xf>
    <xf numFmtId="3" fontId="6" fillId="0" borderId="3" xfId="16" applyNumberFormat="1" applyFont="1" applyFill="1" applyBorder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41" fontId="0" fillId="0" borderId="10" xfId="16" applyNumberFormat="1" applyFont="1" applyFill="1" applyBorder="1" applyAlignment="1">
      <alignment horizontal="right"/>
    </xf>
    <xf numFmtId="41" fontId="0" fillId="0" borderId="1" xfId="16" applyNumberFormat="1" applyFont="1" applyFill="1" applyBorder="1" applyAlignment="1">
      <alignment horizontal="right"/>
    </xf>
    <xf numFmtId="3" fontId="0" fillId="0" borderId="0" xfId="16" applyNumberFormat="1" applyFont="1" applyFill="1" applyBorder="1" applyAlignment="1">
      <alignment horizontal="right"/>
    </xf>
    <xf numFmtId="3" fontId="0" fillId="0" borderId="0" xfId="16" applyNumberFormat="1" applyFont="1" applyFill="1" applyAlignment="1">
      <alignment horizontal="right"/>
    </xf>
    <xf numFmtId="3" fontId="0" fillId="0" borderId="1" xfId="16" applyNumberFormat="1" applyFont="1" applyFill="1" applyBorder="1" applyAlignment="1">
      <alignment horizontal="right"/>
    </xf>
    <xf numFmtId="3" fontId="0" fillId="0" borderId="0" xfId="16" applyNumberFormat="1" applyFont="1" applyBorder="1" applyAlignment="1">
      <alignment horizontal="right"/>
    </xf>
    <xf numFmtId="3" fontId="0" fillId="0" borderId="0" xfId="16" applyNumberFormat="1" applyFont="1" applyAlignment="1">
      <alignment horizontal="right"/>
    </xf>
    <xf numFmtId="3" fontId="0" fillId="0" borderId="1" xfId="16" applyNumberFormat="1" applyFont="1" applyBorder="1" applyAlignment="1">
      <alignment horizontal="right"/>
    </xf>
    <xf numFmtId="178" fontId="4" fillId="0" borderId="11" xfId="0" applyNumberFormat="1" applyFont="1" applyFill="1" applyBorder="1" applyAlignment="1">
      <alignment/>
    </xf>
    <xf numFmtId="178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/>
    </xf>
    <xf numFmtId="178" fontId="4" fillId="0" borderId="0" xfId="16" applyNumberFormat="1" applyFont="1" applyFill="1" applyAlignment="1">
      <alignment horizontal="right"/>
    </xf>
    <xf numFmtId="178" fontId="4" fillId="0" borderId="0" xfId="16" applyNumberFormat="1" applyFont="1" applyFill="1" applyBorder="1" applyAlignment="1">
      <alignment horizontal="right"/>
    </xf>
    <xf numFmtId="178" fontId="4" fillId="0" borderId="11" xfId="16" applyNumberFormat="1" applyFont="1" applyFill="1" applyBorder="1" applyAlignment="1">
      <alignment horizontal="right"/>
    </xf>
    <xf numFmtId="178" fontId="4" fillId="0" borderId="2" xfId="16" applyNumberFormat="1" applyFont="1" applyFill="1" applyBorder="1" applyAlignment="1">
      <alignment horizontal="right"/>
    </xf>
    <xf numFmtId="178" fontId="4" fillId="0" borderId="0" xfId="0" applyNumberFormat="1" applyFont="1" applyAlignment="1">
      <alignment horizontal="right"/>
    </xf>
    <xf numFmtId="178" fontId="4" fillId="0" borderId="2" xfId="16" applyNumberFormat="1" applyFont="1" applyBorder="1" applyAlignment="1">
      <alignment horizontal="right"/>
    </xf>
    <xf numFmtId="178" fontId="0" fillId="0" borderId="1" xfId="16" applyNumberFormat="1" applyFont="1" applyBorder="1" applyAlignment="1">
      <alignment horizontal="right"/>
    </xf>
    <xf numFmtId="178" fontId="0" fillId="0" borderId="3" xfId="16" applyNumberFormat="1" applyFont="1" applyBorder="1" applyAlignment="1">
      <alignment horizontal="right"/>
    </xf>
    <xf numFmtId="178" fontId="0" fillId="0" borderId="0" xfId="16" applyNumberFormat="1" applyFont="1" applyBorder="1" applyAlignment="1">
      <alignment horizontal="right"/>
    </xf>
    <xf numFmtId="178" fontId="0" fillId="0" borderId="0" xfId="16" applyNumberFormat="1" applyFont="1" applyAlignment="1">
      <alignment horizontal="right"/>
    </xf>
    <xf numFmtId="178" fontId="4" fillId="0" borderId="1" xfId="16" applyNumberFormat="1" applyFont="1" applyBorder="1" applyAlignment="1">
      <alignment horizontal="right"/>
    </xf>
    <xf numFmtId="178" fontId="4" fillId="0" borderId="3" xfId="16" applyNumberFormat="1" applyFont="1" applyBorder="1" applyAlignment="1">
      <alignment horizontal="right"/>
    </xf>
    <xf numFmtId="178" fontId="6" fillId="0" borderId="1" xfId="16" applyNumberFormat="1" applyFont="1" applyBorder="1" applyAlignment="1">
      <alignment horizontal="right"/>
    </xf>
    <xf numFmtId="178" fontId="0" fillId="0" borderId="0" xfId="16" applyNumberFormat="1" applyFont="1" applyAlignment="1">
      <alignment/>
    </xf>
    <xf numFmtId="178" fontId="4" fillId="0" borderId="1" xfId="16" applyNumberFormat="1" applyFont="1" applyFill="1" applyBorder="1" applyAlignment="1">
      <alignment horizontal="right"/>
    </xf>
    <xf numFmtId="178" fontId="4" fillId="0" borderId="3" xfId="16" applyNumberFormat="1" applyFont="1" applyFill="1" applyBorder="1" applyAlignment="1">
      <alignment horizontal="right"/>
    </xf>
    <xf numFmtId="178" fontId="0" fillId="0" borderId="0" xfId="16" applyNumberFormat="1" applyFont="1" applyFill="1" applyAlignment="1">
      <alignment/>
    </xf>
    <xf numFmtId="38" fontId="6" fillId="0" borderId="7" xfId="16" applyFont="1" applyFill="1" applyBorder="1" applyAlignment="1" quotePrefix="1">
      <alignment horizontal="left"/>
    </xf>
    <xf numFmtId="38" fontId="6" fillId="0" borderId="12" xfId="16" applyFont="1" applyFill="1" applyBorder="1" applyAlignment="1" quotePrefix="1">
      <alignment/>
    </xf>
    <xf numFmtId="38" fontId="6" fillId="0" borderId="9" xfId="16" applyFont="1" applyFill="1" applyBorder="1" applyAlignment="1" quotePrefix="1">
      <alignment/>
    </xf>
    <xf numFmtId="38" fontId="6" fillId="0" borderId="12" xfId="16" applyFont="1" applyFill="1" applyBorder="1" applyAlignment="1" quotePrefix="1">
      <alignment horizontal="left"/>
    </xf>
    <xf numFmtId="38" fontId="6" fillId="0" borderId="12" xfId="16" applyFont="1" applyFill="1" applyBorder="1" applyAlignment="1">
      <alignment/>
    </xf>
    <xf numFmtId="3" fontId="6" fillId="0" borderId="12" xfId="16" applyNumberFormat="1" applyFont="1" applyBorder="1" applyAlignment="1">
      <alignment horizontal="distributed"/>
    </xf>
    <xf numFmtId="178" fontId="4" fillId="0" borderId="2" xfId="0" applyNumberFormat="1" applyFont="1" applyFill="1" applyBorder="1" applyAlignment="1">
      <alignment/>
    </xf>
    <xf numFmtId="38" fontId="6" fillId="0" borderId="13" xfId="16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80" zoomScaleSheetLayoutView="75" workbookViewId="0" topLeftCell="A1">
      <pane xSplit="3" ySplit="11" topLeftCell="L27" activePane="bottomRight" state="frozen"/>
      <selection pane="topLeft" activeCell="D9" sqref="D9:O9"/>
      <selection pane="topRight" activeCell="D9" sqref="D9:O9"/>
      <selection pane="bottomLeft" activeCell="D9" sqref="D9:O9"/>
      <selection pane="bottomRight" activeCell="T1" sqref="T1:W16384"/>
    </sheetView>
  </sheetViews>
  <sheetFormatPr defaultColWidth="9.00390625" defaultRowHeight="13.5"/>
  <cols>
    <col min="1" max="1" width="1.75390625" style="49" customWidth="1"/>
    <col min="2" max="2" width="13.375" style="77" customWidth="1"/>
    <col min="3" max="3" width="1.75390625" style="77" customWidth="1"/>
    <col min="4" max="18" width="13.125" style="49" customWidth="1"/>
    <col min="19" max="16384" width="9.00390625" style="49" customWidth="1"/>
  </cols>
  <sheetData>
    <row r="1" spans="1:2" ht="14.25">
      <c r="A1" s="76"/>
      <c r="B1" s="44" t="s">
        <v>128</v>
      </c>
    </row>
    <row r="4" spans="1:18" ht="31.5" customHeight="1">
      <c r="A4" s="45"/>
      <c r="B4" s="54" t="s">
        <v>143</v>
      </c>
      <c r="C4" s="4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7.25">
      <c r="A5" s="45"/>
      <c r="B5" s="45"/>
      <c r="C5" s="4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5" thickBot="1">
      <c r="A6" s="48"/>
      <c r="B6" s="46" t="s">
        <v>0</v>
      </c>
      <c r="C6" s="47"/>
      <c r="D6" s="46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8" t="s">
        <v>1</v>
      </c>
    </row>
    <row r="7" spans="1:18" ht="13.5">
      <c r="A7" s="10"/>
      <c r="B7" s="11"/>
      <c r="C7" s="11"/>
      <c r="D7" s="53"/>
      <c r="E7" s="12"/>
      <c r="F7" s="12"/>
      <c r="G7" s="12"/>
      <c r="H7" s="12"/>
      <c r="I7" s="12"/>
      <c r="J7" s="12"/>
      <c r="K7" s="12"/>
      <c r="L7" s="19" t="s">
        <v>2</v>
      </c>
      <c r="M7" s="20"/>
      <c r="N7" s="12"/>
      <c r="O7" s="12"/>
      <c r="P7" s="12"/>
      <c r="Q7" s="19" t="s">
        <v>3</v>
      </c>
      <c r="R7" s="20"/>
    </row>
    <row r="8" spans="1:18" ht="13.5">
      <c r="A8" s="10"/>
      <c r="B8" s="11"/>
      <c r="C8" s="11"/>
      <c r="D8" s="42" t="s">
        <v>4</v>
      </c>
      <c r="E8" s="13" t="s">
        <v>5</v>
      </c>
      <c r="F8" s="13" t="s">
        <v>6</v>
      </c>
      <c r="G8" s="13" t="s">
        <v>7</v>
      </c>
      <c r="H8" s="13" t="s">
        <v>144</v>
      </c>
      <c r="I8" s="13" t="s">
        <v>8</v>
      </c>
      <c r="J8" s="13" t="s">
        <v>145</v>
      </c>
      <c r="K8" s="13" t="s">
        <v>9</v>
      </c>
      <c r="L8" s="13"/>
      <c r="M8" s="13"/>
      <c r="N8" s="13" t="s">
        <v>10</v>
      </c>
      <c r="O8" s="13" t="s">
        <v>10</v>
      </c>
      <c r="P8" s="13" t="s">
        <v>10</v>
      </c>
      <c r="Q8" s="13"/>
      <c r="R8" s="13"/>
    </row>
    <row r="9" spans="1:18" ht="13.5">
      <c r="A9" s="10"/>
      <c r="B9" s="38" t="s">
        <v>146</v>
      </c>
      <c r="C9" s="41"/>
      <c r="D9" s="42"/>
      <c r="E9" s="13"/>
      <c r="F9" s="13" t="s">
        <v>11</v>
      </c>
      <c r="G9" s="13" t="s">
        <v>12</v>
      </c>
      <c r="H9" s="13" t="s">
        <v>13</v>
      </c>
      <c r="I9" s="13" t="s">
        <v>14</v>
      </c>
      <c r="J9" s="13" t="s">
        <v>15</v>
      </c>
      <c r="K9" s="13" t="s">
        <v>16</v>
      </c>
      <c r="L9" s="13" t="s">
        <v>17</v>
      </c>
      <c r="M9" s="13" t="s">
        <v>18</v>
      </c>
      <c r="N9" s="13" t="s">
        <v>147</v>
      </c>
      <c r="O9" s="13" t="s">
        <v>19</v>
      </c>
      <c r="P9" s="13" t="s">
        <v>20</v>
      </c>
      <c r="Q9" s="13" t="s">
        <v>21</v>
      </c>
      <c r="R9" s="13" t="s">
        <v>22</v>
      </c>
    </row>
    <row r="10" spans="1:18" s="77" customFormat="1" ht="13.5">
      <c r="A10" s="14"/>
      <c r="B10" s="11"/>
      <c r="C10" s="11"/>
      <c r="D10" s="42"/>
      <c r="E10" s="13"/>
      <c r="F10" s="13" t="s">
        <v>23</v>
      </c>
      <c r="G10" s="13"/>
      <c r="H10" s="13" t="s">
        <v>24</v>
      </c>
      <c r="I10" s="13" t="s">
        <v>25</v>
      </c>
      <c r="J10" s="13" t="s">
        <v>26</v>
      </c>
      <c r="K10" s="13"/>
      <c r="L10" s="13"/>
      <c r="M10" s="13"/>
      <c r="N10" s="13" t="s">
        <v>27</v>
      </c>
      <c r="O10" s="13" t="s">
        <v>28</v>
      </c>
      <c r="P10" s="13"/>
      <c r="Q10" s="13"/>
      <c r="R10" s="13"/>
    </row>
    <row r="11" spans="1:18" ht="14.25" thickBot="1">
      <c r="A11" s="15"/>
      <c r="B11" s="16"/>
      <c r="C11" s="16"/>
      <c r="D11" s="43" t="s">
        <v>29</v>
      </c>
      <c r="E11" s="18" t="s">
        <v>30</v>
      </c>
      <c r="F11" s="18" t="s">
        <v>31</v>
      </c>
      <c r="G11" s="18" t="s">
        <v>32</v>
      </c>
      <c r="H11" s="18" t="s">
        <v>33</v>
      </c>
      <c r="I11" s="18" t="s">
        <v>34</v>
      </c>
      <c r="J11" s="18" t="s">
        <v>35</v>
      </c>
      <c r="K11" s="18" t="s">
        <v>36</v>
      </c>
      <c r="L11" s="18" t="s">
        <v>37</v>
      </c>
      <c r="M11" s="18" t="s">
        <v>38</v>
      </c>
      <c r="N11" s="18" t="s">
        <v>39</v>
      </c>
      <c r="O11" s="18" t="s">
        <v>40</v>
      </c>
      <c r="P11" s="18" t="s">
        <v>41</v>
      </c>
      <c r="Q11" s="18"/>
      <c r="R11" s="18"/>
    </row>
    <row r="12" spans="1:18" ht="52.5" customHeight="1">
      <c r="A12" s="10"/>
      <c r="B12" s="38" t="s">
        <v>42</v>
      </c>
      <c r="C12" s="38"/>
      <c r="D12" s="86">
        <v>30035188</v>
      </c>
      <c r="E12" s="87">
        <v>29415368</v>
      </c>
      <c r="F12" s="88">
        <f>D12-E12</f>
        <v>619820</v>
      </c>
      <c r="G12" s="89">
        <v>0</v>
      </c>
      <c r="H12" s="87">
        <v>0</v>
      </c>
      <c r="I12" s="89">
        <v>-233965</v>
      </c>
      <c r="J12" s="87">
        <v>0</v>
      </c>
      <c r="K12" s="87">
        <v>107054</v>
      </c>
      <c r="L12" s="88">
        <f>F12+G12+H12+J12</f>
        <v>619820</v>
      </c>
      <c r="M12" s="87">
        <f>L12+I12+K12</f>
        <v>492909</v>
      </c>
      <c r="N12" s="87">
        <v>36129</v>
      </c>
      <c r="O12" s="89">
        <v>349549</v>
      </c>
      <c r="P12" s="89">
        <v>13356</v>
      </c>
      <c r="Q12" s="90">
        <f>L12-N12-O12+P12</f>
        <v>247498</v>
      </c>
      <c r="R12" s="90">
        <f>M12-N12-O12+P12</f>
        <v>120587</v>
      </c>
    </row>
    <row r="13" spans="2:18" ht="35.25" customHeight="1">
      <c r="B13" s="50" t="s">
        <v>43</v>
      </c>
      <c r="D13" s="91">
        <v>9942054</v>
      </c>
      <c r="E13" s="89">
        <v>9395777</v>
      </c>
      <c r="F13" s="89">
        <f aca="true" t="shared" si="0" ref="F13:F33">D13-E13</f>
        <v>546277</v>
      </c>
      <c r="G13" s="89">
        <v>0</v>
      </c>
      <c r="H13" s="89">
        <v>0</v>
      </c>
      <c r="I13" s="89">
        <v>-93520</v>
      </c>
      <c r="J13" s="89">
        <v>0</v>
      </c>
      <c r="K13" s="89">
        <v>-31394</v>
      </c>
      <c r="L13" s="89">
        <f aca="true" t="shared" si="1" ref="L13:L24">F13+G13+H13+J13</f>
        <v>546277</v>
      </c>
      <c r="M13" s="89">
        <f>L13+I13+K13</f>
        <v>421363</v>
      </c>
      <c r="N13" s="89">
        <v>12836</v>
      </c>
      <c r="O13" s="89">
        <v>28665</v>
      </c>
      <c r="P13" s="89">
        <v>0</v>
      </c>
      <c r="Q13" s="89">
        <f aca="true" t="shared" si="2" ref="Q13:Q33">L13-N13-O13+P13</f>
        <v>504776</v>
      </c>
      <c r="R13" s="89">
        <f aca="true" t="shared" si="3" ref="R13:R33">M13-N13-O13+P13</f>
        <v>379862</v>
      </c>
    </row>
    <row r="14" spans="2:18" ht="35.25" customHeight="1">
      <c r="B14" s="50" t="s">
        <v>44</v>
      </c>
      <c r="D14" s="91">
        <v>11529306</v>
      </c>
      <c r="E14" s="89">
        <v>11380338</v>
      </c>
      <c r="F14" s="89">
        <f t="shared" si="0"/>
        <v>148968</v>
      </c>
      <c r="G14" s="89">
        <v>0</v>
      </c>
      <c r="H14" s="89">
        <v>0</v>
      </c>
      <c r="I14" s="89">
        <v>-105591</v>
      </c>
      <c r="J14" s="89">
        <v>0</v>
      </c>
      <c r="K14" s="89">
        <v>0</v>
      </c>
      <c r="L14" s="89">
        <f t="shared" si="1"/>
        <v>148968</v>
      </c>
      <c r="M14" s="89">
        <f aca="true" t="shared" si="4" ref="M14:M33">L14+I14+K14</f>
        <v>43377</v>
      </c>
      <c r="N14" s="89">
        <v>20124</v>
      </c>
      <c r="O14" s="89">
        <v>35528</v>
      </c>
      <c r="P14" s="89">
        <v>0</v>
      </c>
      <c r="Q14" s="89">
        <f t="shared" si="2"/>
        <v>93316</v>
      </c>
      <c r="R14" s="89">
        <f t="shared" si="3"/>
        <v>-12275</v>
      </c>
    </row>
    <row r="15" spans="2:18" ht="35.25" customHeight="1">
      <c r="B15" s="50" t="s">
        <v>45</v>
      </c>
      <c r="D15" s="91">
        <v>7475260</v>
      </c>
      <c r="E15" s="89">
        <v>7465015</v>
      </c>
      <c r="F15" s="89">
        <f t="shared" si="0"/>
        <v>10245</v>
      </c>
      <c r="G15" s="89">
        <v>0</v>
      </c>
      <c r="H15" s="89">
        <v>0</v>
      </c>
      <c r="I15" s="89">
        <v>-46966</v>
      </c>
      <c r="J15" s="89">
        <v>0</v>
      </c>
      <c r="K15" s="89">
        <v>45184</v>
      </c>
      <c r="L15" s="89">
        <f t="shared" si="1"/>
        <v>10245</v>
      </c>
      <c r="M15" s="89">
        <f t="shared" si="4"/>
        <v>8463</v>
      </c>
      <c r="N15" s="89">
        <v>11156</v>
      </c>
      <c r="O15" s="89">
        <v>24663</v>
      </c>
      <c r="P15" s="89">
        <v>0</v>
      </c>
      <c r="Q15" s="89">
        <f t="shared" si="2"/>
        <v>-25574</v>
      </c>
      <c r="R15" s="89">
        <f t="shared" si="3"/>
        <v>-27356</v>
      </c>
    </row>
    <row r="16" spans="2:18" ht="35.25" customHeight="1">
      <c r="B16" s="50" t="s">
        <v>46</v>
      </c>
      <c r="D16" s="91">
        <v>10486123</v>
      </c>
      <c r="E16" s="89">
        <v>10217851</v>
      </c>
      <c r="F16" s="89">
        <f t="shared" si="0"/>
        <v>268272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f t="shared" si="1"/>
        <v>268272</v>
      </c>
      <c r="M16" s="89">
        <f t="shared" si="4"/>
        <v>268272</v>
      </c>
      <c r="N16" s="89">
        <v>11417</v>
      </c>
      <c r="O16" s="89">
        <v>160591</v>
      </c>
      <c r="P16" s="89">
        <v>0</v>
      </c>
      <c r="Q16" s="89">
        <f t="shared" si="2"/>
        <v>96264</v>
      </c>
      <c r="R16" s="89">
        <f t="shared" si="3"/>
        <v>96264</v>
      </c>
    </row>
    <row r="17" spans="2:18" ht="35.25" customHeight="1">
      <c r="B17" s="50" t="s">
        <v>47</v>
      </c>
      <c r="D17" s="91">
        <v>6459754</v>
      </c>
      <c r="E17" s="89">
        <v>5896670</v>
      </c>
      <c r="F17" s="89">
        <f t="shared" si="0"/>
        <v>563084</v>
      </c>
      <c r="G17" s="89">
        <v>0</v>
      </c>
      <c r="H17" s="89">
        <v>0</v>
      </c>
      <c r="I17" s="89">
        <v>-78428</v>
      </c>
      <c r="J17" s="89">
        <v>0</v>
      </c>
      <c r="K17" s="89">
        <v>9214</v>
      </c>
      <c r="L17" s="89">
        <f t="shared" si="1"/>
        <v>563084</v>
      </c>
      <c r="M17" s="89">
        <f t="shared" si="4"/>
        <v>493870</v>
      </c>
      <c r="N17" s="89">
        <v>188988</v>
      </c>
      <c r="O17" s="89">
        <v>19048</v>
      </c>
      <c r="P17" s="89">
        <v>0</v>
      </c>
      <c r="Q17" s="89">
        <f t="shared" si="2"/>
        <v>355048</v>
      </c>
      <c r="R17" s="89">
        <f t="shared" si="3"/>
        <v>285834</v>
      </c>
    </row>
    <row r="18" spans="2:18" ht="35.25" customHeight="1">
      <c r="B18" s="50" t="s">
        <v>132</v>
      </c>
      <c r="D18" s="91">
        <v>4928053</v>
      </c>
      <c r="E18" s="89">
        <v>4841757</v>
      </c>
      <c r="F18" s="89">
        <f t="shared" si="0"/>
        <v>86296</v>
      </c>
      <c r="G18" s="89">
        <v>0</v>
      </c>
      <c r="H18" s="89">
        <v>0</v>
      </c>
      <c r="I18" s="89">
        <v>-49388</v>
      </c>
      <c r="J18" s="89">
        <v>0</v>
      </c>
      <c r="K18" s="89">
        <v>-20535</v>
      </c>
      <c r="L18" s="89">
        <f t="shared" si="1"/>
        <v>86296</v>
      </c>
      <c r="M18" s="89">
        <f t="shared" si="4"/>
        <v>16373</v>
      </c>
      <c r="N18" s="89">
        <v>206729</v>
      </c>
      <c r="O18" s="89">
        <v>81000</v>
      </c>
      <c r="P18" s="89">
        <v>0</v>
      </c>
      <c r="Q18" s="89">
        <f t="shared" si="2"/>
        <v>-201433</v>
      </c>
      <c r="R18" s="89">
        <f t="shared" si="3"/>
        <v>-271356</v>
      </c>
    </row>
    <row r="19" spans="2:18" ht="35.25" customHeight="1">
      <c r="B19" s="50" t="s">
        <v>133</v>
      </c>
      <c r="D19" s="91">
        <v>8878322</v>
      </c>
      <c r="E19" s="89">
        <v>8230185</v>
      </c>
      <c r="F19" s="89">
        <f t="shared" si="0"/>
        <v>648137</v>
      </c>
      <c r="G19" s="89">
        <v>0</v>
      </c>
      <c r="H19" s="89">
        <v>0</v>
      </c>
      <c r="I19" s="89">
        <v>-35652</v>
      </c>
      <c r="J19" s="89">
        <v>0</v>
      </c>
      <c r="K19" s="89">
        <v>34844</v>
      </c>
      <c r="L19" s="89">
        <f t="shared" si="1"/>
        <v>648137</v>
      </c>
      <c r="M19" s="89">
        <f t="shared" si="4"/>
        <v>647329</v>
      </c>
      <c r="N19" s="89">
        <v>12423</v>
      </c>
      <c r="O19" s="89">
        <v>25690</v>
      </c>
      <c r="P19" s="89">
        <v>0</v>
      </c>
      <c r="Q19" s="89">
        <f t="shared" si="2"/>
        <v>610024</v>
      </c>
      <c r="R19" s="89">
        <f t="shared" si="3"/>
        <v>609216</v>
      </c>
    </row>
    <row r="20" spans="2:18" ht="35.25" customHeight="1">
      <c r="B20" s="50" t="s">
        <v>134</v>
      </c>
      <c r="D20" s="91">
        <v>4534323</v>
      </c>
      <c r="E20" s="89">
        <v>4329015</v>
      </c>
      <c r="F20" s="89">
        <f t="shared" si="0"/>
        <v>205308</v>
      </c>
      <c r="G20" s="89">
        <v>0</v>
      </c>
      <c r="H20" s="89">
        <v>0</v>
      </c>
      <c r="I20" s="89">
        <v>-60438</v>
      </c>
      <c r="J20" s="89">
        <v>0</v>
      </c>
      <c r="K20" s="89">
        <v>-5331</v>
      </c>
      <c r="L20" s="89">
        <f t="shared" si="1"/>
        <v>205308</v>
      </c>
      <c r="M20" s="89">
        <f t="shared" si="4"/>
        <v>139539</v>
      </c>
      <c r="N20" s="89">
        <v>7633</v>
      </c>
      <c r="O20" s="89">
        <v>23428</v>
      </c>
      <c r="P20" s="89">
        <v>0</v>
      </c>
      <c r="Q20" s="89">
        <f t="shared" si="2"/>
        <v>174247</v>
      </c>
      <c r="R20" s="89">
        <f t="shared" si="3"/>
        <v>108478</v>
      </c>
    </row>
    <row r="21" spans="2:18" ht="35.25" customHeight="1">
      <c r="B21" s="50" t="s">
        <v>135</v>
      </c>
      <c r="D21" s="91">
        <v>4627432</v>
      </c>
      <c r="E21" s="89">
        <v>4551648</v>
      </c>
      <c r="F21" s="89">
        <f t="shared" si="0"/>
        <v>75784</v>
      </c>
      <c r="G21" s="89">
        <v>0</v>
      </c>
      <c r="H21" s="89">
        <v>0</v>
      </c>
      <c r="I21" s="89">
        <v>-52443</v>
      </c>
      <c r="J21" s="89">
        <v>0</v>
      </c>
      <c r="K21" s="89">
        <v>30682</v>
      </c>
      <c r="L21" s="89">
        <f t="shared" si="1"/>
        <v>75784</v>
      </c>
      <c r="M21" s="89">
        <f t="shared" si="4"/>
        <v>54023</v>
      </c>
      <c r="N21" s="89">
        <v>0</v>
      </c>
      <c r="O21" s="89">
        <v>46733</v>
      </c>
      <c r="P21" s="89">
        <v>0</v>
      </c>
      <c r="Q21" s="89">
        <f t="shared" si="2"/>
        <v>29051</v>
      </c>
      <c r="R21" s="89">
        <f t="shared" si="3"/>
        <v>7290</v>
      </c>
    </row>
    <row r="22" spans="2:18" ht="35.25" customHeight="1">
      <c r="B22" s="50" t="s">
        <v>136</v>
      </c>
      <c r="D22" s="91">
        <v>5805297</v>
      </c>
      <c r="E22" s="89">
        <v>5718914</v>
      </c>
      <c r="F22" s="89">
        <f>D22-E22</f>
        <v>86383</v>
      </c>
      <c r="G22" s="89">
        <v>0</v>
      </c>
      <c r="H22" s="89">
        <v>0</v>
      </c>
      <c r="I22" s="89">
        <v>-65694</v>
      </c>
      <c r="J22" s="89">
        <v>0</v>
      </c>
      <c r="K22" s="89">
        <v>13202</v>
      </c>
      <c r="L22" s="89">
        <f t="shared" si="1"/>
        <v>86383</v>
      </c>
      <c r="M22" s="89">
        <f t="shared" si="4"/>
        <v>33891</v>
      </c>
      <c r="N22" s="89">
        <v>34068</v>
      </c>
      <c r="O22" s="89">
        <v>18816</v>
      </c>
      <c r="P22" s="89">
        <v>0</v>
      </c>
      <c r="Q22" s="89">
        <f t="shared" si="2"/>
        <v>33499</v>
      </c>
      <c r="R22" s="89">
        <f t="shared" si="3"/>
        <v>-18993</v>
      </c>
    </row>
    <row r="23" spans="2:18" ht="35.25" customHeight="1">
      <c r="B23" s="50" t="s">
        <v>137</v>
      </c>
      <c r="D23" s="91">
        <v>10740205</v>
      </c>
      <c r="E23" s="89">
        <v>10571928</v>
      </c>
      <c r="F23" s="89">
        <f t="shared" si="0"/>
        <v>168277</v>
      </c>
      <c r="G23" s="89">
        <v>0</v>
      </c>
      <c r="H23" s="89">
        <v>0</v>
      </c>
      <c r="I23" s="89">
        <v>-89508</v>
      </c>
      <c r="J23" s="89">
        <v>0</v>
      </c>
      <c r="K23" s="89">
        <v>24894</v>
      </c>
      <c r="L23" s="89">
        <f t="shared" si="1"/>
        <v>168277</v>
      </c>
      <c r="M23" s="89">
        <f t="shared" si="4"/>
        <v>103663</v>
      </c>
      <c r="N23" s="89">
        <v>14621</v>
      </c>
      <c r="O23" s="89">
        <v>183936</v>
      </c>
      <c r="P23" s="89">
        <v>0</v>
      </c>
      <c r="Q23" s="89">
        <f t="shared" si="2"/>
        <v>-30280</v>
      </c>
      <c r="R23" s="89">
        <f t="shared" si="3"/>
        <v>-94894</v>
      </c>
    </row>
    <row r="24" spans="2:18" ht="35.25" customHeight="1">
      <c r="B24" s="50" t="s">
        <v>138</v>
      </c>
      <c r="D24" s="91">
        <v>3729076</v>
      </c>
      <c r="E24" s="89">
        <v>3691580</v>
      </c>
      <c r="F24" s="89">
        <f t="shared" si="0"/>
        <v>37496</v>
      </c>
      <c r="G24" s="89">
        <v>0</v>
      </c>
      <c r="H24" s="89">
        <v>0</v>
      </c>
      <c r="I24" s="89">
        <v>-36262</v>
      </c>
      <c r="J24" s="89">
        <v>0</v>
      </c>
      <c r="K24" s="89">
        <v>-14975</v>
      </c>
      <c r="L24" s="89">
        <f t="shared" si="1"/>
        <v>37496</v>
      </c>
      <c r="M24" s="89">
        <f t="shared" si="4"/>
        <v>-13741</v>
      </c>
      <c r="N24" s="89">
        <v>5279</v>
      </c>
      <c r="O24" s="89">
        <v>19906</v>
      </c>
      <c r="P24" s="89">
        <v>0</v>
      </c>
      <c r="Q24" s="89">
        <f t="shared" si="2"/>
        <v>12311</v>
      </c>
      <c r="R24" s="89">
        <f t="shared" si="3"/>
        <v>-38926</v>
      </c>
    </row>
    <row r="25" spans="2:18" ht="52.5" customHeight="1">
      <c r="B25" s="51" t="s">
        <v>148</v>
      </c>
      <c r="D25" s="91">
        <f>SUM(D12:D24)</f>
        <v>119170393</v>
      </c>
      <c r="E25" s="89">
        <f>SUM(E12:E24)</f>
        <v>115706046</v>
      </c>
      <c r="F25" s="89">
        <f t="shared" si="0"/>
        <v>3464347</v>
      </c>
      <c r="G25" s="89">
        <f>SUM(G12:G24)</f>
        <v>0</v>
      </c>
      <c r="H25" s="89">
        <f>SUM(H12:H24)</f>
        <v>0</v>
      </c>
      <c r="I25" s="89">
        <f>SUM(I12:I24)</f>
        <v>-947855</v>
      </c>
      <c r="J25" s="89">
        <f>SUM(J12:J24)</f>
        <v>0</v>
      </c>
      <c r="K25" s="89">
        <f>SUM(K12:K24)</f>
        <v>192839</v>
      </c>
      <c r="L25" s="89">
        <f>F25-G25+H25+J25</f>
        <v>3464347</v>
      </c>
      <c r="M25" s="89">
        <f t="shared" si="4"/>
        <v>2709331</v>
      </c>
      <c r="N25" s="89">
        <f>SUM(N12:N24)</f>
        <v>561403</v>
      </c>
      <c r="O25" s="89">
        <f>SUM(O12:O24)</f>
        <v>1017553</v>
      </c>
      <c r="P25" s="89">
        <f>SUM(P12:P24)</f>
        <v>13356</v>
      </c>
      <c r="Q25" s="89">
        <f t="shared" si="2"/>
        <v>1898747</v>
      </c>
      <c r="R25" s="89">
        <f t="shared" si="3"/>
        <v>1143731</v>
      </c>
    </row>
    <row r="26" spans="2:18" ht="52.5" customHeight="1">
      <c r="B26" s="50" t="s">
        <v>48</v>
      </c>
      <c r="D26" s="91">
        <v>2017070</v>
      </c>
      <c r="E26" s="89">
        <v>1930910</v>
      </c>
      <c r="F26" s="89">
        <f t="shared" si="0"/>
        <v>86160</v>
      </c>
      <c r="G26" s="89">
        <v>0</v>
      </c>
      <c r="H26" s="89">
        <v>0</v>
      </c>
      <c r="I26" s="89">
        <v>-15208</v>
      </c>
      <c r="J26" s="89">
        <v>0</v>
      </c>
      <c r="K26" s="89">
        <v>-2972</v>
      </c>
      <c r="L26" s="89">
        <f aca="true" t="shared" si="5" ref="L26:L32">F26-G26+H26+J26</f>
        <v>86160</v>
      </c>
      <c r="M26" s="89">
        <f t="shared" si="4"/>
        <v>67980</v>
      </c>
      <c r="N26" s="89">
        <v>2421</v>
      </c>
      <c r="O26" s="89">
        <v>11439</v>
      </c>
      <c r="P26" s="89">
        <v>0</v>
      </c>
      <c r="Q26" s="89">
        <f t="shared" si="2"/>
        <v>72300</v>
      </c>
      <c r="R26" s="89">
        <f t="shared" si="3"/>
        <v>54120</v>
      </c>
    </row>
    <row r="27" spans="2:18" ht="35.25" customHeight="1">
      <c r="B27" s="50" t="s">
        <v>49</v>
      </c>
      <c r="D27" s="91">
        <v>1072306</v>
      </c>
      <c r="E27" s="89">
        <v>1028965</v>
      </c>
      <c r="F27" s="89">
        <f t="shared" si="0"/>
        <v>43341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f t="shared" si="5"/>
        <v>43341</v>
      </c>
      <c r="M27" s="89">
        <f t="shared" si="4"/>
        <v>43341</v>
      </c>
      <c r="N27" s="89">
        <v>25339</v>
      </c>
      <c r="O27" s="89">
        <v>3079</v>
      </c>
      <c r="P27" s="89">
        <v>0</v>
      </c>
      <c r="Q27" s="89">
        <f t="shared" si="2"/>
        <v>14923</v>
      </c>
      <c r="R27" s="89">
        <f t="shared" si="3"/>
        <v>14923</v>
      </c>
    </row>
    <row r="28" spans="2:18" ht="35.25" customHeight="1">
      <c r="B28" s="50" t="s">
        <v>141</v>
      </c>
      <c r="D28" s="91">
        <v>1720115</v>
      </c>
      <c r="E28" s="89">
        <v>1703561</v>
      </c>
      <c r="F28" s="89">
        <f t="shared" si="0"/>
        <v>16554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f t="shared" si="5"/>
        <v>16554</v>
      </c>
      <c r="M28" s="89">
        <f t="shared" si="4"/>
        <v>16554</v>
      </c>
      <c r="N28" s="89">
        <v>83094</v>
      </c>
      <c r="O28" s="89">
        <v>90530</v>
      </c>
      <c r="P28" s="89">
        <v>0</v>
      </c>
      <c r="Q28" s="89">
        <f t="shared" si="2"/>
        <v>-157070</v>
      </c>
      <c r="R28" s="89">
        <f t="shared" si="3"/>
        <v>-157070</v>
      </c>
    </row>
    <row r="29" spans="2:18" ht="35.25" customHeight="1">
      <c r="B29" s="50" t="s">
        <v>50</v>
      </c>
      <c r="D29" s="91">
        <v>807269</v>
      </c>
      <c r="E29" s="89">
        <v>786097</v>
      </c>
      <c r="F29" s="89">
        <f t="shared" si="0"/>
        <v>21172</v>
      </c>
      <c r="G29" s="89">
        <v>0</v>
      </c>
      <c r="H29" s="89">
        <v>0</v>
      </c>
      <c r="I29" s="89">
        <v>-8263</v>
      </c>
      <c r="J29" s="89">
        <v>0</v>
      </c>
      <c r="K29" s="89">
        <v>1242</v>
      </c>
      <c r="L29" s="89">
        <f t="shared" si="5"/>
        <v>21172</v>
      </c>
      <c r="M29" s="89">
        <f t="shared" si="4"/>
        <v>14151</v>
      </c>
      <c r="N29" s="89">
        <v>1750</v>
      </c>
      <c r="O29" s="89">
        <v>0</v>
      </c>
      <c r="P29" s="89">
        <v>0</v>
      </c>
      <c r="Q29" s="89">
        <f t="shared" si="2"/>
        <v>19422</v>
      </c>
      <c r="R29" s="89">
        <f t="shared" si="3"/>
        <v>12401</v>
      </c>
    </row>
    <row r="30" spans="2:18" ht="35.25" customHeight="1">
      <c r="B30" s="50" t="s">
        <v>51</v>
      </c>
      <c r="D30" s="91">
        <v>951770</v>
      </c>
      <c r="E30" s="89">
        <v>873900</v>
      </c>
      <c r="F30" s="89">
        <f t="shared" si="0"/>
        <v>77870</v>
      </c>
      <c r="G30" s="89">
        <v>0</v>
      </c>
      <c r="H30" s="89">
        <v>0</v>
      </c>
      <c r="I30" s="89">
        <v>-25124</v>
      </c>
      <c r="J30" s="89">
        <v>0</v>
      </c>
      <c r="K30" s="89">
        <v>-2387</v>
      </c>
      <c r="L30" s="89">
        <f t="shared" si="5"/>
        <v>77870</v>
      </c>
      <c r="M30" s="89">
        <f t="shared" si="4"/>
        <v>50359</v>
      </c>
      <c r="N30" s="89">
        <v>0</v>
      </c>
      <c r="O30" s="89">
        <v>0</v>
      </c>
      <c r="P30" s="89">
        <v>4658</v>
      </c>
      <c r="Q30" s="89">
        <f t="shared" si="2"/>
        <v>82528</v>
      </c>
      <c r="R30" s="89">
        <f t="shared" si="3"/>
        <v>55017</v>
      </c>
    </row>
    <row r="31" spans="2:18" ht="35.25" customHeight="1">
      <c r="B31" s="50" t="s">
        <v>52</v>
      </c>
      <c r="D31" s="91">
        <v>799823</v>
      </c>
      <c r="E31" s="89">
        <v>792341</v>
      </c>
      <c r="F31" s="89">
        <f t="shared" si="0"/>
        <v>7482</v>
      </c>
      <c r="G31" s="89">
        <v>0</v>
      </c>
      <c r="H31" s="89">
        <v>0</v>
      </c>
      <c r="I31" s="89">
        <v>-11746</v>
      </c>
      <c r="J31" s="89">
        <v>0</v>
      </c>
      <c r="K31" s="89">
        <v>1061</v>
      </c>
      <c r="L31" s="89">
        <f t="shared" si="5"/>
        <v>7482</v>
      </c>
      <c r="M31" s="89">
        <f t="shared" si="4"/>
        <v>-3203</v>
      </c>
      <c r="N31" s="89">
        <v>28729</v>
      </c>
      <c r="O31" s="89">
        <v>10205</v>
      </c>
      <c r="P31" s="89">
        <v>0</v>
      </c>
      <c r="Q31" s="89">
        <f t="shared" si="2"/>
        <v>-31452</v>
      </c>
      <c r="R31" s="89">
        <f t="shared" si="3"/>
        <v>-42137</v>
      </c>
    </row>
    <row r="32" spans="2:18" ht="52.5" customHeight="1">
      <c r="B32" s="51" t="s">
        <v>149</v>
      </c>
      <c r="D32" s="91">
        <f>SUM(D26:D31)</f>
        <v>7368353</v>
      </c>
      <c r="E32" s="89">
        <f>SUM(E26:E31)</f>
        <v>7115774</v>
      </c>
      <c r="F32" s="89">
        <f t="shared" si="0"/>
        <v>252579</v>
      </c>
      <c r="G32" s="89">
        <f>SUM(G26:G31)</f>
        <v>0</v>
      </c>
      <c r="H32" s="89">
        <f>SUM(H26:H31)</f>
        <v>0</v>
      </c>
      <c r="I32" s="89">
        <f>SUM(I26:I31)</f>
        <v>-60341</v>
      </c>
      <c r="J32" s="89">
        <f>SUM(J26:J31)</f>
        <v>0</v>
      </c>
      <c r="K32" s="89">
        <f>SUM(K26:K31)</f>
        <v>-3056</v>
      </c>
      <c r="L32" s="89">
        <f t="shared" si="5"/>
        <v>252579</v>
      </c>
      <c r="M32" s="89">
        <f t="shared" si="4"/>
        <v>189182</v>
      </c>
      <c r="N32" s="89">
        <f>SUM(N26:N31)</f>
        <v>141333</v>
      </c>
      <c r="O32" s="89">
        <f>SUM(O26:O31)</f>
        <v>115253</v>
      </c>
      <c r="P32" s="89">
        <f>SUM(P26:P31)</f>
        <v>4658</v>
      </c>
      <c r="Q32" s="89">
        <f t="shared" si="2"/>
        <v>651</v>
      </c>
      <c r="R32" s="89">
        <f t="shared" si="3"/>
        <v>-62746</v>
      </c>
    </row>
    <row r="33" spans="2:18" ht="52.5" customHeight="1">
      <c r="B33" s="51" t="s">
        <v>139</v>
      </c>
      <c r="D33" s="91">
        <f>D25+D32</f>
        <v>126538746</v>
      </c>
      <c r="E33" s="89">
        <f>E25+E32</f>
        <v>122821820</v>
      </c>
      <c r="F33" s="89">
        <f t="shared" si="0"/>
        <v>3716926</v>
      </c>
      <c r="G33" s="89">
        <f aca="true" t="shared" si="6" ref="G33:L33">G25+G32</f>
        <v>0</v>
      </c>
      <c r="H33" s="89">
        <f t="shared" si="6"/>
        <v>0</v>
      </c>
      <c r="I33" s="89">
        <f>I25+I32</f>
        <v>-1008196</v>
      </c>
      <c r="J33" s="89">
        <f t="shared" si="6"/>
        <v>0</v>
      </c>
      <c r="K33" s="89">
        <f t="shared" si="6"/>
        <v>189783</v>
      </c>
      <c r="L33" s="89">
        <f t="shared" si="6"/>
        <v>3716926</v>
      </c>
      <c r="M33" s="89">
        <f t="shared" si="4"/>
        <v>2898513</v>
      </c>
      <c r="N33" s="89">
        <f>N25+N32</f>
        <v>702736</v>
      </c>
      <c r="O33" s="89">
        <f>O25+O32</f>
        <v>1132806</v>
      </c>
      <c r="P33" s="89">
        <f>P25+P32</f>
        <v>18014</v>
      </c>
      <c r="Q33" s="89">
        <f t="shared" si="2"/>
        <v>1899398</v>
      </c>
      <c r="R33" s="89">
        <f t="shared" si="3"/>
        <v>1080985</v>
      </c>
    </row>
    <row r="34" spans="1:18" ht="25.5" customHeight="1" thickBot="1">
      <c r="A34" s="48"/>
      <c r="B34" s="52"/>
      <c r="C34" s="47"/>
      <c r="D34" s="7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</row>
  </sheetData>
  <printOptions/>
  <pageMargins left="0.85" right="0.7874015748031497" top="0.7480314960629921" bottom="0.6299212598425197" header="0.5118110236220472" footer="0.35433070866141736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80" zoomScaleSheetLayoutView="75" workbookViewId="0" topLeftCell="A1">
      <pane xSplit="3" ySplit="11" topLeftCell="L12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T1" sqref="T1:Y16384"/>
    </sheetView>
  </sheetViews>
  <sheetFormatPr defaultColWidth="9.00390625" defaultRowHeight="13.5"/>
  <cols>
    <col min="1" max="1" width="1.75390625" style="37" customWidth="1"/>
    <col min="2" max="2" width="13.375" style="37" customWidth="1"/>
    <col min="3" max="3" width="1.75390625" style="37" customWidth="1"/>
    <col min="4" max="15" width="15.25390625" style="37" customWidth="1"/>
    <col min="16" max="16" width="1.75390625" style="37" customWidth="1"/>
    <col min="17" max="17" width="13.375" style="37" customWidth="1"/>
    <col min="18" max="18" width="1.75390625" style="37" customWidth="1"/>
    <col min="19" max="16384" width="9.00390625" style="37" customWidth="1"/>
  </cols>
  <sheetData>
    <row r="1" ht="14.25">
      <c r="B1" s="32" t="s">
        <v>128</v>
      </c>
    </row>
    <row r="4" spans="1:18" ht="31.5" customHeight="1">
      <c r="A4" s="6"/>
      <c r="B4" s="55" t="s">
        <v>150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6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" thickBot="1">
      <c r="A6" s="34"/>
      <c r="B6" s="35" t="s">
        <v>53</v>
      </c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4"/>
      <c r="Q6" s="34"/>
      <c r="R6" s="33" t="s">
        <v>1</v>
      </c>
    </row>
    <row r="7" spans="1:18" ht="13.5">
      <c r="A7" s="21"/>
      <c r="B7" s="22"/>
      <c r="C7" s="23"/>
      <c r="D7" s="24" t="s">
        <v>54</v>
      </c>
      <c r="E7" s="25"/>
      <c r="F7" s="24" t="s">
        <v>55</v>
      </c>
      <c r="G7" s="25"/>
      <c r="H7" s="26" t="s">
        <v>56</v>
      </c>
      <c r="I7" s="19" t="s">
        <v>57</v>
      </c>
      <c r="J7" s="19"/>
      <c r="K7" s="20"/>
      <c r="L7" s="26" t="s">
        <v>58</v>
      </c>
      <c r="M7" s="26" t="s">
        <v>59</v>
      </c>
      <c r="N7" s="26" t="s">
        <v>166</v>
      </c>
      <c r="O7" s="31" t="s">
        <v>160</v>
      </c>
      <c r="P7" s="9"/>
      <c r="Q7" s="7"/>
      <c r="R7" s="7"/>
    </row>
    <row r="8" spans="1:18" ht="13.5">
      <c r="A8" s="21"/>
      <c r="B8" s="22"/>
      <c r="C8" s="23"/>
      <c r="D8" s="13"/>
      <c r="E8" s="13"/>
      <c r="F8" s="13"/>
      <c r="G8" s="13"/>
      <c r="H8" s="13"/>
      <c r="I8" s="27" t="s">
        <v>60</v>
      </c>
      <c r="J8" s="27" t="s">
        <v>61</v>
      </c>
      <c r="K8" s="27" t="s">
        <v>62</v>
      </c>
      <c r="L8" s="13"/>
      <c r="M8" s="13"/>
      <c r="N8" s="13"/>
      <c r="O8" s="27" t="s">
        <v>60</v>
      </c>
      <c r="P8" s="9"/>
      <c r="Q8" s="7"/>
      <c r="R8" s="7"/>
    </row>
    <row r="9" spans="1:18" ht="13.5">
      <c r="A9" s="21"/>
      <c r="B9" s="38" t="s">
        <v>146</v>
      </c>
      <c r="C9" s="13"/>
      <c r="D9" s="13" t="s">
        <v>64</v>
      </c>
      <c r="E9" s="28" t="s">
        <v>65</v>
      </c>
      <c r="F9" s="13" t="s">
        <v>66</v>
      </c>
      <c r="G9" s="28" t="s">
        <v>65</v>
      </c>
      <c r="H9" s="13" t="s">
        <v>67</v>
      </c>
      <c r="I9" s="13" t="s">
        <v>8</v>
      </c>
      <c r="J9" s="13" t="s">
        <v>68</v>
      </c>
      <c r="K9" s="13" t="s">
        <v>69</v>
      </c>
      <c r="L9" s="13" t="s">
        <v>70</v>
      </c>
      <c r="M9" s="13" t="s">
        <v>170</v>
      </c>
      <c r="N9" s="13" t="s">
        <v>71</v>
      </c>
      <c r="O9" s="13" t="s">
        <v>10</v>
      </c>
      <c r="P9" s="9"/>
      <c r="Q9" s="39" t="s">
        <v>146</v>
      </c>
      <c r="R9" s="7"/>
    </row>
    <row r="10" spans="1:18" ht="13.5">
      <c r="A10" s="21"/>
      <c r="B10" s="22"/>
      <c r="C10" s="23"/>
      <c r="D10" s="13"/>
      <c r="E10" s="13" t="s">
        <v>72</v>
      </c>
      <c r="F10" s="13"/>
      <c r="G10" s="13" t="s">
        <v>72</v>
      </c>
      <c r="H10" s="13"/>
      <c r="I10" s="13" t="s">
        <v>73</v>
      </c>
      <c r="J10" s="13"/>
      <c r="K10" s="13"/>
      <c r="L10" s="13" t="s">
        <v>74</v>
      </c>
      <c r="M10" s="13" t="s">
        <v>74</v>
      </c>
      <c r="N10" s="13"/>
      <c r="O10" s="13" t="s">
        <v>75</v>
      </c>
      <c r="P10" s="9"/>
      <c r="Q10" s="7"/>
      <c r="R10" s="7"/>
    </row>
    <row r="11" spans="1:18" ht="14.25" thickBot="1">
      <c r="A11" s="29"/>
      <c r="B11" s="29"/>
      <c r="C11" s="30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8"/>
      <c r="Q11" s="8"/>
      <c r="R11" s="8"/>
    </row>
    <row r="12" spans="1:17" s="84" customFormat="1" ht="52.5" customHeight="1">
      <c r="A12" s="56"/>
      <c r="B12" s="57" t="s">
        <v>42</v>
      </c>
      <c r="C12" s="58"/>
      <c r="D12" s="87">
        <v>6784389</v>
      </c>
      <c r="E12" s="87">
        <v>720520</v>
      </c>
      <c r="F12" s="88">
        <v>0</v>
      </c>
      <c r="G12" s="87">
        <v>0</v>
      </c>
      <c r="H12" s="88">
        <v>6399463</v>
      </c>
      <c r="I12" s="88">
        <v>4986176</v>
      </c>
      <c r="J12" s="88">
        <v>1220992</v>
      </c>
      <c r="K12" s="87">
        <v>192295</v>
      </c>
      <c r="L12" s="87">
        <v>1947612</v>
      </c>
      <c r="M12" s="87">
        <v>7819842</v>
      </c>
      <c r="N12" s="87">
        <v>1219485</v>
      </c>
      <c r="O12" s="112">
        <v>36129</v>
      </c>
      <c r="P12" s="83"/>
      <c r="Q12" s="57" t="s">
        <v>42</v>
      </c>
    </row>
    <row r="13" spans="1:17" s="84" customFormat="1" ht="35.25" customHeight="1">
      <c r="A13" s="56"/>
      <c r="B13" s="57" t="s">
        <v>43</v>
      </c>
      <c r="C13" s="58"/>
      <c r="D13" s="87">
        <v>2468880</v>
      </c>
      <c r="E13" s="87">
        <v>270715</v>
      </c>
      <c r="F13" s="88">
        <v>0</v>
      </c>
      <c r="G13" s="87">
        <v>0</v>
      </c>
      <c r="H13" s="88">
        <v>2470547</v>
      </c>
      <c r="I13" s="88">
        <v>1753058</v>
      </c>
      <c r="J13" s="88">
        <v>661238</v>
      </c>
      <c r="K13" s="87">
        <v>56251</v>
      </c>
      <c r="L13" s="87">
        <v>596128</v>
      </c>
      <c r="M13" s="87">
        <v>1954632</v>
      </c>
      <c r="N13" s="87">
        <v>471871</v>
      </c>
      <c r="O13" s="112">
        <v>12836</v>
      </c>
      <c r="P13" s="83"/>
      <c r="Q13" s="57" t="s">
        <v>43</v>
      </c>
    </row>
    <row r="14" spans="1:17" s="84" customFormat="1" ht="35.25" customHeight="1">
      <c r="A14" s="56"/>
      <c r="B14" s="57" t="s">
        <v>44</v>
      </c>
      <c r="C14" s="58"/>
      <c r="D14" s="87">
        <v>2736762</v>
      </c>
      <c r="E14" s="87">
        <v>372527</v>
      </c>
      <c r="F14" s="88">
        <v>0</v>
      </c>
      <c r="G14" s="87">
        <v>0</v>
      </c>
      <c r="H14" s="88">
        <v>2671751</v>
      </c>
      <c r="I14" s="88">
        <v>1982136</v>
      </c>
      <c r="J14" s="88">
        <v>620437</v>
      </c>
      <c r="K14" s="87">
        <v>69178</v>
      </c>
      <c r="L14" s="87">
        <v>930933</v>
      </c>
      <c r="M14" s="87">
        <v>2611641</v>
      </c>
      <c r="N14" s="87">
        <v>518948</v>
      </c>
      <c r="O14" s="112">
        <v>20124</v>
      </c>
      <c r="P14" s="83"/>
      <c r="Q14" s="57" t="s">
        <v>44</v>
      </c>
    </row>
    <row r="15" spans="1:17" s="84" customFormat="1" ht="35.25" customHeight="1">
      <c r="A15" s="56"/>
      <c r="B15" s="57" t="s">
        <v>45</v>
      </c>
      <c r="C15" s="58"/>
      <c r="D15" s="87">
        <v>1770228</v>
      </c>
      <c r="E15" s="87">
        <v>250200</v>
      </c>
      <c r="F15" s="88">
        <v>0</v>
      </c>
      <c r="G15" s="87">
        <v>0</v>
      </c>
      <c r="H15" s="88">
        <v>1632814</v>
      </c>
      <c r="I15" s="88">
        <v>1287195</v>
      </c>
      <c r="J15" s="88">
        <v>344231</v>
      </c>
      <c r="K15" s="87">
        <v>1388</v>
      </c>
      <c r="L15" s="87">
        <v>533767</v>
      </c>
      <c r="M15" s="87">
        <v>1900510</v>
      </c>
      <c r="N15" s="87">
        <v>354284</v>
      </c>
      <c r="O15" s="112">
        <v>11156</v>
      </c>
      <c r="P15" s="83"/>
      <c r="Q15" s="57" t="s">
        <v>45</v>
      </c>
    </row>
    <row r="16" spans="1:17" s="84" customFormat="1" ht="35.25" customHeight="1">
      <c r="A16" s="56"/>
      <c r="B16" s="57" t="s">
        <v>46</v>
      </c>
      <c r="C16" s="58"/>
      <c r="D16" s="87">
        <v>2791969</v>
      </c>
      <c r="E16" s="87">
        <v>315201</v>
      </c>
      <c r="F16" s="88">
        <v>0</v>
      </c>
      <c r="G16" s="87">
        <v>0</v>
      </c>
      <c r="H16" s="88">
        <v>1938480</v>
      </c>
      <c r="I16" s="88">
        <v>1672236</v>
      </c>
      <c r="J16" s="88">
        <v>194713</v>
      </c>
      <c r="K16" s="87">
        <v>71531</v>
      </c>
      <c r="L16" s="87">
        <v>700307</v>
      </c>
      <c r="M16" s="87">
        <v>2464792</v>
      </c>
      <c r="N16" s="87">
        <v>394501</v>
      </c>
      <c r="O16" s="112">
        <v>11417</v>
      </c>
      <c r="P16" s="83"/>
      <c r="Q16" s="57" t="s">
        <v>46</v>
      </c>
    </row>
    <row r="17" spans="1:17" s="84" customFormat="1" ht="35.25" customHeight="1">
      <c r="A17" s="56"/>
      <c r="B17" s="57" t="s">
        <v>47</v>
      </c>
      <c r="C17" s="58"/>
      <c r="D17" s="87">
        <v>1716673</v>
      </c>
      <c r="E17" s="87">
        <v>199768</v>
      </c>
      <c r="F17" s="88">
        <v>0</v>
      </c>
      <c r="G17" s="87">
        <v>0</v>
      </c>
      <c r="H17" s="88">
        <v>1229939</v>
      </c>
      <c r="I17" s="88">
        <v>1011694</v>
      </c>
      <c r="J17" s="88">
        <v>182424</v>
      </c>
      <c r="K17" s="87">
        <v>35821</v>
      </c>
      <c r="L17" s="87">
        <v>409277</v>
      </c>
      <c r="M17" s="87">
        <v>1562798</v>
      </c>
      <c r="N17" s="87">
        <v>231165</v>
      </c>
      <c r="O17" s="112">
        <v>188988</v>
      </c>
      <c r="P17" s="83"/>
      <c r="Q17" s="57" t="s">
        <v>47</v>
      </c>
    </row>
    <row r="18" spans="1:17" s="84" customFormat="1" ht="35.25" customHeight="1">
      <c r="A18" s="56"/>
      <c r="B18" s="57" t="s">
        <v>132</v>
      </c>
      <c r="C18" s="58"/>
      <c r="D18" s="87">
        <v>1479593</v>
      </c>
      <c r="E18" s="87">
        <v>143878</v>
      </c>
      <c r="F18" s="88">
        <v>0</v>
      </c>
      <c r="G18" s="87">
        <v>0</v>
      </c>
      <c r="H18" s="88">
        <v>957612</v>
      </c>
      <c r="I18" s="88">
        <v>850636</v>
      </c>
      <c r="J18" s="88">
        <v>70609</v>
      </c>
      <c r="K18" s="87">
        <v>36367</v>
      </c>
      <c r="L18" s="87">
        <v>270063</v>
      </c>
      <c r="M18" s="87">
        <v>1083664</v>
      </c>
      <c r="N18" s="87">
        <v>206729</v>
      </c>
      <c r="O18" s="112">
        <v>206729</v>
      </c>
      <c r="P18" s="83"/>
      <c r="Q18" s="57" t="s">
        <v>132</v>
      </c>
    </row>
    <row r="19" spans="1:17" s="84" customFormat="1" ht="35.25" customHeight="1">
      <c r="A19" s="56"/>
      <c r="B19" s="57" t="s">
        <v>133</v>
      </c>
      <c r="C19" s="58"/>
      <c r="D19" s="87">
        <v>2035206</v>
      </c>
      <c r="E19" s="87">
        <v>280166</v>
      </c>
      <c r="F19" s="88">
        <v>0</v>
      </c>
      <c r="G19" s="87">
        <v>0</v>
      </c>
      <c r="H19" s="88">
        <v>1831847</v>
      </c>
      <c r="I19" s="88">
        <v>1373255</v>
      </c>
      <c r="J19" s="88">
        <v>406595</v>
      </c>
      <c r="K19" s="87">
        <v>51997</v>
      </c>
      <c r="L19" s="87">
        <v>711220</v>
      </c>
      <c r="M19" s="87">
        <v>1875167</v>
      </c>
      <c r="N19" s="87">
        <v>340669</v>
      </c>
      <c r="O19" s="112">
        <v>12423</v>
      </c>
      <c r="P19" s="83"/>
      <c r="Q19" s="57" t="s">
        <v>133</v>
      </c>
    </row>
    <row r="20" spans="1:17" s="84" customFormat="1" ht="35.25" customHeight="1">
      <c r="A20" s="56"/>
      <c r="B20" s="57" t="s">
        <v>134</v>
      </c>
      <c r="C20" s="58"/>
      <c r="D20" s="87">
        <v>1188931</v>
      </c>
      <c r="E20" s="87">
        <v>149214</v>
      </c>
      <c r="F20" s="88">
        <v>0</v>
      </c>
      <c r="G20" s="87">
        <v>0</v>
      </c>
      <c r="H20" s="88">
        <v>866741</v>
      </c>
      <c r="I20" s="88">
        <v>713782</v>
      </c>
      <c r="J20" s="88">
        <v>125349</v>
      </c>
      <c r="K20" s="87">
        <v>27610</v>
      </c>
      <c r="L20" s="87">
        <v>281200</v>
      </c>
      <c r="M20" s="87">
        <v>1205690</v>
      </c>
      <c r="N20" s="87">
        <v>197504</v>
      </c>
      <c r="O20" s="112">
        <v>7633</v>
      </c>
      <c r="P20" s="83"/>
      <c r="Q20" s="57" t="s">
        <v>134</v>
      </c>
    </row>
    <row r="21" spans="1:17" s="84" customFormat="1" ht="35.25" customHeight="1">
      <c r="A21" s="56"/>
      <c r="B21" s="57" t="s">
        <v>135</v>
      </c>
      <c r="C21" s="58"/>
      <c r="D21" s="87">
        <v>1215220</v>
      </c>
      <c r="E21" s="87">
        <v>167366</v>
      </c>
      <c r="F21" s="88">
        <v>0</v>
      </c>
      <c r="G21" s="87">
        <v>0</v>
      </c>
      <c r="H21" s="88">
        <v>931011</v>
      </c>
      <c r="I21" s="88">
        <v>743273</v>
      </c>
      <c r="J21" s="88">
        <v>160833</v>
      </c>
      <c r="K21" s="87">
        <v>26905</v>
      </c>
      <c r="L21" s="87">
        <v>429967</v>
      </c>
      <c r="M21" s="87">
        <v>1031135</v>
      </c>
      <c r="N21" s="87">
        <v>186669</v>
      </c>
      <c r="O21" s="112">
        <v>0</v>
      </c>
      <c r="P21" s="83"/>
      <c r="Q21" s="57" t="s">
        <v>135</v>
      </c>
    </row>
    <row r="22" spans="1:17" s="84" customFormat="1" ht="35.25" customHeight="1">
      <c r="A22" s="56"/>
      <c r="B22" s="57" t="s">
        <v>136</v>
      </c>
      <c r="C22" s="58"/>
      <c r="D22" s="87">
        <v>1215418</v>
      </c>
      <c r="E22" s="87">
        <v>129307</v>
      </c>
      <c r="F22" s="88">
        <v>0</v>
      </c>
      <c r="G22" s="87">
        <v>0</v>
      </c>
      <c r="H22" s="88">
        <v>1359705</v>
      </c>
      <c r="I22" s="88">
        <v>1023929</v>
      </c>
      <c r="J22" s="88">
        <v>304380</v>
      </c>
      <c r="K22" s="87">
        <v>31396</v>
      </c>
      <c r="L22" s="87">
        <v>398568</v>
      </c>
      <c r="M22" s="87">
        <v>1394086</v>
      </c>
      <c r="N22" s="87">
        <v>276933</v>
      </c>
      <c r="O22" s="112">
        <v>34068</v>
      </c>
      <c r="P22" s="83"/>
      <c r="Q22" s="57" t="s">
        <v>136</v>
      </c>
    </row>
    <row r="23" spans="1:17" s="84" customFormat="1" ht="35.25" customHeight="1">
      <c r="A23" s="56"/>
      <c r="B23" s="57" t="s">
        <v>137</v>
      </c>
      <c r="C23" s="58"/>
      <c r="D23" s="87">
        <v>2528435</v>
      </c>
      <c r="E23" s="87">
        <v>289725</v>
      </c>
      <c r="F23" s="88">
        <v>0</v>
      </c>
      <c r="G23" s="87">
        <v>0</v>
      </c>
      <c r="H23" s="88">
        <v>2812456</v>
      </c>
      <c r="I23" s="88">
        <v>1927026</v>
      </c>
      <c r="J23" s="88">
        <v>819406</v>
      </c>
      <c r="K23" s="87">
        <v>66024</v>
      </c>
      <c r="L23" s="87">
        <v>694478</v>
      </c>
      <c r="M23" s="87">
        <v>2160442</v>
      </c>
      <c r="N23" s="87">
        <v>545159</v>
      </c>
      <c r="O23" s="112">
        <v>14621</v>
      </c>
      <c r="P23" s="83"/>
      <c r="Q23" s="57" t="s">
        <v>137</v>
      </c>
    </row>
    <row r="24" spans="1:17" s="84" customFormat="1" ht="35.25" customHeight="1">
      <c r="A24" s="56"/>
      <c r="B24" s="57" t="s">
        <v>138</v>
      </c>
      <c r="C24" s="58"/>
      <c r="D24" s="87">
        <v>865565</v>
      </c>
      <c r="E24" s="87">
        <v>126303</v>
      </c>
      <c r="F24" s="88">
        <v>0</v>
      </c>
      <c r="G24" s="87">
        <v>0</v>
      </c>
      <c r="H24" s="88">
        <v>771096</v>
      </c>
      <c r="I24" s="88">
        <v>585137</v>
      </c>
      <c r="J24" s="88">
        <v>161230</v>
      </c>
      <c r="K24" s="87">
        <v>24729</v>
      </c>
      <c r="L24" s="87">
        <v>298529</v>
      </c>
      <c r="M24" s="87">
        <v>1039867</v>
      </c>
      <c r="N24" s="87">
        <v>147654</v>
      </c>
      <c r="O24" s="112">
        <v>5279</v>
      </c>
      <c r="P24" s="83"/>
      <c r="Q24" s="57" t="s">
        <v>138</v>
      </c>
    </row>
    <row r="25" spans="1:17" s="84" customFormat="1" ht="52.5" customHeight="1">
      <c r="A25" s="56"/>
      <c r="B25" s="59" t="s">
        <v>148</v>
      </c>
      <c r="C25" s="60"/>
      <c r="D25" s="87">
        <f>SUM(D12:D24)</f>
        <v>28797269</v>
      </c>
      <c r="E25" s="87">
        <f>SUM(E12:E24)</f>
        <v>3414890</v>
      </c>
      <c r="F25" s="88">
        <f aca="true" t="shared" si="0" ref="F25:O25">SUM(F12:F24)</f>
        <v>0</v>
      </c>
      <c r="G25" s="87">
        <f>SUM(G12:G24)</f>
        <v>0</v>
      </c>
      <c r="H25" s="87">
        <f t="shared" si="0"/>
        <v>25873462</v>
      </c>
      <c r="I25" s="87">
        <f t="shared" si="0"/>
        <v>19909533</v>
      </c>
      <c r="J25" s="88">
        <f t="shared" si="0"/>
        <v>5272437</v>
      </c>
      <c r="K25" s="87">
        <f t="shared" si="0"/>
        <v>691492</v>
      </c>
      <c r="L25" s="87">
        <f t="shared" si="0"/>
        <v>8202049</v>
      </c>
      <c r="M25" s="87">
        <f>SUM(M12:M24)</f>
        <v>28104266</v>
      </c>
      <c r="N25" s="87">
        <f t="shared" si="0"/>
        <v>5091571</v>
      </c>
      <c r="O25" s="112">
        <f t="shared" si="0"/>
        <v>561403</v>
      </c>
      <c r="P25" s="83"/>
      <c r="Q25" s="59" t="s">
        <v>148</v>
      </c>
    </row>
    <row r="26" spans="1:17" s="84" customFormat="1" ht="52.5" customHeight="1">
      <c r="A26" s="56"/>
      <c r="B26" s="57" t="s">
        <v>48</v>
      </c>
      <c r="C26" s="58"/>
      <c r="D26" s="87">
        <v>510512</v>
      </c>
      <c r="E26" s="87">
        <v>78454</v>
      </c>
      <c r="F26" s="88">
        <v>0</v>
      </c>
      <c r="G26" s="87">
        <v>0</v>
      </c>
      <c r="H26" s="88">
        <v>408306</v>
      </c>
      <c r="I26" s="88">
        <v>308851</v>
      </c>
      <c r="J26" s="88">
        <v>87173</v>
      </c>
      <c r="K26" s="87">
        <v>12282</v>
      </c>
      <c r="L26" s="87">
        <v>223957</v>
      </c>
      <c r="M26" s="87">
        <v>433820</v>
      </c>
      <c r="N26" s="87">
        <v>80361</v>
      </c>
      <c r="O26" s="112">
        <v>2421</v>
      </c>
      <c r="P26" s="83"/>
      <c r="Q26" s="57" t="s">
        <v>48</v>
      </c>
    </row>
    <row r="27" spans="1:17" s="84" customFormat="1" ht="35.25" customHeight="1">
      <c r="A27" s="56"/>
      <c r="B27" s="57" t="s">
        <v>49</v>
      </c>
      <c r="C27" s="58"/>
      <c r="D27" s="87">
        <v>273012</v>
      </c>
      <c r="E27" s="87">
        <v>41546</v>
      </c>
      <c r="F27" s="88">
        <v>0</v>
      </c>
      <c r="G27" s="87">
        <v>0</v>
      </c>
      <c r="H27" s="88">
        <v>150248</v>
      </c>
      <c r="I27" s="88">
        <v>121077</v>
      </c>
      <c r="J27" s="88">
        <v>22179</v>
      </c>
      <c r="K27" s="87">
        <v>6992</v>
      </c>
      <c r="L27" s="87">
        <v>95636</v>
      </c>
      <c r="M27" s="87">
        <v>290259</v>
      </c>
      <c r="N27" s="87">
        <v>44726</v>
      </c>
      <c r="O27" s="112">
        <v>25339</v>
      </c>
      <c r="P27" s="83"/>
      <c r="Q27" s="57" t="s">
        <v>49</v>
      </c>
    </row>
    <row r="28" spans="1:17" s="84" customFormat="1" ht="35.25" customHeight="1">
      <c r="A28" s="56"/>
      <c r="B28" s="57" t="s">
        <v>141</v>
      </c>
      <c r="C28" s="58"/>
      <c r="D28" s="87">
        <v>381812</v>
      </c>
      <c r="E28" s="87">
        <v>51367</v>
      </c>
      <c r="F28" s="88">
        <v>0</v>
      </c>
      <c r="G28" s="87">
        <v>0</v>
      </c>
      <c r="H28" s="88">
        <v>438141</v>
      </c>
      <c r="I28" s="88">
        <v>336131</v>
      </c>
      <c r="J28" s="88">
        <v>89941</v>
      </c>
      <c r="K28" s="87">
        <v>12069</v>
      </c>
      <c r="L28" s="87">
        <v>109451</v>
      </c>
      <c r="M28" s="87">
        <v>303755</v>
      </c>
      <c r="N28" s="87">
        <v>85804</v>
      </c>
      <c r="O28" s="112">
        <v>83094</v>
      </c>
      <c r="P28" s="83"/>
      <c r="Q28" s="57" t="s">
        <v>141</v>
      </c>
    </row>
    <row r="29" spans="1:17" s="84" customFormat="1" ht="35.25" customHeight="1">
      <c r="A29" s="56"/>
      <c r="B29" s="57" t="s">
        <v>50</v>
      </c>
      <c r="C29" s="58"/>
      <c r="D29" s="87">
        <v>176331</v>
      </c>
      <c r="E29" s="87">
        <v>23257</v>
      </c>
      <c r="F29" s="88">
        <v>0</v>
      </c>
      <c r="G29" s="87">
        <v>0</v>
      </c>
      <c r="H29" s="88">
        <v>216912</v>
      </c>
      <c r="I29" s="88">
        <v>147409</v>
      </c>
      <c r="J29" s="88">
        <v>63936</v>
      </c>
      <c r="K29" s="87">
        <v>5567</v>
      </c>
      <c r="L29" s="87">
        <v>72142</v>
      </c>
      <c r="M29" s="87">
        <v>116004</v>
      </c>
      <c r="N29" s="87">
        <v>47390</v>
      </c>
      <c r="O29" s="112">
        <v>1750</v>
      </c>
      <c r="P29" s="83"/>
      <c r="Q29" s="57" t="s">
        <v>50</v>
      </c>
    </row>
    <row r="30" spans="1:17" s="84" customFormat="1" ht="35.25" customHeight="1">
      <c r="A30" s="56"/>
      <c r="B30" s="57" t="s">
        <v>51</v>
      </c>
      <c r="C30" s="58"/>
      <c r="D30" s="87">
        <v>170199</v>
      </c>
      <c r="E30" s="87">
        <v>19136</v>
      </c>
      <c r="F30" s="88">
        <v>0</v>
      </c>
      <c r="G30" s="87">
        <v>0</v>
      </c>
      <c r="H30" s="88">
        <v>249963</v>
      </c>
      <c r="I30" s="88">
        <v>168878</v>
      </c>
      <c r="J30" s="88">
        <v>73222</v>
      </c>
      <c r="K30" s="87">
        <v>7863</v>
      </c>
      <c r="L30" s="87">
        <v>53271</v>
      </c>
      <c r="M30" s="87">
        <v>176771</v>
      </c>
      <c r="N30" s="87">
        <v>58048</v>
      </c>
      <c r="O30" s="112">
        <v>0</v>
      </c>
      <c r="P30" s="83"/>
      <c r="Q30" s="57" t="s">
        <v>51</v>
      </c>
    </row>
    <row r="31" spans="1:17" s="84" customFormat="1" ht="35.25" customHeight="1">
      <c r="A31" s="56"/>
      <c r="B31" s="57" t="s">
        <v>52</v>
      </c>
      <c r="C31" s="58"/>
      <c r="D31" s="87">
        <v>167180</v>
      </c>
      <c r="E31" s="87">
        <v>27206</v>
      </c>
      <c r="F31" s="88">
        <v>0</v>
      </c>
      <c r="G31" s="87">
        <v>0</v>
      </c>
      <c r="H31" s="88">
        <v>164712</v>
      </c>
      <c r="I31" s="88">
        <v>126589</v>
      </c>
      <c r="J31" s="88">
        <v>33046</v>
      </c>
      <c r="K31" s="87">
        <v>5077</v>
      </c>
      <c r="L31" s="87">
        <v>79728</v>
      </c>
      <c r="M31" s="87">
        <v>195648</v>
      </c>
      <c r="N31" s="87">
        <v>33466</v>
      </c>
      <c r="O31" s="112">
        <v>28729</v>
      </c>
      <c r="P31" s="83"/>
      <c r="Q31" s="57" t="s">
        <v>52</v>
      </c>
    </row>
    <row r="32" spans="1:17" s="84" customFormat="1" ht="52.5" customHeight="1">
      <c r="A32" s="56"/>
      <c r="B32" s="59" t="s">
        <v>149</v>
      </c>
      <c r="C32" s="60"/>
      <c r="D32" s="87">
        <f aca="true" t="shared" si="1" ref="D32:O32">SUM(D26:D31)</f>
        <v>1679046</v>
      </c>
      <c r="E32" s="87">
        <f t="shared" si="1"/>
        <v>240966</v>
      </c>
      <c r="F32" s="88">
        <f t="shared" si="1"/>
        <v>0</v>
      </c>
      <c r="G32" s="87">
        <f t="shared" si="1"/>
        <v>0</v>
      </c>
      <c r="H32" s="87">
        <f t="shared" si="1"/>
        <v>1628282</v>
      </c>
      <c r="I32" s="87">
        <f t="shared" si="1"/>
        <v>1208935</v>
      </c>
      <c r="J32" s="88">
        <f t="shared" si="1"/>
        <v>369497</v>
      </c>
      <c r="K32" s="87">
        <f t="shared" si="1"/>
        <v>49850</v>
      </c>
      <c r="L32" s="87">
        <f t="shared" si="1"/>
        <v>634185</v>
      </c>
      <c r="M32" s="87">
        <f t="shared" si="1"/>
        <v>1516257</v>
      </c>
      <c r="N32" s="87">
        <f t="shared" si="1"/>
        <v>349795</v>
      </c>
      <c r="O32" s="112">
        <f t="shared" si="1"/>
        <v>141333</v>
      </c>
      <c r="P32" s="83"/>
      <c r="Q32" s="59" t="s">
        <v>149</v>
      </c>
    </row>
    <row r="33" spans="1:17" s="84" customFormat="1" ht="52.5" customHeight="1">
      <c r="A33" s="56"/>
      <c r="B33" s="59" t="s">
        <v>139</v>
      </c>
      <c r="C33" s="60"/>
      <c r="D33" s="87">
        <f aca="true" t="shared" si="2" ref="D33:O33">D25+D32</f>
        <v>30476315</v>
      </c>
      <c r="E33" s="87">
        <f t="shared" si="2"/>
        <v>3655856</v>
      </c>
      <c r="F33" s="88">
        <f t="shared" si="2"/>
        <v>0</v>
      </c>
      <c r="G33" s="87">
        <f t="shared" si="2"/>
        <v>0</v>
      </c>
      <c r="H33" s="87">
        <f t="shared" si="2"/>
        <v>27501744</v>
      </c>
      <c r="I33" s="87">
        <f t="shared" si="2"/>
        <v>21118468</v>
      </c>
      <c r="J33" s="88">
        <f t="shared" si="2"/>
        <v>5641934</v>
      </c>
      <c r="K33" s="87">
        <f t="shared" si="2"/>
        <v>741342</v>
      </c>
      <c r="L33" s="87">
        <f t="shared" si="2"/>
        <v>8836234</v>
      </c>
      <c r="M33" s="87">
        <f t="shared" si="2"/>
        <v>29620523</v>
      </c>
      <c r="N33" s="87">
        <f t="shared" si="2"/>
        <v>5441366</v>
      </c>
      <c r="O33" s="112">
        <f t="shared" si="2"/>
        <v>702736</v>
      </c>
      <c r="P33" s="83"/>
      <c r="Q33" s="59" t="s">
        <v>139</v>
      </c>
    </row>
    <row r="34" spans="1:18" s="84" customFormat="1" ht="25.5" customHeight="1" thickBot="1">
      <c r="A34" s="61"/>
      <c r="B34" s="62"/>
      <c r="C34" s="63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61"/>
      <c r="R34" s="85"/>
    </row>
  </sheetData>
  <printOptions/>
  <pageMargins left="0.984251968503937" right="0.7874015748031497" top="0.7480314960629921" bottom="0.6299212598425197" header="0.5118110236220472" footer="0.35433070866141736"/>
  <pageSetup horizontalDpi="600" verticalDpi="600" orientation="portrait" paperSize="9" scale="72" r:id="rId1"/>
  <colBreaks count="1" manualBreakCount="1">
    <brk id="9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80" zoomScaleSheetLayoutView="75" workbookViewId="0" topLeftCell="A1">
      <pane xSplit="3" ySplit="11" topLeftCell="M12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T1" sqref="T1:W16384"/>
    </sheetView>
  </sheetViews>
  <sheetFormatPr defaultColWidth="9.00390625" defaultRowHeight="13.5"/>
  <cols>
    <col min="1" max="1" width="1.75390625" style="37" customWidth="1"/>
    <col min="2" max="2" width="13.375" style="37" customWidth="1"/>
    <col min="3" max="3" width="1.75390625" style="37" customWidth="1"/>
    <col min="4" max="15" width="15.25390625" style="37" customWidth="1"/>
    <col min="16" max="16" width="1.75390625" style="37" customWidth="1"/>
    <col min="17" max="17" width="13.375" style="37" customWidth="1"/>
    <col min="18" max="18" width="1.75390625" style="37" customWidth="1"/>
    <col min="19" max="16384" width="9.00390625" style="37" customWidth="1"/>
  </cols>
  <sheetData>
    <row r="1" ht="14.25">
      <c r="B1" s="32" t="s">
        <v>128</v>
      </c>
    </row>
    <row r="4" spans="1:18" ht="31.5" customHeight="1">
      <c r="A4" s="6"/>
      <c r="B4" s="55" t="s">
        <v>158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6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" thickBot="1">
      <c r="A6" s="34"/>
      <c r="B6" s="35" t="s">
        <v>76</v>
      </c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4"/>
      <c r="Q6" s="34"/>
      <c r="R6" s="33" t="s">
        <v>1</v>
      </c>
    </row>
    <row r="7" spans="1:18" ht="13.5">
      <c r="A7" s="21"/>
      <c r="B7" s="22"/>
      <c r="C7" s="23"/>
      <c r="D7" s="113" t="s">
        <v>171</v>
      </c>
      <c r="E7" s="26" t="s">
        <v>172</v>
      </c>
      <c r="F7" s="26" t="s">
        <v>173</v>
      </c>
      <c r="G7" s="19" t="s">
        <v>77</v>
      </c>
      <c r="H7" s="19"/>
      <c r="I7" s="20"/>
      <c r="J7" s="26" t="s">
        <v>174</v>
      </c>
      <c r="K7" s="26" t="s">
        <v>175</v>
      </c>
      <c r="L7" s="26" t="s">
        <v>176</v>
      </c>
      <c r="M7" s="12"/>
      <c r="N7" s="11"/>
      <c r="O7" s="3"/>
      <c r="P7" s="9"/>
      <c r="Q7" s="7"/>
      <c r="R7" s="7"/>
    </row>
    <row r="8" spans="1:18" ht="13.5">
      <c r="A8" s="21"/>
      <c r="B8" s="22"/>
      <c r="C8" s="23"/>
      <c r="D8" s="28" t="s">
        <v>61</v>
      </c>
      <c r="E8" s="13"/>
      <c r="F8" s="13"/>
      <c r="G8" s="27" t="s">
        <v>60</v>
      </c>
      <c r="H8" s="27" t="s">
        <v>61</v>
      </c>
      <c r="I8" s="27" t="s">
        <v>62</v>
      </c>
      <c r="J8" s="13"/>
      <c r="K8" s="13"/>
      <c r="L8" s="13"/>
      <c r="M8" s="13" t="s">
        <v>4</v>
      </c>
      <c r="N8" s="41"/>
      <c r="O8" s="4"/>
      <c r="P8" s="9"/>
      <c r="Q8" s="7"/>
      <c r="R8" s="7"/>
    </row>
    <row r="9" spans="1:18" ht="13.5">
      <c r="A9" s="21"/>
      <c r="B9" s="38" t="s">
        <v>159</v>
      </c>
      <c r="C9" s="13"/>
      <c r="D9" s="13" t="s">
        <v>78</v>
      </c>
      <c r="E9" s="13" t="s">
        <v>79</v>
      </c>
      <c r="F9" s="13" t="s">
        <v>80</v>
      </c>
      <c r="G9" s="13" t="s">
        <v>10</v>
      </c>
      <c r="H9" s="13" t="s">
        <v>81</v>
      </c>
      <c r="I9" s="13" t="s">
        <v>78</v>
      </c>
      <c r="J9" s="13" t="s">
        <v>82</v>
      </c>
      <c r="K9" s="13" t="s">
        <v>83</v>
      </c>
      <c r="L9" s="13" t="s">
        <v>84</v>
      </c>
      <c r="M9" s="13"/>
      <c r="N9" s="41"/>
      <c r="O9" s="13"/>
      <c r="P9" s="22"/>
      <c r="Q9" s="64" t="s">
        <v>159</v>
      </c>
      <c r="R9" s="39"/>
    </row>
    <row r="10" spans="1:18" ht="13.5">
      <c r="A10" s="21"/>
      <c r="B10" s="22"/>
      <c r="C10" s="23"/>
      <c r="D10" s="13"/>
      <c r="E10" s="13"/>
      <c r="F10" s="13"/>
      <c r="G10" s="13" t="s">
        <v>75</v>
      </c>
      <c r="H10" s="13" t="s">
        <v>85</v>
      </c>
      <c r="I10" s="13"/>
      <c r="J10" s="13"/>
      <c r="K10" s="13"/>
      <c r="L10" s="13"/>
      <c r="M10" s="13" t="s">
        <v>177</v>
      </c>
      <c r="N10" s="41"/>
      <c r="O10" s="4"/>
      <c r="P10" s="2"/>
      <c r="Q10" s="7"/>
      <c r="R10" s="7"/>
    </row>
    <row r="11" spans="1:18" ht="14.25" thickBot="1">
      <c r="A11" s="29"/>
      <c r="B11" s="29"/>
      <c r="C11" s="30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5"/>
      <c r="O11" s="5"/>
      <c r="P11" s="1"/>
      <c r="Q11" s="8"/>
      <c r="R11" s="8"/>
    </row>
    <row r="12" spans="1:17" s="84" customFormat="1" ht="52.5" customHeight="1">
      <c r="A12" s="56"/>
      <c r="B12" s="57" t="s">
        <v>42</v>
      </c>
      <c r="C12" s="58"/>
      <c r="D12" s="87">
        <v>1183356</v>
      </c>
      <c r="E12" s="87">
        <v>3080734</v>
      </c>
      <c r="F12" s="87">
        <v>1626774</v>
      </c>
      <c r="G12" s="88">
        <v>349549</v>
      </c>
      <c r="H12" s="87">
        <v>998015</v>
      </c>
      <c r="I12" s="88">
        <v>279210</v>
      </c>
      <c r="J12" s="88">
        <v>0</v>
      </c>
      <c r="K12" s="88">
        <v>1117307</v>
      </c>
      <c r="L12" s="87">
        <v>39582</v>
      </c>
      <c r="M12" s="87">
        <v>30035188</v>
      </c>
      <c r="N12" s="93"/>
      <c r="O12" s="94"/>
      <c r="P12" s="83"/>
      <c r="Q12" s="57" t="s">
        <v>42</v>
      </c>
    </row>
    <row r="13" spans="1:17" s="84" customFormat="1" ht="35.25" customHeight="1">
      <c r="A13" s="56"/>
      <c r="B13" s="57" t="s">
        <v>43</v>
      </c>
      <c r="C13" s="58"/>
      <c r="D13" s="87">
        <v>459035</v>
      </c>
      <c r="E13" s="87">
        <v>1072743</v>
      </c>
      <c r="F13" s="87">
        <v>740701</v>
      </c>
      <c r="G13" s="88">
        <v>28665</v>
      </c>
      <c r="H13" s="87">
        <v>390264</v>
      </c>
      <c r="I13" s="88">
        <v>321772</v>
      </c>
      <c r="J13" s="88">
        <v>0</v>
      </c>
      <c r="K13" s="88">
        <v>139426</v>
      </c>
      <c r="L13" s="87">
        <v>27126</v>
      </c>
      <c r="M13" s="87">
        <v>9942054</v>
      </c>
      <c r="N13" s="93"/>
      <c r="O13" s="94"/>
      <c r="P13" s="83"/>
      <c r="Q13" s="57" t="s">
        <v>43</v>
      </c>
    </row>
    <row r="14" spans="1:17" s="84" customFormat="1" ht="35.25" customHeight="1">
      <c r="A14" s="56"/>
      <c r="B14" s="57" t="s">
        <v>44</v>
      </c>
      <c r="C14" s="58"/>
      <c r="D14" s="87">
        <v>498824</v>
      </c>
      <c r="E14" s="87">
        <v>1296666</v>
      </c>
      <c r="F14" s="87">
        <v>673651</v>
      </c>
      <c r="G14" s="88">
        <v>35528</v>
      </c>
      <c r="H14" s="87">
        <v>335586</v>
      </c>
      <c r="I14" s="88">
        <v>302537</v>
      </c>
      <c r="J14" s="88">
        <v>0</v>
      </c>
      <c r="K14" s="88">
        <v>40772</v>
      </c>
      <c r="L14" s="87">
        <v>48182</v>
      </c>
      <c r="M14" s="87">
        <v>11529306</v>
      </c>
      <c r="N14" s="93"/>
      <c r="O14" s="94"/>
      <c r="P14" s="83"/>
      <c r="Q14" s="57" t="s">
        <v>44</v>
      </c>
    </row>
    <row r="15" spans="1:17" s="84" customFormat="1" ht="35.25" customHeight="1">
      <c r="A15" s="56"/>
      <c r="B15" s="57" t="s">
        <v>45</v>
      </c>
      <c r="C15" s="58"/>
      <c r="D15" s="87">
        <v>343128</v>
      </c>
      <c r="E15" s="87">
        <v>758055</v>
      </c>
      <c r="F15" s="87">
        <v>420915</v>
      </c>
      <c r="G15" s="88">
        <v>24663</v>
      </c>
      <c r="H15" s="87">
        <v>243442</v>
      </c>
      <c r="I15" s="88">
        <v>152810</v>
      </c>
      <c r="J15" s="88">
        <v>76000</v>
      </c>
      <c r="K15" s="88">
        <v>7403</v>
      </c>
      <c r="L15" s="87">
        <v>21284</v>
      </c>
      <c r="M15" s="87">
        <v>7475260</v>
      </c>
      <c r="N15" s="93"/>
      <c r="O15" s="94"/>
      <c r="P15" s="83"/>
      <c r="Q15" s="57" t="s">
        <v>45</v>
      </c>
    </row>
    <row r="16" spans="1:17" s="84" customFormat="1" ht="35.25" customHeight="1">
      <c r="A16" s="56"/>
      <c r="B16" s="57" t="s">
        <v>46</v>
      </c>
      <c r="C16" s="58"/>
      <c r="D16" s="87">
        <v>383084</v>
      </c>
      <c r="E16" s="87">
        <v>1025990</v>
      </c>
      <c r="F16" s="87">
        <v>769936</v>
      </c>
      <c r="G16" s="88">
        <v>160591</v>
      </c>
      <c r="H16" s="87">
        <v>367040</v>
      </c>
      <c r="I16" s="88">
        <v>242305</v>
      </c>
      <c r="J16" s="88">
        <v>0</v>
      </c>
      <c r="K16" s="88">
        <v>373392</v>
      </c>
      <c r="L16" s="87">
        <v>26756</v>
      </c>
      <c r="M16" s="87">
        <v>10486123</v>
      </c>
      <c r="N16" s="93"/>
      <c r="O16" s="94"/>
      <c r="P16" s="83"/>
      <c r="Q16" s="57" t="s">
        <v>46</v>
      </c>
    </row>
    <row r="17" spans="1:17" s="84" customFormat="1" ht="35.25" customHeight="1">
      <c r="A17" s="56"/>
      <c r="B17" s="57" t="s">
        <v>47</v>
      </c>
      <c r="C17" s="58"/>
      <c r="D17" s="87">
        <v>42177</v>
      </c>
      <c r="E17" s="87">
        <v>574764</v>
      </c>
      <c r="F17" s="87">
        <v>357300</v>
      </c>
      <c r="G17" s="88">
        <v>19048</v>
      </c>
      <c r="H17" s="87">
        <v>198974</v>
      </c>
      <c r="I17" s="88">
        <v>139278</v>
      </c>
      <c r="J17" s="88">
        <v>0</v>
      </c>
      <c r="K17" s="88">
        <v>350481</v>
      </c>
      <c r="L17" s="87">
        <v>27357</v>
      </c>
      <c r="M17" s="87">
        <v>6459754</v>
      </c>
      <c r="N17" s="93"/>
      <c r="O17" s="94"/>
      <c r="P17" s="83"/>
      <c r="Q17" s="57" t="s">
        <v>47</v>
      </c>
    </row>
    <row r="18" spans="1:17" s="84" customFormat="1" ht="35.25" customHeight="1">
      <c r="A18" s="56"/>
      <c r="B18" s="57" t="s">
        <v>132</v>
      </c>
      <c r="C18" s="58"/>
      <c r="D18" s="87">
        <v>0</v>
      </c>
      <c r="E18" s="87">
        <v>535679</v>
      </c>
      <c r="F18" s="87">
        <v>314289</v>
      </c>
      <c r="G18" s="88">
        <v>81000</v>
      </c>
      <c r="H18" s="87">
        <v>170867</v>
      </c>
      <c r="I18" s="88">
        <v>62422</v>
      </c>
      <c r="J18" s="88">
        <v>0</v>
      </c>
      <c r="K18" s="88">
        <v>66438</v>
      </c>
      <c r="L18" s="87">
        <v>13986</v>
      </c>
      <c r="M18" s="87">
        <v>4928053</v>
      </c>
      <c r="N18" s="93"/>
      <c r="O18" s="94"/>
      <c r="P18" s="83"/>
      <c r="Q18" s="57" t="s">
        <v>132</v>
      </c>
    </row>
    <row r="19" spans="1:17" s="84" customFormat="1" ht="35.25" customHeight="1">
      <c r="A19" s="56"/>
      <c r="B19" s="57" t="s">
        <v>133</v>
      </c>
      <c r="C19" s="58"/>
      <c r="D19" s="87">
        <v>328246</v>
      </c>
      <c r="E19" s="87">
        <v>940618</v>
      </c>
      <c r="F19" s="87">
        <v>443152</v>
      </c>
      <c r="G19" s="88">
        <v>25690</v>
      </c>
      <c r="H19" s="87">
        <v>232228</v>
      </c>
      <c r="I19" s="88">
        <v>185234</v>
      </c>
      <c r="J19" s="88">
        <v>0</v>
      </c>
      <c r="K19" s="88">
        <v>673624</v>
      </c>
      <c r="L19" s="87">
        <v>26819</v>
      </c>
      <c r="M19" s="87">
        <v>8878322</v>
      </c>
      <c r="N19" s="93"/>
      <c r="O19" s="94"/>
      <c r="P19" s="83"/>
      <c r="Q19" s="57" t="s">
        <v>133</v>
      </c>
    </row>
    <row r="20" spans="1:17" s="84" customFormat="1" ht="35.25" customHeight="1">
      <c r="A20" s="56"/>
      <c r="B20" s="57" t="s">
        <v>134</v>
      </c>
      <c r="C20" s="58"/>
      <c r="D20" s="87">
        <v>189871</v>
      </c>
      <c r="E20" s="87">
        <v>70480</v>
      </c>
      <c r="F20" s="87">
        <v>248872</v>
      </c>
      <c r="G20" s="88">
        <v>23428</v>
      </c>
      <c r="H20" s="87">
        <v>128691</v>
      </c>
      <c r="I20" s="88">
        <v>96753</v>
      </c>
      <c r="J20" s="88">
        <v>0</v>
      </c>
      <c r="K20" s="88">
        <v>59647</v>
      </c>
      <c r="L20" s="87">
        <v>415258</v>
      </c>
      <c r="M20" s="87">
        <v>4534323</v>
      </c>
      <c r="N20" s="93"/>
      <c r="O20" s="94"/>
      <c r="P20" s="83"/>
      <c r="Q20" s="57" t="s">
        <v>134</v>
      </c>
    </row>
    <row r="21" spans="1:17" s="84" customFormat="1" ht="35.25" customHeight="1">
      <c r="A21" s="56"/>
      <c r="B21" s="57" t="s">
        <v>135</v>
      </c>
      <c r="C21" s="58"/>
      <c r="D21" s="87">
        <v>186669</v>
      </c>
      <c r="E21" s="87">
        <v>472034</v>
      </c>
      <c r="F21" s="87">
        <v>337712</v>
      </c>
      <c r="G21" s="88">
        <v>46733</v>
      </c>
      <c r="H21" s="87">
        <v>140566</v>
      </c>
      <c r="I21" s="88">
        <v>150413</v>
      </c>
      <c r="J21" s="88">
        <v>0</v>
      </c>
      <c r="K21" s="88">
        <v>914</v>
      </c>
      <c r="L21" s="87">
        <v>22770</v>
      </c>
      <c r="M21" s="87">
        <v>4627432</v>
      </c>
      <c r="N21" s="93"/>
      <c r="O21" s="94"/>
      <c r="P21" s="83"/>
      <c r="Q21" s="57" t="s">
        <v>135</v>
      </c>
    </row>
    <row r="22" spans="1:17" s="84" customFormat="1" ht="35.25" customHeight="1">
      <c r="A22" s="56"/>
      <c r="B22" s="57" t="s">
        <v>136</v>
      </c>
      <c r="C22" s="58"/>
      <c r="D22" s="87">
        <v>242865</v>
      </c>
      <c r="E22" s="87">
        <v>687767</v>
      </c>
      <c r="F22" s="87">
        <v>384893</v>
      </c>
      <c r="G22" s="88">
        <v>18816</v>
      </c>
      <c r="H22" s="87">
        <v>189728</v>
      </c>
      <c r="I22" s="88">
        <v>176349</v>
      </c>
      <c r="J22" s="88">
        <v>0</v>
      </c>
      <c r="K22" s="88">
        <v>67079</v>
      </c>
      <c r="L22" s="87">
        <v>20848</v>
      </c>
      <c r="M22" s="87">
        <v>5805297</v>
      </c>
      <c r="N22" s="93"/>
      <c r="O22" s="94"/>
      <c r="P22" s="83"/>
      <c r="Q22" s="57" t="s">
        <v>136</v>
      </c>
    </row>
    <row r="23" spans="1:17" s="84" customFormat="1" ht="35.25" customHeight="1">
      <c r="A23" s="56"/>
      <c r="B23" s="57" t="s">
        <v>137</v>
      </c>
      <c r="C23" s="58"/>
      <c r="D23" s="87">
        <v>530538</v>
      </c>
      <c r="E23" s="87">
        <v>1178994</v>
      </c>
      <c r="F23" s="87">
        <v>734064</v>
      </c>
      <c r="G23" s="88">
        <v>183936</v>
      </c>
      <c r="H23" s="87">
        <v>323780</v>
      </c>
      <c r="I23" s="88">
        <v>226348</v>
      </c>
      <c r="J23" s="88">
        <v>0</v>
      </c>
      <c r="K23" s="88">
        <v>55256</v>
      </c>
      <c r="L23" s="87">
        <v>30921</v>
      </c>
      <c r="M23" s="87">
        <v>10740205</v>
      </c>
      <c r="N23" s="93"/>
      <c r="O23" s="94"/>
      <c r="P23" s="83"/>
      <c r="Q23" s="57" t="s">
        <v>137</v>
      </c>
    </row>
    <row r="24" spans="1:17" s="84" customFormat="1" ht="35.25" customHeight="1">
      <c r="A24" s="56"/>
      <c r="B24" s="57" t="s">
        <v>138</v>
      </c>
      <c r="C24" s="58"/>
      <c r="D24" s="87">
        <v>142375</v>
      </c>
      <c r="E24" s="87">
        <v>359198</v>
      </c>
      <c r="F24" s="87">
        <v>188723</v>
      </c>
      <c r="G24" s="88">
        <v>19906</v>
      </c>
      <c r="H24" s="87">
        <v>103334</v>
      </c>
      <c r="I24" s="88">
        <v>65483</v>
      </c>
      <c r="J24" s="88">
        <v>0</v>
      </c>
      <c r="K24" s="88">
        <v>51535</v>
      </c>
      <c r="L24" s="87">
        <v>6909</v>
      </c>
      <c r="M24" s="87">
        <v>3729076</v>
      </c>
      <c r="N24" s="93"/>
      <c r="O24" s="94"/>
      <c r="P24" s="83"/>
      <c r="Q24" s="57" t="s">
        <v>138</v>
      </c>
    </row>
    <row r="25" spans="1:17" s="84" customFormat="1" ht="52.5" customHeight="1">
      <c r="A25" s="56"/>
      <c r="B25" s="59" t="s">
        <v>148</v>
      </c>
      <c r="C25" s="60"/>
      <c r="D25" s="87">
        <f>SUM(D12:D24)</f>
        <v>4530168</v>
      </c>
      <c r="E25" s="87">
        <f aca="true" t="shared" si="0" ref="E25:M25">SUM(E12:E24)</f>
        <v>12053722</v>
      </c>
      <c r="F25" s="87">
        <f t="shared" si="0"/>
        <v>7240982</v>
      </c>
      <c r="G25" s="88">
        <f t="shared" si="0"/>
        <v>1017553</v>
      </c>
      <c r="H25" s="87">
        <f t="shared" si="0"/>
        <v>3822515</v>
      </c>
      <c r="I25" s="87">
        <f t="shared" si="0"/>
        <v>2400914</v>
      </c>
      <c r="J25" s="87">
        <f t="shared" si="0"/>
        <v>76000</v>
      </c>
      <c r="K25" s="88">
        <f t="shared" si="0"/>
        <v>3003274</v>
      </c>
      <c r="L25" s="87">
        <f t="shared" si="0"/>
        <v>727798</v>
      </c>
      <c r="M25" s="87">
        <f t="shared" si="0"/>
        <v>119170393</v>
      </c>
      <c r="N25" s="93"/>
      <c r="O25" s="94"/>
      <c r="P25" s="83"/>
      <c r="Q25" s="59" t="s">
        <v>148</v>
      </c>
    </row>
    <row r="26" spans="1:17" s="84" customFormat="1" ht="52.5" customHeight="1">
      <c r="A26" s="56"/>
      <c r="B26" s="57" t="s">
        <v>48</v>
      </c>
      <c r="C26" s="58"/>
      <c r="D26" s="87">
        <v>77940</v>
      </c>
      <c r="E26" s="87">
        <v>193177</v>
      </c>
      <c r="F26" s="87">
        <v>108304</v>
      </c>
      <c r="G26" s="88">
        <v>11439</v>
      </c>
      <c r="H26" s="87">
        <v>55867</v>
      </c>
      <c r="I26" s="88">
        <v>40998</v>
      </c>
      <c r="J26" s="88">
        <v>0</v>
      </c>
      <c r="K26" s="88">
        <v>50721</v>
      </c>
      <c r="L26" s="87">
        <v>7912</v>
      </c>
      <c r="M26" s="87">
        <v>2017070</v>
      </c>
      <c r="N26" s="93"/>
      <c r="O26" s="94"/>
      <c r="P26" s="83"/>
      <c r="Q26" s="57" t="s">
        <v>48</v>
      </c>
    </row>
    <row r="27" spans="1:17" s="84" customFormat="1" ht="35.25" customHeight="1">
      <c r="A27" s="56"/>
      <c r="B27" s="57" t="s">
        <v>49</v>
      </c>
      <c r="C27" s="58"/>
      <c r="D27" s="87">
        <v>19387</v>
      </c>
      <c r="E27" s="87">
        <v>82713</v>
      </c>
      <c r="F27" s="87">
        <v>45416</v>
      </c>
      <c r="G27" s="88">
        <v>3079</v>
      </c>
      <c r="H27" s="87">
        <v>23475</v>
      </c>
      <c r="I27" s="88">
        <v>18862</v>
      </c>
      <c r="J27" s="88">
        <v>0</v>
      </c>
      <c r="K27" s="88">
        <v>86203</v>
      </c>
      <c r="L27" s="87">
        <v>4093</v>
      </c>
      <c r="M27" s="87">
        <v>1072306</v>
      </c>
      <c r="N27" s="93"/>
      <c r="O27" s="94"/>
      <c r="P27" s="83"/>
      <c r="Q27" s="57" t="s">
        <v>49</v>
      </c>
    </row>
    <row r="28" spans="1:17" s="84" customFormat="1" ht="35.25" customHeight="1">
      <c r="A28" s="56"/>
      <c r="B28" s="57" t="s">
        <v>141</v>
      </c>
      <c r="C28" s="58"/>
      <c r="D28" s="87">
        <v>2710</v>
      </c>
      <c r="E28" s="87">
        <v>197317</v>
      </c>
      <c r="F28" s="87">
        <v>177354</v>
      </c>
      <c r="G28" s="88">
        <v>90530</v>
      </c>
      <c r="H28" s="87">
        <v>47489</v>
      </c>
      <c r="I28" s="88">
        <v>39335</v>
      </c>
      <c r="J28" s="88">
        <v>0</v>
      </c>
      <c r="K28" s="88">
        <v>19598</v>
      </c>
      <c r="L28" s="87">
        <v>6883</v>
      </c>
      <c r="M28" s="87">
        <v>1720115</v>
      </c>
      <c r="N28" s="93"/>
      <c r="O28" s="94"/>
      <c r="P28" s="83"/>
      <c r="Q28" s="57" t="s">
        <v>142</v>
      </c>
    </row>
    <row r="29" spans="1:17" s="84" customFormat="1" ht="35.25" customHeight="1">
      <c r="A29" s="56"/>
      <c r="B29" s="57" t="s">
        <v>50</v>
      </c>
      <c r="C29" s="58"/>
      <c r="D29" s="87">
        <v>45640</v>
      </c>
      <c r="E29" s="87">
        <v>84051</v>
      </c>
      <c r="F29" s="87">
        <v>66580</v>
      </c>
      <c r="G29" s="88">
        <v>0</v>
      </c>
      <c r="H29" s="87">
        <v>31643</v>
      </c>
      <c r="I29" s="88">
        <v>34937</v>
      </c>
      <c r="J29" s="88">
        <v>8100</v>
      </c>
      <c r="K29" s="88">
        <v>16016</v>
      </c>
      <c r="L29" s="87">
        <v>3743</v>
      </c>
      <c r="M29" s="87">
        <v>807269</v>
      </c>
      <c r="N29" s="93"/>
      <c r="O29" s="94"/>
      <c r="P29" s="83"/>
      <c r="Q29" s="57" t="s">
        <v>50</v>
      </c>
    </row>
    <row r="30" spans="1:17" s="84" customFormat="1" ht="35.25" customHeight="1">
      <c r="A30" s="56"/>
      <c r="B30" s="57" t="s">
        <v>51</v>
      </c>
      <c r="C30" s="58"/>
      <c r="D30" s="87">
        <v>58048</v>
      </c>
      <c r="E30" s="87">
        <v>78808</v>
      </c>
      <c r="F30" s="87">
        <v>81704</v>
      </c>
      <c r="G30" s="88">
        <v>0</v>
      </c>
      <c r="H30" s="87">
        <v>34554</v>
      </c>
      <c r="I30" s="88">
        <v>47150</v>
      </c>
      <c r="J30" s="88">
        <v>0</v>
      </c>
      <c r="K30" s="88">
        <v>80007</v>
      </c>
      <c r="L30" s="87">
        <v>2999</v>
      </c>
      <c r="M30" s="87">
        <v>951770</v>
      </c>
      <c r="N30" s="93"/>
      <c r="O30" s="94"/>
      <c r="P30" s="83"/>
      <c r="Q30" s="57" t="s">
        <v>51</v>
      </c>
    </row>
    <row r="31" spans="1:17" s="84" customFormat="1" ht="35.25" customHeight="1">
      <c r="A31" s="56"/>
      <c r="B31" s="57" t="s">
        <v>52</v>
      </c>
      <c r="C31" s="58"/>
      <c r="D31" s="87">
        <v>4737</v>
      </c>
      <c r="E31" s="87">
        <v>80664</v>
      </c>
      <c r="F31" s="87">
        <v>48637</v>
      </c>
      <c r="G31" s="88">
        <v>10205</v>
      </c>
      <c r="H31" s="87">
        <v>24263</v>
      </c>
      <c r="I31" s="88">
        <v>14169</v>
      </c>
      <c r="J31" s="88">
        <v>21040</v>
      </c>
      <c r="K31" s="88">
        <v>8371</v>
      </c>
      <c r="L31" s="87">
        <v>377</v>
      </c>
      <c r="M31" s="87">
        <v>799823</v>
      </c>
      <c r="N31" s="93"/>
      <c r="O31" s="94"/>
      <c r="P31" s="83"/>
      <c r="Q31" s="57" t="s">
        <v>52</v>
      </c>
    </row>
    <row r="32" spans="1:17" s="84" customFormat="1" ht="52.5" customHeight="1">
      <c r="A32" s="56"/>
      <c r="B32" s="59" t="s">
        <v>149</v>
      </c>
      <c r="C32" s="60"/>
      <c r="D32" s="87">
        <f aca="true" t="shared" si="1" ref="D32:M32">SUM(D26:D31)</f>
        <v>208462</v>
      </c>
      <c r="E32" s="87">
        <f t="shared" si="1"/>
        <v>716730</v>
      </c>
      <c r="F32" s="87">
        <f t="shared" si="1"/>
        <v>527995</v>
      </c>
      <c r="G32" s="88">
        <f t="shared" si="1"/>
        <v>115253</v>
      </c>
      <c r="H32" s="87">
        <f t="shared" si="1"/>
        <v>217291</v>
      </c>
      <c r="I32" s="87">
        <f t="shared" si="1"/>
        <v>195451</v>
      </c>
      <c r="J32" s="87">
        <f t="shared" si="1"/>
        <v>29140</v>
      </c>
      <c r="K32" s="88">
        <f t="shared" si="1"/>
        <v>260916</v>
      </c>
      <c r="L32" s="87">
        <f t="shared" si="1"/>
        <v>26007</v>
      </c>
      <c r="M32" s="87">
        <f t="shared" si="1"/>
        <v>7368353</v>
      </c>
      <c r="N32" s="93"/>
      <c r="O32" s="94"/>
      <c r="P32" s="83"/>
      <c r="Q32" s="59" t="s">
        <v>149</v>
      </c>
    </row>
    <row r="33" spans="1:17" s="84" customFormat="1" ht="52.5" customHeight="1">
      <c r="A33" s="56"/>
      <c r="B33" s="59" t="s">
        <v>139</v>
      </c>
      <c r="C33" s="60"/>
      <c r="D33" s="87">
        <f aca="true" t="shared" si="2" ref="D33:M33">D25+D32</f>
        <v>4738630</v>
      </c>
      <c r="E33" s="87">
        <f t="shared" si="2"/>
        <v>12770452</v>
      </c>
      <c r="F33" s="87">
        <f t="shared" si="2"/>
        <v>7768977</v>
      </c>
      <c r="G33" s="88">
        <f t="shared" si="2"/>
        <v>1132806</v>
      </c>
      <c r="H33" s="87">
        <f t="shared" si="2"/>
        <v>4039806</v>
      </c>
      <c r="I33" s="87">
        <f t="shared" si="2"/>
        <v>2596365</v>
      </c>
      <c r="J33" s="87">
        <f t="shared" si="2"/>
        <v>105140</v>
      </c>
      <c r="K33" s="88">
        <f t="shared" si="2"/>
        <v>3264190</v>
      </c>
      <c r="L33" s="87">
        <f t="shared" si="2"/>
        <v>753805</v>
      </c>
      <c r="M33" s="87">
        <f t="shared" si="2"/>
        <v>126538746</v>
      </c>
      <c r="N33" s="93"/>
      <c r="O33" s="94"/>
      <c r="P33" s="83"/>
      <c r="Q33" s="59" t="s">
        <v>139</v>
      </c>
    </row>
    <row r="34" spans="1:18" s="84" customFormat="1" ht="25.5" customHeight="1" thickBot="1">
      <c r="A34" s="61"/>
      <c r="B34" s="62"/>
      <c r="C34" s="6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  <c r="P34" s="85"/>
      <c r="Q34" s="61"/>
      <c r="R34" s="85"/>
    </row>
  </sheetData>
  <printOptions/>
  <pageMargins left="0.984251968503937" right="0.7874015748031497" top="0.7480314960629921" bottom="0.6299212598425197" header="0.5118110236220472" footer="0.35433070866141736"/>
  <pageSetup horizontalDpi="240" verticalDpi="24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="75" zoomScaleNormal="80" zoomScaleSheetLayoutView="75" workbookViewId="0" topLeftCell="A1">
      <pane xSplit="3" ySplit="11" topLeftCell="D33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D26" sqref="D26:N31"/>
    </sheetView>
  </sheetViews>
  <sheetFormatPr defaultColWidth="9.00390625" defaultRowHeight="13.5"/>
  <cols>
    <col min="1" max="1" width="1.75390625" style="37" customWidth="1"/>
    <col min="2" max="2" width="13.375" style="37" customWidth="1"/>
    <col min="3" max="3" width="1.75390625" style="37" customWidth="1"/>
    <col min="4" max="15" width="15.25390625" style="37" customWidth="1"/>
    <col min="16" max="16" width="1.75390625" style="37" customWidth="1"/>
    <col min="17" max="17" width="13.375" style="37" customWidth="1"/>
    <col min="18" max="18" width="1.75390625" style="37" customWidth="1"/>
    <col min="19" max="16384" width="9.00390625" style="37" customWidth="1"/>
  </cols>
  <sheetData>
    <row r="1" ht="14.25">
      <c r="B1" s="32" t="s">
        <v>128</v>
      </c>
    </row>
    <row r="4" spans="1:18" ht="31.5" customHeight="1">
      <c r="A4" s="6"/>
      <c r="B4" s="55" t="s">
        <v>131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6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" thickBot="1">
      <c r="A6" s="34"/>
      <c r="B6" s="35" t="s">
        <v>86</v>
      </c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4"/>
      <c r="Q6" s="34"/>
      <c r="R6" s="33" t="s">
        <v>1</v>
      </c>
    </row>
    <row r="7" spans="1:18" ht="13.5">
      <c r="A7" s="21"/>
      <c r="B7" s="22"/>
      <c r="C7" s="23"/>
      <c r="D7" s="26" t="s">
        <v>54</v>
      </c>
      <c r="E7" s="19" t="s">
        <v>87</v>
      </c>
      <c r="F7" s="19"/>
      <c r="G7" s="19"/>
      <c r="H7" s="20"/>
      <c r="I7" s="26" t="s">
        <v>55</v>
      </c>
      <c r="J7" s="19" t="s">
        <v>87</v>
      </c>
      <c r="K7" s="19"/>
      <c r="L7" s="19"/>
      <c r="M7" s="20"/>
      <c r="N7" s="108" t="s">
        <v>163</v>
      </c>
      <c r="O7" s="108"/>
      <c r="P7" s="9"/>
      <c r="Q7" s="7"/>
      <c r="R7" s="7"/>
    </row>
    <row r="8" spans="1:18" ht="13.5">
      <c r="A8" s="21"/>
      <c r="B8" s="22"/>
      <c r="C8" s="23"/>
      <c r="D8" s="13"/>
      <c r="E8" s="27" t="s">
        <v>60</v>
      </c>
      <c r="F8" s="27" t="s">
        <v>61</v>
      </c>
      <c r="G8" s="27" t="s">
        <v>62</v>
      </c>
      <c r="H8" s="27" t="s">
        <v>63</v>
      </c>
      <c r="I8" s="13"/>
      <c r="J8" s="27" t="s">
        <v>60</v>
      </c>
      <c r="K8" s="27" t="s">
        <v>61</v>
      </c>
      <c r="L8" s="27" t="s">
        <v>62</v>
      </c>
      <c r="M8" s="28" t="s">
        <v>140</v>
      </c>
      <c r="N8" s="42"/>
      <c r="O8" s="106"/>
      <c r="P8" s="9"/>
      <c r="Q8" s="7"/>
      <c r="R8" s="7"/>
    </row>
    <row r="9" spans="1:18" ht="13.5">
      <c r="A9" s="21"/>
      <c r="B9" s="38" t="s">
        <v>155</v>
      </c>
      <c r="C9" s="13"/>
      <c r="D9" s="13" t="s">
        <v>88</v>
      </c>
      <c r="E9" s="13" t="s">
        <v>89</v>
      </c>
      <c r="F9" s="13" t="s">
        <v>90</v>
      </c>
      <c r="G9" s="13" t="s">
        <v>91</v>
      </c>
      <c r="H9" s="13" t="s">
        <v>92</v>
      </c>
      <c r="I9" s="13" t="s">
        <v>93</v>
      </c>
      <c r="J9" s="13" t="s">
        <v>94</v>
      </c>
      <c r="K9" s="13" t="s">
        <v>95</v>
      </c>
      <c r="L9" s="13" t="s">
        <v>96</v>
      </c>
      <c r="M9" s="13" t="s">
        <v>156</v>
      </c>
      <c r="N9" s="42" t="s">
        <v>161</v>
      </c>
      <c r="O9" s="42"/>
      <c r="P9" s="9"/>
      <c r="Q9" s="39" t="s">
        <v>155</v>
      </c>
      <c r="R9" s="7"/>
    </row>
    <row r="10" spans="1:18" ht="13.5">
      <c r="A10" s="21"/>
      <c r="B10" s="22"/>
      <c r="C10" s="23"/>
      <c r="D10" s="13"/>
      <c r="E10" s="13"/>
      <c r="F10" s="13"/>
      <c r="G10" s="13"/>
      <c r="H10" s="13"/>
      <c r="I10" s="13"/>
      <c r="J10" s="13" t="s">
        <v>97</v>
      </c>
      <c r="K10" s="13"/>
      <c r="L10" s="13" t="s">
        <v>98</v>
      </c>
      <c r="M10" s="13" t="s">
        <v>99</v>
      </c>
      <c r="N10" s="42" t="s">
        <v>162</v>
      </c>
      <c r="O10" s="42"/>
      <c r="P10" s="2"/>
      <c r="Q10" s="7"/>
      <c r="R10" s="7"/>
    </row>
    <row r="11" spans="1:18" ht="14.25" thickBot="1">
      <c r="A11" s="29"/>
      <c r="B11" s="29"/>
      <c r="C11" s="30"/>
      <c r="D11" s="18"/>
      <c r="E11" s="18"/>
      <c r="F11" s="18"/>
      <c r="G11" s="18"/>
      <c r="H11" s="18"/>
      <c r="I11" s="65" t="s">
        <v>157</v>
      </c>
      <c r="J11" s="17" t="s">
        <v>101</v>
      </c>
      <c r="K11" s="18"/>
      <c r="L11" s="18"/>
      <c r="M11" s="17" t="s">
        <v>102</v>
      </c>
      <c r="N11" s="43"/>
      <c r="O11" s="43"/>
      <c r="P11" s="1"/>
      <c r="Q11" s="8"/>
      <c r="R11" s="8"/>
    </row>
    <row r="12" spans="1:19" s="84" customFormat="1" ht="52.5" customHeight="1">
      <c r="A12" s="56"/>
      <c r="B12" s="57" t="s">
        <v>42</v>
      </c>
      <c r="C12" s="58"/>
      <c r="D12" s="87">
        <v>381835</v>
      </c>
      <c r="E12" s="87">
        <v>80165</v>
      </c>
      <c r="F12" s="88">
        <v>58977</v>
      </c>
      <c r="G12" s="87">
        <v>28550</v>
      </c>
      <c r="H12" s="88">
        <v>214143</v>
      </c>
      <c r="I12" s="88">
        <v>20389568</v>
      </c>
      <c r="J12" s="88">
        <v>18057421</v>
      </c>
      <c r="K12" s="87">
        <v>2283341</v>
      </c>
      <c r="L12" s="87">
        <v>48806</v>
      </c>
      <c r="M12" s="87">
        <v>1817518</v>
      </c>
      <c r="N12" s="88">
        <v>3532943</v>
      </c>
      <c r="O12" s="92"/>
      <c r="P12" s="97"/>
      <c r="Q12" s="57" t="s">
        <v>42</v>
      </c>
      <c r="R12" s="98"/>
      <c r="S12" s="98"/>
    </row>
    <row r="13" spans="1:19" s="84" customFormat="1" ht="35.25" customHeight="1">
      <c r="A13" s="56"/>
      <c r="B13" s="57" t="s">
        <v>43</v>
      </c>
      <c r="C13" s="58"/>
      <c r="D13" s="87">
        <v>227616</v>
      </c>
      <c r="E13" s="87">
        <v>99764</v>
      </c>
      <c r="F13" s="88">
        <v>122169</v>
      </c>
      <c r="G13" s="87">
        <v>5407</v>
      </c>
      <c r="H13" s="88">
        <v>276</v>
      </c>
      <c r="I13" s="88">
        <v>6328828</v>
      </c>
      <c r="J13" s="88">
        <v>6241021</v>
      </c>
      <c r="K13" s="87">
        <v>71814</v>
      </c>
      <c r="L13" s="87">
        <v>15993</v>
      </c>
      <c r="M13" s="87">
        <v>538648</v>
      </c>
      <c r="N13" s="88">
        <v>1164799</v>
      </c>
      <c r="O13" s="92"/>
      <c r="P13" s="97"/>
      <c r="Q13" s="57" t="s">
        <v>43</v>
      </c>
      <c r="R13" s="98"/>
      <c r="S13" s="98"/>
    </row>
    <row r="14" spans="1:19" s="84" customFormat="1" ht="35.25" customHeight="1">
      <c r="A14" s="56"/>
      <c r="B14" s="57" t="s">
        <v>44</v>
      </c>
      <c r="C14" s="58"/>
      <c r="D14" s="87">
        <v>149070</v>
      </c>
      <c r="E14" s="87">
        <v>127721</v>
      </c>
      <c r="F14" s="88">
        <v>12655</v>
      </c>
      <c r="G14" s="87">
        <v>8563</v>
      </c>
      <c r="H14" s="88">
        <v>131</v>
      </c>
      <c r="I14" s="88">
        <v>7855645</v>
      </c>
      <c r="J14" s="88">
        <v>7763780</v>
      </c>
      <c r="K14" s="87">
        <v>74216</v>
      </c>
      <c r="L14" s="87">
        <v>17649</v>
      </c>
      <c r="M14" s="87">
        <v>941003</v>
      </c>
      <c r="N14" s="88">
        <v>1420414</v>
      </c>
      <c r="O14" s="92"/>
      <c r="P14" s="97"/>
      <c r="Q14" s="57" t="s">
        <v>44</v>
      </c>
      <c r="R14" s="98"/>
      <c r="S14" s="98"/>
    </row>
    <row r="15" spans="1:19" s="84" customFormat="1" ht="35.25" customHeight="1">
      <c r="A15" s="56"/>
      <c r="B15" s="57" t="s">
        <v>45</v>
      </c>
      <c r="C15" s="58"/>
      <c r="D15" s="87">
        <v>125837</v>
      </c>
      <c r="E15" s="87">
        <v>87534</v>
      </c>
      <c r="F15" s="88">
        <v>33700</v>
      </c>
      <c r="G15" s="87">
        <v>4351</v>
      </c>
      <c r="H15" s="88">
        <v>252</v>
      </c>
      <c r="I15" s="88">
        <v>5162351</v>
      </c>
      <c r="J15" s="88">
        <v>5089834</v>
      </c>
      <c r="K15" s="87">
        <v>46909</v>
      </c>
      <c r="L15" s="87">
        <v>25608</v>
      </c>
      <c r="M15" s="87">
        <v>487787</v>
      </c>
      <c r="N15" s="88">
        <v>881178</v>
      </c>
      <c r="O15" s="92"/>
      <c r="P15" s="97"/>
      <c r="Q15" s="57" t="s">
        <v>45</v>
      </c>
      <c r="R15" s="98"/>
      <c r="S15" s="98"/>
    </row>
    <row r="16" spans="1:19" s="84" customFormat="1" ht="35.25" customHeight="1">
      <c r="A16" s="56"/>
      <c r="B16" s="57" t="s">
        <v>46</v>
      </c>
      <c r="C16" s="58"/>
      <c r="D16" s="87">
        <v>126938</v>
      </c>
      <c r="E16" s="87">
        <v>90348</v>
      </c>
      <c r="F16" s="88">
        <v>20321</v>
      </c>
      <c r="G16" s="87">
        <v>6348</v>
      </c>
      <c r="H16" s="88">
        <v>9921</v>
      </c>
      <c r="I16" s="88">
        <v>6814051</v>
      </c>
      <c r="J16" s="88">
        <v>6736541</v>
      </c>
      <c r="K16" s="87">
        <v>62715</v>
      </c>
      <c r="L16" s="87">
        <v>14795</v>
      </c>
      <c r="M16" s="87">
        <v>686455</v>
      </c>
      <c r="N16" s="88">
        <v>1208176</v>
      </c>
      <c r="O16" s="92"/>
      <c r="P16" s="97"/>
      <c r="Q16" s="57" t="s">
        <v>46</v>
      </c>
      <c r="R16" s="98"/>
      <c r="S16" s="98"/>
    </row>
    <row r="17" spans="1:19" s="84" customFormat="1" ht="35.25" customHeight="1">
      <c r="A17" s="56"/>
      <c r="B17" s="57" t="s">
        <v>47</v>
      </c>
      <c r="C17" s="58"/>
      <c r="D17" s="87">
        <v>83831</v>
      </c>
      <c r="E17" s="87">
        <v>70645</v>
      </c>
      <c r="F17" s="88">
        <v>8941</v>
      </c>
      <c r="G17" s="87">
        <v>4020</v>
      </c>
      <c r="H17" s="88">
        <v>225</v>
      </c>
      <c r="I17" s="88">
        <v>4096243</v>
      </c>
      <c r="J17" s="88">
        <v>3631443</v>
      </c>
      <c r="K17" s="87">
        <v>454631</v>
      </c>
      <c r="L17" s="87">
        <v>10169</v>
      </c>
      <c r="M17" s="87">
        <v>426693</v>
      </c>
      <c r="N17" s="88">
        <v>736814</v>
      </c>
      <c r="O17" s="92"/>
      <c r="P17" s="97"/>
      <c r="Q17" s="57" t="s">
        <v>47</v>
      </c>
      <c r="R17" s="98"/>
      <c r="S17" s="98"/>
    </row>
    <row r="18" spans="1:19" s="84" customFormat="1" ht="35.25" customHeight="1">
      <c r="A18" s="56"/>
      <c r="B18" s="57" t="s">
        <v>132</v>
      </c>
      <c r="C18" s="58"/>
      <c r="D18" s="87">
        <v>58293</v>
      </c>
      <c r="E18" s="87">
        <v>42779</v>
      </c>
      <c r="F18" s="88">
        <v>8205</v>
      </c>
      <c r="G18" s="87">
        <v>5377</v>
      </c>
      <c r="H18" s="88">
        <v>1932</v>
      </c>
      <c r="I18" s="88">
        <v>3216581</v>
      </c>
      <c r="J18" s="88">
        <v>3173204</v>
      </c>
      <c r="K18" s="87">
        <v>36014</v>
      </c>
      <c r="L18" s="87">
        <v>7363</v>
      </c>
      <c r="M18" s="87">
        <v>273460</v>
      </c>
      <c r="N18" s="88">
        <v>599499</v>
      </c>
      <c r="O18" s="92"/>
      <c r="P18" s="97"/>
      <c r="Q18" s="57" t="s">
        <v>132</v>
      </c>
      <c r="R18" s="98"/>
      <c r="S18" s="98"/>
    </row>
    <row r="19" spans="1:19" s="84" customFormat="1" ht="35.25" customHeight="1">
      <c r="A19" s="56"/>
      <c r="B19" s="57" t="s">
        <v>133</v>
      </c>
      <c r="C19" s="58"/>
      <c r="D19" s="87">
        <v>105850</v>
      </c>
      <c r="E19" s="87">
        <v>80061</v>
      </c>
      <c r="F19" s="88">
        <v>20504</v>
      </c>
      <c r="G19" s="87">
        <v>5096</v>
      </c>
      <c r="H19" s="88">
        <v>189</v>
      </c>
      <c r="I19" s="88">
        <v>5641103</v>
      </c>
      <c r="J19" s="88">
        <v>5584153</v>
      </c>
      <c r="K19" s="87">
        <v>44781</v>
      </c>
      <c r="L19" s="87">
        <v>12169</v>
      </c>
      <c r="M19" s="87">
        <v>687948</v>
      </c>
      <c r="N19" s="88">
        <v>961805</v>
      </c>
      <c r="O19" s="92"/>
      <c r="P19" s="97"/>
      <c r="Q19" s="57" t="s">
        <v>133</v>
      </c>
      <c r="R19" s="98"/>
      <c r="S19" s="98"/>
    </row>
    <row r="20" spans="1:19" s="84" customFormat="1" ht="35.25" customHeight="1">
      <c r="A20" s="56"/>
      <c r="B20" s="57" t="s">
        <v>134</v>
      </c>
      <c r="C20" s="58"/>
      <c r="D20" s="87">
        <v>78220</v>
      </c>
      <c r="E20" s="87">
        <v>62547</v>
      </c>
      <c r="F20" s="88">
        <v>13029</v>
      </c>
      <c r="G20" s="87">
        <v>2593</v>
      </c>
      <c r="H20" s="88">
        <v>51</v>
      </c>
      <c r="I20" s="88">
        <v>2970535</v>
      </c>
      <c r="J20" s="88">
        <v>2933077</v>
      </c>
      <c r="K20" s="87">
        <v>29097</v>
      </c>
      <c r="L20" s="87">
        <v>8361</v>
      </c>
      <c r="M20" s="87">
        <v>283062</v>
      </c>
      <c r="N20" s="88">
        <v>516027</v>
      </c>
      <c r="O20" s="92"/>
      <c r="P20" s="97"/>
      <c r="Q20" s="57" t="s">
        <v>134</v>
      </c>
      <c r="R20" s="98"/>
      <c r="S20" s="98"/>
    </row>
    <row r="21" spans="1:19" s="84" customFormat="1" ht="35.25" customHeight="1">
      <c r="A21" s="56"/>
      <c r="B21" s="57" t="s">
        <v>135</v>
      </c>
      <c r="C21" s="58"/>
      <c r="D21" s="87">
        <v>72430</v>
      </c>
      <c r="E21" s="87">
        <v>42940</v>
      </c>
      <c r="F21" s="88">
        <v>19444</v>
      </c>
      <c r="G21" s="87">
        <v>4932</v>
      </c>
      <c r="H21" s="88">
        <v>5114</v>
      </c>
      <c r="I21" s="88">
        <v>3017112</v>
      </c>
      <c r="J21" s="88">
        <v>2974136</v>
      </c>
      <c r="K21" s="87">
        <v>35162</v>
      </c>
      <c r="L21" s="87">
        <v>7814</v>
      </c>
      <c r="M21" s="87">
        <v>383900</v>
      </c>
      <c r="N21" s="88">
        <v>581029</v>
      </c>
      <c r="O21" s="92"/>
      <c r="P21" s="97"/>
      <c r="Q21" s="57" t="s">
        <v>135</v>
      </c>
      <c r="R21" s="98"/>
      <c r="S21" s="98"/>
    </row>
    <row r="22" spans="1:19" s="84" customFormat="1" ht="35.25" customHeight="1">
      <c r="A22" s="56"/>
      <c r="B22" s="57" t="s">
        <v>136</v>
      </c>
      <c r="C22" s="58"/>
      <c r="D22" s="87">
        <v>90376</v>
      </c>
      <c r="E22" s="87">
        <v>71698</v>
      </c>
      <c r="F22" s="88">
        <v>15003</v>
      </c>
      <c r="G22" s="87">
        <v>3460</v>
      </c>
      <c r="H22" s="88">
        <v>215</v>
      </c>
      <c r="I22" s="88">
        <v>3941309</v>
      </c>
      <c r="J22" s="88">
        <v>3901943</v>
      </c>
      <c r="K22" s="87">
        <v>30724</v>
      </c>
      <c r="L22" s="87">
        <v>8642</v>
      </c>
      <c r="M22" s="87">
        <v>343534</v>
      </c>
      <c r="N22" s="88">
        <v>670557</v>
      </c>
      <c r="O22" s="92"/>
      <c r="P22" s="97"/>
      <c r="Q22" s="57" t="s">
        <v>136</v>
      </c>
      <c r="R22" s="98"/>
      <c r="S22" s="98"/>
    </row>
    <row r="23" spans="1:19" s="84" customFormat="1" ht="35.25" customHeight="1">
      <c r="A23" s="56"/>
      <c r="B23" s="57" t="s">
        <v>137</v>
      </c>
      <c r="C23" s="58"/>
      <c r="D23" s="87">
        <v>223309</v>
      </c>
      <c r="E23" s="87">
        <v>185179</v>
      </c>
      <c r="F23" s="88">
        <v>27536</v>
      </c>
      <c r="G23" s="87">
        <v>10394</v>
      </c>
      <c r="H23" s="88">
        <v>200</v>
      </c>
      <c r="I23" s="88">
        <v>6974500</v>
      </c>
      <c r="J23" s="88">
        <v>6900673</v>
      </c>
      <c r="K23" s="87">
        <v>58391</v>
      </c>
      <c r="L23" s="87">
        <v>15436</v>
      </c>
      <c r="M23" s="87">
        <v>706035</v>
      </c>
      <c r="N23" s="88">
        <v>1232952</v>
      </c>
      <c r="O23" s="92"/>
      <c r="P23" s="97"/>
      <c r="Q23" s="57" t="s">
        <v>137</v>
      </c>
      <c r="R23" s="98"/>
      <c r="S23" s="98"/>
    </row>
    <row r="24" spans="1:19" s="84" customFormat="1" ht="35.25" customHeight="1">
      <c r="A24" s="56"/>
      <c r="B24" s="57" t="s">
        <v>138</v>
      </c>
      <c r="C24" s="58"/>
      <c r="D24" s="87">
        <v>58628</v>
      </c>
      <c r="E24" s="87">
        <v>42556</v>
      </c>
      <c r="F24" s="88">
        <v>5936</v>
      </c>
      <c r="G24" s="87">
        <v>9980</v>
      </c>
      <c r="H24" s="88">
        <v>156</v>
      </c>
      <c r="I24" s="88">
        <v>2520634</v>
      </c>
      <c r="J24" s="88">
        <v>2499328</v>
      </c>
      <c r="K24" s="87">
        <v>15922</v>
      </c>
      <c r="L24" s="87">
        <v>5384</v>
      </c>
      <c r="M24" s="87">
        <v>262561</v>
      </c>
      <c r="N24" s="88">
        <v>448827</v>
      </c>
      <c r="O24" s="92"/>
      <c r="P24" s="97"/>
      <c r="Q24" s="57" t="s">
        <v>138</v>
      </c>
      <c r="R24" s="98"/>
      <c r="S24" s="98"/>
    </row>
    <row r="25" spans="1:19" s="84" customFormat="1" ht="52.5" customHeight="1">
      <c r="A25" s="56"/>
      <c r="B25" s="59" t="s">
        <v>148</v>
      </c>
      <c r="C25" s="60"/>
      <c r="D25" s="87">
        <f aca="true" t="shared" si="0" ref="D25:M25">SUM(D12:D24)</f>
        <v>1782233</v>
      </c>
      <c r="E25" s="87">
        <f t="shared" si="0"/>
        <v>1083937</v>
      </c>
      <c r="F25" s="88">
        <f t="shared" si="0"/>
        <v>366420</v>
      </c>
      <c r="G25" s="87">
        <f t="shared" si="0"/>
        <v>99071</v>
      </c>
      <c r="H25" s="87">
        <f t="shared" si="0"/>
        <v>232805</v>
      </c>
      <c r="I25" s="87">
        <f t="shared" si="0"/>
        <v>78928460</v>
      </c>
      <c r="J25" s="88">
        <f t="shared" si="0"/>
        <v>75486554</v>
      </c>
      <c r="K25" s="87">
        <f t="shared" si="0"/>
        <v>3243717</v>
      </c>
      <c r="L25" s="87">
        <f t="shared" si="0"/>
        <v>198189</v>
      </c>
      <c r="M25" s="87">
        <f t="shared" si="0"/>
        <v>7838604</v>
      </c>
      <c r="N25" s="88">
        <v>12683697</v>
      </c>
      <c r="O25" s="92"/>
      <c r="P25" s="97"/>
      <c r="Q25" s="59" t="s">
        <v>148</v>
      </c>
      <c r="R25" s="98"/>
      <c r="S25" s="98"/>
    </row>
    <row r="26" spans="1:19" s="84" customFormat="1" ht="52.5" customHeight="1">
      <c r="A26" s="56"/>
      <c r="B26" s="57" t="s">
        <v>48</v>
      </c>
      <c r="C26" s="58"/>
      <c r="D26" s="87">
        <v>38446</v>
      </c>
      <c r="E26" s="87">
        <v>31271</v>
      </c>
      <c r="F26" s="88">
        <v>5458</v>
      </c>
      <c r="G26" s="87">
        <v>1613</v>
      </c>
      <c r="H26" s="88">
        <v>104</v>
      </c>
      <c r="I26" s="88">
        <v>1295623</v>
      </c>
      <c r="J26" s="88">
        <v>1161896</v>
      </c>
      <c r="K26" s="87">
        <v>130630</v>
      </c>
      <c r="L26" s="87">
        <v>3097</v>
      </c>
      <c r="M26" s="87">
        <v>0</v>
      </c>
      <c r="N26" s="88">
        <v>238766</v>
      </c>
      <c r="O26" s="92"/>
      <c r="P26" s="97"/>
      <c r="Q26" s="57" t="s">
        <v>48</v>
      </c>
      <c r="R26" s="98"/>
      <c r="S26" s="98"/>
    </row>
    <row r="27" spans="1:19" s="84" customFormat="1" ht="35.25" customHeight="1">
      <c r="A27" s="56"/>
      <c r="B27" s="57" t="s">
        <v>49</v>
      </c>
      <c r="C27" s="58"/>
      <c r="D27" s="87">
        <v>14234</v>
      </c>
      <c r="E27" s="87">
        <v>10004</v>
      </c>
      <c r="F27" s="88">
        <v>3041</v>
      </c>
      <c r="G27" s="87">
        <v>1055</v>
      </c>
      <c r="H27" s="88">
        <v>134</v>
      </c>
      <c r="I27" s="88">
        <v>653482</v>
      </c>
      <c r="J27" s="88">
        <v>645958</v>
      </c>
      <c r="K27" s="87">
        <v>5990</v>
      </c>
      <c r="L27" s="87">
        <v>1534</v>
      </c>
      <c r="M27" s="87">
        <v>96471</v>
      </c>
      <c r="N27" s="88">
        <v>119422</v>
      </c>
      <c r="O27" s="92"/>
      <c r="P27" s="97"/>
      <c r="Q27" s="57" t="s">
        <v>49</v>
      </c>
      <c r="R27" s="98"/>
      <c r="S27" s="98"/>
    </row>
    <row r="28" spans="1:19" s="84" customFormat="1" ht="35.25" customHeight="1">
      <c r="A28" s="56"/>
      <c r="B28" s="57" t="s">
        <v>141</v>
      </c>
      <c r="C28" s="58"/>
      <c r="D28" s="87">
        <v>38323</v>
      </c>
      <c r="E28" s="87">
        <v>34974</v>
      </c>
      <c r="F28" s="88">
        <v>1792</v>
      </c>
      <c r="G28" s="87">
        <v>1459</v>
      </c>
      <c r="H28" s="88">
        <v>98</v>
      </c>
      <c r="I28" s="88">
        <v>1142038</v>
      </c>
      <c r="J28" s="88">
        <v>1123237</v>
      </c>
      <c r="K28" s="87">
        <v>15710</v>
      </c>
      <c r="L28" s="87">
        <v>3091</v>
      </c>
      <c r="M28" s="87">
        <v>106682</v>
      </c>
      <c r="N28" s="88">
        <v>214231</v>
      </c>
      <c r="O28" s="92"/>
      <c r="P28" s="97"/>
      <c r="Q28" s="57" t="s">
        <v>142</v>
      </c>
      <c r="R28" s="98"/>
      <c r="S28" s="98"/>
    </row>
    <row r="29" spans="1:19" s="84" customFormat="1" ht="35.25" customHeight="1">
      <c r="A29" s="56"/>
      <c r="B29" s="57" t="s">
        <v>50</v>
      </c>
      <c r="C29" s="58"/>
      <c r="D29" s="87">
        <v>19501</v>
      </c>
      <c r="E29" s="87">
        <v>11444</v>
      </c>
      <c r="F29" s="88">
        <v>7106</v>
      </c>
      <c r="G29" s="87">
        <v>880</v>
      </c>
      <c r="H29" s="88">
        <v>71</v>
      </c>
      <c r="I29" s="88">
        <v>509560</v>
      </c>
      <c r="J29" s="88">
        <v>499787</v>
      </c>
      <c r="K29" s="87">
        <v>8550</v>
      </c>
      <c r="L29" s="87">
        <v>1223</v>
      </c>
      <c r="M29" s="87">
        <v>64774</v>
      </c>
      <c r="N29" s="88">
        <v>99965</v>
      </c>
      <c r="O29" s="92"/>
      <c r="P29" s="97"/>
      <c r="Q29" s="57" t="s">
        <v>50</v>
      </c>
      <c r="R29" s="98"/>
      <c r="S29" s="98"/>
    </row>
    <row r="30" spans="1:19" s="84" customFormat="1" ht="35.25" customHeight="1">
      <c r="A30" s="56"/>
      <c r="B30" s="57" t="s">
        <v>51</v>
      </c>
      <c r="C30" s="58"/>
      <c r="D30" s="87">
        <v>30014</v>
      </c>
      <c r="E30" s="87">
        <v>29068</v>
      </c>
      <c r="F30" s="88">
        <v>0</v>
      </c>
      <c r="G30" s="87">
        <v>866</v>
      </c>
      <c r="H30" s="88">
        <v>80</v>
      </c>
      <c r="I30" s="88">
        <v>531175</v>
      </c>
      <c r="J30" s="88">
        <v>523133</v>
      </c>
      <c r="K30" s="87">
        <v>6433</v>
      </c>
      <c r="L30" s="87">
        <v>1609</v>
      </c>
      <c r="M30" s="87">
        <v>41678</v>
      </c>
      <c r="N30" s="88">
        <v>115284</v>
      </c>
      <c r="O30" s="92"/>
      <c r="P30" s="97"/>
      <c r="Q30" s="57" t="s">
        <v>51</v>
      </c>
      <c r="R30" s="98"/>
      <c r="S30" s="98"/>
    </row>
    <row r="31" spans="1:19" s="84" customFormat="1" ht="35.25" customHeight="1">
      <c r="A31" s="56"/>
      <c r="B31" s="57" t="s">
        <v>52</v>
      </c>
      <c r="C31" s="58"/>
      <c r="D31" s="87">
        <v>17591</v>
      </c>
      <c r="E31" s="87">
        <v>9396</v>
      </c>
      <c r="F31" s="88">
        <v>6874</v>
      </c>
      <c r="G31" s="87">
        <v>1198</v>
      </c>
      <c r="H31" s="88">
        <v>123</v>
      </c>
      <c r="I31" s="88">
        <v>546520</v>
      </c>
      <c r="J31" s="88">
        <v>542657</v>
      </c>
      <c r="K31" s="87">
        <v>2700</v>
      </c>
      <c r="L31" s="87">
        <v>1163</v>
      </c>
      <c r="M31" s="87">
        <v>71429</v>
      </c>
      <c r="N31" s="88">
        <v>92653</v>
      </c>
      <c r="O31" s="92"/>
      <c r="P31" s="97"/>
      <c r="Q31" s="57" t="s">
        <v>52</v>
      </c>
      <c r="R31" s="98"/>
      <c r="S31" s="98"/>
    </row>
    <row r="32" spans="1:19" s="84" customFormat="1" ht="52.5" customHeight="1">
      <c r="A32" s="56"/>
      <c r="B32" s="59" t="s">
        <v>149</v>
      </c>
      <c r="C32" s="60"/>
      <c r="D32" s="87">
        <f aca="true" t="shared" si="1" ref="D32:M32">SUM(D26:D31)</f>
        <v>158109</v>
      </c>
      <c r="E32" s="87">
        <f t="shared" si="1"/>
        <v>126157</v>
      </c>
      <c r="F32" s="88">
        <f t="shared" si="1"/>
        <v>24271</v>
      </c>
      <c r="G32" s="87">
        <f t="shared" si="1"/>
        <v>7071</v>
      </c>
      <c r="H32" s="87">
        <f t="shared" si="1"/>
        <v>610</v>
      </c>
      <c r="I32" s="87">
        <f t="shared" si="1"/>
        <v>4678398</v>
      </c>
      <c r="J32" s="88">
        <f t="shared" si="1"/>
        <v>4496668</v>
      </c>
      <c r="K32" s="87">
        <f t="shared" si="1"/>
        <v>170013</v>
      </c>
      <c r="L32" s="87">
        <f t="shared" si="1"/>
        <v>11717</v>
      </c>
      <c r="M32" s="87">
        <f t="shared" si="1"/>
        <v>381034</v>
      </c>
      <c r="N32" s="88">
        <v>785903</v>
      </c>
      <c r="O32" s="92"/>
      <c r="P32" s="97"/>
      <c r="Q32" s="59" t="s">
        <v>149</v>
      </c>
      <c r="R32" s="98"/>
      <c r="S32" s="98"/>
    </row>
    <row r="33" spans="1:19" s="84" customFormat="1" ht="52.5" customHeight="1">
      <c r="A33" s="56"/>
      <c r="B33" s="59" t="s">
        <v>139</v>
      </c>
      <c r="C33" s="60"/>
      <c r="D33" s="87">
        <f aca="true" t="shared" si="2" ref="D33:M33">D25+D32</f>
        <v>1940342</v>
      </c>
      <c r="E33" s="87">
        <f t="shared" si="2"/>
        <v>1210094</v>
      </c>
      <c r="F33" s="88">
        <f t="shared" si="2"/>
        <v>390691</v>
      </c>
      <c r="G33" s="87">
        <f t="shared" si="2"/>
        <v>106142</v>
      </c>
      <c r="H33" s="87">
        <f t="shared" si="2"/>
        <v>233415</v>
      </c>
      <c r="I33" s="87">
        <f t="shared" si="2"/>
        <v>83606858</v>
      </c>
      <c r="J33" s="88">
        <f t="shared" si="2"/>
        <v>79983222</v>
      </c>
      <c r="K33" s="87">
        <f t="shared" si="2"/>
        <v>3413730</v>
      </c>
      <c r="L33" s="87">
        <f t="shared" si="2"/>
        <v>209906</v>
      </c>
      <c r="M33" s="87">
        <f t="shared" si="2"/>
        <v>8219638</v>
      </c>
      <c r="N33" s="88">
        <v>13469600</v>
      </c>
      <c r="O33" s="92"/>
      <c r="P33" s="97"/>
      <c r="Q33" s="59" t="s">
        <v>139</v>
      </c>
      <c r="R33" s="98"/>
      <c r="S33" s="98"/>
    </row>
    <row r="34" spans="1:19" s="84" customFormat="1" ht="25.5" customHeight="1" thickBot="1">
      <c r="A34" s="61"/>
      <c r="B34" s="62"/>
      <c r="C34" s="63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100"/>
      <c r="P34" s="95"/>
      <c r="Q34" s="101"/>
      <c r="R34" s="95"/>
      <c r="S34" s="98"/>
    </row>
    <row r="35" spans="4:19" ht="13.5"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</row>
  </sheetData>
  <printOptions/>
  <pageMargins left="0.984251968503937" right="0.7874015748031497" top="0.7480314960629921" bottom="0.6299212598425197" header="0.5118110236220472" footer="0.35433070866141736"/>
  <pageSetup horizontalDpi="240" verticalDpi="240" orientation="portrait" paperSize="9" scale="72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75" zoomScaleNormal="80" zoomScaleSheetLayoutView="75" workbookViewId="0" topLeftCell="A1">
      <pane xSplit="3" ySplit="11" topLeftCell="D24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D26" sqref="D26:O31"/>
    </sheetView>
  </sheetViews>
  <sheetFormatPr defaultColWidth="9.00390625" defaultRowHeight="13.5"/>
  <cols>
    <col min="1" max="1" width="1.75390625" style="37" customWidth="1"/>
    <col min="2" max="2" width="13.375" style="37" customWidth="1"/>
    <col min="3" max="3" width="1.75390625" style="37" customWidth="1"/>
    <col min="4" max="15" width="15.25390625" style="37" customWidth="1"/>
    <col min="16" max="16" width="1.75390625" style="37" customWidth="1"/>
    <col min="17" max="17" width="13.375" style="37" customWidth="1"/>
    <col min="18" max="18" width="1.75390625" style="37" customWidth="1"/>
    <col min="19" max="16384" width="9.00390625" style="37" customWidth="1"/>
  </cols>
  <sheetData>
    <row r="1" ht="14.25">
      <c r="B1" s="32" t="s">
        <v>128</v>
      </c>
    </row>
    <row r="4" spans="1:18" ht="31.5" customHeight="1">
      <c r="A4" s="6"/>
      <c r="B4" s="55" t="s">
        <v>150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6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" thickBot="1">
      <c r="A6" s="34"/>
      <c r="B6" s="35" t="s">
        <v>103</v>
      </c>
      <c r="C6" s="34"/>
      <c r="D6" s="35"/>
      <c r="E6" s="35"/>
      <c r="F6" s="35"/>
      <c r="G6" s="35"/>
      <c r="H6" s="35"/>
      <c r="I6" s="35"/>
      <c r="J6" s="36"/>
      <c r="K6" s="35"/>
      <c r="L6" s="35"/>
      <c r="M6" s="35"/>
      <c r="N6" s="35"/>
      <c r="O6" s="35"/>
      <c r="P6" s="34"/>
      <c r="Q6" s="34"/>
      <c r="R6" s="33" t="s">
        <v>1</v>
      </c>
    </row>
    <row r="7" spans="1:18" ht="13.5">
      <c r="A7" s="21"/>
      <c r="B7" s="22"/>
      <c r="C7" s="110"/>
      <c r="D7" s="109" t="s">
        <v>180</v>
      </c>
      <c r="E7" s="107" t="s">
        <v>179</v>
      </c>
      <c r="F7" s="26" t="s">
        <v>181</v>
      </c>
      <c r="G7" s="19" t="s">
        <v>105</v>
      </c>
      <c r="H7" s="19"/>
      <c r="I7" s="20"/>
      <c r="J7" s="26" t="s">
        <v>167</v>
      </c>
      <c r="K7" s="26" t="s">
        <v>168</v>
      </c>
      <c r="L7" s="19" t="s">
        <v>104</v>
      </c>
      <c r="M7" s="20"/>
      <c r="N7" s="26" t="s">
        <v>182</v>
      </c>
      <c r="O7" s="26" t="s">
        <v>183</v>
      </c>
      <c r="P7" s="9"/>
      <c r="Q7" s="7"/>
      <c r="R7" s="7"/>
    </row>
    <row r="8" spans="1:18" ht="13.5">
      <c r="A8" s="21"/>
      <c r="B8" s="22"/>
      <c r="C8" s="23"/>
      <c r="D8" s="27"/>
      <c r="E8" s="13"/>
      <c r="F8" s="13"/>
      <c r="G8" s="27" t="s">
        <v>60</v>
      </c>
      <c r="H8" s="27" t="s">
        <v>61</v>
      </c>
      <c r="I8" s="27" t="s">
        <v>62</v>
      </c>
      <c r="J8" s="13"/>
      <c r="K8" s="13"/>
      <c r="L8" s="27" t="s">
        <v>60</v>
      </c>
      <c r="M8" s="27" t="s">
        <v>61</v>
      </c>
      <c r="N8" s="13"/>
      <c r="O8" s="13"/>
      <c r="P8" s="9"/>
      <c r="Q8" s="7"/>
      <c r="R8" s="7"/>
    </row>
    <row r="9" spans="1:18" ht="13.5">
      <c r="A9" s="21"/>
      <c r="B9" s="38" t="s">
        <v>146</v>
      </c>
      <c r="C9" s="13"/>
      <c r="D9" s="13" t="s">
        <v>164</v>
      </c>
      <c r="E9" s="13" t="s">
        <v>129</v>
      </c>
      <c r="F9" s="13" t="s">
        <v>106</v>
      </c>
      <c r="G9" s="13" t="s">
        <v>107</v>
      </c>
      <c r="H9" s="13" t="s">
        <v>107</v>
      </c>
      <c r="I9" s="13" t="s">
        <v>108</v>
      </c>
      <c r="J9" s="13" t="s">
        <v>109</v>
      </c>
      <c r="K9" s="13" t="s">
        <v>110</v>
      </c>
      <c r="L9" s="13" t="s">
        <v>10</v>
      </c>
      <c r="M9" s="13" t="s">
        <v>78</v>
      </c>
      <c r="N9" s="13" t="s">
        <v>111</v>
      </c>
      <c r="O9" s="13" t="s">
        <v>112</v>
      </c>
      <c r="P9" s="9"/>
      <c r="Q9" s="39" t="s">
        <v>154</v>
      </c>
      <c r="R9" s="7"/>
    </row>
    <row r="10" spans="1:18" ht="13.5">
      <c r="A10" s="21"/>
      <c r="B10" s="22"/>
      <c r="C10" s="23"/>
      <c r="D10" s="13" t="s">
        <v>165</v>
      </c>
      <c r="E10" s="13" t="s">
        <v>130</v>
      </c>
      <c r="F10" s="13"/>
      <c r="G10" s="13" t="s">
        <v>100</v>
      </c>
      <c r="H10" s="13" t="s">
        <v>113</v>
      </c>
      <c r="I10" s="13" t="s">
        <v>114</v>
      </c>
      <c r="J10" s="13"/>
      <c r="K10" s="13"/>
      <c r="L10" s="13" t="s">
        <v>75</v>
      </c>
      <c r="M10" s="13"/>
      <c r="N10" s="13"/>
      <c r="O10" s="13"/>
      <c r="P10" s="2"/>
      <c r="Q10" s="7"/>
      <c r="R10" s="7"/>
    </row>
    <row r="11" spans="1:18" ht="14.25" thickBot="1">
      <c r="A11" s="29"/>
      <c r="B11" s="29"/>
      <c r="C11" s="30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"/>
      <c r="Q11" s="8"/>
      <c r="R11" s="8"/>
    </row>
    <row r="12" spans="1:17" s="84" customFormat="1" ht="52.5" customHeight="1">
      <c r="A12" s="56"/>
      <c r="B12" s="57" t="s">
        <v>42</v>
      </c>
      <c r="C12" s="111"/>
      <c r="D12" s="87">
        <v>10451</v>
      </c>
      <c r="E12" s="87">
        <v>1445980</v>
      </c>
      <c r="F12" s="88">
        <v>3150700</v>
      </c>
      <c r="G12" s="87">
        <v>3150582</v>
      </c>
      <c r="H12" s="88">
        <v>106</v>
      </c>
      <c r="I12" s="88">
        <v>12</v>
      </c>
      <c r="J12" s="88">
        <v>228202</v>
      </c>
      <c r="K12" s="87">
        <v>13356</v>
      </c>
      <c r="L12" s="87">
        <v>13356</v>
      </c>
      <c r="M12" s="87">
        <v>0</v>
      </c>
      <c r="N12" s="88">
        <v>0</v>
      </c>
      <c r="O12" s="92">
        <v>1395</v>
      </c>
      <c r="P12" s="83"/>
      <c r="Q12" s="57" t="s">
        <v>42</v>
      </c>
    </row>
    <row r="13" spans="1:17" s="84" customFormat="1" ht="35.25" customHeight="1">
      <c r="A13" s="56"/>
      <c r="B13" s="57" t="s">
        <v>43</v>
      </c>
      <c r="C13" s="58"/>
      <c r="D13" s="87">
        <v>3453</v>
      </c>
      <c r="E13" s="87">
        <v>495951</v>
      </c>
      <c r="F13" s="88">
        <v>997211</v>
      </c>
      <c r="G13" s="87">
        <v>174096</v>
      </c>
      <c r="H13" s="88">
        <v>0</v>
      </c>
      <c r="I13" s="88">
        <v>823115</v>
      </c>
      <c r="J13" s="88">
        <v>73623</v>
      </c>
      <c r="K13" s="87">
        <v>4930</v>
      </c>
      <c r="L13" s="87">
        <v>0</v>
      </c>
      <c r="M13" s="87">
        <v>4930</v>
      </c>
      <c r="N13" s="88">
        <v>0</v>
      </c>
      <c r="O13" s="92">
        <v>0</v>
      </c>
      <c r="P13" s="83"/>
      <c r="Q13" s="57" t="s">
        <v>43</v>
      </c>
    </row>
    <row r="14" spans="1:17" s="84" customFormat="1" ht="35.25" customHeight="1">
      <c r="A14" s="56"/>
      <c r="B14" s="57" t="s">
        <v>44</v>
      </c>
      <c r="C14" s="58"/>
      <c r="D14" s="87">
        <v>4216</v>
      </c>
      <c r="E14" s="87">
        <v>579460</v>
      </c>
      <c r="F14" s="88">
        <v>1241132</v>
      </c>
      <c r="G14" s="87">
        <v>1241084</v>
      </c>
      <c r="H14" s="88">
        <v>43</v>
      </c>
      <c r="I14" s="88">
        <v>5</v>
      </c>
      <c r="J14" s="88">
        <v>47435</v>
      </c>
      <c r="K14" s="87">
        <v>0</v>
      </c>
      <c r="L14" s="87">
        <v>0</v>
      </c>
      <c r="M14" s="87">
        <v>0</v>
      </c>
      <c r="N14" s="88">
        <v>648</v>
      </c>
      <c r="O14" s="92">
        <v>0</v>
      </c>
      <c r="P14" s="83"/>
      <c r="Q14" s="57" t="s">
        <v>44</v>
      </c>
    </row>
    <row r="15" spans="1:17" s="84" customFormat="1" ht="35.25" customHeight="1">
      <c r="A15" s="56"/>
      <c r="B15" s="57" t="s">
        <v>45</v>
      </c>
      <c r="C15" s="58"/>
      <c r="D15" s="87">
        <v>2610</v>
      </c>
      <c r="E15" s="87">
        <v>388414</v>
      </c>
      <c r="F15" s="88">
        <v>781175</v>
      </c>
      <c r="G15" s="87">
        <v>781145</v>
      </c>
      <c r="H15" s="88">
        <v>27</v>
      </c>
      <c r="I15" s="88">
        <v>3</v>
      </c>
      <c r="J15" s="88">
        <v>56009</v>
      </c>
      <c r="K15" s="87">
        <v>0</v>
      </c>
      <c r="L15" s="87">
        <v>0</v>
      </c>
      <c r="M15" s="87">
        <v>0</v>
      </c>
      <c r="N15" s="88">
        <v>326</v>
      </c>
      <c r="O15" s="92">
        <v>0</v>
      </c>
      <c r="P15" s="83"/>
      <c r="Q15" s="57" t="s">
        <v>45</v>
      </c>
    </row>
    <row r="16" spans="1:17" s="84" customFormat="1" ht="35.25" customHeight="1">
      <c r="A16" s="56"/>
      <c r="B16" s="57" t="s">
        <v>46</v>
      </c>
      <c r="C16" s="58"/>
      <c r="D16" s="87">
        <v>3571</v>
      </c>
      <c r="E16" s="87">
        <v>410810</v>
      </c>
      <c r="F16" s="88">
        <v>1099154</v>
      </c>
      <c r="G16" s="87">
        <v>1099114</v>
      </c>
      <c r="H16" s="88">
        <v>36</v>
      </c>
      <c r="I16" s="88">
        <v>4</v>
      </c>
      <c r="J16" s="88">
        <v>79558</v>
      </c>
      <c r="K16" s="87">
        <v>45994</v>
      </c>
      <c r="L16" s="87">
        <v>0</v>
      </c>
      <c r="M16" s="87">
        <v>45994</v>
      </c>
      <c r="N16" s="88">
        <v>342178</v>
      </c>
      <c r="O16" s="92">
        <v>0</v>
      </c>
      <c r="P16" s="83"/>
      <c r="Q16" s="57" t="s">
        <v>46</v>
      </c>
    </row>
    <row r="17" spans="1:17" s="84" customFormat="1" ht="35.25" customHeight="1">
      <c r="A17" s="56"/>
      <c r="B17" s="57" t="s">
        <v>47</v>
      </c>
      <c r="C17" s="58"/>
      <c r="D17" s="87">
        <v>2180</v>
      </c>
      <c r="E17" s="87">
        <v>298967</v>
      </c>
      <c r="F17" s="88">
        <v>599601</v>
      </c>
      <c r="G17" s="87">
        <v>599576</v>
      </c>
      <c r="H17" s="88">
        <v>22</v>
      </c>
      <c r="I17" s="88">
        <v>3</v>
      </c>
      <c r="J17" s="88">
        <v>53361</v>
      </c>
      <c r="K17" s="87">
        <v>0</v>
      </c>
      <c r="L17" s="87">
        <v>0</v>
      </c>
      <c r="M17" s="87">
        <v>0</v>
      </c>
      <c r="N17" s="88">
        <v>21</v>
      </c>
      <c r="O17" s="92">
        <v>0</v>
      </c>
      <c r="P17" s="83"/>
      <c r="Q17" s="57" t="s">
        <v>47</v>
      </c>
    </row>
    <row r="18" spans="1:17" s="84" customFormat="1" ht="35.25" customHeight="1">
      <c r="A18" s="56"/>
      <c r="B18" s="57" t="s">
        <v>132</v>
      </c>
      <c r="C18" s="58"/>
      <c r="D18" s="87">
        <v>1777</v>
      </c>
      <c r="E18" s="87">
        <v>225333</v>
      </c>
      <c r="F18" s="88">
        <v>548411</v>
      </c>
      <c r="G18" s="87">
        <v>548390</v>
      </c>
      <c r="H18" s="88">
        <v>19</v>
      </c>
      <c r="I18" s="88">
        <v>2</v>
      </c>
      <c r="J18" s="88">
        <v>33560</v>
      </c>
      <c r="K18" s="87">
        <v>0</v>
      </c>
      <c r="L18" s="87">
        <v>0</v>
      </c>
      <c r="M18" s="87">
        <v>0</v>
      </c>
      <c r="N18" s="88">
        <v>0</v>
      </c>
      <c r="O18" s="92">
        <v>0</v>
      </c>
      <c r="P18" s="83"/>
      <c r="Q18" s="57" t="s">
        <v>132</v>
      </c>
    </row>
    <row r="19" spans="1:17" s="84" customFormat="1" ht="35.25" customHeight="1">
      <c r="A19" s="56"/>
      <c r="B19" s="57" t="s">
        <v>133</v>
      </c>
      <c r="C19" s="58"/>
      <c r="D19" s="87">
        <v>2854</v>
      </c>
      <c r="E19" s="87">
        <v>407422</v>
      </c>
      <c r="F19" s="88">
        <v>924061</v>
      </c>
      <c r="G19" s="87">
        <v>924028</v>
      </c>
      <c r="H19" s="88">
        <v>29</v>
      </c>
      <c r="I19" s="88">
        <v>4</v>
      </c>
      <c r="J19" s="88">
        <v>61416</v>
      </c>
      <c r="K19" s="87">
        <v>44564</v>
      </c>
      <c r="L19" s="87">
        <v>0</v>
      </c>
      <c r="M19" s="87">
        <v>44564</v>
      </c>
      <c r="N19" s="88">
        <v>7</v>
      </c>
      <c r="O19" s="92">
        <v>0</v>
      </c>
      <c r="P19" s="83"/>
      <c r="Q19" s="57" t="s">
        <v>133</v>
      </c>
    </row>
    <row r="20" spans="1:17" s="84" customFormat="1" ht="35.25" customHeight="1">
      <c r="A20" s="56"/>
      <c r="B20" s="57" t="s">
        <v>134</v>
      </c>
      <c r="C20" s="58"/>
      <c r="D20" s="87">
        <v>1527</v>
      </c>
      <c r="E20" s="87">
        <v>198360</v>
      </c>
      <c r="F20" s="88">
        <v>463926</v>
      </c>
      <c r="G20" s="87">
        <v>80841</v>
      </c>
      <c r="H20" s="88">
        <v>3</v>
      </c>
      <c r="I20" s="88">
        <v>383082</v>
      </c>
      <c r="J20" s="88">
        <v>43661</v>
      </c>
      <c r="K20" s="87">
        <v>0</v>
      </c>
      <c r="L20" s="87">
        <v>0</v>
      </c>
      <c r="M20" s="87">
        <v>0</v>
      </c>
      <c r="N20" s="88">
        <v>30000</v>
      </c>
      <c r="O20" s="92">
        <v>0</v>
      </c>
      <c r="P20" s="83"/>
      <c r="Q20" s="57" t="s">
        <v>134</v>
      </c>
    </row>
    <row r="21" spans="1:17" s="84" customFormat="1" ht="35.25" customHeight="1">
      <c r="A21" s="56"/>
      <c r="B21" s="57" t="s">
        <v>135</v>
      </c>
      <c r="C21" s="58"/>
      <c r="D21" s="87">
        <v>1722</v>
      </c>
      <c r="E21" s="87">
        <v>247083</v>
      </c>
      <c r="F21" s="88">
        <v>484568</v>
      </c>
      <c r="G21" s="87">
        <v>484549</v>
      </c>
      <c r="H21" s="88">
        <v>17</v>
      </c>
      <c r="I21" s="88">
        <v>2</v>
      </c>
      <c r="J21" s="88">
        <v>44694</v>
      </c>
      <c r="K21" s="87">
        <v>0</v>
      </c>
      <c r="L21" s="87">
        <v>0</v>
      </c>
      <c r="M21" s="87">
        <v>0</v>
      </c>
      <c r="N21" s="88">
        <v>4000</v>
      </c>
      <c r="O21" s="92">
        <v>726</v>
      </c>
      <c r="P21" s="83"/>
      <c r="Q21" s="57" t="s">
        <v>135</v>
      </c>
    </row>
    <row r="22" spans="1:17" s="84" customFormat="1" ht="35.25" customHeight="1">
      <c r="A22" s="56"/>
      <c r="B22" s="57" t="s">
        <v>136</v>
      </c>
      <c r="C22" s="58"/>
      <c r="D22" s="87">
        <v>1989</v>
      </c>
      <c r="E22" s="87">
        <v>290075</v>
      </c>
      <c r="F22" s="88">
        <v>610192</v>
      </c>
      <c r="G22" s="87">
        <v>98850</v>
      </c>
      <c r="H22" s="88">
        <v>4</v>
      </c>
      <c r="I22" s="88">
        <v>511338</v>
      </c>
      <c r="J22" s="88">
        <v>35008</v>
      </c>
      <c r="K22" s="87">
        <v>0</v>
      </c>
      <c r="L22" s="87">
        <v>0</v>
      </c>
      <c r="M22" s="87">
        <v>0</v>
      </c>
      <c r="N22" s="88">
        <v>10</v>
      </c>
      <c r="O22" s="92">
        <v>0</v>
      </c>
      <c r="P22" s="83"/>
      <c r="Q22" s="57" t="s">
        <v>136</v>
      </c>
    </row>
    <row r="23" spans="1:17" s="84" customFormat="1" ht="35.25" customHeight="1">
      <c r="A23" s="56"/>
      <c r="B23" s="57" t="s">
        <v>137</v>
      </c>
      <c r="C23" s="58"/>
      <c r="D23" s="87">
        <v>3656</v>
      </c>
      <c r="E23" s="87">
        <v>531102</v>
      </c>
      <c r="F23" s="88">
        <v>1102937</v>
      </c>
      <c r="G23" s="87">
        <v>216047</v>
      </c>
      <c r="H23" s="88">
        <v>0</v>
      </c>
      <c r="I23" s="88">
        <v>886890</v>
      </c>
      <c r="J23" s="88">
        <v>108815</v>
      </c>
      <c r="K23" s="87">
        <v>50359</v>
      </c>
      <c r="L23" s="87">
        <v>0</v>
      </c>
      <c r="M23" s="87">
        <v>50359</v>
      </c>
      <c r="N23" s="88">
        <v>250268</v>
      </c>
      <c r="O23" s="92">
        <v>0</v>
      </c>
      <c r="P23" s="83"/>
      <c r="Q23" s="57" t="s">
        <v>137</v>
      </c>
    </row>
    <row r="24" spans="1:17" s="84" customFormat="1" ht="35.25" customHeight="1">
      <c r="A24" s="56"/>
      <c r="B24" s="57" t="s">
        <v>138</v>
      </c>
      <c r="C24" s="58"/>
      <c r="D24" s="87">
        <v>1329</v>
      </c>
      <c r="E24" s="87">
        <v>174838</v>
      </c>
      <c r="F24" s="88">
        <v>393725</v>
      </c>
      <c r="G24" s="87">
        <v>393711</v>
      </c>
      <c r="H24" s="88">
        <v>13</v>
      </c>
      <c r="I24" s="88">
        <v>1</v>
      </c>
      <c r="J24" s="88">
        <v>41359</v>
      </c>
      <c r="K24" s="87">
        <v>0</v>
      </c>
      <c r="L24" s="87">
        <v>0</v>
      </c>
      <c r="M24" s="87">
        <v>0</v>
      </c>
      <c r="N24" s="88">
        <v>436</v>
      </c>
      <c r="O24" s="92">
        <v>3400</v>
      </c>
      <c r="P24" s="83"/>
      <c r="Q24" s="57" t="s">
        <v>138</v>
      </c>
    </row>
    <row r="25" spans="1:17" s="84" customFormat="1" ht="52.5" customHeight="1">
      <c r="A25" s="56"/>
      <c r="B25" s="59" t="s">
        <v>148</v>
      </c>
      <c r="C25" s="60"/>
      <c r="D25" s="87">
        <f aca="true" t="shared" si="0" ref="D25:O25">SUM(D12:D24)</f>
        <v>41335</v>
      </c>
      <c r="E25" s="87">
        <f t="shared" si="0"/>
        <v>5693795</v>
      </c>
      <c r="F25" s="88">
        <f t="shared" si="0"/>
        <v>12396793</v>
      </c>
      <c r="G25" s="87">
        <f t="shared" si="0"/>
        <v>9792013</v>
      </c>
      <c r="H25" s="87">
        <f t="shared" si="0"/>
        <v>319</v>
      </c>
      <c r="I25" s="87">
        <f t="shared" si="0"/>
        <v>2604461</v>
      </c>
      <c r="J25" s="88">
        <f t="shared" si="0"/>
        <v>906701</v>
      </c>
      <c r="K25" s="87">
        <f t="shared" si="0"/>
        <v>159203</v>
      </c>
      <c r="L25" s="87">
        <f t="shared" si="0"/>
        <v>13356</v>
      </c>
      <c r="M25" s="87">
        <f t="shared" si="0"/>
        <v>145847</v>
      </c>
      <c r="N25" s="88">
        <f t="shared" si="0"/>
        <v>627894</v>
      </c>
      <c r="O25" s="92">
        <f t="shared" si="0"/>
        <v>5521</v>
      </c>
      <c r="P25" s="83"/>
      <c r="Q25" s="59" t="s">
        <v>148</v>
      </c>
    </row>
    <row r="26" spans="1:17" s="84" customFormat="1" ht="52.5" customHeight="1">
      <c r="A26" s="56"/>
      <c r="B26" s="57" t="s">
        <v>48</v>
      </c>
      <c r="C26" s="58"/>
      <c r="D26" s="87">
        <v>710</v>
      </c>
      <c r="E26" s="87">
        <v>104333</v>
      </c>
      <c r="F26" s="88">
        <v>208789</v>
      </c>
      <c r="G26" s="87">
        <v>38523</v>
      </c>
      <c r="H26" s="88">
        <v>0</v>
      </c>
      <c r="I26" s="88">
        <v>170266</v>
      </c>
      <c r="J26" s="88">
        <v>17574</v>
      </c>
      <c r="K26" s="87">
        <v>0</v>
      </c>
      <c r="L26" s="87">
        <v>0</v>
      </c>
      <c r="M26" s="87">
        <v>0</v>
      </c>
      <c r="N26" s="88">
        <v>31</v>
      </c>
      <c r="O26" s="92">
        <v>0</v>
      </c>
      <c r="P26" s="83"/>
      <c r="Q26" s="57" t="s">
        <v>48</v>
      </c>
    </row>
    <row r="27" spans="1:17" s="84" customFormat="1" ht="35.25" customHeight="1">
      <c r="A27" s="56"/>
      <c r="B27" s="57" t="s">
        <v>49</v>
      </c>
      <c r="C27" s="58"/>
      <c r="D27" s="87">
        <v>354</v>
      </c>
      <c r="E27" s="87">
        <v>52948</v>
      </c>
      <c r="F27" s="88">
        <v>109150</v>
      </c>
      <c r="G27" s="87">
        <v>22542</v>
      </c>
      <c r="H27" s="88">
        <v>4</v>
      </c>
      <c r="I27" s="88">
        <v>86604</v>
      </c>
      <c r="J27" s="88">
        <v>10271</v>
      </c>
      <c r="K27" s="87">
        <v>0</v>
      </c>
      <c r="L27" s="87">
        <v>0</v>
      </c>
      <c r="M27" s="87">
        <v>0</v>
      </c>
      <c r="N27" s="88">
        <v>68036</v>
      </c>
      <c r="O27" s="92">
        <v>0</v>
      </c>
      <c r="P27" s="83"/>
      <c r="Q27" s="57" t="s">
        <v>49</v>
      </c>
    </row>
    <row r="28" spans="1:17" s="84" customFormat="1" ht="35.25" customHeight="1">
      <c r="A28" s="56"/>
      <c r="B28" s="57" t="s">
        <v>141</v>
      </c>
      <c r="C28" s="58"/>
      <c r="D28" s="87">
        <v>636</v>
      </c>
      <c r="E28" s="87">
        <v>92454</v>
      </c>
      <c r="F28" s="88">
        <v>182150</v>
      </c>
      <c r="G28" s="87">
        <v>182144</v>
      </c>
      <c r="H28" s="88">
        <v>6</v>
      </c>
      <c r="I28" s="88">
        <v>0</v>
      </c>
      <c r="J28" s="88">
        <v>10380</v>
      </c>
      <c r="K28" s="87">
        <v>0</v>
      </c>
      <c r="L28" s="87">
        <v>0</v>
      </c>
      <c r="M28" s="87">
        <v>0</v>
      </c>
      <c r="N28" s="88">
        <v>8065</v>
      </c>
      <c r="O28" s="92">
        <v>0</v>
      </c>
      <c r="P28" s="83"/>
      <c r="Q28" s="57" t="s">
        <v>141</v>
      </c>
    </row>
    <row r="29" spans="1:17" s="84" customFormat="1" ht="35.25" customHeight="1">
      <c r="A29" s="56"/>
      <c r="B29" s="57" t="s">
        <v>50</v>
      </c>
      <c r="C29" s="58"/>
      <c r="D29" s="87">
        <v>296</v>
      </c>
      <c r="E29" s="87">
        <v>41950</v>
      </c>
      <c r="F29" s="88">
        <v>88970</v>
      </c>
      <c r="G29" s="87">
        <v>88966</v>
      </c>
      <c r="H29" s="88">
        <v>3</v>
      </c>
      <c r="I29" s="88">
        <v>1</v>
      </c>
      <c r="J29" s="88">
        <v>10032</v>
      </c>
      <c r="K29" s="87">
        <v>0</v>
      </c>
      <c r="L29" s="87">
        <v>0</v>
      </c>
      <c r="M29" s="87">
        <v>0</v>
      </c>
      <c r="N29" s="88">
        <v>8170</v>
      </c>
      <c r="O29" s="92">
        <v>0</v>
      </c>
      <c r="P29" s="83"/>
      <c r="Q29" s="57" t="s">
        <v>50</v>
      </c>
    </row>
    <row r="30" spans="1:17" s="84" customFormat="1" ht="35.25" customHeight="1">
      <c r="A30" s="56"/>
      <c r="B30" s="57" t="s">
        <v>51</v>
      </c>
      <c r="C30" s="58"/>
      <c r="D30" s="87">
        <v>341</v>
      </c>
      <c r="E30" s="87">
        <v>47792</v>
      </c>
      <c r="F30" s="88">
        <v>103419</v>
      </c>
      <c r="G30" s="87">
        <v>103415</v>
      </c>
      <c r="H30" s="88">
        <v>0</v>
      </c>
      <c r="I30" s="88">
        <v>4</v>
      </c>
      <c r="J30" s="88">
        <v>15426</v>
      </c>
      <c r="K30" s="87">
        <v>4658</v>
      </c>
      <c r="L30" s="87">
        <v>4658</v>
      </c>
      <c r="M30" s="87">
        <v>0</v>
      </c>
      <c r="N30" s="88">
        <v>6</v>
      </c>
      <c r="O30" s="92">
        <v>0</v>
      </c>
      <c r="P30" s="83"/>
      <c r="Q30" s="57" t="s">
        <v>51</v>
      </c>
    </row>
    <row r="31" spans="1:17" s="84" customFormat="1" ht="35.25" customHeight="1">
      <c r="A31" s="56"/>
      <c r="B31" s="57" t="s">
        <v>52</v>
      </c>
      <c r="C31" s="58"/>
      <c r="D31" s="87">
        <v>274</v>
      </c>
      <c r="E31" s="87">
        <v>37224</v>
      </c>
      <c r="F31" s="88">
        <v>77881</v>
      </c>
      <c r="G31" s="87">
        <v>77877</v>
      </c>
      <c r="H31" s="88">
        <v>3</v>
      </c>
      <c r="I31" s="88">
        <v>1</v>
      </c>
      <c r="J31" s="88">
        <v>7289</v>
      </c>
      <c r="K31" s="87">
        <v>0</v>
      </c>
      <c r="L31" s="87">
        <v>0</v>
      </c>
      <c r="M31" s="87">
        <v>0</v>
      </c>
      <c r="N31" s="88">
        <v>69</v>
      </c>
      <c r="O31" s="92">
        <v>0</v>
      </c>
      <c r="P31" s="83"/>
      <c r="Q31" s="57" t="s">
        <v>52</v>
      </c>
    </row>
    <row r="32" spans="1:17" s="84" customFormat="1" ht="52.5" customHeight="1">
      <c r="A32" s="56"/>
      <c r="B32" s="59" t="s">
        <v>149</v>
      </c>
      <c r="C32" s="60"/>
      <c r="D32" s="87">
        <f aca="true" t="shared" si="1" ref="D32:O32">SUM(D26:D31)</f>
        <v>2611</v>
      </c>
      <c r="E32" s="87">
        <f t="shared" si="1"/>
        <v>376701</v>
      </c>
      <c r="F32" s="88">
        <f t="shared" si="1"/>
        <v>770359</v>
      </c>
      <c r="G32" s="87">
        <f t="shared" si="1"/>
        <v>513467</v>
      </c>
      <c r="H32" s="87">
        <f t="shared" si="1"/>
        <v>16</v>
      </c>
      <c r="I32" s="87">
        <f t="shared" si="1"/>
        <v>256876</v>
      </c>
      <c r="J32" s="88">
        <f t="shared" si="1"/>
        <v>70972</v>
      </c>
      <c r="K32" s="87">
        <f t="shared" si="1"/>
        <v>4658</v>
      </c>
      <c r="L32" s="87">
        <f t="shared" si="1"/>
        <v>4658</v>
      </c>
      <c r="M32" s="87">
        <f t="shared" si="1"/>
        <v>0</v>
      </c>
      <c r="N32" s="88">
        <f t="shared" si="1"/>
        <v>84377</v>
      </c>
      <c r="O32" s="92">
        <f t="shared" si="1"/>
        <v>0</v>
      </c>
      <c r="P32" s="83"/>
      <c r="Q32" s="59" t="s">
        <v>149</v>
      </c>
    </row>
    <row r="33" spans="1:17" s="84" customFormat="1" ht="52.5" customHeight="1">
      <c r="A33" s="56"/>
      <c r="B33" s="59" t="s">
        <v>139</v>
      </c>
      <c r="C33" s="60"/>
      <c r="D33" s="87">
        <f aca="true" t="shared" si="2" ref="D33:O33">D25+D32</f>
        <v>43946</v>
      </c>
      <c r="E33" s="87">
        <f t="shared" si="2"/>
        <v>6070496</v>
      </c>
      <c r="F33" s="88">
        <f t="shared" si="2"/>
        <v>13167152</v>
      </c>
      <c r="G33" s="87">
        <f t="shared" si="2"/>
        <v>10305480</v>
      </c>
      <c r="H33" s="87">
        <f t="shared" si="2"/>
        <v>335</v>
      </c>
      <c r="I33" s="87">
        <f t="shared" si="2"/>
        <v>2861337</v>
      </c>
      <c r="J33" s="88">
        <f t="shared" si="2"/>
        <v>977673</v>
      </c>
      <c r="K33" s="87">
        <f t="shared" si="2"/>
        <v>163861</v>
      </c>
      <c r="L33" s="87">
        <f t="shared" si="2"/>
        <v>18014</v>
      </c>
      <c r="M33" s="87">
        <f t="shared" si="2"/>
        <v>145847</v>
      </c>
      <c r="N33" s="88">
        <f t="shared" si="2"/>
        <v>712271</v>
      </c>
      <c r="O33" s="92">
        <f t="shared" si="2"/>
        <v>5521</v>
      </c>
      <c r="P33" s="83"/>
      <c r="Q33" s="59" t="s">
        <v>139</v>
      </c>
    </row>
    <row r="34" spans="1:18" s="84" customFormat="1" ht="25.5" customHeight="1" thickBot="1">
      <c r="A34" s="61"/>
      <c r="B34" s="62"/>
      <c r="C34" s="63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100"/>
      <c r="P34" s="85"/>
      <c r="Q34" s="61"/>
      <c r="R34" s="85"/>
    </row>
    <row r="35" spans="4:15" ht="13.5"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4:15" ht="13.5"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4:15" ht="13.5"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4:15" ht="13.5"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4:15" ht="13.5"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4:15" ht="13.5"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</sheetData>
  <printOptions/>
  <pageMargins left="0.984251968503937" right="0.7874015748031497" top="0.7480314960629921" bottom="0.6299212598425197" header="0.5118110236220472" footer="0.35433070866141736"/>
  <pageSetup horizontalDpi="240" verticalDpi="240" orientation="portrait" paperSize="9" scale="72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="75" zoomScaleNormal="80" zoomScaleSheetLayoutView="75" workbookViewId="0" topLeftCell="A1">
      <pane xSplit="3" ySplit="11" topLeftCell="I12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J6" sqref="J6"/>
    </sheetView>
  </sheetViews>
  <sheetFormatPr defaultColWidth="9.00390625" defaultRowHeight="13.5"/>
  <cols>
    <col min="1" max="1" width="1.75390625" style="70" customWidth="1"/>
    <col min="2" max="2" width="13.375" style="70" customWidth="1"/>
    <col min="3" max="3" width="1.75390625" style="70" customWidth="1"/>
    <col min="4" max="15" width="15.25390625" style="70" customWidth="1"/>
    <col min="16" max="16" width="1.75390625" style="70" customWidth="1"/>
    <col min="17" max="17" width="13.375" style="70" customWidth="1"/>
    <col min="18" max="18" width="1.75390625" style="70" customWidth="1"/>
    <col min="19" max="16384" width="9.00390625" style="70" customWidth="1"/>
  </cols>
  <sheetData>
    <row r="1" ht="14.25">
      <c r="B1" s="66" t="s">
        <v>128</v>
      </c>
    </row>
    <row r="4" spans="1:18" ht="31.5" customHeight="1">
      <c r="A4" s="67"/>
      <c r="B4" s="68" t="s">
        <v>150</v>
      </c>
      <c r="C4" s="6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7.25">
      <c r="A5" s="67"/>
      <c r="B5" s="67"/>
      <c r="C5" s="67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" thickBot="1">
      <c r="A6" s="69"/>
      <c r="B6" s="36" t="s">
        <v>103</v>
      </c>
      <c r="C6" s="69"/>
      <c r="D6" s="36"/>
      <c r="E6" s="36"/>
      <c r="F6" s="36"/>
      <c r="G6" s="36"/>
      <c r="H6" s="36"/>
      <c r="I6" s="36"/>
      <c r="J6" s="36" t="s">
        <v>115</v>
      </c>
      <c r="K6" s="36"/>
      <c r="L6" s="36"/>
      <c r="M6" s="36"/>
      <c r="N6" s="36"/>
      <c r="O6" s="36"/>
      <c r="P6" s="69"/>
      <c r="Q6" s="69"/>
      <c r="R6" s="48" t="s">
        <v>1</v>
      </c>
    </row>
    <row r="7" spans="1:18" ht="13.5">
      <c r="A7" s="21"/>
      <c r="B7" s="22"/>
      <c r="C7" s="23"/>
      <c r="D7" s="19" t="s">
        <v>151</v>
      </c>
      <c r="E7" s="20"/>
      <c r="F7" s="26" t="s">
        <v>169</v>
      </c>
      <c r="G7" s="26" t="s">
        <v>184</v>
      </c>
      <c r="H7" s="12"/>
      <c r="I7" s="12"/>
      <c r="J7" s="12"/>
      <c r="K7" s="12"/>
      <c r="L7" s="11"/>
      <c r="M7" s="25"/>
      <c r="N7" s="53"/>
      <c r="O7" s="12"/>
      <c r="P7" s="22"/>
      <c r="Q7" s="21"/>
      <c r="R7" s="21"/>
    </row>
    <row r="8" spans="1:18" ht="13.5">
      <c r="A8" s="21"/>
      <c r="B8" s="22"/>
      <c r="C8" s="23"/>
      <c r="D8" s="27" t="s">
        <v>60</v>
      </c>
      <c r="E8" s="27" t="s">
        <v>61</v>
      </c>
      <c r="F8" s="13"/>
      <c r="G8" s="13"/>
      <c r="H8" s="13" t="s">
        <v>5</v>
      </c>
      <c r="I8" s="13"/>
      <c r="J8" s="13" t="s">
        <v>116</v>
      </c>
      <c r="K8" s="13" t="s">
        <v>186</v>
      </c>
      <c r="L8" s="13" t="s">
        <v>117</v>
      </c>
      <c r="M8" s="28" t="s">
        <v>65</v>
      </c>
      <c r="N8" s="42" t="s">
        <v>186</v>
      </c>
      <c r="O8" s="13"/>
      <c r="P8" s="22"/>
      <c r="Q8" s="21"/>
      <c r="R8" s="21"/>
    </row>
    <row r="9" spans="1:18" ht="13.5">
      <c r="A9" s="21"/>
      <c r="B9" s="38" t="s">
        <v>152</v>
      </c>
      <c r="C9" s="13"/>
      <c r="D9" s="13" t="s">
        <v>118</v>
      </c>
      <c r="E9" s="13" t="s">
        <v>119</v>
      </c>
      <c r="F9" s="13" t="s">
        <v>120</v>
      </c>
      <c r="G9" s="13" t="s">
        <v>121</v>
      </c>
      <c r="H9" s="13"/>
      <c r="I9" s="13"/>
      <c r="J9" s="13" t="s">
        <v>122</v>
      </c>
      <c r="K9" s="13" t="s">
        <v>123</v>
      </c>
      <c r="L9" s="13"/>
      <c r="M9" s="13" t="s">
        <v>124</v>
      </c>
      <c r="N9" s="42" t="s">
        <v>178</v>
      </c>
      <c r="O9" s="13"/>
      <c r="P9" s="22"/>
      <c r="Q9" s="64" t="s">
        <v>152</v>
      </c>
      <c r="R9" s="21"/>
    </row>
    <row r="10" spans="1:18" ht="13.5">
      <c r="A10" s="21"/>
      <c r="B10" s="22"/>
      <c r="C10" s="23"/>
      <c r="D10" s="13"/>
      <c r="E10" s="13"/>
      <c r="F10" s="13" t="s">
        <v>153</v>
      </c>
      <c r="G10" s="13"/>
      <c r="H10" s="13" t="s">
        <v>185</v>
      </c>
      <c r="I10" s="13"/>
      <c r="J10" s="13"/>
      <c r="K10" s="13"/>
      <c r="L10" s="13"/>
      <c r="M10" s="12" t="s">
        <v>125</v>
      </c>
      <c r="N10" s="42"/>
      <c r="O10" s="13"/>
      <c r="P10" s="11"/>
      <c r="Q10" s="21"/>
      <c r="R10" s="21"/>
    </row>
    <row r="11" spans="1:18" ht="14.25" thickBot="1">
      <c r="A11" s="29"/>
      <c r="B11" s="29"/>
      <c r="C11" s="30"/>
      <c r="D11" s="18"/>
      <c r="E11" s="18"/>
      <c r="F11" s="18"/>
      <c r="G11" s="18"/>
      <c r="H11" s="18"/>
      <c r="I11" s="18"/>
      <c r="J11" s="18"/>
      <c r="K11" s="18" t="s">
        <v>126</v>
      </c>
      <c r="L11" s="18" t="s">
        <v>127</v>
      </c>
      <c r="M11" s="18" t="s">
        <v>127</v>
      </c>
      <c r="N11" s="43"/>
      <c r="O11" s="18"/>
      <c r="P11" s="15"/>
      <c r="Q11" s="29"/>
      <c r="R11" s="29"/>
    </row>
    <row r="12" spans="1:17" s="81" customFormat="1" ht="52.5" customHeight="1">
      <c r="A12" s="71"/>
      <c r="B12" s="50" t="s">
        <v>42</v>
      </c>
      <c r="C12" s="72"/>
      <c r="D12" s="87">
        <v>1395</v>
      </c>
      <c r="E12" s="87">
        <v>0</v>
      </c>
      <c r="F12" s="88">
        <v>0</v>
      </c>
      <c r="G12" s="87">
        <v>260938</v>
      </c>
      <c r="H12" s="88">
        <v>29415368</v>
      </c>
      <c r="I12" s="88"/>
      <c r="J12" s="88">
        <v>190801</v>
      </c>
      <c r="K12" s="87">
        <v>46019</v>
      </c>
      <c r="L12" s="87">
        <v>78998</v>
      </c>
      <c r="M12" s="87">
        <v>5862</v>
      </c>
      <c r="N12" s="88">
        <v>307973</v>
      </c>
      <c r="O12" s="92"/>
      <c r="P12" s="80"/>
      <c r="Q12" s="50" t="s">
        <v>42</v>
      </c>
    </row>
    <row r="13" spans="1:17" s="81" customFormat="1" ht="35.25" customHeight="1">
      <c r="A13" s="71"/>
      <c r="B13" s="50" t="s">
        <v>43</v>
      </c>
      <c r="C13" s="72"/>
      <c r="D13" s="87">
        <v>0</v>
      </c>
      <c r="E13" s="87">
        <v>0</v>
      </c>
      <c r="F13" s="88">
        <v>0</v>
      </c>
      <c r="G13" s="87">
        <v>99366</v>
      </c>
      <c r="H13" s="88">
        <v>9395777</v>
      </c>
      <c r="I13" s="88"/>
      <c r="J13" s="88">
        <v>129996</v>
      </c>
      <c r="K13" s="87">
        <v>14854</v>
      </c>
      <c r="L13" s="87">
        <v>26006</v>
      </c>
      <c r="M13" s="87">
        <v>1831</v>
      </c>
      <c r="N13" s="88">
        <v>0</v>
      </c>
      <c r="O13" s="92"/>
      <c r="P13" s="80"/>
      <c r="Q13" s="50" t="s">
        <v>43</v>
      </c>
    </row>
    <row r="14" spans="1:17" s="81" customFormat="1" ht="35.25" customHeight="1">
      <c r="A14" s="71"/>
      <c r="B14" s="50" t="s">
        <v>44</v>
      </c>
      <c r="C14" s="72"/>
      <c r="D14" s="87">
        <v>0</v>
      </c>
      <c r="E14" s="87">
        <v>0</v>
      </c>
      <c r="F14" s="88">
        <v>0</v>
      </c>
      <c r="G14" s="87">
        <v>82318</v>
      </c>
      <c r="H14" s="88">
        <v>11380338</v>
      </c>
      <c r="I14" s="88"/>
      <c r="J14" s="88">
        <v>63218</v>
      </c>
      <c r="K14" s="87">
        <v>17023</v>
      </c>
      <c r="L14" s="87">
        <v>30776</v>
      </c>
      <c r="M14" s="87">
        <v>3018</v>
      </c>
      <c r="N14" s="88">
        <v>351749</v>
      </c>
      <c r="O14" s="92"/>
      <c r="P14" s="80"/>
      <c r="Q14" s="50" t="s">
        <v>44</v>
      </c>
    </row>
    <row r="15" spans="1:17" s="81" customFormat="1" ht="35.25" customHeight="1">
      <c r="A15" s="71"/>
      <c r="B15" s="50" t="s">
        <v>45</v>
      </c>
      <c r="C15" s="72"/>
      <c r="D15" s="87">
        <v>0</v>
      </c>
      <c r="E15" s="87">
        <v>0</v>
      </c>
      <c r="F15" s="88">
        <v>0</v>
      </c>
      <c r="G15" s="87">
        <v>67115</v>
      </c>
      <c r="H15" s="88">
        <v>7465015</v>
      </c>
      <c r="I15" s="88"/>
      <c r="J15" s="88">
        <v>81760</v>
      </c>
      <c r="K15" s="87">
        <v>11102</v>
      </c>
      <c r="L15" s="87">
        <v>19640</v>
      </c>
      <c r="M15" s="87">
        <v>1928</v>
      </c>
      <c r="N15" s="88">
        <v>264829</v>
      </c>
      <c r="O15" s="92"/>
      <c r="P15" s="80"/>
      <c r="Q15" s="50" t="s">
        <v>45</v>
      </c>
    </row>
    <row r="16" spans="1:17" s="81" customFormat="1" ht="35.25" customHeight="1">
      <c r="A16" s="71"/>
      <c r="B16" s="50" t="s">
        <v>46</v>
      </c>
      <c r="C16" s="72"/>
      <c r="D16" s="87">
        <v>0</v>
      </c>
      <c r="E16" s="87">
        <v>0</v>
      </c>
      <c r="F16" s="88">
        <v>0</v>
      </c>
      <c r="G16" s="87">
        <v>87421</v>
      </c>
      <c r="H16" s="88">
        <v>10217851</v>
      </c>
      <c r="I16" s="88"/>
      <c r="J16" s="88">
        <v>52997</v>
      </c>
      <c r="K16" s="87">
        <v>15583</v>
      </c>
      <c r="L16" s="87">
        <v>27006</v>
      </c>
      <c r="M16" s="87">
        <v>2160</v>
      </c>
      <c r="N16" s="88">
        <v>524313</v>
      </c>
      <c r="O16" s="92"/>
      <c r="P16" s="80"/>
      <c r="Q16" s="50" t="s">
        <v>46</v>
      </c>
    </row>
    <row r="17" spans="1:17" s="81" customFormat="1" ht="35.25" customHeight="1">
      <c r="A17" s="71"/>
      <c r="B17" s="50" t="s">
        <v>47</v>
      </c>
      <c r="C17" s="72"/>
      <c r="D17" s="87">
        <v>0</v>
      </c>
      <c r="E17" s="87">
        <v>0</v>
      </c>
      <c r="F17" s="88">
        <v>0</v>
      </c>
      <c r="G17" s="87">
        <v>25652</v>
      </c>
      <c r="H17" s="88">
        <v>5896670</v>
      </c>
      <c r="I17" s="88"/>
      <c r="J17" s="88">
        <v>39274</v>
      </c>
      <c r="K17" s="87">
        <v>8967</v>
      </c>
      <c r="L17" s="87">
        <v>16357</v>
      </c>
      <c r="M17" s="87">
        <v>1395</v>
      </c>
      <c r="N17" s="88">
        <v>72614</v>
      </c>
      <c r="O17" s="92"/>
      <c r="P17" s="80"/>
      <c r="Q17" s="50" t="s">
        <v>47</v>
      </c>
    </row>
    <row r="18" spans="1:17" s="81" customFormat="1" ht="35.25" customHeight="1">
      <c r="A18" s="71"/>
      <c r="B18" s="50" t="s">
        <v>132</v>
      </c>
      <c r="C18" s="72"/>
      <c r="D18" s="87">
        <v>0</v>
      </c>
      <c r="E18" s="87">
        <v>0</v>
      </c>
      <c r="F18" s="88">
        <v>0</v>
      </c>
      <c r="G18" s="87">
        <v>158303</v>
      </c>
      <c r="H18" s="88">
        <v>4841757</v>
      </c>
      <c r="I18" s="88"/>
      <c r="J18" s="88">
        <v>28646</v>
      </c>
      <c r="K18" s="87">
        <v>7294</v>
      </c>
      <c r="L18" s="87">
        <v>13334</v>
      </c>
      <c r="M18" s="87">
        <v>907</v>
      </c>
      <c r="N18" s="88">
        <v>0</v>
      </c>
      <c r="O18" s="92"/>
      <c r="P18" s="80"/>
      <c r="Q18" s="50" t="s">
        <v>132</v>
      </c>
    </row>
    <row r="19" spans="1:17" s="81" customFormat="1" ht="35.25" customHeight="1">
      <c r="A19" s="71"/>
      <c r="B19" s="50" t="s">
        <v>133</v>
      </c>
      <c r="C19" s="72"/>
      <c r="D19" s="87">
        <v>0</v>
      </c>
      <c r="E19" s="87">
        <v>0</v>
      </c>
      <c r="F19" s="88">
        <v>0</v>
      </c>
      <c r="G19" s="87">
        <v>81103</v>
      </c>
      <c r="H19" s="88">
        <v>8230185</v>
      </c>
      <c r="I19" s="88"/>
      <c r="J19" s="88">
        <v>39087</v>
      </c>
      <c r="K19" s="87">
        <v>11973</v>
      </c>
      <c r="L19" s="87">
        <v>21557</v>
      </c>
      <c r="M19" s="87">
        <v>2257</v>
      </c>
      <c r="N19" s="88">
        <v>2946</v>
      </c>
      <c r="O19" s="92"/>
      <c r="P19" s="80"/>
      <c r="Q19" s="50" t="s">
        <v>133</v>
      </c>
    </row>
    <row r="20" spans="1:17" s="81" customFormat="1" ht="35.25" customHeight="1">
      <c r="A20" s="71"/>
      <c r="B20" s="50" t="s">
        <v>134</v>
      </c>
      <c r="C20" s="72"/>
      <c r="D20" s="87">
        <v>0</v>
      </c>
      <c r="E20" s="87">
        <v>0</v>
      </c>
      <c r="F20" s="88">
        <v>0</v>
      </c>
      <c r="G20" s="87">
        <v>26759</v>
      </c>
      <c r="H20" s="88">
        <v>4329015</v>
      </c>
      <c r="I20" s="88"/>
      <c r="J20" s="88">
        <v>59121</v>
      </c>
      <c r="K20" s="87">
        <v>6308</v>
      </c>
      <c r="L20" s="87">
        <v>11331</v>
      </c>
      <c r="M20" s="87">
        <v>1027</v>
      </c>
      <c r="N20" s="88">
        <v>30000</v>
      </c>
      <c r="O20" s="92"/>
      <c r="P20" s="80"/>
      <c r="Q20" s="50" t="s">
        <v>134</v>
      </c>
    </row>
    <row r="21" spans="1:17" s="81" customFormat="1" ht="35.25" customHeight="1">
      <c r="A21" s="71"/>
      <c r="B21" s="50" t="s">
        <v>135</v>
      </c>
      <c r="C21" s="72"/>
      <c r="D21" s="87">
        <v>0</v>
      </c>
      <c r="E21" s="87">
        <v>726</v>
      </c>
      <c r="F21" s="88">
        <v>0</v>
      </c>
      <c r="G21" s="87">
        <v>98284</v>
      </c>
      <c r="H21" s="88">
        <v>4551648</v>
      </c>
      <c r="I21" s="88"/>
      <c r="J21" s="88">
        <v>43742</v>
      </c>
      <c r="K21" s="87">
        <v>7110</v>
      </c>
      <c r="L21" s="87">
        <v>12648</v>
      </c>
      <c r="M21" s="87">
        <v>1303</v>
      </c>
      <c r="N21" s="88">
        <v>4000</v>
      </c>
      <c r="O21" s="92"/>
      <c r="P21" s="80"/>
      <c r="Q21" s="50" t="s">
        <v>135</v>
      </c>
    </row>
    <row r="22" spans="1:17" s="81" customFormat="1" ht="35.25" customHeight="1">
      <c r="A22" s="71"/>
      <c r="B22" s="50" t="s">
        <v>136</v>
      </c>
      <c r="C22" s="72"/>
      <c r="D22" s="87">
        <v>0</v>
      </c>
      <c r="E22" s="87">
        <v>0</v>
      </c>
      <c r="F22" s="88">
        <v>0</v>
      </c>
      <c r="G22" s="87">
        <v>79398</v>
      </c>
      <c r="H22" s="88">
        <v>5718914</v>
      </c>
      <c r="I22" s="88"/>
      <c r="J22" s="88">
        <v>67699</v>
      </c>
      <c r="K22" s="87">
        <v>8096</v>
      </c>
      <c r="L22" s="87">
        <v>14845</v>
      </c>
      <c r="M22" s="87">
        <v>1213</v>
      </c>
      <c r="N22" s="88">
        <v>0</v>
      </c>
      <c r="O22" s="92"/>
      <c r="P22" s="80"/>
      <c r="Q22" s="50" t="s">
        <v>136</v>
      </c>
    </row>
    <row r="23" spans="1:17" s="81" customFormat="1" ht="35.25" customHeight="1">
      <c r="A23" s="71"/>
      <c r="B23" s="50" t="s">
        <v>137</v>
      </c>
      <c r="C23" s="72"/>
      <c r="D23" s="87">
        <v>0</v>
      </c>
      <c r="E23" s="87">
        <v>0</v>
      </c>
      <c r="F23" s="88">
        <v>0</v>
      </c>
      <c r="G23" s="87">
        <v>94030</v>
      </c>
      <c r="H23" s="88">
        <v>10571928</v>
      </c>
      <c r="I23" s="88"/>
      <c r="J23" s="88">
        <v>173662</v>
      </c>
      <c r="K23" s="87">
        <v>14814</v>
      </c>
      <c r="L23" s="87">
        <v>27221</v>
      </c>
      <c r="M23" s="87">
        <v>2317</v>
      </c>
      <c r="N23" s="88">
        <v>359184</v>
      </c>
      <c r="O23" s="92"/>
      <c r="P23" s="80"/>
      <c r="Q23" s="50" t="s">
        <v>137</v>
      </c>
    </row>
    <row r="24" spans="1:17" s="81" customFormat="1" ht="35.25" customHeight="1">
      <c r="A24" s="71"/>
      <c r="B24" s="50" t="s">
        <v>138</v>
      </c>
      <c r="C24" s="72"/>
      <c r="D24" s="87">
        <v>3400</v>
      </c>
      <c r="E24" s="87">
        <v>0</v>
      </c>
      <c r="F24" s="88">
        <v>0</v>
      </c>
      <c r="G24" s="87">
        <v>48404</v>
      </c>
      <c r="H24" s="88">
        <v>3691580</v>
      </c>
      <c r="I24" s="88"/>
      <c r="J24" s="88">
        <v>42699</v>
      </c>
      <c r="K24" s="87">
        <v>5322</v>
      </c>
      <c r="L24" s="87">
        <v>9402</v>
      </c>
      <c r="M24" s="87">
        <v>1014</v>
      </c>
      <c r="N24" s="88">
        <v>120356</v>
      </c>
      <c r="O24" s="92"/>
      <c r="P24" s="80"/>
      <c r="Q24" s="50" t="s">
        <v>138</v>
      </c>
    </row>
    <row r="25" spans="1:17" s="81" customFormat="1" ht="52.5" customHeight="1">
      <c r="A25" s="71"/>
      <c r="B25" s="51" t="s">
        <v>148</v>
      </c>
      <c r="C25" s="73"/>
      <c r="D25" s="87">
        <f>SUM(D12:D24)</f>
        <v>4795</v>
      </c>
      <c r="E25" s="87">
        <f>SUM(E12:E24)</f>
        <v>726</v>
      </c>
      <c r="F25" s="88">
        <f>SUM(F12:F24)</f>
        <v>0</v>
      </c>
      <c r="G25" s="87">
        <f>SUM(G12:G24)</f>
        <v>1209091</v>
      </c>
      <c r="H25" s="87">
        <f>SUM(H12:H24)</f>
        <v>115706046</v>
      </c>
      <c r="I25" s="87"/>
      <c r="J25" s="88">
        <f>SUM(J12:J24)</f>
        <v>1012702</v>
      </c>
      <c r="K25" s="87">
        <f>SUM(K12:K24)</f>
        <v>174465</v>
      </c>
      <c r="L25" s="87">
        <f>SUM(L12:L24)</f>
        <v>309121</v>
      </c>
      <c r="M25" s="87">
        <f>SUM(M12:M24)</f>
        <v>26232</v>
      </c>
      <c r="N25" s="88">
        <v>1765118</v>
      </c>
      <c r="O25" s="92"/>
      <c r="P25" s="80"/>
      <c r="Q25" s="51" t="s">
        <v>148</v>
      </c>
    </row>
    <row r="26" spans="1:17" s="81" customFormat="1" ht="52.5" customHeight="1">
      <c r="A26" s="71"/>
      <c r="B26" s="50" t="s">
        <v>48</v>
      </c>
      <c r="C26" s="72"/>
      <c r="D26" s="87">
        <v>0</v>
      </c>
      <c r="E26" s="87">
        <v>0</v>
      </c>
      <c r="F26" s="88">
        <v>0</v>
      </c>
      <c r="G26" s="87">
        <v>26638</v>
      </c>
      <c r="H26" s="88">
        <v>1930910</v>
      </c>
      <c r="I26" s="88"/>
      <c r="J26" s="88">
        <v>24176</v>
      </c>
      <c r="K26" s="87">
        <v>3063</v>
      </c>
      <c r="L26" s="87">
        <v>5485</v>
      </c>
      <c r="M26" s="87">
        <v>674</v>
      </c>
      <c r="N26" s="88">
        <v>30086</v>
      </c>
      <c r="O26" s="92"/>
      <c r="P26" s="80"/>
      <c r="Q26" s="50" t="s">
        <v>48</v>
      </c>
    </row>
    <row r="27" spans="1:17" s="81" customFormat="1" ht="35.25" customHeight="1">
      <c r="A27" s="71"/>
      <c r="B27" s="50" t="s">
        <v>49</v>
      </c>
      <c r="C27" s="72"/>
      <c r="D27" s="87">
        <v>0</v>
      </c>
      <c r="E27" s="87">
        <v>0</v>
      </c>
      <c r="F27" s="88">
        <v>0</v>
      </c>
      <c r="G27" s="87">
        <v>1068</v>
      </c>
      <c r="H27" s="88">
        <v>1028965</v>
      </c>
      <c r="I27" s="88"/>
      <c r="J27" s="88">
        <v>6926</v>
      </c>
      <c r="K27" s="87">
        <v>1396</v>
      </c>
      <c r="L27" s="87">
        <v>2620</v>
      </c>
      <c r="M27" s="87">
        <v>375</v>
      </c>
      <c r="N27" s="88">
        <v>90236</v>
      </c>
      <c r="O27" s="92"/>
      <c r="P27" s="80"/>
      <c r="Q27" s="50" t="s">
        <v>49</v>
      </c>
    </row>
    <row r="28" spans="1:17" s="81" customFormat="1" ht="35.25" customHeight="1">
      <c r="A28" s="71"/>
      <c r="B28" s="50" t="s">
        <v>141</v>
      </c>
      <c r="C28" s="72"/>
      <c r="D28" s="87">
        <v>0</v>
      </c>
      <c r="E28" s="87">
        <v>0</v>
      </c>
      <c r="F28" s="88">
        <v>0</v>
      </c>
      <c r="G28" s="87">
        <v>15284</v>
      </c>
      <c r="H28" s="88">
        <v>1703561</v>
      </c>
      <c r="I28" s="88"/>
      <c r="J28" s="88">
        <v>29855</v>
      </c>
      <c r="K28" s="87">
        <v>2513</v>
      </c>
      <c r="L28" s="87">
        <v>4780</v>
      </c>
      <c r="M28" s="87">
        <v>492</v>
      </c>
      <c r="N28" s="88">
        <v>64029</v>
      </c>
      <c r="O28" s="92"/>
      <c r="P28" s="80"/>
      <c r="Q28" s="50" t="s">
        <v>141</v>
      </c>
    </row>
    <row r="29" spans="1:17" s="81" customFormat="1" ht="35.25" customHeight="1">
      <c r="A29" s="71"/>
      <c r="B29" s="50" t="s">
        <v>50</v>
      </c>
      <c r="C29" s="72"/>
      <c r="D29" s="87">
        <v>0</v>
      </c>
      <c r="E29" s="87">
        <v>0</v>
      </c>
      <c r="F29" s="88">
        <v>0</v>
      </c>
      <c r="G29" s="87">
        <v>7653</v>
      </c>
      <c r="H29" s="88">
        <v>786097</v>
      </c>
      <c r="I29" s="88"/>
      <c r="J29" s="88">
        <v>13221</v>
      </c>
      <c r="K29" s="87">
        <v>1135</v>
      </c>
      <c r="L29" s="87">
        <v>2179</v>
      </c>
      <c r="M29" s="87">
        <v>184</v>
      </c>
      <c r="N29" s="88">
        <v>23445</v>
      </c>
      <c r="O29" s="92"/>
      <c r="P29" s="80"/>
      <c r="Q29" s="50" t="s">
        <v>50</v>
      </c>
    </row>
    <row r="30" spans="1:17" s="81" customFormat="1" ht="35.25" customHeight="1">
      <c r="A30" s="71"/>
      <c r="B30" s="50" t="s">
        <v>51</v>
      </c>
      <c r="C30" s="72"/>
      <c r="D30" s="87">
        <v>0</v>
      </c>
      <c r="E30" s="87">
        <v>0</v>
      </c>
      <c r="F30" s="88">
        <v>0</v>
      </c>
      <c r="G30" s="87">
        <v>25785</v>
      </c>
      <c r="H30" s="88">
        <v>873900</v>
      </c>
      <c r="I30" s="88"/>
      <c r="J30" s="88">
        <v>22387</v>
      </c>
      <c r="K30" s="87">
        <v>1172</v>
      </c>
      <c r="L30" s="87">
        <v>2406</v>
      </c>
      <c r="M30" s="87">
        <v>162</v>
      </c>
      <c r="N30" s="88">
        <v>2086</v>
      </c>
      <c r="O30" s="92"/>
      <c r="P30" s="80"/>
      <c r="Q30" s="50" t="s">
        <v>51</v>
      </c>
    </row>
    <row r="31" spans="1:17" s="81" customFormat="1" ht="35.25" customHeight="1">
      <c r="A31" s="71"/>
      <c r="B31" s="50" t="s">
        <v>52</v>
      </c>
      <c r="C31" s="72"/>
      <c r="D31" s="87">
        <v>0</v>
      </c>
      <c r="E31" s="87">
        <v>0</v>
      </c>
      <c r="F31" s="88">
        <v>0</v>
      </c>
      <c r="G31" s="87">
        <v>12840</v>
      </c>
      <c r="H31" s="88">
        <v>792341</v>
      </c>
      <c r="I31" s="88"/>
      <c r="J31" s="88">
        <v>12809</v>
      </c>
      <c r="K31" s="87">
        <v>1099</v>
      </c>
      <c r="L31" s="87">
        <v>1943</v>
      </c>
      <c r="M31" s="87">
        <v>255</v>
      </c>
      <c r="N31" s="88">
        <v>52267</v>
      </c>
      <c r="O31" s="92"/>
      <c r="P31" s="80"/>
      <c r="Q31" s="50" t="s">
        <v>52</v>
      </c>
    </row>
    <row r="32" spans="1:17" s="81" customFormat="1" ht="52.5" customHeight="1">
      <c r="A32" s="71"/>
      <c r="B32" s="51" t="s">
        <v>149</v>
      </c>
      <c r="C32" s="73"/>
      <c r="D32" s="87">
        <f>SUM(D26:D31)</f>
        <v>0</v>
      </c>
      <c r="E32" s="87">
        <f>SUM(E26:E31)</f>
        <v>0</v>
      </c>
      <c r="F32" s="88">
        <f>SUM(F26:F31)</f>
        <v>0</v>
      </c>
      <c r="G32" s="87">
        <f>SUM(G26:G31)</f>
        <v>89268</v>
      </c>
      <c r="H32" s="87">
        <f>SUM(H26:H31)</f>
        <v>7115774</v>
      </c>
      <c r="I32" s="87"/>
      <c r="J32" s="88">
        <f>SUM(J26:J31)</f>
        <v>109374</v>
      </c>
      <c r="K32" s="87">
        <f>SUM(K26:K31)</f>
        <v>10378</v>
      </c>
      <c r="L32" s="87">
        <f>SUM(L26:L31)</f>
        <v>19413</v>
      </c>
      <c r="M32" s="87">
        <f>SUM(M26:M31)</f>
        <v>2142</v>
      </c>
      <c r="N32" s="88">
        <v>153217</v>
      </c>
      <c r="O32" s="92"/>
      <c r="P32" s="80"/>
      <c r="Q32" s="51" t="s">
        <v>149</v>
      </c>
    </row>
    <row r="33" spans="1:17" s="81" customFormat="1" ht="52.5" customHeight="1">
      <c r="A33" s="71"/>
      <c r="B33" s="51" t="s">
        <v>139</v>
      </c>
      <c r="C33" s="73"/>
      <c r="D33" s="87">
        <f>D25+D32</f>
        <v>4795</v>
      </c>
      <c r="E33" s="87">
        <f>E25+E32</f>
        <v>726</v>
      </c>
      <c r="F33" s="88">
        <f>F25+F32</f>
        <v>0</v>
      </c>
      <c r="G33" s="87">
        <f>G25+G32</f>
        <v>1298359</v>
      </c>
      <c r="H33" s="87">
        <f>H25+H32</f>
        <v>122821820</v>
      </c>
      <c r="I33" s="87"/>
      <c r="J33" s="88">
        <f>J25+J32</f>
        <v>1122076</v>
      </c>
      <c r="K33" s="87">
        <f>K25+K32</f>
        <v>184843</v>
      </c>
      <c r="L33" s="87">
        <f>L25+L32</f>
        <v>328534</v>
      </c>
      <c r="M33" s="87">
        <f>M25+M32</f>
        <v>28374</v>
      </c>
      <c r="N33" s="88">
        <v>1918335</v>
      </c>
      <c r="O33" s="92"/>
      <c r="P33" s="80"/>
      <c r="Q33" s="51" t="s">
        <v>139</v>
      </c>
    </row>
    <row r="34" spans="1:18" s="81" customFormat="1" ht="25.5" customHeight="1" thickBot="1">
      <c r="A34" s="74"/>
      <c r="B34" s="52"/>
      <c r="C34" s="75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4"/>
      <c r="P34" s="82"/>
      <c r="Q34" s="74"/>
      <c r="R34" s="82"/>
    </row>
    <row r="35" spans="4:15" ht="13.5"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</row>
    <row r="36" spans="4:15" ht="13.5"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4:15" ht="13.5"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</row>
  </sheetData>
  <printOptions/>
  <pageMargins left="0.984251968503937" right="0.7874015748031497" top="0.7480314960629921" bottom="0.6299212598425197" header="0.5118110236220472" footer="0.35433070866141736"/>
  <pageSetup horizontalDpi="240" verticalDpi="240" orientation="portrait" paperSize="9" scale="7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2012-03-14T05:37:17Z</cp:lastPrinted>
  <dcterms:created xsi:type="dcterms:W3CDTF">1996-12-27T11:06:01Z</dcterms:created>
  <dcterms:modified xsi:type="dcterms:W3CDTF">2013-03-28T06:17:06Z</dcterms:modified>
  <cp:category/>
  <cp:version/>
  <cp:contentType/>
  <cp:contentStatus/>
</cp:coreProperties>
</file>