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215" windowWidth="14070" windowHeight="4485" tabRatio="833" activeTab="0"/>
  </bookViews>
  <sheets>
    <sheet name="収益・資本" sheetId="1" r:id="rId1"/>
    <sheet name="施設業務" sheetId="2" r:id="rId2"/>
    <sheet name="貸借対照表" sheetId="3" r:id="rId3"/>
    <sheet name="損益計算書" sheetId="4" r:id="rId4"/>
    <sheet name="費用構成表" sheetId="5" r:id="rId5"/>
    <sheet name="資本的収支" sheetId="6" r:id="rId6"/>
    <sheet name="職員別給与表" sheetId="7" r:id="rId7"/>
    <sheet name="財務分析表" sheetId="8" r:id="rId8"/>
    <sheet name="経営分析表１" sheetId="9" r:id="rId9"/>
    <sheet name="経営分析表２" sheetId="10" r:id="rId10"/>
  </sheets>
  <definedNames>
    <definedName name="_xlnm.Print_Area" localSheetId="8">'経営分析表１'!$B$1:$AQ$44</definedName>
    <definedName name="_xlnm.Print_Area" localSheetId="9">'経営分析表２'!$B$1:$AU$32</definedName>
    <definedName name="_xlnm.Print_Area" localSheetId="7">'財務分析表'!$B$1:$P$16</definedName>
    <definedName name="_xlnm.Print_Area" localSheetId="1">'施設業務'!$B$1:$T$43</definedName>
    <definedName name="_xlnm.Print_Area" localSheetId="5">'資本的収支'!$B$1:$S$39</definedName>
    <definedName name="_xlnm.Print_Area" localSheetId="0">'収益・資本'!$B$1:$AK$42</definedName>
    <definedName name="_xlnm.Print_Area" localSheetId="6">'職員別給与表'!$B$1:$Q$47</definedName>
    <definedName name="_xlnm.Print_Area" localSheetId="3">'損益計算書'!$B$1:$BF$44</definedName>
    <definedName name="_xlnm.Print_Area" localSheetId="2">'貸借対照表'!$B$1:$S$33</definedName>
    <definedName name="_xlnm.Print_Area" localSheetId="4">'費用構成表'!$B$1:$AK$26</definedName>
  </definedNames>
  <calcPr fullCalcOnLoad="1"/>
</workbook>
</file>

<file path=xl/comments9.xml><?xml version="1.0" encoding="utf-8"?>
<comments xmlns="http://schemas.openxmlformats.org/spreadsheetml/2006/main">
  <authors>
    <author>滋賀県</author>
  </authors>
  <commentList>
    <comment ref="K4" authorId="0">
      <text>
        <r>
          <rPr>
            <b/>
            <sz val="9"/>
            <rFont val="ＭＳ Ｐゴシック"/>
            <family val="3"/>
          </rPr>
          <t>滋賀県:１６年度統計年鑑（CDデータ）から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<sst xmlns="http://schemas.openxmlformats.org/spreadsheetml/2006/main" count="1760" uniqueCount="665">
  <si>
    <t>近江八幡市</t>
  </si>
  <si>
    <t>（単位：千円）</t>
  </si>
  <si>
    <t>-</t>
  </si>
  <si>
    <t>単年度欠損金比率</t>
  </si>
  <si>
    <t>累積欠損金比率</t>
  </si>
  <si>
    <t>不良債務比率</t>
  </si>
  <si>
    <t>職員給与費</t>
  </si>
  <si>
    <t>（病院事業　　収益的収支決算のまとめ）</t>
  </si>
  <si>
    <t>病</t>
  </si>
  <si>
    <t>院</t>
  </si>
  <si>
    <t>大　　津　　市</t>
  </si>
  <si>
    <t>彦　　根　　市</t>
  </si>
  <si>
    <t>長　　浜　　市</t>
  </si>
  <si>
    <t>近 江 八 幡 市</t>
  </si>
  <si>
    <t>守　　山　　市</t>
  </si>
  <si>
    <t>計</t>
  </si>
  <si>
    <t>総収益</t>
  </si>
  <si>
    <t>総費用</t>
  </si>
  <si>
    <t>純利益</t>
  </si>
  <si>
    <t>純損失</t>
  </si>
  <si>
    <t>累積欠損金</t>
  </si>
  <si>
    <t>不良債務</t>
  </si>
  <si>
    <t>医業収益</t>
  </si>
  <si>
    <t>総収支比率</t>
  </si>
  <si>
    <t>経常収支比率</t>
  </si>
  <si>
    <t>（病院事業　　資本的収支決算のまとめ）</t>
  </si>
  <si>
    <t>資本的支出</t>
  </si>
  <si>
    <t>上部財源</t>
  </si>
  <si>
    <t>差引資金不足</t>
  </si>
  <si>
    <t>大　津　市</t>
  </si>
  <si>
    <t>彦　根　市</t>
  </si>
  <si>
    <t>長　浜　市</t>
  </si>
  <si>
    <t>守　山　市</t>
  </si>
  <si>
    <t>（単位：千円、％）</t>
  </si>
  <si>
    <t>増減率</t>
  </si>
  <si>
    <t>金　　額</t>
  </si>
  <si>
    <t>構成比</t>
  </si>
  <si>
    <t>　　   小           計</t>
  </si>
  <si>
    <t>（職員別給与表）　平均月額</t>
  </si>
  <si>
    <t>（単位：％）</t>
  </si>
  <si>
    <t>自己資本構成比率</t>
  </si>
  <si>
    <t>流動比率</t>
  </si>
  <si>
    <t>企業債償還元金</t>
  </si>
  <si>
    <t>企業債利息</t>
  </si>
  <si>
    <t>企業債元利償還金</t>
  </si>
  <si>
    <t>５００床以上</t>
  </si>
  <si>
    <t>２００床以上　３００床未満</t>
  </si>
  <si>
    <t>１００床以上　２００床未満</t>
  </si>
  <si>
    <t>５０　床　未　満</t>
  </si>
  <si>
    <t>全国黒字</t>
  </si>
  <si>
    <t>費</t>
  </si>
  <si>
    <t>用</t>
  </si>
  <si>
    <t>う ち 企 業 債 利 息</t>
  </si>
  <si>
    <t>構</t>
  </si>
  <si>
    <t>うち一時借入金利息</t>
  </si>
  <si>
    <t>成</t>
  </si>
  <si>
    <t>比</t>
  </si>
  <si>
    <t>(%)</t>
  </si>
  <si>
    <t>うちその他医療材料費</t>
  </si>
  <si>
    <t>一　　般　％</t>
  </si>
  <si>
    <t>結　　核　％</t>
  </si>
  <si>
    <t>(1)</t>
  </si>
  <si>
    <t>入　　院　人</t>
  </si>
  <si>
    <t>(2)</t>
  </si>
  <si>
    <t>一日平均患者数</t>
  </si>
  <si>
    <t>外　　来　人</t>
  </si>
  <si>
    <t>職員一</t>
  </si>
  <si>
    <t>(3)</t>
  </si>
  <si>
    <t>人一日</t>
  </si>
  <si>
    <t>当たり</t>
  </si>
  <si>
    <t>患者数</t>
  </si>
  <si>
    <t>(4)</t>
  </si>
  <si>
    <t>患者一人一日</t>
  </si>
  <si>
    <t>入　　院　円</t>
  </si>
  <si>
    <t>当たり診療収入</t>
  </si>
  <si>
    <t>外　　来　円</t>
  </si>
  <si>
    <t>(5)</t>
  </si>
  <si>
    <t>職員一人一日</t>
  </si>
  <si>
    <t>医　師　千円</t>
  </si>
  <si>
    <t>(6)</t>
  </si>
  <si>
    <t>投    薬　円</t>
  </si>
  <si>
    <t>当たり薬品費</t>
  </si>
  <si>
    <t>注    射　円</t>
  </si>
  <si>
    <t>(7)</t>
  </si>
  <si>
    <t>入院患者一人一日当たり給食材料費　円</t>
  </si>
  <si>
    <t>投   薬　％</t>
  </si>
  <si>
    <t>(8)</t>
  </si>
  <si>
    <t>注   射　％</t>
  </si>
  <si>
    <t>(9)</t>
  </si>
  <si>
    <t>(11)</t>
  </si>
  <si>
    <t>(12)</t>
  </si>
  <si>
    <t>(13)</t>
  </si>
  <si>
    <t>(14)</t>
  </si>
  <si>
    <t>平均在院日数（一般病床のみ）</t>
  </si>
  <si>
    <t>(15)</t>
  </si>
  <si>
    <t>平均外来一人当たり通院回数</t>
  </si>
  <si>
    <t>(16)</t>
  </si>
  <si>
    <t>(17)</t>
  </si>
  <si>
    <t>s</t>
  </si>
  <si>
    <t>（損益計算書）</t>
  </si>
  <si>
    <t>　　（うち患者外給食材料費）</t>
  </si>
  <si>
    <t>当年度未処分利益剰余金</t>
  </si>
  <si>
    <t xml:space="preserve">医業収支比率 </t>
  </si>
  <si>
    <t/>
  </si>
  <si>
    <t>守　　山　　市</t>
  </si>
  <si>
    <t>資本合計</t>
  </si>
  <si>
    <t>負債・資本合計</t>
  </si>
  <si>
    <t>（単位：千円）</t>
  </si>
  <si>
    <t>項　目</t>
  </si>
  <si>
    <t>(1)</t>
  </si>
  <si>
    <t>(2)</t>
  </si>
  <si>
    <t>(3)</t>
  </si>
  <si>
    <t>(4)</t>
  </si>
  <si>
    <t>(5)</t>
  </si>
  <si>
    <t>(6)</t>
  </si>
  <si>
    <t>(7)</t>
  </si>
  <si>
    <t>(Ａ)</t>
  </si>
  <si>
    <t>(9)</t>
  </si>
  <si>
    <t>(Ｅ)</t>
  </si>
  <si>
    <t>3.</t>
  </si>
  <si>
    <t>資本的収入額が資本的支出額に</t>
  </si>
  <si>
    <t>不足する額((E)-(D))</t>
  </si>
  <si>
    <t>(Ｆ)</t>
  </si>
  <si>
    <t>4.</t>
  </si>
  <si>
    <t>(Ｇ)</t>
  </si>
  <si>
    <t>5.</t>
  </si>
  <si>
    <t>補てん財源不足額(F)-(G)</t>
  </si>
  <si>
    <t>(Ｈ)</t>
  </si>
  <si>
    <t>6.</t>
  </si>
  <si>
    <t>補てん財源不足率((H)/(A)×100)</t>
  </si>
  <si>
    <t>7.</t>
  </si>
  <si>
    <t>団体名</t>
  </si>
  <si>
    <t>病床規模</t>
  </si>
  <si>
    <t>団 体 名</t>
  </si>
  <si>
    <t>年    度</t>
  </si>
  <si>
    <t>伊香郡
病院組合</t>
  </si>
  <si>
    <t xml:space="preserve"> 看護部門</t>
  </si>
  <si>
    <t>看護部門 千円</t>
  </si>
  <si>
    <t>病床100床当たり職員数</t>
  </si>
  <si>
    <t>伊香郡病院組合</t>
  </si>
  <si>
    <t>伊香郡病院組合</t>
  </si>
  <si>
    <t>看護師</t>
  </si>
  <si>
    <t>准看護師</t>
  </si>
  <si>
    <t>有</t>
  </si>
  <si>
    <t>済</t>
  </si>
  <si>
    <t>病床利用率</t>
  </si>
  <si>
    <t>計</t>
  </si>
  <si>
    <t>職員給与費</t>
  </si>
  <si>
    <t>（単位：千円、％）</t>
  </si>
  <si>
    <t>５００床未満</t>
  </si>
  <si>
    <t>一床当たりの
固定資産</t>
  </si>
  <si>
    <t>平均</t>
  </si>
  <si>
    <t>(床)</t>
  </si>
  <si>
    <t>(定数)</t>
  </si>
  <si>
    <t>救急病院の告示</t>
  </si>
  <si>
    <t>基準看護</t>
  </si>
  <si>
    <t>職員数</t>
  </si>
  <si>
    <t>医師</t>
  </si>
  <si>
    <t>事務職員</t>
  </si>
  <si>
    <t>給食職員</t>
  </si>
  <si>
    <t>薬剤職員</t>
  </si>
  <si>
    <t>看護助手</t>
  </si>
  <si>
    <t>Ｘ線職員</t>
  </si>
  <si>
    <t>臨床検査職員</t>
  </si>
  <si>
    <t>その他職員</t>
  </si>
  <si>
    <t>告示病床数</t>
  </si>
  <si>
    <t>当年度未処分利益剰</t>
  </si>
  <si>
    <t>基本給</t>
  </si>
  <si>
    <t>手当</t>
  </si>
  <si>
    <t>賃金</t>
  </si>
  <si>
    <t>退職給与費</t>
  </si>
  <si>
    <t>法定福利費</t>
  </si>
  <si>
    <t>うち翌年度へ繰越される支出の財源充当</t>
  </si>
  <si>
    <t>前年度許可債で
今年度収入分</t>
  </si>
  <si>
    <t>　　　   療養</t>
  </si>
  <si>
    <t>療　　養　％</t>
  </si>
  <si>
    <t>看護師</t>
  </si>
  <si>
    <t>准看護師</t>
  </si>
  <si>
    <t>能登川町</t>
  </si>
  <si>
    <t>甲賀市(水口市民病院)</t>
  </si>
  <si>
    <t>甲賀市(信楽中央病院)</t>
  </si>
  <si>
    <t>湖　　南　　市</t>
  </si>
  <si>
    <t>高　　島　　市</t>
  </si>
  <si>
    <t>公立甲賀病院組合</t>
  </si>
  <si>
    <t>甲賀市(水口市民病院)</t>
  </si>
  <si>
    <t>甲賀市</t>
  </si>
  <si>
    <t>(信楽中央病院)</t>
  </si>
  <si>
    <t>湖南市</t>
  </si>
  <si>
    <t>不採算地区病院</t>
  </si>
  <si>
    <t>高島市</t>
  </si>
  <si>
    <t>公立甲賀
病院組合</t>
  </si>
  <si>
    <t>伊香郡
病院組合</t>
  </si>
  <si>
    <t>甲賀市(水口市民病院)</t>
  </si>
  <si>
    <t>甲賀市(信楽中央病院)</t>
  </si>
  <si>
    <t>高　　島　　市</t>
  </si>
  <si>
    <t>公立甲賀病院組合</t>
  </si>
  <si>
    <t>甲　賀　市</t>
  </si>
  <si>
    <t>湖　南　市</t>
  </si>
  <si>
    <t>高　島　市</t>
  </si>
  <si>
    <t>公立甲賀
病院組合</t>
  </si>
  <si>
    <t>伊香郡
病院組合</t>
  </si>
  <si>
    <t>甲賀市
(信楽中央病院)</t>
  </si>
  <si>
    <t>(信楽中央病院)</t>
  </si>
  <si>
    <t>公立甲賀
病院組合</t>
  </si>
  <si>
    <t>公立甲賀
病院組合</t>
  </si>
  <si>
    <t>公立甲賀病院組合</t>
  </si>
  <si>
    <t>５０床以上　１００床未満</t>
  </si>
  <si>
    <t>５０床以上　１００床未満</t>
  </si>
  <si>
    <t>東近江市</t>
  </si>
  <si>
    <t>（蒲生病院）</t>
  </si>
  <si>
    <t>東近江市</t>
  </si>
  <si>
    <t>（能登川病院）</t>
  </si>
  <si>
    <t>東近江市</t>
  </si>
  <si>
    <t>東近江市（蒲生病院）</t>
  </si>
  <si>
    <t>東近江市（能登川病院）</t>
  </si>
  <si>
    <t>東近江市
（蒲生病院）</t>
  </si>
  <si>
    <t>東近江市
（能登川病院）</t>
  </si>
  <si>
    <t>（蒲生病院）</t>
  </si>
  <si>
    <t>（能登川病院）</t>
  </si>
  <si>
    <t>東近江市（蒲生病院）</t>
  </si>
  <si>
    <t>東近江市（能登川病院）</t>
  </si>
  <si>
    <t>東近江市
（蒲生病院）</t>
  </si>
  <si>
    <t>東近江市
（能登川病院）</t>
  </si>
  <si>
    <r>
      <t xml:space="preserve">甲　賀　市
</t>
    </r>
    <r>
      <rPr>
        <sz val="7"/>
        <rFont val="ＭＳ 明朝"/>
        <family val="1"/>
      </rPr>
      <t>(信楽中央病院)</t>
    </r>
  </si>
  <si>
    <t>看護学校生徒数</t>
  </si>
  <si>
    <t>（単位：千円、％）</t>
  </si>
  <si>
    <t>事業名</t>
  </si>
  <si>
    <t>病</t>
  </si>
  <si>
    <t>院</t>
  </si>
  <si>
    <t>団体名</t>
  </si>
  <si>
    <t>大　　津　　市</t>
  </si>
  <si>
    <t>彦　　根　　市</t>
  </si>
  <si>
    <t>長　　浜　　市</t>
  </si>
  <si>
    <t>近 江 八 幡 市</t>
  </si>
  <si>
    <t>合　　　　計</t>
  </si>
  <si>
    <t>項　目</t>
  </si>
  <si>
    <t>年　度</t>
  </si>
  <si>
    <t>項　目</t>
  </si>
  <si>
    <t>1.</t>
  </si>
  <si>
    <t>医業収益</t>
  </si>
  <si>
    <t>(Ａ)</t>
  </si>
  <si>
    <t>団体名</t>
  </si>
  <si>
    <t>1.</t>
  </si>
  <si>
    <t>固定資産</t>
  </si>
  <si>
    <t>(1)</t>
  </si>
  <si>
    <t>有形固定資産</t>
  </si>
  <si>
    <t>余金(未処理欠損金)</t>
  </si>
  <si>
    <t>不良債務</t>
  </si>
  <si>
    <t>事業名</t>
  </si>
  <si>
    <t>団体名</t>
  </si>
  <si>
    <t>項　目</t>
  </si>
  <si>
    <t>金額等</t>
  </si>
  <si>
    <t>項　目</t>
  </si>
  <si>
    <t>1.</t>
  </si>
  <si>
    <t>職員給与費</t>
  </si>
  <si>
    <t>(1)</t>
  </si>
  <si>
    <t>(1)</t>
  </si>
  <si>
    <t>(2)</t>
  </si>
  <si>
    <t>(3)</t>
  </si>
  <si>
    <t>(4)</t>
  </si>
  <si>
    <t>(5)</t>
  </si>
  <si>
    <t>2.</t>
  </si>
  <si>
    <t>支払利息</t>
  </si>
  <si>
    <t>（うち企業債利息）</t>
  </si>
  <si>
    <t>3.</t>
  </si>
  <si>
    <t>減価償却費</t>
  </si>
  <si>
    <t>4.</t>
  </si>
  <si>
    <t>修繕費</t>
  </si>
  <si>
    <t>5.</t>
  </si>
  <si>
    <t>医療材料費</t>
  </si>
  <si>
    <t>(1)</t>
  </si>
  <si>
    <t>薬品費</t>
  </si>
  <si>
    <t>ア</t>
  </si>
  <si>
    <t>投薬</t>
  </si>
  <si>
    <t>イ</t>
  </si>
  <si>
    <t>注射</t>
  </si>
  <si>
    <t>小計</t>
  </si>
  <si>
    <t>(2)</t>
  </si>
  <si>
    <t>その他医療材料費</t>
  </si>
  <si>
    <t>6.</t>
  </si>
  <si>
    <t>給食材料費(患者用)</t>
  </si>
  <si>
    <t>7.</t>
  </si>
  <si>
    <t>その他</t>
  </si>
  <si>
    <t>院</t>
  </si>
  <si>
    <t>団体名</t>
  </si>
  <si>
    <t>大津市</t>
  </si>
  <si>
    <t>彦根市</t>
  </si>
  <si>
    <t>長浜市</t>
  </si>
  <si>
    <t>近江八幡市</t>
  </si>
  <si>
    <t>守山市</t>
  </si>
  <si>
    <t>県　計</t>
  </si>
  <si>
    <t>計</t>
  </si>
  <si>
    <t>(Ｂ)</t>
  </si>
  <si>
    <t>(10)</t>
  </si>
  <si>
    <t>(Ｃ)</t>
  </si>
  <si>
    <t>純計（(A)-((B)+(C))）</t>
  </si>
  <si>
    <t>(Ｄ)</t>
  </si>
  <si>
    <t>2.</t>
  </si>
  <si>
    <t>資本的支出</t>
  </si>
  <si>
    <t>(1)</t>
  </si>
  <si>
    <t>建設改良費</t>
  </si>
  <si>
    <t>（うち職員給与費）</t>
  </si>
  <si>
    <t>(2)</t>
  </si>
  <si>
    <t>企業債償還金</t>
  </si>
  <si>
    <t>(3)</t>
  </si>
  <si>
    <t>他会計からの
長期借入金返還金</t>
  </si>
  <si>
    <t>(4)</t>
  </si>
  <si>
    <t>他会計への支出金</t>
  </si>
  <si>
    <t>(5)</t>
  </si>
  <si>
    <t>その他</t>
  </si>
  <si>
    <t>（Ｆ）の補てん財源</t>
  </si>
  <si>
    <t>過年度損益勘定留保資金</t>
  </si>
  <si>
    <t>当年度損益勘定留保資金</t>
  </si>
  <si>
    <t>当年度利益剰余金処分額</t>
  </si>
  <si>
    <t>繰越利益剰余金処分額</t>
  </si>
  <si>
    <t>積立金の取りくずし額</t>
  </si>
  <si>
    <t>繰越工事資金</t>
  </si>
  <si>
    <t>その他</t>
  </si>
  <si>
    <t>当年度許可債で未借入
または未発行の額</t>
  </si>
  <si>
    <t>病床規模</t>
  </si>
  <si>
    <t>団 体 名</t>
  </si>
  <si>
    <t>団 体 名</t>
  </si>
  <si>
    <t>項　　目</t>
  </si>
  <si>
    <t>年　　度</t>
  </si>
  <si>
    <t>平均</t>
  </si>
  <si>
    <t>職員給与費</t>
  </si>
  <si>
    <t>うち基本給</t>
  </si>
  <si>
    <t>うち手当</t>
  </si>
  <si>
    <t>支払利息</t>
  </si>
  <si>
    <t>-</t>
  </si>
  <si>
    <t>減価償却費</t>
  </si>
  <si>
    <t>医療材料費</t>
  </si>
  <si>
    <t>うち薬品費</t>
  </si>
  <si>
    <t>うち投薬</t>
  </si>
  <si>
    <t>うち注射</t>
  </si>
  <si>
    <t>給食材料費</t>
  </si>
  <si>
    <t>その他</t>
  </si>
  <si>
    <t>-</t>
  </si>
  <si>
    <t>感 染 症　％</t>
  </si>
  <si>
    <t>　　計　  ％</t>
  </si>
  <si>
    <t>　　計　　人</t>
  </si>
  <si>
    <t xml:space="preserve"> 医  師</t>
  </si>
  <si>
    <t>医　　師 千円</t>
  </si>
  <si>
    <t xml:space="preserve">薬品使用効率 </t>
  </si>
  <si>
    <t xml:space="preserve">   計    ％</t>
  </si>
  <si>
    <t>診 療 収 入 に
対 す る 割 合</t>
  </si>
  <si>
    <t>投薬注射収入 ％</t>
  </si>
  <si>
    <t>検査収入　 ％</t>
  </si>
  <si>
    <t>放射線収入　 ％</t>
  </si>
  <si>
    <t>済</t>
  </si>
  <si>
    <t>　</t>
  </si>
  <si>
    <t>（経 営 分 析 表 ２）</t>
  </si>
  <si>
    <t>４００床以上</t>
  </si>
  <si>
    <t>項　目</t>
  </si>
  <si>
    <t>項　目</t>
  </si>
  <si>
    <t>医業収益に
対する割合</t>
  </si>
  <si>
    <t>％</t>
  </si>
  <si>
    <t>(10)</t>
  </si>
  <si>
    <t>薬　品　費</t>
  </si>
  <si>
    <t>％</t>
  </si>
  <si>
    <t>(10)</t>
  </si>
  <si>
    <t>患者100人当たり検査件数</t>
  </si>
  <si>
    <t>件</t>
  </si>
  <si>
    <t>患者100人当たり検査件数</t>
  </si>
  <si>
    <t>患者100人当たり放射線件数</t>
  </si>
  <si>
    <t>医師</t>
  </si>
  <si>
    <t>人</t>
  </si>
  <si>
    <t>医師</t>
  </si>
  <si>
    <t>看護部門</t>
  </si>
  <si>
    <t>看護部門</t>
  </si>
  <si>
    <t>薬剤部門</t>
  </si>
  <si>
    <t>事務部門</t>
  </si>
  <si>
    <t>給食部門</t>
  </si>
  <si>
    <t>放射線部門</t>
  </si>
  <si>
    <t>臨床検査部門</t>
  </si>
  <si>
    <t>その他部門</t>
  </si>
  <si>
    <t>全職員</t>
  </si>
  <si>
    <t>全  職  員</t>
  </si>
  <si>
    <t xml:space="preserve">償却資産  </t>
  </si>
  <si>
    <t>千円</t>
  </si>
  <si>
    <t>うち建物</t>
  </si>
  <si>
    <t>うち備品</t>
  </si>
  <si>
    <t>他会計繰入金対医業収益比率</t>
  </si>
  <si>
    <t>％</t>
  </si>
  <si>
    <t>収益的収支に係る他会計繰入金</t>
  </si>
  <si>
    <t>ａ</t>
  </si>
  <si>
    <t>資本的収支に係る他会計繰入金</t>
  </si>
  <si>
    <t>ｂ</t>
  </si>
  <si>
    <t>計</t>
  </si>
  <si>
    <t>ａ＋ｂ</t>
  </si>
  <si>
    <t>ｃ</t>
  </si>
  <si>
    <t>普通交付税算入額</t>
  </si>
  <si>
    <t>ｄ</t>
  </si>
  <si>
    <t>特別交付税算入額</t>
  </si>
  <si>
    <t>ｅ</t>
  </si>
  <si>
    <t>ｄ＋ｅ</t>
  </si>
  <si>
    <t>ｆ</t>
  </si>
  <si>
    <t xml:space="preserve"> ｃ－ｆ</t>
  </si>
  <si>
    <t>項　目</t>
  </si>
  <si>
    <t>病</t>
  </si>
  <si>
    <t>病</t>
  </si>
  <si>
    <t>院</t>
  </si>
  <si>
    <t>皆増</t>
  </si>
  <si>
    <t>皆減</t>
  </si>
  <si>
    <t xml:space="preserve"> </t>
  </si>
  <si>
    <t>年　度</t>
  </si>
  <si>
    <t>経常収益</t>
  </si>
  <si>
    <t>経常費用</t>
  </si>
  <si>
    <t>経常利益</t>
  </si>
  <si>
    <t>経常損失</t>
  </si>
  <si>
    <t>-</t>
  </si>
  <si>
    <t>（単位：千円）</t>
  </si>
  <si>
    <t>事業名</t>
  </si>
  <si>
    <t>団体名</t>
  </si>
  <si>
    <t>建設改良費</t>
  </si>
  <si>
    <t>企業債償還金</t>
  </si>
  <si>
    <t>その他</t>
  </si>
  <si>
    <t>内部資金</t>
  </si>
  <si>
    <t>外部資金</t>
  </si>
  <si>
    <t>企業債</t>
  </si>
  <si>
    <t>他会計出資金等</t>
  </si>
  <si>
    <t>-</t>
  </si>
  <si>
    <t>その他医療材料費</t>
  </si>
  <si>
    <t>（経 営 分 析 表 １）</t>
  </si>
  <si>
    <t>病床規模</t>
  </si>
  <si>
    <t>４００床以上</t>
  </si>
  <si>
    <t>-</t>
  </si>
  <si>
    <t>-</t>
  </si>
  <si>
    <t>-</t>
  </si>
  <si>
    <t>-</t>
  </si>
  <si>
    <t>（財 務 分 析 表）</t>
  </si>
  <si>
    <t>事業名</t>
  </si>
  <si>
    <t>項　目</t>
  </si>
  <si>
    <t>１.</t>
  </si>
  <si>
    <t>２.</t>
  </si>
  <si>
    <t>固 定 資 産 対 
長 期 資 本 比 率</t>
  </si>
  <si>
    <t>３.</t>
  </si>
  <si>
    <t>４.</t>
  </si>
  <si>
    <t>５.</t>
  </si>
  <si>
    <t>６.</t>
  </si>
  <si>
    <t>医 業 収 益 対 
医 業 費 用 比 率</t>
  </si>
  <si>
    <t>７.</t>
  </si>
  <si>
    <t>企 業 債 償 還 金 対 減 価 償 却 費 比 率</t>
  </si>
  <si>
    <t>料金収入に対する比率</t>
  </si>
  <si>
    <t>８.</t>
  </si>
  <si>
    <t>９.</t>
  </si>
  <si>
    <t>10.</t>
  </si>
  <si>
    <t>11.</t>
  </si>
  <si>
    <t>（単位：円）</t>
  </si>
  <si>
    <t>団体名</t>
  </si>
  <si>
    <t>項　目</t>
  </si>
  <si>
    <t>事務職員</t>
  </si>
  <si>
    <t>基本給</t>
  </si>
  <si>
    <t>手当</t>
  </si>
  <si>
    <t>計</t>
  </si>
  <si>
    <t>平均年齢</t>
  </si>
  <si>
    <t>(歳)</t>
  </si>
  <si>
    <t>平均勤続年数</t>
  </si>
  <si>
    <t>(年)</t>
  </si>
  <si>
    <t>医師</t>
  </si>
  <si>
    <t>基本給</t>
  </si>
  <si>
    <t>手当</t>
  </si>
  <si>
    <t>計</t>
  </si>
  <si>
    <t>平均年齢</t>
  </si>
  <si>
    <t>(歳)</t>
  </si>
  <si>
    <t>平均勤続年数</t>
  </si>
  <si>
    <t>(年)</t>
  </si>
  <si>
    <t>基本給</t>
  </si>
  <si>
    <t>手当</t>
  </si>
  <si>
    <t>計</t>
  </si>
  <si>
    <t>平均年齢</t>
  </si>
  <si>
    <t>(歳)</t>
  </si>
  <si>
    <t>平均勤続年数</t>
  </si>
  <si>
    <t>(年)</t>
  </si>
  <si>
    <t>医療技術員</t>
  </si>
  <si>
    <t>基本給</t>
  </si>
  <si>
    <t>手当</t>
  </si>
  <si>
    <t>計</t>
  </si>
  <si>
    <t>平均年齢</t>
  </si>
  <si>
    <t>(歳)</t>
  </si>
  <si>
    <t>平均勤続年数</t>
  </si>
  <si>
    <t>(年)</t>
  </si>
  <si>
    <t>その他の職員</t>
  </si>
  <si>
    <t>全職員</t>
  </si>
  <si>
    <t>（資 本 的 収 支）</t>
  </si>
  <si>
    <t>（単位：千円、％）</t>
  </si>
  <si>
    <t>事業名</t>
  </si>
  <si>
    <t>1.</t>
  </si>
  <si>
    <t>資本的収入</t>
  </si>
  <si>
    <t>企業債</t>
  </si>
  <si>
    <t>他会計出資金</t>
  </si>
  <si>
    <t>他会計借入金</t>
  </si>
  <si>
    <t>他会計(補助)負担金</t>
  </si>
  <si>
    <t>固定資産売却代金</t>
  </si>
  <si>
    <t>国庫（県）補助金</t>
  </si>
  <si>
    <t>工事負担金</t>
  </si>
  <si>
    <t>(8)</t>
  </si>
  <si>
    <t>（費 用 構 成 表）</t>
  </si>
  <si>
    <t>事業名</t>
  </si>
  <si>
    <t>団体名</t>
  </si>
  <si>
    <t>1.</t>
  </si>
  <si>
    <t>医業収益</t>
  </si>
  <si>
    <t>(Ａ)</t>
  </si>
  <si>
    <t>(1)</t>
  </si>
  <si>
    <t>料金収入</t>
  </si>
  <si>
    <t>(2)</t>
  </si>
  <si>
    <t>その他医業収益</t>
  </si>
  <si>
    <t>(うち他会計負担金)</t>
  </si>
  <si>
    <t>2.</t>
  </si>
  <si>
    <t>医業費用</t>
  </si>
  <si>
    <t>(Ｂ)</t>
  </si>
  <si>
    <t>職員給与費</t>
  </si>
  <si>
    <t>材料費</t>
  </si>
  <si>
    <t>(3)</t>
  </si>
  <si>
    <t>減価償却費</t>
  </si>
  <si>
    <t>(4)</t>
  </si>
  <si>
    <t>その他医業費用</t>
  </si>
  <si>
    <t>ア</t>
  </si>
  <si>
    <t>経費</t>
  </si>
  <si>
    <t>イ</t>
  </si>
  <si>
    <t>研究研修費</t>
  </si>
  <si>
    <t>ウ</t>
  </si>
  <si>
    <t>資産減耗費</t>
  </si>
  <si>
    <t>医業利益(損失)(A)-(B)</t>
  </si>
  <si>
    <t>(Ｃ)</t>
  </si>
  <si>
    <t>3.</t>
  </si>
  <si>
    <t>医業外収益</t>
  </si>
  <si>
    <t>(Ｄ)</t>
  </si>
  <si>
    <t>他会計補助金(負担金)</t>
  </si>
  <si>
    <t xml:space="preserve">国（県）補助金   </t>
  </si>
  <si>
    <t>-</t>
  </si>
  <si>
    <t>看護学院収益</t>
  </si>
  <si>
    <t>その他</t>
  </si>
  <si>
    <t>(うち患者外給食収益)</t>
  </si>
  <si>
    <t>4.</t>
  </si>
  <si>
    <t>医業外費用</t>
  </si>
  <si>
    <t>(Ｅ)</t>
  </si>
  <si>
    <t xml:space="preserve">支払利息 </t>
  </si>
  <si>
    <t>(うち一時借入金利息)</t>
  </si>
  <si>
    <t>(うち企業債利息)</t>
  </si>
  <si>
    <t>看護学院費用</t>
  </si>
  <si>
    <t xml:space="preserve">その他 </t>
  </si>
  <si>
    <t>(うち患者外給食材料費)</t>
  </si>
  <si>
    <t>医業外利益(損失)(D)-(E)</t>
  </si>
  <si>
    <t>(Ｆ)</t>
  </si>
  <si>
    <t>経常利益(損失)(C)+(F)</t>
  </si>
  <si>
    <t>(Ｇ)</t>
  </si>
  <si>
    <t>5.</t>
  </si>
  <si>
    <t>特別利益</t>
  </si>
  <si>
    <t>(Ｈ)</t>
  </si>
  <si>
    <t>(うち他会計繰入金)</t>
  </si>
  <si>
    <t>6.</t>
  </si>
  <si>
    <t>特別損失</t>
  </si>
  <si>
    <t>(Ｉ)</t>
  </si>
  <si>
    <t>当年度純利益(損失)(G)+(H)-(I)</t>
  </si>
  <si>
    <t>前年度繰越利益剰余金(欠損金)</t>
  </si>
  <si>
    <t>(未処理欠損金)</t>
  </si>
  <si>
    <t>(３条　他会計繰入金計)</t>
  </si>
  <si>
    <t>(2)</t>
  </si>
  <si>
    <t>無形固定資産</t>
  </si>
  <si>
    <t>(3)</t>
  </si>
  <si>
    <t>投資</t>
  </si>
  <si>
    <t>2.</t>
  </si>
  <si>
    <t>流動資産</t>
  </si>
  <si>
    <t>現金預金</t>
  </si>
  <si>
    <t>未収金</t>
  </si>
  <si>
    <t>貯蔵品</t>
  </si>
  <si>
    <t>(4)</t>
  </si>
  <si>
    <t>3.</t>
  </si>
  <si>
    <t>繰延勘定</t>
  </si>
  <si>
    <t>資産合計</t>
  </si>
  <si>
    <t>4.</t>
  </si>
  <si>
    <t>固定負債</t>
  </si>
  <si>
    <t>5.</t>
  </si>
  <si>
    <t>流動負債</t>
  </si>
  <si>
    <t>一時借入金</t>
  </si>
  <si>
    <t>未払金および未払費用</t>
  </si>
  <si>
    <t>負債合計</t>
  </si>
  <si>
    <t>6.</t>
  </si>
  <si>
    <t>資本金</t>
  </si>
  <si>
    <t>自己資本金</t>
  </si>
  <si>
    <t>借入資本金</t>
  </si>
  <si>
    <t>7.</t>
  </si>
  <si>
    <t>剰余金</t>
  </si>
  <si>
    <t>資本剰余金</t>
  </si>
  <si>
    <t>利益剰余金</t>
  </si>
  <si>
    <t>ア</t>
  </si>
  <si>
    <t>積立金</t>
  </si>
  <si>
    <t>イ</t>
  </si>
  <si>
    <t>（病院事業　施設業務の状況）</t>
  </si>
  <si>
    <t>項　目</t>
  </si>
  <si>
    <t>1.</t>
  </si>
  <si>
    <t>事業開始年月日</t>
  </si>
  <si>
    <t>S12. 4. 1</t>
  </si>
  <si>
    <t>M24. 4.26</t>
  </si>
  <si>
    <t>S19. 5.30</t>
  </si>
  <si>
    <t>S41. 4. 1</t>
  </si>
  <si>
    <t>S57. 2. 8</t>
  </si>
  <si>
    <t>S37. 5.13</t>
  </si>
  <si>
    <t>S56.10. 1</t>
  </si>
  <si>
    <t>S35. 4. 1</t>
  </si>
  <si>
    <t>S22. 5. 1</t>
  </si>
  <si>
    <t>S24. 5. 1</t>
  </si>
  <si>
    <t>-</t>
  </si>
  <si>
    <t>2.</t>
  </si>
  <si>
    <t>法適用年月日</t>
  </si>
  <si>
    <t>S39. 4. 1</t>
  </si>
  <si>
    <t>S37. 4. 1</t>
  </si>
  <si>
    <t>S36. 4. 1</t>
  </si>
  <si>
    <t>S41. 4. 1</t>
  </si>
  <si>
    <t>S57. 2. 8</t>
  </si>
  <si>
    <t>S43. 4. 1</t>
  </si>
  <si>
    <t>S56.10. 1</t>
  </si>
  <si>
    <t>S38. 4. 1</t>
  </si>
  <si>
    <t>-</t>
  </si>
  <si>
    <t>3.</t>
  </si>
  <si>
    <t>施設</t>
  </si>
  <si>
    <t>(1)</t>
  </si>
  <si>
    <t>病床数一般</t>
  </si>
  <si>
    <t>-</t>
  </si>
  <si>
    <t>　　　   結核</t>
  </si>
  <si>
    <t>　　　   精神</t>
  </si>
  <si>
    <t>　　　   感染症</t>
  </si>
  <si>
    <t>　　  　 計</t>
  </si>
  <si>
    <t>(2)</t>
  </si>
  <si>
    <t>病院建設延面積</t>
  </si>
  <si>
    <t>ア</t>
  </si>
  <si>
    <t>鉄筋ｺﾝｸﾘｰﾄ造</t>
  </si>
  <si>
    <t>(㎡)</t>
  </si>
  <si>
    <t>イ</t>
  </si>
  <si>
    <t>耐火構造</t>
  </si>
  <si>
    <t>(㎡)</t>
  </si>
  <si>
    <t>-</t>
  </si>
  <si>
    <t>ウ</t>
  </si>
  <si>
    <t>木造</t>
  </si>
  <si>
    <t>(㎡)</t>
  </si>
  <si>
    <t>-</t>
  </si>
  <si>
    <t>(3)</t>
  </si>
  <si>
    <t>付属施設</t>
  </si>
  <si>
    <t>診療所数</t>
  </si>
  <si>
    <t>-</t>
  </si>
  <si>
    <t>-</t>
  </si>
  <si>
    <t>(4)</t>
  </si>
  <si>
    <t>有</t>
  </si>
  <si>
    <t>-</t>
  </si>
  <si>
    <t>4.</t>
  </si>
  <si>
    <t>業務</t>
  </si>
  <si>
    <t>-</t>
  </si>
  <si>
    <t>(1)</t>
  </si>
  <si>
    <t>7:1</t>
  </si>
  <si>
    <t>10:1</t>
  </si>
  <si>
    <t>15:1</t>
  </si>
  <si>
    <t>13:1</t>
  </si>
  <si>
    <t>-</t>
  </si>
  <si>
    <t>(2)</t>
  </si>
  <si>
    <t>一日平均患者数</t>
  </si>
  <si>
    <t>(人)</t>
  </si>
  <si>
    <t>ア</t>
  </si>
  <si>
    <t>一日平均入院患者数</t>
  </si>
  <si>
    <t>イ</t>
  </si>
  <si>
    <t>一日平均外来患者数</t>
  </si>
  <si>
    <t>5.</t>
  </si>
  <si>
    <t>計</t>
  </si>
  <si>
    <t>（貸 借 対 照 表）</t>
  </si>
  <si>
    <t>－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</si>
</sst>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&quot;△&quot;#,##0.0"/>
    <numFmt numFmtId="178" formatCode="#,##0\ \ "/>
    <numFmt numFmtId="179" formatCode="#,##0\ "/>
    <numFmt numFmtId="180" formatCode="#,##0_ "/>
    <numFmt numFmtId="181" formatCode="#,##0.0_ "/>
    <numFmt numFmtId="182" formatCode="#,##0;[Red]&quot;△&quot;#,##0"/>
    <numFmt numFmtId="183" formatCode="#,##0.0;[Red]\-#,##0.0"/>
    <numFmt numFmtId="184" formatCode="0.0"/>
    <numFmt numFmtId="185" formatCode="#,##0_ ;[Red]\-#,##0\ "/>
    <numFmt numFmtId="186" formatCode="0.0_);[Red]\(0.0\)"/>
    <numFmt numFmtId="187" formatCode="0.00000"/>
    <numFmt numFmtId="188" formatCode="#,##0;[Red]\-#,##0;&quot;-&quot;"/>
    <numFmt numFmtId="189" formatCode="#,##0.0;[Red]&quot;△&quot;#,##0.0;&quot;-&quot;"/>
    <numFmt numFmtId="190" formatCode="#,##0;[Red]&quot;△&quot;#,##0;&quot;-&quot;"/>
    <numFmt numFmtId="191" formatCode="#,##0.00;[Red]&quot;△&quot;#,##0.00;&quot;-&quot;"/>
    <numFmt numFmtId="192" formatCode="#,##0.0_ ;[Red]\-#,##0.0\ "/>
    <numFmt numFmtId="193" formatCode="mmm\-yyyy"/>
    <numFmt numFmtId="194" formatCode="#,##0_);[Red]\(#,##0\)"/>
    <numFmt numFmtId="195" formatCode="#,##0;&quot;△&quot;#,##0;&quot;-&quot;"/>
    <numFmt numFmtId="196" formatCode="#,##0.0;&quot;△&quot;#,##0.0;&quot;-&quot;"/>
    <numFmt numFmtId="197" formatCode="#,##0.000;[Red]&quot;△&quot;#,##0.000;&quot;-&quot;"/>
    <numFmt numFmtId="198" formatCode="#,##0.0000;[Red]&quot;△&quot;#,##0.0000;&quot;-&quot;"/>
    <numFmt numFmtId="199" formatCode="#,##0.0_);[Red]\(#,##0.0\)"/>
    <numFmt numFmtId="200" formatCode="0;&quot;▲ &quot;0"/>
    <numFmt numFmtId="201" formatCode="#,##0;&quot;▲ &quot;#,##0"/>
    <numFmt numFmtId="202" formatCode="#,##0;&quot;△ &quot;#,##0"/>
    <numFmt numFmtId="203" formatCode="0.0;&quot;△ &quot;0.0"/>
  </numFmts>
  <fonts count="2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8"/>
      <name val="ＭＳ 明朝"/>
      <family val="1"/>
    </font>
    <font>
      <sz val="10"/>
      <name val="明朝"/>
      <family val="1"/>
    </font>
    <font>
      <sz val="12"/>
      <name val="ＭＳ 明朝"/>
      <family val="1"/>
    </font>
    <font>
      <sz val="12"/>
      <name val="明朝"/>
      <family val="1"/>
    </font>
    <font>
      <sz val="6"/>
      <name val="ＭＳ Ｐゴシック"/>
      <family val="3"/>
    </font>
    <font>
      <sz val="7"/>
      <name val="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name val="ＭＳ 明朝"/>
      <family val="1"/>
    </font>
    <font>
      <b/>
      <sz val="8"/>
      <name val="明朝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812">
    <xf numFmtId="0" fontId="0" fillId="0" borderId="0" xfId="0" applyAlignment="1">
      <alignment/>
    </xf>
    <xf numFmtId="190" fontId="9" fillId="2" borderId="1" xfId="0" applyNumberFormat="1" applyFont="1" applyFill="1" applyBorder="1" applyAlignment="1" applyProtection="1">
      <alignment vertical="center"/>
      <protection locked="0"/>
    </xf>
    <xf numFmtId="38" fontId="0" fillId="2" borderId="0" xfId="17" applyFont="1" applyFill="1" applyAlignment="1">
      <alignment vertical="center"/>
    </xf>
    <xf numFmtId="189" fontId="9" fillId="2" borderId="1" xfId="23" applyNumberFormat="1" applyFont="1" applyFill="1" applyBorder="1" applyAlignment="1">
      <alignment vertical="center"/>
      <protection/>
    </xf>
    <xf numFmtId="189" fontId="9" fillId="2" borderId="1" xfId="23" applyNumberFormat="1" applyFont="1" applyFill="1" applyBorder="1" applyAlignment="1">
      <alignment horizontal="right" vertical="center"/>
      <protection/>
    </xf>
    <xf numFmtId="189" fontId="9" fillId="2" borderId="2" xfId="23" applyNumberFormat="1" applyFont="1" applyFill="1" applyBorder="1" applyAlignment="1">
      <alignment vertical="center"/>
      <protection/>
    </xf>
    <xf numFmtId="38" fontId="9" fillId="2" borderId="1" xfId="17" applyFont="1" applyFill="1" applyBorder="1" applyAlignment="1">
      <alignment vertical="center"/>
    </xf>
    <xf numFmtId="176" fontId="9" fillId="2" borderId="1" xfId="23" applyNumberFormat="1" applyFont="1" applyFill="1" applyBorder="1" applyAlignment="1">
      <alignment vertical="center"/>
      <protection/>
    </xf>
    <xf numFmtId="176" fontId="9" fillId="2" borderId="2" xfId="23" applyNumberFormat="1" applyFont="1" applyFill="1" applyBorder="1" applyAlignment="1">
      <alignment vertical="center"/>
      <protection/>
    </xf>
    <xf numFmtId="3" fontId="9" fillId="2" borderId="1" xfId="23" applyNumberFormat="1" applyFont="1" applyFill="1" applyBorder="1" applyAlignment="1">
      <alignment vertical="center"/>
      <protection/>
    </xf>
    <xf numFmtId="3" fontId="9" fillId="2" borderId="2" xfId="23" applyNumberFormat="1" applyFont="1" applyFill="1" applyBorder="1" applyAlignment="1">
      <alignment vertical="center"/>
      <protection/>
    </xf>
    <xf numFmtId="176" fontId="9" fillId="2" borderId="3" xfId="23" applyNumberFormat="1" applyFont="1" applyFill="1" applyBorder="1" applyAlignment="1">
      <alignment vertical="center"/>
      <protection/>
    </xf>
    <xf numFmtId="189" fontId="9" fillId="2" borderId="4" xfId="23" applyNumberFormat="1" applyFont="1" applyFill="1" applyBorder="1" applyAlignment="1">
      <alignment vertical="center"/>
      <protection/>
    </xf>
    <xf numFmtId="189" fontId="9" fillId="2" borderId="4" xfId="23" applyNumberFormat="1" applyFont="1" applyFill="1" applyBorder="1" applyAlignment="1">
      <alignment horizontal="right" vertical="center"/>
      <protection/>
    </xf>
    <xf numFmtId="189" fontId="9" fillId="2" borderId="5" xfId="23" applyNumberFormat="1" applyFont="1" applyFill="1" applyBorder="1" applyAlignment="1">
      <alignment vertical="center"/>
      <protection/>
    </xf>
    <xf numFmtId="3" fontId="9" fillId="2" borderId="4" xfId="23" applyNumberFormat="1" applyFont="1" applyFill="1" applyBorder="1" applyAlignment="1">
      <alignment vertical="center"/>
      <protection/>
    </xf>
    <xf numFmtId="176" fontId="9" fillId="2" borderId="4" xfId="23" applyNumberFormat="1" applyFont="1" applyFill="1" applyBorder="1" applyAlignment="1">
      <alignment vertical="center"/>
      <protection/>
    </xf>
    <xf numFmtId="176" fontId="9" fillId="2" borderId="5" xfId="23" applyNumberFormat="1" applyFont="1" applyFill="1" applyBorder="1" applyAlignment="1">
      <alignment vertical="center"/>
      <protection/>
    </xf>
    <xf numFmtId="3" fontId="9" fillId="2" borderId="5" xfId="23" applyNumberFormat="1" applyFont="1" applyFill="1" applyBorder="1" applyAlignment="1">
      <alignment vertical="center"/>
      <protection/>
    </xf>
    <xf numFmtId="176" fontId="9" fillId="2" borderId="6" xfId="23" applyNumberFormat="1" applyFont="1" applyFill="1" applyBorder="1" applyAlignment="1">
      <alignment vertical="center"/>
      <protection/>
    </xf>
    <xf numFmtId="189" fontId="9" fillId="2" borderId="7" xfId="23" applyNumberFormat="1" applyFont="1" applyFill="1" applyBorder="1" applyAlignment="1">
      <alignment vertical="center"/>
      <protection/>
    </xf>
    <xf numFmtId="189" fontId="9" fillId="2" borderId="7" xfId="23" applyNumberFormat="1" applyFont="1" applyFill="1" applyBorder="1" applyAlignment="1">
      <alignment horizontal="right" vertical="center"/>
      <protection/>
    </xf>
    <xf numFmtId="189" fontId="9" fillId="2" borderId="8" xfId="23" applyNumberFormat="1" applyFont="1" applyFill="1" applyBorder="1" applyAlignment="1">
      <alignment vertical="center"/>
      <protection/>
    </xf>
    <xf numFmtId="3" fontId="9" fillId="2" borderId="7" xfId="23" applyNumberFormat="1" applyFont="1" applyFill="1" applyBorder="1" applyAlignment="1">
      <alignment vertical="center"/>
      <protection/>
    </xf>
    <xf numFmtId="176" fontId="9" fillId="2" borderId="7" xfId="23" applyNumberFormat="1" applyFont="1" applyFill="1" applyBorder="1" applyAlignment="1">
      <alignment vertical="center"/>
      <protection/>
    </xf>
    <xf numFmtId="176" fontId="9" fillId="2" borderId="8" xfId="23" applyNumberFormat="1" applyFont="1" applyFill="1" applyBorder="1" applyAlignment="1">
      <alignment vertical="center"/>
      <protection/>
    </xf>
    <xf numFmtId="3" fontId="9" fillId="2" borderId="8" xfId="23" applyNumberFormat="1" applyFont="1" applyFill="1" applyBorder="1" applyAlignment="1">
      <alignment vertical="center"/>
      <protection/>
    </xf>
    <xf numFmtId="176" fontId="9" fillId="2" borderId="9" xfId="23" applyNumberFormat="1" applyFont="1" applyFill="1" applyBorder="1" applyAlignment="1">
      <alignment vertical="center"/>
      <protection/>
    </xf>
    <xf numFmtId="189" fontId="9" fillId="2" borderId="2" xfId="23" applyNumberFormat="1" applyFont="1" applyFill="1" applyBorder="1" applyAlignment="1">
      <alignment horizontal="right" vertical="center"/>
      <protection/>
    </xf>
    <xf numFmtId="3" fontId="9" fillId="2" borderId="1" xfId="23" applyNumberFormat="1" applyFont="1" applyFill="1" applyBorder="1" applyAlignment="1">
      <alignment horizontal="right" vertical="center"/>
      <protection/>
    </xf>
    <xf numFmtId="3" fontId="9" fillId="2" borderId="2" xfId="23" applyNumberFormat="1" applyFont="1" applyFill="1" applyBorder="1" applyAlignment="1">
      <alignment horizontal="right" vertical="center"/>
      <protection/>
    </xf>
    <xf numFmtId="176" fontId="9" fillId="2" borderId="1" xfId="23" applyNumberFormat="1" applyFont="1" applyFill="1" applyBorder="1" applyAlignment="1">
      <alignment horizontal="right" vertical="center"/>
      <protection/>
    </xf>
    <xf numFmtId="182" fontId="9" fillId="2" borderId="3" xfId="23" applyNumberFormat="1" applyFont="1" applyFill="1" applyBorder="1" applyAlignment="1">
      <alignment horizontal="right" vertical="center"/>
      <protection/>
    </xf>
    <xf numFmtId="176" fontId="9" fillId="2" borderId="2" xfId="23" applyNumberFormat="1" applyFont="1" applyFill="1" applyBorder="1" applyAlignment="1">
      <alignment horizontal="right" vertical="center"/>
      <protection/>
    </xf>
    <xf numFmtId="189" fontId="9" fillId="2" borderId="5" xfId="23" applyNumberFormat="1" applyFont="1" applyFill="1" applyBorder="1" applyAlignment="1">
      <alignment horizontal="right" vertical="center"/>
      <protection/>
    </xf>
    <xf numFmtId="3" fontId="9" fillId="2" borderId="4" xfId="23" applyNumberFormat="1" applyFont="1" applyFill="1" applyBorder="1" applyAlignment="1">
      <alignment horizontal="right" vertical="center"/>
      <protection/>
    </xf>
    <xf numFmtId="3" fontId="9" fillId="2" borderId="5" xfId="23" applyNumberFormat="1" applyFont="1" applyFill="1" applyBorder="1" applyAlignment="1">
      <alignment horizontal="right" vertical="center"/>
      <protection/>
    </xf>
    <xf numFmtId="176" fontId="9" fillId="2" borderId="4" xfId="23" applyNumberFormat="1" applyFont="1" applyFill="1" applyBorder="1" applyAlignment="1">
      <alignment horizontal="right" vertical="center"/>
      <protection/>
    </xf>
    <xf numFmtId="176" fontId="9" fillId="2" borderId="5" xfId="23" applyNumberFormat="1" applyFont="1" applyFill="1" applyBorder="1" applyAlignment="1">
      <alignment horizontal="right" vertical="center"/>
      <protection/>
    </xf>
    <xf numFmtId="182" fontId="9" fillId="2" borderId="6" xfId="23" applyNumberFormat="1" applyFont="1" applyFill="1" applyBorder="1" applyAlignment="1">
      <alignment horizontal="right" vertical="center"/>
      <protection/>
    </xf>
    <xf numFmtId="189" fontId="9" fillId="2" borderId="8" xfId="23" applyNumberFormat="1" applyFont="1" applyFill="1" applyBorder="1" applyAlignment="1">
      <alignment horizontal="right" vertical="center"/>
      <protection/>
    </xf>
    <xf numFmtId="3" fontId="9" fillId="2" borderId="7" xfId="23" applyNumberFormat="1" applyFont="1" applyFill="1" applyBorder="1" applyAlignment="1">
      <alignment horizontal="right" vertical="center"/>
      <protection/>
    </xf>
    <xf numFmtId="3" fontId="9" fillId="2" borderId="8" xfId="23" applyNumberFormat="1" applyFont="1" applyFill="1" applyBorder="1" applyAlignment="1">
      <alignment horizontal="right" vertical="center"/>
      <protection/>
    </xf>
    <xf numFmtId="176" fontId="9" fillId="2" borderId="7" xfId="23" applyNumberFormat="1" applyFont="1" applyFill="1" applyBorder="1" applyAlignment="1">
      <alignment horizontal="right" vertical="center"/>
      <protection/>
    </xf>
    <xf numFmtId="176" fontId="9" fillId="2" borderId="8" xfId="23" applyNumberFormat="1" applyFont="1" applyFill="1" applyBorder="1" applyAlignment="1">
      <alignment horizontal="right" vertical="center"/>
      <protection/>
    </xf>
    <xf numFmtId="182" fontId="9" fillId="2" borderId="9" xfId="23" applyNumberFormat="1" applyFont="1" applyFill="1" applyBorder="1" applyAlignment="1">
      <alignment horizontal="right" vertical="center"/>
      <protection/>
    </xf>
    <xf numFmtId="0" fontId="10" fillId="2" borderId="0" xfId="23" applyFont="1" applyFill="1" applyAlignment="1">
      <alignment vertical="center"/>
      <protection/>
    </xf>
    <xf numFmtId="0" fontId="12" fillId="2" borderId="0" xfId="23" applyFont="1" applyFill="1" applyAlignment="1">
      <alignment vertical="center"/>
      <protection/>
    </xf>
    <xf numFmtId="0" fontId="16" fillId="2" borderId="0" xfId="23" applyFont="1" applyFill="1" applyAlignment="1">
      <alignment vertical="center"/>
      <protection/>
    </xf>
    <xf numFmtId="0" fontId="16" fillId="2" borderId="0" xfId="23" applyFont="1" applyFill="1" applyAlignment="1">
      <alignment horizontal="left" vertical="center"/>
      <protection/>
    </xf>
    <xf numFmtId="0" fontId="9" fillId="2" borderId="0" xfId="23" applyFont="1" applyFill="1" applyAlignment="1">
      <alignment vertical="center"/>
      <protection/>
    </xf>
    <xf numFmtId="0" fontId="9" fillId="2" borderId="0" xfId="23" applyFont="1" applyFill="1" applyAlignment="1">
      <alignment horizontal="left" vertical="center"/>
      <protection/>
    </xf>
    <xf numFmtId="0" fontId="9" fillId="2" borderId="0" xfId="23" applyFont="1" applyFill="1" applyAlignment="1">
      <alignment horizontal="right" vertical="center"/>
      <protection/>
    </xf>
    <xf numFmtId="0" fontId="9" fillId="2" borderId="10" xfId="23" applyFont="1" applyFill="1" applyBorder="1" applyAlignment="1">
      <alignment vertical="center"/>
      <protection/>
    </xf>
    <xf numFmtId="0" fontId="9" fillId="2" borderId="11" xfId="23" applyFont="1" applyFill="1" applyBorder="1" applyAlignment="1" quotePrefix="1">
      <alignment horizontal="left" vertical="center"/>
      <protection/>
    </xf>
    <xf numFmtId="0" fontId="9" fillId="2" borderId="12" xfId="23" applyFont="1" applyFill="1" applyBorder="1" applyAlignment="1" quotePrefix="1">
      <alignment horizontal="right" vertical="center"/>
      <protection/>
    </xf>
    <xf numFmtId="0" fontId="9" fillId="2" borderId="12" xfId="23" applyFont="1" applyFill="1" applyBorder="1" applyAlignment="1" quotePrefix="1">
      <alignment horizontal="left" vertical="center"/>
      <protection/>
    </xf>
    <xf numFmtId="0" fontId="9" fillId="2" borderId="13" xfId="23" applyFont="1" applyFill="1" applyBorder="1" applyAlignment="1">
      <alignment vertical="center"/>
      <protection/>
    </xf>
    <xf numFmtId="0" fontId="9" fillId="2" borderId="14" xfId="23" applyFont="1" applyFill="1" applyBorder="1" applyAlignment="1">
      <alignment horizontal="centerContinuous" vertical="center"/>
      <protection/>
    </xf>
    <xf numFmtId="0" fontId="9" fillId="2" borderId="14" xfId="23" applyFont="1" applyFill="1" applyBorder="1" applyAlignment="1">
      <alignment vertical="center"/>
      <protection/>
    </xf>
    <xf numFmtId="0" fontId="9" fillId="2" borderId="15" xfId="23" applyFont="1" applyFill="1" applyBorder="1" applyAlignment="1">
      <alignment horizontal="centerContinuous" vertical="center"/>
      <protection/>
    </xf>
    <xf numFmtId="0" fontId="9" fillId="2" borderId="16" xfId="23" applyFont="1" applyFill="1" applyBorder="1" applyAlignment="1" quotePrefix="1">
      <alignment horizontal="right" vertical="center"/>
      <protection/>
    </xf>
    <xf numFmtId="0" fontId="9" fillId="2" borderId="16" xfId="23" applyFont="1" applyFill="1" applyBorder="1" applyAlignment="1">
      <alignment horizontal="centerContinuous" vertical="center"/>
      <protection/>
    </xf>
    <xf numFmtId="0" fontId="9" fillId="2" borderId="13" xfId="23" applyFont="1" applyFill="1" applyBorder="1" applyAlignment="1">
      <alignment horizontal="centerContinuous" vertical="center"/>
      <protection/>
    </xf>
    <xf numFmtId="0" fontId="9" fillId="2" borderId="17" xfId="23" applyFont="1" applyFill="1" applyBorder="1" applyAlignment="1" quotePrefix="1">
      <alignment horizontal="left" vertical="center"/>
      <protection/>
    </xf>
    <xf numFmtId="0" fontId="9" fillId="2" borderId="0" xfId="23" applyFont="1" applyFill="1" applyBorder="1" applyAlignment="1" quotePrefix="1">
      <alignment horizontal="right" vertical="center"/>
      <protection/>
    </xf>
    <xf numFmtId="0" fontId="9" fillId="2" borderId="0" xfId="23" applyFont="1" applyFill="1" applyBorder="1" applyAlignment="1" quotePrefix="1">
      <alignment horizontal="left" vertical="center"/>
      <protection/>
    </xf>
    <xf numFmtId="0" fontId="9" fillId="2" borderId="18" xfId="23" applyFont="1" applyFill="1" applyBorder="1" applyAlignment="1" quotePrefix="1">
      <alignment horizontal="right" vertical="center"/>
      <protection/>
    </xf>
    <xf numFmtId="0" fontId="9" fillId="2" borderId="2" xfId="23" applyFont="1" applyFill="1" applyBorder="1" applyAlignment="1">
      <alignment horizontal="centerContinuous" vertical="center"/>
      <protection/>
    </xf>
    <xf numFmtId="0" fontId="9" fillId="2" borderId="19" xfId="23" applyFont="1" applyFill="1" applyBorder="1" applyAlignment="1">
      <alignment horizontal="centerContinuous" vertical="center"/>
      <protection/>
    </xf>
    <xf numFmtId="0" fontId="9" fillId="2" borderId="20" xfId="23" applyFont="1" applyFill="1" applyBorder="1" applyAlignment="1">
      <alignment horizontal="centerContinuous" vertical="center"/>
      <protection/>
    </xf>
    <xf numFmtId="0" fontId="9" fillId="2" borderId="21" xfId="23" applyFont="1" applyFill="1" applyBorder="1" applyAlignment="1">
      <alignment horizontal="centerContinuous" vertical="center"/>
      <protection/>
    </xf>
    <xf numFmtId="0" fontId="9" fillId="2" borderId="22" xfId="23" applyFont="1" applyFill="1" applyBorder="1" applyAlignment="1">
      <alignment horizontal="centerContinuous" vertical="center"/>
      <protection/>
    </xf>
    <xf numFmtId="0" fontId="9" fillId="2" borderId="18" xfId="23" applyFont="1" applyFill="1" applyBorder="1" applyAlignment="1">
      <alignment horizontal="centerContinuous" vertical="center"/>
      <protection/>
    </xf>
    <xf numFmtId="0" fontId="9" fillId="2" borderId="23" xfId="23" applyFont="1" applyFill="1" applyBorder="1" applyAlignment="1">
      <alignment horizontal="centerContinuous" vertical="center"/>
      <protection/>
    </xf>
    <xf numFmtId="0" fontId="9" fillId="2" borderId="24" xfId="23" applyFont="1" applyFill="1" applyBorder="1" applyAlignment="1">
      <alignment horizontal="centerContinuous" vertical="center"/>
      <protection/>
    </xf>
    <xf numFmtId="0" fontId="9" fillId="2" borderId="25" xfId="23" applyFont="1" applyFill="1" applyBorder="1" applyAlignment="1" quotePrefix="1">
      <alignment horizontal="left" vertical="center"/>
      <protection/>
    </xf>
    <xf numFmtId="0" fontId="9" fillId="2" borderId="20" xfId="23" applyFont="1" applyFill="1" applyBorder="1" applyAlignment="1" quotePrefix="1">
      <alignment horizontal="left" vertical="center"/>
      <protection/>
    </xf>
    <xf numFmtId="0" fontId="9" fillId="2" borderId="2" xfId="23" applyFont="1" applyFill="1" applyBorder="1" applyAlignment="1" quotePrefix="1">
      <alignment horizontal="left" vertical="center"/>
      <protection/>
    </xf>
    <xf numFmtId="0" fontId="9" fillId="2" borderId="20" xfId="23" applyFont="1" applyFill="1" applyBorder="1" applyAlignment="1" quotePrefix="1">
      <alignment horizontal="right" vertical="center"/>
      <protection/>
    </xf>
    <xf numFmtId="0" fontId="9" fillId="2" borderId="21" xfId="23" applyFont="1" applyFill="1" applyBorder="1" applyAlignment="1" quotePrefix="1">
      <alignment horizontal="center" vertical="center"/>
      <protection/>
    </xf>
    <xf numFmtId="0" fontId="9" fillId="2" borderId="26" xfId="23" applyFont="1" applyFill="1" applyBorder="1" applyAlignment="1" quotePrefix="1">
      <alignment horizontal="center" vertical="center"/>
      <protection/>
    </xf>
    <xf numFmtId="0" fontId="9" fillId="2" borderId="22" xfId="23" applyFont="1" applyFill="1" applyBorder="1" applyAlignment="1" quotePrefix="1">
      <alignment horizontal="center" vertical="center"/>
      <protection/>
    </xf>
    <xf numFmtId="3" fontId="9" fillId="2" borderId="10" xfId="23" applyNumberFormat="1" applyFont="1" applyFill="1" applyBorder="1" applyAlignment="1">
      <alignment vertical="center"/>
      <protection/>
    </xf>
    <xf numFmtId="188" fontId="9" fillId="2" borderId="27" xfId="23" applyNumberFormat="1" applyFont="1" applyFill="1" applyBorder="1" applyAlignment="1">
      <alignment vertical="center"/>
      <protection/>
    </xf>
    <xf numFmtId="188" fontId="9" fillId="2" borderId="7" xfId="23" applyNumberFormat="1" applyFont="1" applyFill="1" applyBorder="1" applyAlignment="1">
      <alignment vertical="center"/>
      <protection/>
    </xf>
    <xf numFmtId="188" fontId="9" fillId="2" borderId="28" xfId="23" applyNumberFormat="1" applyFont="1" applyFill="1" applyBorder="1" applyAlignment="1">
      <alignment vertical="center"/>
      <protection/>
    </xf>
    <xf numFmtId="188" fontId="9" fillId="2" borderId="1" xfId="23" applyNumberFormat="1" applyFont="1" applyFill="1" applyBorder="1" applyAlignment="1">
      <alignment horizontal="right" vertical="center"/>
      <protection/>
    </xf>
    <xf numFmtId="188" fontId="9" fillId="2" borderId="7" xfId="23" applyNumberFormat="1" applyFont="1" applyFill="1" applyBorder="1" applyAlignment="1">
      <alignment horizontal="right" vertical="center"/>
      <protection/>
    </xf>
    <xf numFmtId="188" fontId="9" fillId="2" borderId="27" xfId="23" applyNumberFormat="1" applyFont="1" applyFill="1" applyBorder="1" applyAlignment="1">
      <alignment horizontal="right" vertical="center"/>
      <protection/>
    </xf>
    <xf numFmtId="3" fontId="9" fillId="2" borderId="0" xfId="23" applyNumberFormat="1" applyFont="1" applyFill="1" applyAlignment="1">
      <alignment vertical="center"/>
      <protection/>
    </xf>
    <xf numFmtId="3" fontId="9" fillId="2" borderId="17" xfId="23" applyNumberFormat="1" applyFont="1" applyFill="1" applyBorder="1" applyAlignment="1">
      <alignment horizontal="left" vertical="center"/>
      <protection/>
    </xf>
    <xf numFmtId="3" fontId="9" fillId="2" borderId="0" xfId="23" applyNumberFormat="1" applyFont="1" applyFill="1" applyBorder="1" applyAlignment="1">
      <alignment horizontal="distributed" vertical="center"/>
      <protection/>
    </xf>
    <xf numFmtId="188" fontId="9" fillId="2" borderId="4" xfId="23" applyNumberFormat="1" applyFont="1" applyFill="1" applyBorder="1" applyAlignment="1">
      <alignment vertical="center"/>
      <protection/>
    </xf>
    <xf numFmtId="188" fontId="9" fillId="2" borderId="4" xfId="23" applyNumberFormat="1" applyFont="1" applyFill="1" applyBorder="1" applyAlignment="1">
      <alignment horizontal="right" vertical="center"/>
      <protection/>
    </xf>
    <xf numFmtId="188" fontId="9" fillId="2" borderId="8" xfId="23" applyNumberFormat="1" applyFont="1" applyFill="1" applyBorder="1" applyAlignment="1">
      <alignment vertical="center"/>
      <protection/>
    </xf>
    <xf numFmtId="188" fontId="9" fillId="2" borderId="2" xfId="23" applyNumberFormat="1" applyFont="1" applyFill="1" applyBorder="1" applyAlignment="1">
      <alignment horizontal="right" vertical="center"/>
      <protection/>
    </xf>
    <xf numFmtId="188" fontId="9" fillId="2" borderId="8" xfId="23" applyNumberFormat="1" applyFont="1" applyFill="1" applyBorder="1" applyAlignment="1">
      <alignment horizontal="right" vertical="center"/>
      <protection/>
    </xf>
    <xf numFmtId="176" fontId="9" fillId="2" borderId="0" xfId="23" applyNumberFormat="1" applyFont="1" applyFill="1" applyAlignment="1">
      <alignment vertical="center"/>
      <protection/>
    </xf>
    <xf numFmtId="189" fontId="9" fillId="2" borderId="27" xfId="23" applyNumberFormat="1" applyFont="1" applyFill="1" applyBorder="1" applyAlignment="1">
      <alignment horizontal="right" vertical="center"/>
      <protection/>
    </xf>
    <xf numFmtId="189" fontId="9" fillId="2" borderId="27" xfId="23" applyNumberFormat="1" applyFont="1" applyFill="1" applyBorder="1" applyAlignment="1" quotePrefix="1">
      <alignment horizontal="right" vertical="center"/>
      <protection/>
    </xf>
    <xf numFmtId="189" fontId="9" fillId="2" borderId="7" xfId="23" applyNumberFormat="1" applyFont="1" applyFill="1" applyBorder="1" applyAlignment="1" quotePrefix="1">
      <alignment horizontal="right" vertical="center"/>
      <protection/>
    </xf>
    <xf numFmtId="189" fontId="9" fillId="2" borderId="9" xfId="23" applyNumberFormat="1" applyFont="1" applyFill="1" applyBorder="1" applyAlignment="1">
      <alignment vertical="center"/>
      <protection/>
    </xf>
    <xf numFmtId="189" fontId="9" fillId="2" borderId="9" xfId="23" applyNumberFormat="1" applyFont="1" applyFill="1" applyBorder="1" applyAlignment="1" quotePrefix="1">
      <alignment horizontal="right" vertical="center"/>
      <protection/>
    </xf>
    <xf numFmtId="0" fontId="9" fillId="2" borderId="0" xfId="23" applyFont="1" applyFill="1" applyBorder="1" applyAlignment="1">
      <alignment vertical="center"/>
      <protection/>
    </xf>
    <xf numFmtId="0" fontId="9" fillId="2" borderId="0" xfId="23" applyFont="1" applyFill="1" applyBorder="1" applyAlignment="1">
      <alignment horizontal="left" vertical="center"/>
      <protection/>
    </xf>
    <xf numFmtId="0" fontId="16" fillId="2" borderId="0" xfId="23" applyFont="1" applyFill="1" applyBorder="1" applyAlignment="1">
      <alignment vertical="center"/>
      <protection/>
    </xf>
    <xf numFmtId="0" fontId="16" fillId="2" borderId="0" xfId="23" applyFont="1" applyFill="1" applyBorder="1" applyAlignment="1">
      <alignment horizontal="left" vertical="center"/>
      <protection/>
    </xf>
    <xf numFmtId="38" fontId="9" fillId="2" borderId="1" xfId="17" applyFont="1" applyFill="1" applyBorder="1" applyAlignment="1">
      <alignment horizontal="right" vertical="center"/>
    </xf>
    <xf numFmtId="38" fontId="9" fillId="2" borderId="7" xfId="17" applyFont="1" applyFill="1" applyBorder="1" applyAlignment="1">
      <alignment horizontal="right" vertical="center"/>
    </xf>
    <xf numFmtId="38" fontId="9" fillId="2" borderId="10" xfId="17" applyFont="1" applyFill="1" applyBorder="1" applyAlignment="1">
      <alignment horizontal="right" vertical="center"/>
    </xf>
    <xf numFmtId="38" fontId="9" fillId="2" borderId="28" xfId="17" applyFont="1" applyFill="1" applyBorder="1" applyAlignment="1">
      <alignment horizontal="right" vertical="center"/>
    </xf>
    <xf numFmtId="38" fontId="9" fillId="2" borderId="1" xfId="17" applyFont="1" applyFill="1" applyBorder="1" applyAlignment="1" quotePrefix="1">
      <alignment horizontal="right" vertical="center"/>
    </xf>
    <xf numFmtId="3" fontId="9" fillId="2" borderId="17" xfId="23" applyNumberFormat="1" applyFont="1" applyFill="1" applyBorder="1" applyAlignment="1" quotePrefix="1">
      <alignment horizontal="left" vertical="center"/>
      <protection/>
    </xf>
    <xf numFmtId="38" fontId="9" fillId="2" borderId="7" xfId="17" applyFont="1" applyFill="1" applyBorder="1" applyAlignment="1" quotePrefix="1">
      <alignment horizontal="right" vertical="center"/>
    </xf>
    <xf numFmtId="3" fontId="9" fillId="2" borderId="29" xfId="23" applyNumberFormat="1" applyFont="1" applyFill="1" applyBorder="1" applyAlignment="1">
      <alignment horizontal="centerContinuous" vertical="center"/>
      <protection/>
    </xf>
    <xf numFmtId="3" fontId="9" fillId="2" borderId="19" xfId="23" applyNumberFormat="1" applyFont="1" applyFill="1" applyBorder="1" applyAlignment="1">
      <alignment horizontal="centerContinuous" vertical="center"/>
      <protection/>
    </xf>
    <xf numFmtId="38" fontId="9" fillId="2" borderId="2" xfId="17" applyFont="1" applyFill="1" applyBorder="1" applyAlignment="1">
      <alignment horizontal="right" vertical="center"/>
    </xf>
    <xf numFmtId="3" fontId="9" fillId="2" borderId="0" xfId="23" applyNumberFormat="1" applyFont="1" applyFill="1" applyBorder="1" applyAlignment="1">
      <alignment vertical="center"/>
      <protection/>
    </xf>
    <xf numFmtId="38" fontId="9" fillId="2" borderId="3" xfId="17" applyFont="1" applyFill="1" applyBorder="1" applyAlignment="1">
      <alignment horizontal="right" vertical="center"/>
    </xf>
    <xf numFmtId="38" fontId="9" fillId="2" borderId="3" xfId="17" applyFont="1" applyFill="1" applyBorder="1" applyAlignment="1" quotePrefix="1">
      <alignment horizontal="right" vertical="center"/>
    </xf>
    <xf numFmtId="38" fontId="9" fillId="2" borderId="0" xfId="17" applyFont="1" applyFill="1" applyAlignment="1">
      <alignment vertical="center"/>
    </xf>
    <xf numFmtId="0" fontId="12" fillId="2" borderId="0" xfId="23" applyFont="1" applyFill="1" applyAlignment="1" quotePrefix="1">
      <alignment horizontal="left" vertical="center"/>
      <protection/>
    </xf>
    <xf numFmtId="0" fontId="9" fillId="2" borderId="11" xfId="23" applyFont="1" applyFill="1" applyBorder="1" applyAlignment="1">
      <alignment horizontal="left" vertical="center"/>
      <protection/>
    </xf>
    <xf numFmtId="0" fontId="9" fillId="2" borderId="12" xfId="23" applyFont="1" applyFill="1" applyBorder="1" applyAlignment="1">
      <alignment vertical="center"/>
      <protection/>
    </xf>
    <xf numFmtId="0" fontId="9" fillId="2" borderId="16" xfId="23" applyFont="1" applyFill="1" applyBorder="1" applyAlignment="1">
      <alignment vertical="center"/>
      <protection/>
    </xf>
    <xf numFmtId="0" fontId="9" fillId="2" borderId="17" xfId="23" applyFont="1" applyFill="1" applyBorder="1" applyAlignment="1">
      <alignment horizontal="left" vertical="center"/>
      <protection/>
    </xf>
    <xf numFmtId="0" fontId="9" fillId="2" borderId="30" xfId="23" applyFont="1" applyFill="1" applyBorder="1" applyAlignment="1" quotePrefix="1">
      <alignment horizontal="right" vertical="center"/>
      <protection/>
    </xf>
    <xf numFmtId="0" fontId="11" fillId="2" borderId="27" xfId="23" applyFont="1" applyFill="1" applyBorder="1" applyAlignment="1">
      <alignment horizontal="distributed" vertical="center"/>
      <protection/>
    </xf>
    <xf numFmtId="0" fontId="10" fillId="2" borderId="2" xfId="23" applyFont="1" applyFill="1" applyBorder="1" applyAlignment="1">
      <alignment horizontal="centerContinuous" vertical="center"/>
      <protection/>
    </xf>
    <xf numFmtId="0" fontId="10" fillId="2" borderId="27" xfId="23" applyFont="1" applyFill="1" applyBorder="1" applyAlignment="1">
      <alignment horizontal="distributed" vertical="center"/>
      <protection/>
    </xf>
    <xf numFmtId="0" fontId="10" fillId="2" borderId="28" xfId="23" applyFont="1" applyFill="1" applyBorder="1" applyAlignment="1">
      <alignment horizontal="distributed" vertical="center"/>
      <protection/>
    </xf>
    <xf numFmtId="0" fontId="10" fillId="2" borderId="4" xfId="23" applyFont="1" applyFill="1" applyBorder="1" applyAlignment="1">
      <alignment horizontal="distributed" vertical="center"/>
      <protection/>
    </xf>
    <xf numFmtId="0" fontId="9" fillId="2" borderId="29" xfId="23" applyFont="1" applyFill="1" applyBorder="1" applyAlignment="1" quotePrefix="1">
      <alignment horizontal="left" vertical="center"/>
      <protection/>
    </xf>
    <xf numFmtId="0" fontId="9" fillId="2" borderId="19" xfId="23" applyFont="1" applyFill="1" applyBorder="1" applyAlignment="1">
      <alignment vertical="center"/>
      <protection/>
    </xf>
    <xf numFmtId="0" fontId="9" fillId="2" borderId="19" xfId="23" applyFont="1" applyFill="1" applyBorder="1" applyAlignment="1" quotePrefix="1">
      <alignment horizontal="right" vertical="center"/>
      <protection/>
    </xf>
    <xf numFmtId="0" fontId="9" fillId="2" borderId="2" xfId="23" applyFont="1" applyFill="1" applyBorder="1" applyAlignment="1" quotePrefix="1">
      <alignment horizontal="center" vertical="center"/>
      <protection/>
    </xf>
    <xf numFmtId="0" fontId="11" fillId="2" borderId="2" xfId="23" applyFont="1" applyFill="1" applyBorder="1" applyAlignment="1">
      <alignment horizontal="distributed" vertical="center"/>
      <protection/>
    </xf>
    <xf numFmtId="0" fontId="9" fillId="2" borderId="2" xfId="23" applyFont="1" applyFill="1" applyBorder="1" applyAlignment="1">
      <alignment horizontal="distributed" vertical="center"/>
      <protection/>
    </xf>
    <xf numFmtId="0" fontId="9" fillId="2" borderId="5" xfId="23" applyFont="1" applyFill="1" applyBorder="1" applyAlignment="1">
      <alignment horizontal="distributed" vertical="center"/>
      <protection/>
    </xf>
    <xf numFmtId="0" fontId="9" fillId="2" borderId="8" xfId="23" applyFont="1" applyFill="1" applyBorder="1" applyAlignment="1">
      <alignment horizontal="distributed" vertical="center"/>
      <protection/>
    </xf>
    <xf numFmtId="0" fontId="9" fillId="2" borderId="19" xfId="23" applyFont="1" applyFill="1" applyBorder="1" applyAlignment="1" quotePrefix="1">
      <alignment horizontal="center" vertical="center"/>
      <protection/>
    </xf>
    <xf numFmtId="0" fontId="10" fillId="2" borderId="17" xfId="23" applyFont="1" applyFill="1" applyBorder="1" applyAlignment="1">
      <alignment horizontal="left" vertical="center"/>
      <protection/>
    </xf>
    <xf numFmtId="0" fontId="9" fillId="2" borderId="0" xfId="23" applyFont="1" applyFill="1" applyBorder="1" applyAlignment="1">
      <alignment horizontal="right" vertical="center"/>
      <protection/>
    </xf>
    <xf numFmtId="189" fontId="9" fillId="2" borderId="0" xfId="23" applyNumberFormat="1" applyFont="1" applyFill="1" applyBorder="1" applyAlignment="1">
      <alignment vertical="center"/>
      <protection/>
    </xf>
    <xf numFmtId="189" fontId="9" fillId="2" borderId="1" xfId="23" applyNumberFormat="1" applyFont="1" applyFill="1" applyBorder="1" applyAlignment="1" quotePrefix="1">
      <alignment horizontal="right" vertical="center"/>
      <protection/>
    </xf>
    <xf numFmtId="0" fontId="10" fillId="2" borderId="17" xfId="23" applyFont="1" applyFill="1" applyBorder="1" applyAlignment="1" quotePrefix="1">
      <alignment horizontal="left" vertical="center"/>
      <protection/>
    </xf>
    <xf numFmtId="0" fontId="9" fillId="2" borderId="0" xfId="23" applyFont="1" applyFill="1" applyBorder="1" applyAlignment="1" quotePrefix="1">
      <alignment horizontal="distributed" vertical="center"/>
      <protection/>
    </xf>
    <xf numFmtId="0" fontId="10" fillId="2" borderId="29" xfId="23" applyFont="1" applyFill="1" applyBorder="1" applyAlignment="1">
      <alignment horizontal="left" vertical="center"/>
      <protection/>
    </xf>
    <xf numFmtId="0" fontId="9" fillId="2" borderId="19" xfId="23" applyFont="1" applyFill="1" applyBorder="1" applyAlignment="1">
      <alignment horizontal="right" vertical="center"/>
      <protection/>
    </xf>
    <xf numFmtId="189" fontId="9" fillId="2" borderId="19" xfId="23" applyNumberFormat="1" applyFont="1" applyFill="1" applyBorder="1" applyAlignment="1">
      <alignment vertical="center"/>
      <protection/>
    </xf>
    <xf numFmtId="0" fontId="10" fillId="2" borderId="29" xfId="23" applyFont="1" applyFill="1" applyBorder="1" applyAlignment="1" quotePrefix="1">
      <alignment horizontal="left" vertical="center"/>
      <protection/>
    </xf>
    <xf numFmtId="0" fontId="10" fillId="2" borderId="0" xfId="23" applyFont="1" applyFill="1" applyBorder="1" applyAlignment="1" quotePrefix="1">
      <alignment horizontal="distributed" vertical="center"/>
      <protection/>
    </xf>
    <xf numFmtId="0" fontId="9" fillId="2" borderId="0" xfId="23" applyFont="1" applyFill="1" applyBorder="1" applyAlignment="1">
      <alignment horizontal="center" vertical="center"/>
      <protection/>
    </xf>
    <xf numFmtId="0" fontId="10" fillId="2" borderId="17" xfId="23" applyFont="1" applyFill="1" applyBorder="1" applyAlignment="1" quotePrefix="1">
      <alignment horizontal="center" vertical="center"/>
      <protection/>
    </xf>
    <xf numFmtId="189" fontId="9" fillId="2" borderId="0" xfId="23" applyNumberFormat="1" applyFont="1" applyFill="1" applyBorder="1" applyAlignment="1">
      <alignment horizontal="right" vertical="center"/>
      <protection/>
    </xf>
    <xf numFmtId="0" fontId="11" fillId="2" borderId="0" xfId="23" applyFont="1" applyFill="1" applyBorder="1" applyAlignment="1" quotePrefix="1">
      <alignment horizontal="distributed" vertical="center"/>
      <protection/>
    </xf>
    <xf numFmtId="0" fontId="14" fillId="2" borderId="0" xfId="23" applyFont="1" applyFill="1" applyBorder="1" applyAlignment="1" quotePrefix="1">
      <alignment horizontal="distributed" vertical="center"/>
      <protection/>
    </xf>
    <xf numFmtId="0" fontId="10" fillId="2" borderId="29" xfId="23" applyFont="1" applyFill="1" applyBorder="1" applyAlignment="1" quotePrefix="1">
      <alignment horizontal="center" vertical="center"/>
      <protection/>
    </xf>
    <xf numFmtId="0" fontId="9" fillId="2" borderId="19" xfId="23" applyFont="1" applyFill="1" applyBorder="1" applyAlignment="1">
      <alignment horizontal="center" vertical="center"/>
      <protection/>
    </xf>
    <xf numFmtId="0" fontId="10" fillId="2" borderId="19" xfId="23" applyFont="1" applyFill="1" applyBorder="1" applyAlignment="1" quotePrefix="1">
      <alignment horizontal="distributed" vertical="center"/>
      <protection/>
    </xf>
    <xf numFmtId="0" fontId="10" fillId="2" borderId="19" xfId="23" applyFont="1" applyFill="1" applyBorder="1" applyAlignment="1">
      <alignment horizontal="right" vertical="center"/>
      <protection/>
    </xf>
    <xf numFmtId="0" fontId="11" fillId="2" borderId="0" xfId="23" applyFont="1" applyFill="1" applyBorder="1" applyAlignment="1">
      <alignment horizontal="right" vertical="center"/>
      <protection/>
    </xf>
    <xf numFmtId="0" fontId="11" fillId="2" borderId="0" xfId="23" applyFont="1" applyFill="1" applyBorder="1" applyAlignment="1" quotePrefix="1">
      <alignment horizontal="right" vertical="center"/>
      <protection/>
    </xf>
    <xf numFmtId="0" fontId="11" fillId="2" borderId="19" xfId="23" applyFont="1" applyFill="1" applyBorder="1" applyAlignment="1" quotePrefix="1">
      <alignment horizontal="right" vertical="center"/>
      <protection/>
    </xf>
    <xf numFmtId="0" fontId="11" fillId="2" borderId="19" xfId="23" applyFont="1" applyFill="1" applyBorder="1" applyAlignment="1">
      <alignment horizontal="right" vertical="center"/>
      <protection/>
    </xf>
    <xf numFmtId="3" fontId="9" fillId="2" borderId="19" xfId="23" applyNumberFormat="1" applyFont="1" applyFill="1" applyBorder="1" applyAlignment="1">
      <alignment vertical="center"/>
      <protection/>
    </xf>
    <xf numFmtId="0" fontId="10" fillId="2" borderId="0" xfId="23" applyFont="1" applyFill="1" applyBorder="1" applyAlignment="1" quotePrefix="1">
      <alignment horizontal="left" vertical="center"/>
      <protection/>
    </xf>
    <xf numFmtId="176" fontId="9" fillId="2" borderId="0" xfId="23" applyNumberFormat="1" applyFont="1" applyFill="1" applyBorder="1" applyAlignment="1">
      <alignment vertical="center"/>
      <protection/>
    </xf>
    <xf numFmtId="190" fontId="9" fillId="2" borderId="1" xfId="23" applyNumberFormat="1" applyFont="1" applyFill="1" applyBorder="1" applyAlignment="1">
      <alignment vertical="center"/>
      <protection/>
    </xf>
    <xf numFmtId="0" fontId="9" fillId="2" borderId="19" xfId="23" applyFont="1" applyFill="1" applyBorder="1" applyAlignment="1" quotePrefix="1">
      <alignment horizontal="left" vertical="center"/>
      <protection/>
    </xf>
    <xf numFmtId="3" fontId="10" fillId="2" borderId="2" xfId="23" applyNumberFormat="1" applyFont="1" applyFill="1" applyBorder="1" applyAlignment="1">
      <alignment vertical="center"/>
      <protection/>
    </xf>
    <xf numFmtId="0" fontId="10" fillId="2" borderId="31" xfId="23" applyFont="1" applyFill="1" applyBorder="1" applyAlignment="1">
      <alignment horizontal="left" vertical="center"/>
      <protection/>
    </xf>
    <xf numFmtId="0" fontId="9" fillId="2" borderId="32" xfId="23" applyFont="1" applyFill="1" applyBorder="1" applyAlignment="1">
      <alignment vertical="center"/>
      <protection/>
    </xf>
    <xf numFmtId="0" fontId="9" fillId="2" borderId="32" xfId="23" applyFont="1" applyFill="1" applyBorder="1" applyAlignment="1" quotePrefix="1">
      <alignment horizontal="left" vertical="center"/>
      <protection/>
    </xf>
    <xf numFmtId="0" fontId="9" fillId="2" borderId="32" xfId="23" applyFont="1" applyFill="1" applyBorder="1" applyAlignment="1">
      <alignment horizontal="right" vertical="center"/>
      <protection/>
    </xf>
    <xf numFmtId="182" fontId="9" fillId="2" borderId="3" xfId="23" applyNumberFormat="1" applyFont="1" applyFill="1" applyBorder="1" applyAlignment="1">
      <alignment vertical="center"/>
      <protection/>
    </xf>
    <xf numFmtId="182" fontId="9" fillId="2" borderId="9" xfId="23" applyNumberFormat="1" applyFont="1" applyFill="1" applyBorder="1" applyAlignment="1">
      <alignment vertical="center"/>
      <protection/>
    </xf>
    <xf numFmtId="189" fontId="9" fillId="2" borderId="3" xfId="23" applyNumberFormat="1" applyFont="1" applyFill="1" applyBorder="1" applyAlignment="1">
      <alignment vertical="center"/>
      <protection/>
    </xf>
    <xf numFmtId="182" fontId="9" fillId="2" borderId="32" xfId="23" applyNumberFormat="1" applyFont="1" applyFill="1" applyBorder="1" applyAlignment="1">
      <alignment vertical="center"/>
      <protection/>
    </xf>
    <xf numFmtId="0" fontId="10" fillId="2" borderId="0" xfId="23" applyFont="1" applyFill="1" applyAlignment="1">
      <alignment horizontal="left" vertical="center"/>
      <protection/>
    </xf>
    <xf numFmtId="176" fontId="10" fillId="2" borderId="0" xfId="23" applyNumberFormat="1" applyFont="1" applyFill="1" applyAlignment="1">
      <alignment vertical="center"/>
      <protection/>
    </xf>
    <xf numFmtId="176" fontId="9" fillId="2" borderId="0" xfId="23" applyNumberFormat="1" applyFont="1" applyFill="1" applyAlignment="1">
      <alignment horizontal="left" vertical="center"/>
      <protection/>
    </xf>
    <xf numFmtId="176" fontId="12" fillId="2" borderId="0" xfId="23" applyNumberFormat="1" applyFont="1" applyFill="1" applyAlignment="1" quotePrefix="1">
      <alignment horizontal="left" vertical="center"/>
      <protection/>
    </xf>
    <xf numFmtId="176" fontId="9" fillId="2" borderId="11" xfId="23" applyNumberFormat="1" applyFont="1" applyFill="1" applyBorder="1" applyAlignment="1">
      <alignment horizontal="left" vertical="center"/>
      <protection/>
    </xf>
    <xf numFmtId="0" fontId="9" fillId="2" borderId="33" xfId="21" applyFont="1" applyFill="1" applyBorder="1" applyAlignment="1">
      <alignment horizontal="center" vertical="center" wrapText="1"/>
      <protection/>
    </xf>
    <xf numFmtId="0" fontId="9" fillId="2" borderId="7" xfId="21" applyFont="1" applyFill="1" applyBorder="1" applyAlignment="1" quotePrefix="1">
      <alignment horizontal="center" vertical="center"/>
      <protection/>
    </xf>
    <xf numFmtId="176" fontId="9" fillId="2" borderId="12" xfId="23" applyNumberFormat="1" applyFont="1" applyFill="1" applyBorder="1" applyAlignment="1">
      <alignment vertical="center"/>
      <protection/>
    </xf>
    <xf numFmtId="176" fontId="9" fillId="2" borderId="12" xfId="23" applyNumberFormat="1" applyFont="1" applyFill="1" applyBorder="1" applyAlignment="1" quotePrefix="1">
      <alignment horizontal="right" vertical="center"/>
      <protection/>
    </xf>
    <xf numFmtId="176" fontId="9" fillId="2" borderId="13" xfId="23" applyNumberFormat="1" applyFont="1" applyFill="1" applyBorder="1" applyAlignment="1">
      <alignment horizontal="centerContinuous" vertical="center"/>
      <protection/>
    </xf>
    <xf numFmtId="176" fontId="9" fillId="2" borderId="14" xfId="23" applyNumberFormat="1" applyFont="1" applyFill="1" applyBorder="1" applyAlignment="1">
      <alignment horizontal="centerContinuous" vertical="center"/>
      <protection/>
    </xf>
    <xf numFmtId="176" fontId="9" fillId="2" borderId="16" xfId="23" applyNumberFormat="1" applyFont="1" applyFill="1" applyBorder="1" applyAlignment="1">
      <alignment horizontal="centerContinuous" vertical="center"/>
      <protection/>
    </xf>
    <xf numFmtId="176" fontId="9" fillId="2" borderId="14" xfId="23" applyNumberFormat="1" applyFont="1" applyFill="1" applyBorder="1" applyAlignment="1">
      <alignment vertical="center"/>
      <protection/>
    </xf>
    <xf numFmtId="176" fontId="9" fillId="2" borderId="16" xfId="23" applyNumberFormat="1" applyFont="1" applyFill="1" applyBorder="1" applyAlignment="1">
      <alignment vertical="center"/>
      <protection/>
    </xf>
    <xf numFmtId="176" fontId="9" fillId="2" borderId="15" xfId="23" applyNumberFormat="1" applyFont="1" applyFill="1" applyBorder="1" applyAlignment="1">
      <alignment horizontal="centerContinuous" vertical="center"/>
      <protection/>
    </xf>
    <xf numFmtId="176" fontId="9" fillId="2" borderId="17" xfId="23" applyNumberFormat="1" applyFont="1" applyFill="1" applyBorder="1" applyAlignment="1">
      <alignment horizontal="left" vertical="center"/>
      <protection/>
    </xf>
    <xf numFmtId="176" fontId="9" fillId="2" borderId="18" xfId="23" applyNumberFormat="1" applyFont="1" applyFill="1" applyBorder="1" applyAlignment="1" quotePrefix="1">
      <alignment horizontal="right" vertical="center"/>
      <protection/>
    </xf>
    <xf numFmtId="176" fontId="9" fillId="2" borderId="2" xfId="23" applyNumberFormat="1" applyFont="1" applyFill="1" applyBorder="1" applyAlignment="1">
      <alignment horizontal="centerContinuous" vertical="center"/>
      <protection/>
    </xf>
    <xf numFmtId="176" fontId="9" fillId="2" borderId="19" xfId="23" applyNumberFormat="1" applyFont="1" applyFill="1" applyBorder="1" applyAlignment="1">
      <alignment horizontal="centerContinuous" vertical="center"/>
      <protection/>
    </xf>
    <xf numFmtId="176" fontId="10" fillId="2" borderId="1" xfId="23" applyNumberFormat="1" applyFont="1" applyFill="1" applyBorder="1" applyAlignment="1">
      <alignment horizontal="distributed" vertical="center"/>
      <protection/>
    </xf>
    <xf numFmtId="176" fontId="9" fillId="2" borderId="18" xfId="23" applyNumberFormat="1" applyFont="1" applyFill="1" applyBorder="1" applyAlignment="1">
      <alignment horizontal="centerContinuous" vertical="center"/>
      <protection/>
    </xf>
    <xf numFmtId="176" fontId="9" fillId="2" borderId="28" xfId="23" applyNumberFormat="1" applyFont="1" applyFill="1" applyBorder="1" applyAlignment="1">
      <alignment vertical="center"/>
      <protection/>
    </xf>
    <xf numFmtId="176" fontId="14" fillId="2" borderId="2" xfId="23" applyNumberFormat="1" applyFont="1" applyFill="1" applyBorder="1" applyAlignment="1">
      <alignment horizontal="centerContinuous" vertical="center"/>
      <protection/>
    </xf>
    <xf numFmtId="176" fontId="11" fillId="2" borderId="2" xfId="23" applyNumberFormat="1" applyFont="1" applyFill="1" applyBorder="1" applyAlignment="1">
      <alignment horizontal="centerContinuous" vertical="center"/>
      <protection/>
    </xf>
    <xf numFmtId="176" fontId="9" fillId="2" borderId="29" xfId="23" applyNumberFormat="1" applyFont="1" applyFill="1" applyBorder="1" applyAlignment="1" quotePrefix="1">
      <alignment horizontal="left" vertical="center"/>
      <protection/>
    </xf>
    <xf numFmtId="176" fontId="9" fillId="2" borderId="19" xfId="23" applyNumberFormat="1" applyFont="1" applyFill="1" applyBorder="1" applyAlignment="1">
      <alignment vertical="center"/>
      <protection/>
    </xf>
    <xf numFmtId="176" fontId="9" fillId="2" borderId="19" xfId="23" applyNumberFormat="1" applyFont="1" applyFill="1" applyBorder="1" applyAlignment="1" quotePrefix="1">
      <alignment horizontal="right" vertical="center"/>
      <protection/>
    </xf>
    <xf numFmtId="3" fontId="9" fillId="2" borderId="2" xfId="23" applyNumberFormat="1" applyFont="1" applyFill="1" applyBorder="1" applyAlignment="1" quotePrefix="1">
      <alignment horizontal="center" vertical="center"/>
      <protection/>
    </xf>
    <xf numFmtId="176" fontId="10" fillId="2" borderId="2" xfId="23" applyNumberFormat="1" applyFont="1" applyFill="1" applyBorder="1" applyAlignment="1" quotePrefix="1">
      <alignment horizontal="distributed" vertical="center"/>
      <protection/>
    </xf>
    <xf numFmtId="3" fontId="9" fillId="2" borderId="8" xfId="23" applyNumberFormat="1" applyFont="1" applyFill="1" applyBorder="1" applyAlignment="1" quotePrefix="1">
      <alignment horizontal="center" vertical="center"/>
      <protection/>
    </xf>
    <xf numFmtId="3" fontId="9" fillId="2" borderId="21" xfId="23" applyNumberFormat="1" applyFont="1" applyFill="1" applyBorder="1" applyAlignment="1" quotePrefix="1">
      <alignment horizontal="center" vertical="center"/>
      <protection/>
    </xf>
    <xf numFmtId="176" fontId="9" fillId="2" borderId="2" xfId="23" applyNumberFormat="1" applyFont="1" applyFill="1" applyBorder="1" applyAlignment="1" quotePrefix="1">
      <alignment horizontal="distributed" vertical="center"/>
      <protection/>
    </xf>
    <xf numFmtId="176" fontId="9" fillId="2" borderId="5" xfId="23" applyNumberFormat="1" applyFont="1" applyFill="1" applyBorder="1" applyAlignment="1" quotePrefix="1">
      <alignment horizontal="distributed" vertical="center"/>
      <protection/>
    </xf>
    <xf numFmtId="176" fontId="9" fillId="2" borderId="8" xfId="23" applyNumberFormat="1" applyFont="1" applyFill="1" applyBorder="1" applyAlignment="1" quotePrefix="1">
      <alignment horizontal="distributed" vertical="center"/>
      <protection/>
    </xf>
    <xf numFmtId="3" fontId="9" fillId="2" borderId="19" xfId="23" applyNumberFormat="1" applyFont="1" applyFill="1" applyBorder="1" applyAlignment="1" quotePrefix="1">
      <alignment horizontal="center" vertical="center"/>
      <protection/>
    </xf>
    <xf numFmtId="176" fontId="9" fillId="2" borderId="0" xfId="23" applyNumberFormat="1" applyFont="1" applyFill="1" applyAlignment="1">
      <alignment horizontal="right" vertical="center"/>
      <protection/>
    </xf>
    <xf numFmtId="176" fontId="9" fillId="2" borderId="0" xfId="23" applyNumberFormat="1" applyFont="1" applyFill="1" applyBorder="1" applyAlignment="1">
      <alignment horizontal="left" vertical="center"/>
      <protection/>
    </xf>
    <xf numFmtId="176" fontId="9" fillId="2" borderId="17" xfId="23" applyNumberFormat="1" applyFont="1" applyFill="1" applyBorder="1" applyAlignment="1">
      <alignment vertical="center"/>
      <protection/>
    </xf>
    <xf numFmtId="176" fontId="9" fillId="2" borderId="29" xfId="23" applyNumberFormat="1" applyFont="1" applyFill="1" applyBorder="1" applyAlignment="1">
      <alignment vertical="center"/>
      <protection/>
    </xf>
    <xf numFmtId="176" fontId="9" fillId="2" borderId="34" xfId="23" applyNumberFormat="1" applyFont="1" applyFill="1" applyBorder="1" applyAlignment="1" quotePrefix="1">
      <alignment horizontal="center" vertical="center" wrapText="1"/>
      <protection/>
    </xf>
    <xf numFmtId="0" fontId="0" fillId="2" borderId="34" xfId="0" applyFont="1" applyFill="1" applyBorder="1" applyAlignment="1">
      <alignment horizontal="center" vertical="center" wrapText="1"/>
    </xf>
    <xf numFmtId="176" fontId="9" fillId="2" borderId="0" xfId="23" applyNumberFormat="1" applyFont="1" applyFill="1" applyBorder="1" applyAlignment="1" quotePrefix="1">
      <alignment horizontal="center" vertical="center" wrapText="1"/>
      <protection/>
    </xf>
    <xf numFmtId="0" fontId="0" fillId="2" borderId="0" xfId="0" applyFont="1" applyFill="1" applyBorder="1" applyAlignment="1">
      <alignment horizontal="center" vertical="center" wrapText="1"/>
    </xf>
    <xf numFmtId="176" fontId="9" fillId="2" borderId="17" xfId="23" applyNumberFormat="1" applyFont="1" applyFill="1" applyBorder="1" applyAlignment="1" quotePrefix="1">
      <alignment horizontal="center" vertical="center"/>
      <protection/>
    </xf>
    <xf numFmtId="176" fontId="9" fillId="2" borderId="29" xfId="23" applyNumberFormat="1" applyFont="1" applyFill="1" applyBorder="1" applyAlignment="1" quotePrefix="1">
      <alignment horizontal="center" vertical="center"/>
      <protection/>
    </xf>
    <xf numFmtId="176" fontId="9" fillId="2" borderId="19" xfId="23" applyNumberFormat="1" applyFont="1" applyFill="1" applyBorder="1" applyAlignment="1">
      <alignment horizontal="center" vertical="distributed" textRotation="255"/>
      <protection/>
    </xf>
    <xf numFmtId="0" fontId="0" fillId="2" borderId="19" xfId="0" applyFont="1" applyFill="1" applyBorder="1" applyAlignment="1">
      <alignment horizontal="center" vertical="center" wrapText="1"/>
    </xf>
    <xf numFmtId="176" fontId="9" fillId="2" borderId="19" xfId="23" applyNumberFormat="1" applyFont="1" applyFill="1" applyBorder="1" applyAlignment="1" quotePrefix="1">
      <alignment horizontal="left" vertical="center"/>
      <protection/>
    </xf>
    <xf numFmtId="176" fontId="9" fillId="2" borderId="1" xfId="23" applyNumberFormat="1" applyFont="1" applyFill="1" applyBorder="1" applyAlignment="1" quotePrefix="1">
      <alignment horizontal="right" vertical="center"/>
      <protection/>
    </xf>
    <xf numFmtId="176" fontId="9" fillId="2" borderId="29" xfId="23" applyNumberFormat="1" applyFont="1" applyFill="1" applyBorder="1" applyAlignment="1">
      <alignment horizontal="left" vertical="center"/>
      <protection/>
    </xf>
    <xf numFmtId="176" fontId="9" fillId="2" borderId="20" xfId="23" applyNumberFormat="1" applyFont="1" applyFill="1" applyBorder="1" applyAlignment="1">
      <alignment vertical="center"/>
      <protection/>
    </xf>
    <xf numFmtId="176" fontId="9" fillId="2" borderId="8" xfId="23" applyNumberFormat="1" applyFont="1" applyFill="1" applyBorder="1" applyAlignment="1" quotePrefix="1">
      <alignment horizontal="right" vertical="center"/>
      <protection/>
    </xf>
    <xf numFmtId="176" fontId="9" fillId="2" borderId="2" xfId="23" applyNumberFormat="1" applyFont="1" applyFill="1" applyBorder="1" applyAlignment="1" quotePrefix="1">
      <alignment horizontal="right" vertical="center"/>
      <protection/>
    </xf>
    <xf numFmtId="3" fontId="9" fillId="2" borderId="17" xfId="23" applyNumberFormat="1" applyFont="1" applyFill="1" applyBorder="1" applyAlignment="1" quotePrefix="1">
      <alignment horizontal="center" vertical="center"/>
      <protection/>
    </xf>
    <xf numFmtId="3" fontId="9" fillId="2" borderId="27" xfId="23" applyNumberFormat="1" applyFont="1" applyFill="1" applyBorder="1" applyAlignment="1">
      <alignment vertical="center"/>
      <protection/>
    </xf>
    <xf numFmtId="3" fontId="9" fillId="2" borderId="1" xfId="23" applyNumberFormat="1" applyFont="1" applyFill="1" applyBorder="1" applyAlignment="1" quotePrefix="1">
      <alignment horizontal="right" vertical="center"/>
      <protection/>
    </xf>
    <xf numFmtId="3" fontId="9" fillId="2" borderId="29" xfId="23" applyNumberFormat="1" applyFont="1" applyFill="1" applyBorder="1" applyAlignment="1">
      <alignment horizontal="left" vertical="center"/>
      <protection/>
    </xf>
    <xf numFmtId="3" fontId="9" fillId="2" borderId="2" xfId="23" applyNumberFormat="1" applyFont="1" applyFill="1" applyBorder="1" applyAlignment="1" quotePrefix="1">
      <alignment horizontal="right" vertical="center"/>
      <protection/>
    </xf>
    <xf numFmtId="3" fontId="9" fillId="2" borderId="19" xfId="23" applyNumberFormat="1" applyFont="1" applyFill="1" applyBorder="1" applyAlignment="1" quotePrefix="1">
      <alignment horizontal="left" vertical="center"/>
      <protection/>
    </xf>
    <xf numFmtId="3" fontId="9" fillId="2" borderId="29" xfId="23" applyNumberFormat="1" applyFont="1" applyFill="1" applyBorder="1" applyAlignment="1" quotePrefix="1">
      <alignment horizontal="center" vertical="center"/>
      <protection/>
    </xf>
    <xf numFmtId="3" fontId="14" fillId="2" borderId="19" xfId="23" applyNumberFormat="1" applyFont="1" applyFill="1" applyBorder="1" applyAlignment="1">
      <alignment vertical="center"/>
      <protection/>
    </xf>
    <xf numFmtId="189" fontId="9" fillId="2" borderId="21" xfId="23" applyNumberFormat="1" applyFont="1" applyFill="1" applyBorder="1" applyAlignment="1">
      <alignment vertical="center"/>
      <protection/>
    </xf>
    <xf numFmtId="176" fontId="14" fillId="2" borderId="0" xfId="23" applyNumberFormat="1" applyFont="1" applyFill="1" applyBorder="1" applyAlignment="1" quotePrefix="1">
      <alignment horizontal="left" vertical="center"/>
      <protection/>
    </xf>
    <xf numFmtId="176" fontId="10" fillId="2" borderId="0" xfId="23" applyNumberFormat="1" applyFont="1" applyFill="1" applyBorder="1" applyAlignment="1" quotePrefix="1">
      <alignment horizontal="left" vertical="center"/>
      <protection/>
    </xf>
    <xf numFmtId="176" fontId="9" fillId="2" borderId="31" xfId="23" applyNumberFormat="1" applyFont="1" applyFill="1" applyBorder="1" applyAlignment="1">
      <alignment horizontal="left" vertical="center"/>
      <protection/>
    </xf>
    <xf numFmtId="176" fontId="14" fillId="2" borderId="32" xfId="23" applyNumberFormat="1" applyFont="1" applyFill="1" applyBorder="1" applyAlignment="1" quotePrefix="1">
      <alignment horizontal="left" vertical="center"/>
      <protection/>
    </xf>
    <xf numFmtId="176" fontId="9" fillId="2" borderId="32" xfId="23" applyNumberFormat="1" applyFont="1" applyFill="1" applyBorder="1" applyAlignment="1">
      <alignment vertical="center"/>
      <protection/>
    </xf>
    <xf numFmtId="176" fontId="9" fillId="2" borderId="3" xfId="23" applyNumberFormat="1" applyFont="1" applyFill="1" applyBorder="1" applyAlignment="1" quotePrefix="1">
      <alignment horizontal="right" vertical="center"/>
      <protection/>
    </xf>
    <xf numFmtId="0" fontId="9" fillId="2" borderId="11" xfId="23" applyFont="1" applyFill="1" applyBorder="1" applyAlignment="1">
      <alignment vertical="center"/>
      <protection/>
    </xf>
    <xf numFmtId="0" fontId="9" fillId="2" borderId="15" xfId="23" applyFont="1" applyFill="1" applyBorder="1" applyAlignment="1">
      <alignment vertical="center"/>
      <protection/>
    </xf>
    <xf numFmtId="0" fontId="9" fillId="2" borderId="2" xfId="23" applyFont="1" applyFill="1" applyBorder="1" applyAlignment="1">
      <alignment horizontal="center" vertical="center"/>
      <protection/>
    </xf>
    <xf numFmtId="0" fontId="14" fillId="2" borderId="21" xfId="23" applyFont="1" applyFill="1" applyBorder="1" applyAlignment="1">
      <alignment horizontal="center" vertical="center" wrapText="1"/>
      <protection/>
    </xf>
    <xf numFmtId="0" fontId="14" fillId="2" borderId="2" xfId="23" applyFont="1" applyFill="1" applyBorder="1" applyAlignment="1">
      <alignment horizontal="center" vertical="center" wrapText="1"/>
      <protection/>
    </xf>
    <xf numFmtId="0" fontId="9" fillId="2" borderId="2" xfId="23" applyFont="1" applyFill="1" applyBorder="1" applyAlignment="1">
      <alignment horizontal="center" vertical="center" wrapText="1"/>
      <protection/>
    </xf>
    <xf numFmtId="0" fontId="9" fillId="2" borderId="5" xfId="23" applyFont="1" applyFill="1" applyBorder="1" applyAlignment="1">
      <alignment horizontal="center" vertical="center"/>
      <protection/>
    </xf>
    <xf numFmtId="181" fontId="9" fillId="2" borderId="1" xfId="23" applyNumberFormat="1" applyFont="1" applyFill="1" applyBorder="1" applyAlignment="1">
      <alignment vertical="center"/>
      <protection/>
    </xf>
    <xf numFmtId="181" fontId="9" fillId="2" borderId="7" xfId="23" applyNumberFormat="1" applyFont="1" applyFill="1" applyBorder="1" applyAlignment="1">
      <alignment vertical="center"/>
      <protection/>
    </xf>
    <xf numFmtId="181" fontId="9" fillId="2" borderId="4" xfId="23" applyNumberFormat="1" applyFont="1" applyFill="1" applyBorder="1" applyAlignment="1">
      <alignment vertical="center"/>
      <protection/>
    </xf>
    <xf numFmtId="0" fontId="9" fillId="2" borderId="31" xfId="23" applyFont="1" applyFill="1" applyBorder="1" applyAlignment="1" quotePrefix="1">
      <alignment horizontal="left" vertical="center"/>
      <protection/>
    </xf>
    <xf numFmtId="181" fontId="9" fillId="2" borderId="3" xfId="23" applyNumberFormat="1" applyFont="1" applyFill="1" applyBorder="1" applyAlignment="1">
      <alignment vertical="center"/>
      <protection/>
    </xf>
    <xf numFmtId="181" fontId="9" fillId="2" borderId="9" xfId="23" applyNumberFormat="1" applyFont="1" applyFill="1" applyBorder="1" applyAlignment="1">
      <alignment vertical="center"/>
      <protection/>
    </xf>
    <xf numFmtId="181" fontId="9" fillId="2" borderId="6" xfId="23" applyNumberFormat="1" applyFont="1" applyFill="1" applyBorder="1" applyAlignment="1">
      <alignment vertical="center"/>
      <protection/>
    </xf>
    <xf numFmtId="1" fontId="9" fillId="2" borderId="0" xfId="23" applyNumberFormat="1" applyFont="1" applyFill="1" applyAlignment="1">
      <alignment vertical="center"/>
      <protection/>
    </xf>
    <xf numFmtId="0" fontId="9" fillId="2" borderId="0" xfId="23" applyFont="1" applyFill="1" applyAlignment="1" quotePrefix="1">
      <alignment horizontal="right" vertical="center"/>
      <protection/>
    </xf>
    <xf numFmtId="0" fontId="9" fillId="2" borderId="11" xfId="23" applyFont="1" applyFill="1" applyBorder="1" applyAlignment="1">
      <alignment horizontal="right" vertical="center"/>
      <protection/>
    </xf>
    <xf numFmtId="0" fontId="9" fillId="2" borderId="12" xfId="23" applyFont="1" applyFill="1" applyBorder="1" applyAlignment="1">
      <alignment horizontal="right" vertical="center"/>
      <protection/>
    </xf>
    <xf numFmtId="0" fontId="9" fillId="2" borderId="35" xfId="23" applyFont="1" applyFill="1" applyBorder="1" applyAlignment="1">
      <alignment horizontal="center" vertical="center"/>
      <protection/>
    </xf>
    <xf numFmtId="0" fontId="9" fillId="2" borderId="33" xfId="23" applyFont="1" applyFill="1" applyBorder="1" applyAlignment="1">
      <alignment horizontal="center" vertical="center"/>
      <protection/>
    </xf>
    <xf numFmtId="0" fontId="9" fillId="2" borderId="36" xfId="23" applyFont="1" applyFill="1" applyBorder="1" applyAlignment="1">
      <alignment horizontal="center" vertical="center"/>
      <protection/>
    </xf>
    <xf numFmtId="0" fontId="9" fillId="2" borderId="17" xfId="23" applyFont="1" applyFill="1" applyBorder="1" applyAlignment="1">
      <alignment horizontal="right" vertical="center"/>
      <protection/>
    </xf>
    <xf numFmtId="0" fontId="9" fillId="2" borderId="1" xfId="23" applyFont="1" applyFill="1" applyBorder="1" applyAlignment="1">
      <alignment horizontal="center" vertical="center"/>
      <protection/>
    </xf>
    <xf numFmtId="0" fontId="9" fillId="2" borderId="7" xfId="23" applyFont="1" applyFill="1" applyBorder="1" applyAlignment="1">
      <alignment horizontal="center" vertical="center"/>
      <protection/>
    </xf>
    <xf numFmtId="0" fontId="9" fillId="2" borderId="4" xfId="23" applyFont="1" applyFill="1" applyBorder="1" applyAlignment="1">
      <alignment horizontal="center" vertical="center"/>
      <protection/>
    </xf>
    <xf numFmtId="0" fontId="10" fillId="2" borderId="2" xfId="23" applyFont="1" applyFill="1" applyBorder="1" applyAlignment="1">
      <alignment horizontal="center" vertical="center"/>
      <protection/>
    </xf>
    <xf numFmtId="0" fontId="11" fillId="2" borderId="8" xfId="23" applyFont="1" applyFill="1" applyBorder="1" applyAlignment="1">
      <alignment horizontal="center" vertical="center" shrinkToFit="1"/>
      <protection/>
    </xf>
    <xf numFmtId="0" fontId="9" fillId="2" borderId="2" xfId="23" applyFont="1" applyFill="1" applyBorder="1" applyAlignment="1">
      <alignment horizontal="center" vertical="center" shrinkToFit="1"/>
      <protection/>
    </xf>
    <xf numFmtId="0" fontId="9" fillId="2" borderId="1" xfId="23" applyFont="1" applyFill="1" applyBorder="1" applyAlignment="1">
      <alignment vertical="center"/>
      <protection/>
    </xf>
    <xf numFmtId="0" fontId="9" fillId="2" borderId="7" xfId="23" applyFont="1" applyFill="1" applyBorder="1" applyAlignment="1">
      <alignment vertical="center"/>
      <protection/>
    </xf>
    <xf numFmtId="0" fontId="9" fillId="2" borderId="4" xfId="23" applyFont="1" applyFill="1" applyBorder="1" applyAlignment="1">
      <alignment vertical="center"/>
      <protection/>
    </xf>
    <xf numFmtId="180" fontId="9" fillId="2" borderId="0" xfId="23" applyNumberFormat="1" applyFont="1" applyFill="1" applyAlignment="1">
      <alignment vertical="center"/>
      <protection/>
    </xf>
    <xf numFmtId="180" fontId="9" fillId="2" borderId="17" xfId="23" applyNumberFormat="1" applyFont="1" applyFill="1" applyBorder="1" applyAlignment="1" quotePrefix="1">
      <alignment horizontal="left" vertical="center"/>
      <protection/>
    </xf>
    <xf numFmtId="180" fontId="9" fillId="2" borderId="1" xfId="23" applyNumberFormat="1" applyFont="1" applyFill="1" applyBorder="1" applyAlignment="1">
      <alignment vertical="center"/>
      <protection/>
    </xf>
    <xf numFmtId="180" fontId="9" fillId="2" borderId="7" xfId="23" applyNumberFormat="1" applyFont="1" applyFill="1" applyBorder="1" applyAlignment="1">
      <alignment vertical="center"/>
      <protection/>
    </xf>
    <xf numFmtId="180" fontId="9" fillId="2" borderId="4" xfId="23" applyNumberFormat="1" applyFont="1" applyFill="1" applyBorder="1" applyAlignment="1">
      <alignment vertical="center"/>
      <protection/>
    </xf>
    <xf numFmtId="180" fontId="9" fillId="2" borderId="0" xfId="23" applyNumberFormat="1" applyFont="1" applyFill="1" applyBorder="1" applyAlignment="1" quotePrefix="1">
      <alignment horizontal="centerContinuous" vertical="center"/>
      <protection/>
    </xf>
    <xf numFmtId="186" fontId="9" fillId="2" borderId="0" xfId="23" applyNumberFormat="1" applyFont="1" applyFill="1" applyAlignment="1">
      <alignment vertical="center"/>
      <protection/>
    </xf>
    <xf numFmtId="186" fontId="9" fillId="2" borderId="17" xfId="23" applyNumberFormat="1" applyFont="1" applyFill="1" applyBorder="1" applyAlignment="1" quotePrefix="1">
      <alignment horizontal="left" vertical="center"/>
      <protection/>
    </xf>
    <xf numFmtId="186" fontId="9" fillId="2" borderId="0" xfId="23" applyNumberFormat="1" applyFont="1" applyFill="1" applyBorder="1" applyAlignment="1" quotePrefix="1">
      <alignment horizontal="distributed" vertical="center"/>
      <protection/>
    </xf>
    <xf numFmtId="186" fontId="9" fillId="2" borderId="0" xfId="23" applyNumberFormat="1" applyFont="1" applyFill="1" applyBorder="1" applyAlignment="1" quotePrefix="1">
      <alignment horizontal="center" vertical="center"/>
      <protection/>
    </xf>
    <xf numFmtId="186" fontId="9" fillId="2" borderId="1" xfId="23" applyNumberFormat="1" applyFont="1" applyFill="1" applyBorder="1" applyAlignment="1">
      <alignment vertical="center"/>
      <protection/>
    </xf>
    <xf numFmtId="186" fontId="9" fillId="2" borderId="7" xfId="23" applyNumberFormat="1" applyFont="1" applyFill="1" applyBorder="1" applyAlignment="1">
      <alignment vertical="center"/>
      <protection/>
    </xf>
    <xf numFmtId="186" fontId="9" fillId="2" borderId="4" xfId="23" applyNumberFormat="1" applyFont="1" applyFill="1" applyBorder="1" applyAlignment="1">
      <alignment vertical="center"/>
      <protection/>
    </xf>
    <xf numFmtId="0" fontId="0" fillId="2" borderId="12" xfId="0" applyFont="1" applyFill="1" applyBorder="1" applyAlignment="1">
      <alignment vertical="center"/>
    </xf>
    <xf numFmtId="185" fontId="9" fillId="2" borderId="1" xfId="17" applyNumberFormat="1" applyFont="1" applyFill="1" applyBorder="1" applyAlignment="1">
      <alignment vertical="center"/>
    </xf>
    <xf numFmtId="185" fontId="9" fillId="2" borderId="7" xfId="17" applyNumberFormat="1" applyFont="1" applyFill="1" applyBorder="1" applyAlignment="1">
      <alignment vertical="center"/>
    </xf>
    <xf numFmtId="185" fontId="9" fillId="2" borderId="4" xfId="17" applyNumberFormat="1" applyFont="1" applyFill="1" applyBorder="1" applyAlignment="1">
      <alignment vertical="center"/>
    </xf>
    <xf numFmtId="180" fontId="9" fillId="2" borderId="1" xfId="23" applyNumberFormat="1" applyFont="1" applyFill="1" applyBorder="1" applyAlignment="1">
      <alignment horizontal="right" vertical="center"/>
      <protection/>
    </xf>
    <xf numFmtId="185" fontId="9" fillId="2" borderId="1" xfId="17" applyNumberFormat="1" applyFont="1" applyFill="1" applyBorder="1" applyAlignment="1">
      <alignment horizontal="right" vertical="center"/>
    </xf>
    <xf numFmtId="186" fontId="9" fillId="2" borderId="1" xfId="23" applyNumberFormat="1" applyFont="1" applyFill="1" applyBorder="1" applyAlignment="1">
      <alignment horizontal="right" vertical="center"/>
      <protection/>
    </xf>
    <xf numFmtId="186" fontId="9" fillId="2" borderId="31" xfId="23" applyNumberFormat="1" applyFont="1" applyFill="1" applyBorder="1" applyAlignment="1" quotePrefix="1">
      <alignment horizontal="left" vertical="center"/>
      <protection/>
    </xf>
    <xf numFmtId="186" fontId="9" fillId="2" borderId="32" xfId="23" applyNumberFormat="1" applyFont="1" applyFill="1" applyBorder="1" applyAlignment="1" quotePrefix="1">
      <alignment horizontal="distributed" vertical="center"/>
      <protection/>
    </xf>
    <xf numFmtId="186" fontId="9" fillId="2" borderId="32" xfId="23" applyNumberFormat="1" applyFont="1" applyFill="1" applyBorder="1" applyAlignment="1" quotePrefix="1">
      <alignment horizontal="center" vertical="center"/>
      <protection/>
    </xf>
    <xf numFmtId="186" fontId="9" fillId="2" borderId="9" xfId="23" applyNumberFormat="1" applyFont="1" applyFill="1" applyBorder="1" applyAlignment="1">
      <alignment vertical="center"/>
      <protection/>
    </xf>
    <xf numFmtId="186" fontId="9" fillId="2" borderId="3" xfId="23" applyNumberFormat="1" applyFont="1" applyFill="1" applyBorder="1" applyAlignment="1">
      <alignment vertical="center"/>
      <protection/>
    </xf>
    <xf numFmtId="186" fontId="9" fillId="2" borderId="6" xfId="23" applyNumberFormat="1" applyFont="1" applyFill="1" applyBorder="1" applyAlignment="1">
      <alignment vertical="center"/>
      <protection/>
    </xf>
    <xf numFmtId="38" fontId="15" fillId="2" borderId="0" xfId="17" applyFont="1" applyFill="1" applyAlignment="1">
      <alignment vertical="center"/>
    </xf>
    <xf numFmtId="3" fontId="6" fillId="2" borderId="0" xfId="22" applyNumberFormat="1" applyFont="1" applyFill="1" applyAlignment="1" quotePrefix="1">
      <alignment horizontal="left" vertical="center"/>
      <protection/>
    </xf>
    <xf numFmtId="3" fontId="17" fillId="2" borderId="0" xfId="22" applyNumberFormat="1" applyFont="1" applyFill="1" applyAlignment="1" quotePrefix="1">
      <alignment horizontal="left" vertical="center"/>
      <protection/>
    </xf>
    <xf numFmtId="3" fontId="0" fillId="2" borderId="0" xfId="22" applyNumberFormat="1" applyFont="1" applyFill="1" applyAlignment="1" quotePrefix="1">
      <alignment horizontal="left" vertical="center"/>
      <protection/>
    </xf>
    <xf numFmtId="38" fontId="0" fillId="2" borderId="0" xfId="17" applyFont="1" applyFill="1" applyAlignment="1" quotePrefix="1">
      <alignment horizontal="right" vertical="center"/>
    </xf>
    <xf numFmtId="3" fontId="0" fillId="2" borderId="11" xfId="22" applyNumberFormat="1" applyFont="1" applyFill="1" applyBorder="1" applyAlignment="1">
      <alignment horizontal="left" vertical="center"/>
      <protection/>
    </xf>
    <xf numFmtId="3" fontId="0" fillId="2" borderId="12" xfId="22" applyNumberFormat="1" applyFont="1" applyFill="1" applyBorder="1" applyAlignment="1">
      <alignment horizontal="right" vertical="center"/>
      <protection/>
    </xf>
    <xf numFmtId="3" fontId="0" fillId="2" borderId="37" xfId="22" applyNumberFormat="1" applyFont="1" applyFill="1" applyBorder="1" applyAlignment="1" quotePrefix="1">
      <alignment horizontal="right" vertical="center"/>
      <protection/>
    </xf>
    <xf numFmtId="38" fontId="0" fillId="2" borderId="12" xfId="17" applyFont="1" applyFill="1" applyBorder="1" applyAlignment="1">
      <alignment vertical="center"/>
    </xf>
    <xf numFmtId="38" fontId="0" fillId="2" borderId="12" xfId="17" applyFont="1" applyFill="1" applyBorder="1" applyAlignment="1">
      <alignment horizontal="right" vertical="center"/>
    </xf>
    <xf numFmtId="38" fontId="0" fillId="2" borderId="15" xfId="17" applyFont="1" applyFill="1" applyBorder="1" applyAlignment="1">
      <alignment vertical="center"/>
    </xf>
    <xf numFmtId="0" fontId="0" fillId="2" borderId="29" xfId="22" applyFont="1" applyFill="1" applyBorder="1" applyAlignment="1" quotePrefix="1">
      <alignment horizontal="left" vertical="center"/>
      <protection/>
    </xf>
    <xf numFmtId="0" fontId="0" fillId="2" borderId="19" xfId="22" applyFont="1" applyFill="1" applyBorder="1" applyAlignment="1" quotePrefix="1">
      <alignment horizontal="left" vertical="center"/>
      <protection/>
    </xf>
    <xf numFmtId="0" fontId="0" fillId="2" borderId="30" xfId="22" applyFont="1" applyFill="1" applyBorder="1" applyAlignment="1" quotePrefix="1">
      <alignment horizontal="left" vertical="center"/>
      <protection/>
    </xf>
    <xf numFmtId="0" fontId="0" fillId="2" borderId="18" xfId="22" applyFont="1" applyFill="1" applyBorder="1" applyAlignment="1">
      <alignment horizontal="right" vertical="center"/>
      <protection/>
    </xf>
    <xf numFmtId="0" fontId="0" fillId="2" borderId="18" xfId="21" applyFont="1" applyFill="1" applyBorder="1" applyAlignment="1">
      <alignment horizontal="center" vertical="center"/>
      <protection/>
    </xf>
    <xf numFmtId="0" fontId="0" fillId="2" borderId="21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 wrapText="1"/>
      <protection/>
    </xf>
    <xf numFmtId="0" fontId="15" fillId="2" borderId="21" xfId="21" applyFont="1" applyFill="1" applyBorder="1" applyAlignment="1">
      <alignment horizontal="center" vertical="center" wrapText="1"/>
      <protection/>
    </xf>
    <xf numFmtId="0" fontId="0" fillId="2" borderId="22" xfId="21" applyFont="1" applyFill="1" applyBorder="1" applyAlignment="1" quotePrefix="1">
      <alignment horizontal="center" vertical="center"/>
      <protection/>
    </xf>
    <xf numFmtId="38" fontId="0" fillId="2" borderId="0" xfId="17" applyFont="1" applyFill="1" applyAlignment="1">
      <alignment horizontal="distributed" vertical="center"/>
    </xf>
    <xf numFmtId="3" fontId="0" fillId="2" borderId="38" xfId="22" applyNumberFormat="1" applyFont="1" applyFill="1" applyBorder="1" applyAlignment="1" quotePrefix="1">
      <alignment horizontal="right" vertical="center"/>
      <protection/>
    </xf>
    <xf numFmtId="0" fontId="0" fillId="2" borderId="39" xfId="21" applyFont="1" applyFill="1" applyBorder="1" applyAlignment="1">
      <alignment vertical="center"/>
      <protection/>
    </xf>
    <xf numFmtId="0" fontId="0" fillId="2" borderId="27" xfId="21" applyFont="1" applyFill="1" applyBorder="1" applyAlignment="1">
      <alignment vertical="center"/>
      <protection/>
    </xf>
    <xf numFmtId="0" fontId="0" fillId="2" borderId="40" xfId="21" applyFont="1" applyFill="1" applyBorder="1" applyAlignment="1">
      <alignment vertical="center"/>
      <protection/>
    </xf>
    <xf numFmtId="0" fontId="0" fillId="2" borderId="28" xfId="21" applyFont="1" applyFill="1" applyBorder="1" applyAlignment="1">
      <alignment vertical="center"/>
      <protection/>
    </xf>
    <xf numFmtId="3" fontId="0" fillId="2" borderId="17" xfId="22" applyNumberFormat="1" applyFont="1" applyFill="1" applyBorder="1" applyAlignment="1">
      <alignment horizontal="right" vertical="center"/>
      <protection/>
    </xf>
    <xf numFmtId="3" fontId="0" fillId="2" borderId="0" xfId="22" applyNumberFormat="1" applyFont="1" applyFill="1" applyBorder="1" applyAlignment="1" quotePrefix="1">
      <alignment horizontal="left" vertical="center"/>
      <protection/>
    </xf>
    <xf numFmtId="3" fontId="0" fillId="2" borderId="41" xfId="22" applyNumberFormat="1" applyFont="1" applyFill="1" applyBorder="1" applyAlignment="1">
      <alignment horizontal="right" vertical="center"/>
      <protection/>
    </xf>
    <xf numFmtId="190" fontId="0" fillId="2" borderId="41" xfId="17" applyNumberFormat="1" applyFont="1" applyFill="1" applyBorder="1" applyAlignment="1">
      <alignment vertical="center"/>
    </xf>
    <xf numFmtId="190" fontId="0" fillId="2" borderId="7" xfId="17" applyNumberFormat="1" applyFont="1" applyFill="1" applyBorder="1" applyAlignment="1">
      <alignment vertical="center"/>
    </xf>
    <xf numFmtId="190" fontId="0" fillId="2" borderId="1" xfId="17" applyNumberFormat="1" applyFont="1" applyFill="1" applyBorder="1" applyAlignment="1">
      <alignment vertical="center"/>
    </xf>
    <xf numFmtId="190" fontId="0" fillId="2" borderId="41" xfId="17" applyNumberFormat="1" applyFont="1" applyFill="1" applyBorder="1" applyAlignment="1">
      <alignment horizontal="right" vertical="center"/>
    </xf>
    <xf numFmtId="190" fontId="0" fillId="2" borderId="7" xfId="17" applyNumberFormat="1" applyFont="1" applyFill="1" applyBorder="1" applyAlignment="1">
      <alignment horizontal="right" vertical="center"/>
    </xf>
    <xf numFmtId="190" fontId="0" fillId="2" borderId="1" xfId="17" applyNumberFormat="1" applyFont="1" applyFill="1" applyBorder="1" applyAlignment="1">
      <alignment horizontal="right" vertical="center"/>
    </xf>
    <xf numFmtId="3" fontId="0" fillId="2" borderId="17" xfId="22" applyNumberFormat="1" applyFont="1" applyFill="1" applyBorder="1" applyAlignment="1" quotePrefix="1">
      <alignment horizontal="left" vertical="center"/>
      <protection/>
    </xf>
    <xf numFmtId="3" fontId="0" fillId="2" borderId="0" xfId="22" applyNumberFormat="1" applyFont="1" applyFill="1" applyBorder="1" applyAlignment="1">
      <alignment horizontal="centerContinuous" vertical="center"/>
      <protection/>
    </xf>
    <xf numFmtId="3" fontId="0" fillId="2" borderId="0" xfId="22" applyNumberFormat="1" applyFont="1" applyFill="1" applyBorder="1" applyAlignment="1" quotePrefix="1">
      <alignment horizontal="centerContinuous" vertical="center"/>
      <protection/>
    </xf>
    <xf numFmtId="3" fontId="0" fillId="2" borderId="41" xfId="22" applyNumberFormat="1" applyFont="1" applyFill="1" applyBorder="1" applyAlignment="1" quotePrefix="1">
      <alignment horizontal="right" vertical="center"/>
      <protection/>
    </xf>
    <xf numFmtId="3" fontId="0" fillId="2" borderId="17" xfId="22" applyNumberFormat="1" applyFont="1" applyFill="1" applyBorder="1" applyAlignment="1" quotePrefix="1">
      <alignment horizontal="right" vertical="center"/>
      <protection/>
    </xf>
    <xf numFmtId="190" fontId="0" fillId="2" borderId="41" xfId="21" applyNumberFormat="1" applyFont="1" applyFill="1" applyBorder="1" applyAlignment="1">
      <alignment vertical="center"/>
      <protection/>
    </xf>
    <xf numFmtId="190" fontId="0" fillId="2" borderId="7" xfId="21" applyNumberFormat="1" applyFont="1" applyFill="1" applyBorder="1" applyAlignment="1">
      <alignment vertical="center"/>
      <protection/>
    </xf>
    <xf numFmtId="190" fontId="0" fillId="2" borderId="1" xfId="21" applyNumberFormat="1" applyFont="1" applyFill="1" applyBorder="1" applyAlignment="1">
      <alignment vertical="center"/>
      <protection/>
    </xf>
    <xf numFmtId="3" fontId="19" fillId="2" borderId="17" xfId="22" applyNumberFormat="1" applyFont="1" applyFill="1" applyBorder="1" applyAlignment="1" quotePrefix="1">
      <alignment horizontal="right" vertical="center"/>
      <protection/>
    </xf>
    <xf numFmtId="3" fontId="0" fillId="2" borderId="0" xfId="22" applyNumberFormat="1" applyFont="1" applyFill="1" applyBorder="1" applyAlignment="1">
      <alignment vertical="center"/>
      <protection/>
    </xf>
    <xf numFmtId="3" fontId="4" fillId="2" borderId="17" xfId="22" applyNumberFormat="1" applyFont="1" applyFill="1" applyBorder="1" applyAlignment="1" quotePrefix="1">
      <alignment horizontal="right" vertical="center"/>
      <protection/>
    </xf>
    <xf numFmtId="3" fontId="0" fillId="2" borderId="0" xfId="22" applyNumberFormat="1" applyFont="1" applyFill="1" applyBorder="1" applyAlignment="1" quotePrefix="1">
      <alignment horizontal="left" vertical="center"/>
      <protection/>
    </xf>
    <xf numFmtId="3" fontId="4" fillId="2" borderId="41" xfId="22" applyNumberFormat="1" applyFont="1" applyFill="1" applyBorder="1" applyAlignment="1" quotePrefix="1">
      <alignment horizontal="right" vertical="center"/>
      <protection/>
    </xf>
    <xf numFmtId="190" fontId="0" fillId="2" borderId="41" xfId="17" applyNumberFormat="1" applyFont="1" applyFill="1" applyBorder="1" applyAlignment="1">
      <alignment horizontal="right" vertical="center"/>
    </xf>
    <xf numFmtId="190" fontId="0" fillId="2" borderId="7" xfId="17" applyNumberFormat="1" applyFont="1" applyFill="1" applyBorder="1" applyAlignment="1">
      <alignment horizontal="right" vertical="center"/>
    </xf>
    <xf numFmtId="190" fontId="0" fillId="2" borderId="1" xfId="17" applyNumberFormat="1" applyFont="1" applyFill="1" applyBorder="1" applyAlignment="1">
      <alignment horizontal="right" vertical="center"/>
    </xf>
    <xf numFmtId="38" fontId="0" fillId="2" borderId="0" xfId="17" applyFont="1" applyFill="1" applyAlignment="1">
      <alignment vertical="center"/>
    </xf>
    <xf numFmtId="3" fontId="0" fillId="2" borderId="17" xfId="22" applyNumberFormat="1" applyFont="1" applyFill="1" applyBorder="1" applyAlignment="1">
      <alignment horizontal="right" vertical="center"/>
      <protection/>
    </xf>
    <xf numFmtId="3" fontId="0" fillId="2" borderId="41" xfId="22" applyNumberFormat="1" applyFont="1" applyFill="1" applyBorder="1" applyAlignment="1">
      <alignment horizontal="right" vertical="center"/>
      <protection/>
    </xf>
    <xf numFmtId="190" fontId="0" fillId="2" borderId="41" xfId="17" applyNumberFormat="1" applyFont="1" applyFill="1" applyBorder="1" applyAlignment="1">
      <alignment vertical="center"/>
    </xf>
    <xf numFmtId="190" fontId="0" fillId="2" borderId="7" xfId="17" applyNumberFormat="1" applyFont="1" applyFill="1" applyBorder="1" applyAlignment="1">
      <alignment vertical="center"/>
    </xf>
    <xf numFmtId="190" fontId="0" fillId="2" borderId="1" xfId="17" applyNumberFormat="1" applyFont="1" applyFill="1" applyBorder="1" applyAlignment="1">
      <alignment vertical="center"/>
    </xf>
    <xf numFmtId="3" fontId="0" fillId="2" borderId="17" xfId="22" applyNumberFormat="1" applyFont="1" applyFill="1" applyBorder="1" applyAlignment="1" quotePrefix="1">
      <alignment horizontal="left" vertical="center"/>
      <protection/>
    </xf>
    <xf numFmtId="3" fontId="0" fillId="2" borderId="0" xfId="22" applyNumberFormat="1" applyFont="1" applyFill="1" applyBorder="1" applyAlignment="1">
      <alignment horizontal="centerContinuous" vertical="center"/>
      <protection/>
    </xf>
    <xf numFmtId="3" fontId="0" fillId="2" borderId="0" xfId="22" applyNumberFormat="1" applyFont="1" applyFill="1" applyBorder="1" applyAlignment="1" quotePrefix="1">
      <alignment horizontal="centerContinuous" vertical="center"/>
      <protection/>
    </xf>
    <xf numFmtId="3" fontId="0" fillId="2" borderId="17" xfId="22" applyNumberFormat="1" applyFont="1" applyFill="1" applyBorder="1" applyAlignment="1" quotePrefix="1">
      <alignment horizontal="right"/>
      <protection/>
    </xf>
    <xf numFmtId="3" fontId="5" fillId="2" borderId="17" xfId="22" applyNumberFormat="1" applyFont="1" applyFill="1" applyBorder="1" applyAlignment="1" quotePrefix="1">
      <alignment horizontal="right" vertical="top"/>
      <protection/>
    </xf>
    <xf numFmtId="3" fontId="5" fillId="2" borderId="0" xfId="22" applyNumberFormat="1" applyFont="1" applyFill="1" applyBorder="1" applyAlignment="1" quotePrefix="1">
      <alignment horizontal="left" vertical="top"/>
      <protection/>
    </xf>
    <xf numFmtId="3" fontId="5" fillId="2" borderId="41" xfId="22" applyNumberFormat="1" applyFont="1" applyFill="1" applyBorder="1" applyAlignment="1">
      <alignment horizontal="right" vertical="top"/>
      <protection/>
    </xf>
    <xf numFmtId="3" fontId="0" fillId="2" borderId="41" xfId="22" applyNumberFormat="1" applyFont="1" applyFill="1" applyBorder="1" applyAlignment="1" quotePrefix="1">
      <alignment horizontal="center" vertical="center"/>
      <protection/>
    </xf>
    <xf numFmtId="3" fontId="15" fillId="2" borderId="0" xfId="22" applyNumberFormat="1" applyFont="1" applyFill="1" applyBorder="1" applyAlignment="1" quotePrefix="1">
      <alignment horizontal="left" vertical="center"/>
      <protection/>
    </xf>
    <xf numFmtId="3" fontId="15" fillId="2" borderId="0" xfId="22" applyNumberFormat="1" applyFont="1" applyFill="1" applyBorder="1" applyAlignment="1">
      <alignment horizontal="left" vertical="center"/>
      <protection/>
    </xf>
    <xf numFmtId="3" fontId="15" fillId="2" borderId="41" xfId="22" applyNumberFormat="1" applyFont="1" applyFill="1" applyBorder="1" applyAlignment="1">
      <alignment horizontal="right" vertical="center"/>
      <protection/>
    </xf>
    <xf numFmtId="3" fontId="0" fillId="2" borderId="31" xfId="22" applyNumberFormat="1" applyFont="1" applyFill="1" applyBorder="1" applyAlignment="1" quotePrefix="1">
      <alignment horizontal="right" vertical="center"/>
      <protection/>
    </xf>
    <xf numFmtId="191" fontId="0" fillId="2" borderId="42" xfId="17" applyNumberFormat="1" applyFont="1" applyFill="1" applyBorder="1" applyAlignment="1">
      <alignment vertical="center"/>
    </xf>
    <xf numFmtId="191" fontId="0" fillId="2" borderId="9" xfId="17" applyNumberFormat="1" applyFont="1" applyFill="1" applyBorder="1" applyAlignment="1">
      <alignment vertical="center"/>
    </xf>
    <xf numFmtId="190" fontId="0" fillId="2" borderId="9" xfId="17" applyNumberFormat="1" applyFont="1" applyFill="1" applyBorder="1" applyAlignment="1">
      <alignment vertical="center"/>
    </xf>
    <xf numFmtId="191" fontId="0" fillId="2" borderId="3" xfId="17" applyNumberFormat="1" applyFont="1" applyFill="1" applyBorder="1" applyAlignment="1">
      <alignment vertical="center"/>
    </xf>
    <xf numFmtId="3" fontId="0" fillId="2" borderId="0" xfId="22" applyNumberFormat="1" applyFont="1" applyFill="1" applyAlignment="1" quotePrefix="1">
      <alignment horizontal="left"/>
      <protection/>
    </xf>
    <xf numFmtId="3" fontId="0" fillId="2" borderId="0" xfId="22" applyNumberFormat="1" applyFont="1" applyFill="1" applyAlignment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9" fillId="2" borderId="17" xfId="23" applyFont="1" applyFill="1" applyBorder="1" applyAlignment="1">
      <alignment vertical="center"/>
      <protection/>
    </xf>
    <xf numFmtId="0" fontId="9" fillId="2" borderId="21" xfId="23" applyFont="1" applyFill="1" applyBorder="1" applyAlignment="1">
      <alignment horizontal="center" vertical="center"/>
      <protection/>
    </xf>
    <xf numFmtId="0" fontId="9" fillId="2" borderId="23" xfId="23" applyFont="1" applyFill="1" applyBorder="1" applyAlignment="1">
      <alignment horizontal="center" vertical="center"/>
      <protection/>
    </xf>
    <xf numFmtId="0" fontId="9" fillId="2" borderId="8" xfId="23" applyFont="1" applyFill="1" applyBorder="1" applyAlignment="1">
      <alignment horizontal="center" vertical="center"/>
      <protection/>
    </xf>
    <xf numFmtId="0" fontId="9" fillId="2" borderId="22" xfId="23" applyFont="1" applyFill="1" applyBorder="1" applyAlignment="1">
      <alignment horizontal="center" vertical="center"/>
      <protection/>
    </xf>
    <xf numFmtId="181" fontId="9" fillId="2" borderId="40" xfId="23" applyNumberFormat="1" applyFont="1" applyFill="1" applyBorder="1" applyAlignment="1">
      <alignment vertical="center"/>
      <protection/>
    </xf>
    <xf numFmtId="181" fontId="9" fillId="2" borderId="27" xfId="23" applyNumberFormat="1" applyFont="1" applyFill="1" applyBorder="1" applyAlignment="1">
      <alignment vertical="center"/>
      <protection/>
    </xf>
    <xf numFmtId="181" fontId="9" fillId="2" borderId="28" xfId="23" applyNumberFormat="1" applyFont="1" applyFill="1" applyBorder="1" applyAlignment="1">
      <alignment vertical="center"/>
      <protection/>
    </xf>
    <xf numFmtId="180" fontId="9" fillId="2" borderId="1" xfId="23" applyNumberFormat="1" applyFont="1" applyFill="1" applyBorder="1" applyAlignment="1" quotePrefix="1">
      <alignment vertical="center"/>
      <protection/>
    </xf>
    <xf numFmtId="191" fontId="9" fillId="2" borderId="1" xfId="23" applyNumberFormat="1" applyFont="1" applyFill="1" applyBorder="1" applyAlignment="1">
      <alignment horizontal="right" vertical="center"/>
      <protection/>
    </xf>
    <xf numFmtId="0" fontId="9" fillId="2" borderId="17" xfId="23" applyFont="1" applyFill="1" applyBorder="1" applyAlignment="1">
      <alignment horizontal="centerContinuous" vertical="center"/>
      <protection/>
    </xf>
    <xf numFmtId="0" fontId="9" fillId="2" borderId="0" xfId="23" applyFont="1" applyFill="1" applyBorder="1" applyAlignment="1">
      <alignment horizontal="centerContinuous" vertical="center"/>
      <protection/>
    </xf>
    <xf numFmtId="0" fontId="9" fillId="2" borderId="31" xfId="23" applyFont="1" applyFill="1" applyBorder="1" applyAlignment="1">
      <alignment vertical="center"/>
      <protection/>
    </xf>
    <xf numFmtId="0" fontId="9" fillId="2" borderId="31" xfId="23" applyFont="1" applyFill="1" applyBorder="1" applyAlignment="1">
      <alignment horizontal="centerContinuous" vertical="center"/>
      <protection/>
    </xf>
    <xf numFmtId="0" fontId="9" fillId="2" borderId="32" xfId="23" applyFont="1" applyFill="1" applyBorder="1" applyAlignment="1">
      <alignment horizontal="centerContinuous" vertical="center"/>
      <protection/>
    </xf>
    <xf numFmtId="180" fontId="9" fillId="2" borderId="3" xfId="23" applyNumberFormat="1" applyFont="1" applyFill="1" applyBorder="1" applyAlignment="1">
      <alignment vertical="center"/>
      <protection/>
    </xf>
    <xf numFmtId="0" fontId="10" fillId="2" borderId="0" xfId="21" applyFont="1" applyFill="1" applyAlignment="1">
      <alignment horizontal="left" vertical="center"/>
      <protection/>
    </xf>
    <xf numFmtId="0" fontId="12" fillId="2" borderId="0" xfId="21" applyFont="1" applyFill="1" applyBorder="1" applyAlignment="1" applyProtection="1">
      <alignment horizontal="left" vertical="center"/>
      <protection/>
    </xf>
    <xf numFmtId="0" fontId="16" fillId="2" borderId="0" xfId="21" applyFont="1" applyFill="1" applyBorder="1" applyAlignment="1" applyProtection="1">
      <alignment horizontal="left" vertical="center"/>
      <protection/>
    </xf>
    <xf numFmtId="0" fontId="16" fillId="2" borderId="0" xfId="21" applyFont="1" applyFill="1" applyBorder="1" applyAlignment="1" applyProtection="1">
      <alignment horizontal="right" vertical="center"/>
      <protection/>
    </xf>
    <xf numFmtId="0" fontId="9" fillId="2" borderId="0" xfId="21" applyFont="1" applyFill="1" applyAlignment="1">
      <alignment vertical="center"/>
      <protection/>
    </xf>
    <xf numFmtId="0" fontId="9" fillId="2" borderId="0" xfId="21" applyFont="1" applyFill="1" applyBorder="1" applyAlignment="1" applyProtection="1">
      <alignment horizontal="left" vertical="center"/>
      <protection/>
    </xf>
    <xf numFmtId="0" fontId="9" fillId="2" borderId="0" xfId="21" applyFont="1" applyFill="1" applyBorder="1" applyAlignment="1" applyProtection="1">
      <alignment horizontal="right" vertical="center"/>
      <protection/>
    </xf>
    <xf numFmtId="0" fontId="9" fillId="2" borderId="0" xfId="21" applyFont="1" applyFill="1" applyBorder="1" applyAlignment="1">
      <alignment vertical="center"/>
      <protection/>
    </xf>
    <xf numFmtId="0" fontId="9" fillId="2" borderId="0" xfId="21" applyFont="1" applyFill="1" applyBorder="1" applyAlignment="1">
      <alignment horizontal="right" vertical="center"/>
      <protection/>
    </xf>
    <xf numFmtId="0" fontId="9" fillId="2" borderId="11" xfId="21" applyFont="1" applyFill="1" applyBorder="1" applyAlignment="1" applyProtection="1" quotePrefix="1">
      <alignment horizontal="left" vertical="center"/>
      <protection/>
    </xf>
    <xf numFmtId="0" fontId="9" fillId="2" borderId="12" xfId="21" applyFont="1" applyFill="1" applyBorder="1" applyAlignment="1" applyProtection="1" quotePrefix="1">
      <alignment horizontal="left" vertical="center"/>
      <protection/>
    </xf>
    <xf numFmtId="0" fontId="9" fillId="2" borderId="12" xfId="21" applyFont="1" applyFill="1" applyBorder="1" applyAlignment="1" applyProtection="1">
      <alignment horizontal="right" vertical="center"/>
      <protection/>
    </xf>
    <xf numFmtId="0" fontId="9" fillId="2" borderId="13" xfId="21" applyFont="1" applyFill="1" applyBorder="1" applyAlignment="1">
      <alignment vertical="center"/>
      <protection/>
    </xf>
    <xf numFmtId="0" fontId="9" fillId="2" borderId="14" xfId="21" applyFont="1" applyFill="1" applyBorder="1" applyAlignment="1">
      <alignment vertical="center"/>
      <protection/>
    </xf>
    <xf numFmtId="0" fontId="9" fillId="2" borderId="15" xfId="21" applyFont="1" applyFill="1" applyBorder="1" applyAlignment="1">
      <alignment vertical="center"/>
      <protection/>
    </xf>
    <xf numFmtId="0" fontId="9" fillId="2" borderId="16" xfId="21" applyFont="1" applyFill="1" applyBorder="1" applyAlignment="1" applyProtection="1">
      <alignment horizontal="right" vertical="center"/>
      <protection/>
    </xf>
    <xf numFmtId="0" fontId="9" fillId="2" borderId="17" xfId="21" applyFont="1" applyFill="1" applyBorder="1" applyAlignment="1" applyProtection="1" quotePrefix="1">
      <alignment horizontal="left" vertical="center"/>
      <protection/>
    </xf>
    <xf numFmtId="0" fontId="9" fillId="2" borderId="0" xfId="21" applyFont="1" applyFill="1" applyBorder="1" applyAlignment="1" applyProtection="1" quotePrefix="1">
      <alignment horizontal="left" vertical="center"/>
      <protection/>
    </xf>
    <xf numFmtId="0" fontId="9" fillId="2" borderId="30" xfId="21" applyFont="1" applyFill="1" applyBorder="1" applyAlignment="1" applyProtection="1" quotePrefix="1">
      <alignment horizontal="left" vertical="center"/>
      <protection/>
    </xf>
    <xf numFmtId="0" fontId="9" fillId="2" borderId="18" xfId="21" applyFont="1" applyFill="1" applyBorder="1" applyAlignment="1" applyProtection="1">
      <alignment horizontal="right" vertical="center"/>
      <protection/>
    </xf>
    <xf numFmtId="0" fontId="9" fillId="2" borderId="2" xfId="21" applyFont="1" applyFill="1" applyBorder="1" applyAlignment="1" applyProtection="1">
      <alignment horizontal="centerContinuous" vertical="center"/>
      <protection/>
    </xf>
    <xf numFmtId="0" fontId="9" fillId="2" borderId="19" xfId="21" applyFont="1" applyFill="1" applyBorder="1" applyAlignment="1">
      <alignment horizontal="centerContinuous" vertical="center"/>
      <protection/>
    </xf>
    <xf numFmtId="0" fontId="9" fillId="2" borderId="18" xfId="21" applyFont="1" applyFill="1" applyBorder="1" applyAlignment="1">
      <alignment horizontal="centerContinuous" vertical="center"/>
      <protection/>
    </xf>
    <xf numFmtId="0" fontId="9" fillId="2" borderId="24" xfId="21" applyFont="1" applyFill="1" applyBorder="1" applyAlignment="1">
      <alignment horizontal="centerContinuous" vertical="center"/>
      <protection/>
    </xf>
    <xf numFmtId="0" fontId="9" fillId="2" borderId="29" xfId="21" applyFont="1" applyFill="1" applyBorder="1" applyAlignment="1" applyProtection="1" quotePrefix="1">
      <alignment horizontal="left" vertical="center"/>
      <protection/>
    </xf>
    <xf numFmtId="0" fontId="9" fillId="2" borderId="19" xfId="21" applyFont="1" applyFill="1" applyBorder="1" applyAlignment="1" applyProtection="1">
      <alignment horizontal="left" vertical="center"/>
      <protection/>
    </xf>
    <xf numFmtId="0" fontId="9" fillId="2" borderId="20" xfId="21" applyFont="1" applyFill="1" applyBorder="1" applyAlignment="1" applyProtection="1">
      <alignment horizontal="right" vertical="center"/>
      <protection/>
    </xf>
    <xf numFmtId="0" fontId="9" fillId="2" borderId="21" xfId="21" applyFont="1" applyFill="1" applyBorder="1" applyAlignment="1" applyProtection="1" quotePrefix="1">
      <alignment horizontal="center" vertical="center"/>
      <protection/>
    </xf>
    <xf numFmtId="0" fontId="9" fillId="2" borderId="21" xfId="21" applyFont="1" applyFill="1" applyBorder="1" applyAlignment="1" applyProtection="1">
      <alignment horizontal="center" vertical="center"/>
      <protection/>
    </xf>
    <xf numFmtId="0" fontId="9" fillId="2" borderId="22" xfId="21" applyFont="1" applyFill="1" applyBorder="1" applyAlignment="1" applyProtection="1">
      <alignment horizontal="center" vertical="center"/>
      <protection/>
    </xf>
    <xf numFmtId="0" fontId="9" fillId="2" borderId="23" xfId="21" applyFont="1" applyFill="1" applyBorder="1" applyAlignment="1" applyProtection="1">
      <alignment horizontal="center" vertical="center"/>
      <protection/>
    </xf>
    <xf numFmtId="0" fontId="9" fillId="2" borderId="0" xfId="21" applyFont="1" applyFill="1" applyBorder="1" applyAlignment="1" applyProtection="1" quotePrefix="1">
      <alignment horizontal="right" vertical="center"/>
      <protection/>
    </xf>
    <xf numFmtId="0" fontId="9" fillId="2" borderId="41" xfId="21" applyFont="1" applyFill="1" applyBorder="1" applyAlignment="1" applyProtection="1" quotePrefix="1">
      <alignment horizontal="right" vertical="center"/>
      <protection/>
    </xf>
    <xf numFmtId="0" fontId="9" fillId="2" borderId="17" xfId="21" applyFont="1" applyFill="1" applyBorder="1" applyAlignment="1" applyProtection="1">
      <alignment horizontal="left" vertical="center"/>
      <protection/>
    </xf>
    <xf numFmtId="0" fontId="9" fillId="2" borderId="0" xfId="21" applyFont="1" applyFill="1" applyBorder="1" applyAlignment="1" applyProtection="1">
      <alignment horizontal="centerContinuous" vertical="center"/>
      <protection/>
    </xf>
    <xf numFmtId="0" fontId="9" fillId="2" borderId="41" xfId="21" applyFont="1" applyFill="1" applyBorder="1" applyAlignment="1" applyProtection="1">
      <alignment horizontal="centerContinuous" vertical="center"/>
      <protection/>
    </xf>
    <xf numFmtId="190" fontId="9" fillId="2" borderId="1" xfId="0" applyNumberFormat="1" applyFont="1" applyFill="1" applyBorder="1" applyAlignment="1" applyProtection="1">
      <alignment vertical="center"/>
      <protection/>
    </xf>
    <xf numFmtId="0" fontId="9" fillId="2" borderId="19" xfId="21" applyFont="1" applyFill="1" applyBorder="1" applyAlignment="1" applyProtection="1" quotePrefix="1">
      <alignment horizontal="right" vertical="center"/>
      <protection/>
    </xf>
    <xf numFmtId="0" fontId="9" fillId="2" borderId="20" xfId="21" applyFont="1" applyFill="1" applyBorder="1" applyAlignment="1" applyProtection="1" quotePrefix="1">
      <alignment horizontal="right" vertical="center"/>
      <protection/>
    </xf>
    <xf numFmtId="195" fontId="9" fillId="2" borderId="1" xfId="0" applyNumberFormat="1" applyFont="1" applyFill="1" applyBorder="1" applyAlignment="1" applyProtection="1">
      <alignment vertical="center"/>
      <protection locked="0"/>
    </xf>
    <xf numFmtId="190" fontId="9" fillId="2" borderId="1" xfId="21" applyNumberFormat="1" applyFont="1" applyFill="1" applyBorder="1" applyAlignment="1" applyProtection="1">
      <alignment horizontal="right" vertical="center"/>
      <protection/>
    </xf>
    <xf numFmtId="195" fontId="9" fillId="2" borderId="1" xfId="21" applyNumberFormat="1" applyFont="1" applyFill="1" applyBorder="1" applyAlignment="1" applyProtection="1">
      <alignment horizontal="right" vertical="center"/>
      <protection/>
    </xf>
    <xf numFmtId="0" fontId="9" fillId="2" borderId="41" xfId="21" applyFont="1" applyFill="1" applyBorder="1" applyAlignment="1" applyProtection="1">
      <alignment horizontal="right" vertical="center"/>
      <protection/>
    </xf>
    <xf numFmtId="0" fontId="9" fillId="2" borderId="41" xfId="21" applyFont="1" applyFill="1" applyBorder="1" applyAlignment="1" applyProtection="1" quotePrefix="1">
      <alignment horizontal="left" vertical="center"/>
      <protection/>
    </xf>
    <xf numFmtId="0" fontId="9" fillId="2" borderId="29" xfId="21" applyFont="1" applyFill="1" applyBorder="1" applyAlignment="1" applyProtection="1" quotePrefix="1">
      <alignment horizontal="centerContinuous" vertical="top"/>
      <protection/>
    </xf>
    <xf numFmtId="0" fontId="9" fillId="2" borderId="19" xfId="21" applyFont="1" applyFill="1" applyBorder="1" applyAlignment="1" applyProtection="1">
      <alignment horizontal="centerContinuous" vertical="top"/>
      <protection/>
    </xf>
    <xf numFmtId="190" fontId="9" fillId="2" borderId="2" xfId="0" applyNumberFormat="1" applyFont="1" applyFill="1" applyBorder="1" applyAlignment="1">
      <alignment vertical="center"/>
    </xf>
    <xf numFmtId="0" fontId="9" fillId="2" borderId="20" xfId="21" applyFont="1" applyFill="1" applyBorder="1" applyAlignment="1" applyProtection="1">
      <alignment horizontal="centerContinuous" vertical="top"/>
      <protection/>
    </xf>
    <xf numFmtId="0" fontId="9" fillId="2" borderId="31" xfId="21" applyFont="1" applyFill="1" applyBorder="1" applyAlignment="1" applyProtection="1" quotePrefix="1">
      <alignment horizontal="centerContinuous" vertical="center"/>
      <protection/>
    </xf>
    <xf numFmtId="0" fontId="9" fillId="2" borderId="32" xfId="21" applyFont="1" applyFill="1" applyBorder="1" applyAlignment="1" applyProtection="1">
      <alignment horizontal="centerContinuous" vertical="center"/>
      <protection/>
    </xf>
    <xf numFmtId="0" fontId="9" fillId="2" borderId="42" xfId="21" applyFont="1" applyFill="1" applyBorder="1" applyAlignment="1" applyProtection="1">
      <alignment horizontal="centerContinuous" vertical="center"/>
      <protection/>
    </xf>
    <xf numFmtId="0" fontId="9" fillId="2" borderId="0" xfId="21" applyFont="1" applyFill="1" applyAlignment="1">
      <alignment horizontal="right" vertical="center"/>
      <protection/>
    </xf>
    <xf numFmtId="0" fontId="12" fillId="2" borderId="0" xfId="21" applyFont="1" applyFill="1" applyAlignment="1">
      <alignment horizontal="left" vertical="center"/>
      <protection/>
    </xf>
    <xf numFmtId="0" fontId="16" fillId="2" borderId="0" xfId="21" applyFont="1" applyFill="1" applyAlignment="1">
      <alignment vertical="center"/>
      <protection/>
    </xf>
    <xf numFmtId="0" fontId="16" fillId="2" borderId="0" xfId="21" applyFont="1" applyFill="1" applyAlignment="1">
      <alignment horizontal="right" vertical="center"/>
      <protection/>
    </xf>
    <xf numFmtId="0" fontId="12" fillId="2" borderId="0" xfId="21" applyFont="1" applyFill="1" applyAlignment="1">
      <alignment vertical="center"/>
      <protection/>
    </xf>
    <xf numFmtId="0" fontId="9" fillId="2" borderId="12" xfId="21" applyFont="1" applyFill="1" applyBorder="1" applyAlignment="1">
      <alignment horizontal="right" vertical="center"/>
      <protection/>
    </xf>
    <xf numFmtId="0" fontId="9" fillId="2" borderId="37" xfId="21" applyFont="1" applyFill="1" applyBorder="1" applyAlignment="1">
      <alignment horizontal="center" vertical="center"/>
      <protection/>
    </xf>
    <xf numFmtId="0" fontId="9" fillId="2" borderId="33" xfId="21" applyFont="1" applyFill="1" applyBorder="1" applyAlignment="1">
      <alignment horizontal="center" vertical="center"/>
      <protection/>
    </xf>
    <xf numFmtId="0" fontId="14" fillId="2" borderId="33" xfId="21" applyFont="1" applyFill="1" applyBorder="1" applyAlignment="1">
      <alignment horizontal="center" vertical="center"/>
      <protection/>
    </xf>
    <xf numFmtId="0" fontId="9" fillId="2" borderId="36" xfId="21" applyFont="1" applyFill="1" applyBorder="1" applyAlignment="1">
      <alignment horizontal="center" vertical="center"/>
      <protection/>
    </xf>
    <xf numFmtId="0" fontId="9" fillId="2" borderId="41" xfId="21" applyFont="1" applyFill="1" applyBorder="1" applyAlignment="1">
      <alignment horizontal="center" vertical="center"/>
      <protection/>
    </xf>
    <xf numFmtId="0" fontId="9" fillId="2" borderId="7" xfId="21" applyFont="1" applyFill="1" applyBorder="1" applyAlignment="1">
      <alignment horizontal="center" vertical="center"/>
      <protection/>
    </xf>
    <xf numFmtId="0" fontId="9" fillId="2" borderId="4" xfId="21" applyFont="1" applyFill="1" applyBorder="1" applyAlignment="1" quotePrefix="1">
      <alignment horizontal="center" vertical="center"/>
      <protection/>
    </xf>
    <xf numFmtId="0" fontId="9" fillId="2" borderId="19" xfId="21" applyFont="1" applyFill="1" applyBorder="1" applyAlignment="1" quotePrefix="1">
      <alignment horizontal="left" vertical="center"/>
      <protection/>
    </xf>
    <xf numFmtId="0" fontId="9" fillId="2" borderId="0" xfId="21" applyFont="1" applyFill="1" applyBorder="1" applyAlignment="1" quotePrefix="1">
      <alignment horizontal="center" vertical="center"/>
      <protection/>
    </xf>
    <xf numFmtId="0" fontId="9" fillId="2" borderId="20" xfId="21" applyFont="1" applyFill="1" applyBorder="1" applyAlignment="1">
      <alignment horizontal="center" vertical="center"/>
      <protection/>
    </xf>
    <xf numFmtId="0" fontId="9" fillId="2" borderId="8" xfId="21" applyFont="1" applyFill="1" applyBorder="1" applyAlignment="1">
      <alignment horizontal="center" vertical="center"/>
      <protection/>
    </xf>
    <xf numFmtId="0" fontId="14" fillId="2" borderId="8" xfId="21" applyFont="1" applyFill="1" applyBorder="1" applyAlignment="1">
      <alignment horizontal="center" vertical="center"/>
      <protection/>
    </xf>
    <xf numFmtId="0" fontId="9" fillId="2" borderId="8" xfId="21" applyFont="1" applyFill="1" applyBorder="1" applyAlignment="1">
      <alignment horizontal="center" vertical="center" shrinkToFit="1"/>
      <protection/>
    </xf>
    <xf numFmtId="0" fontId="9" fillId="2" borderId="5" xfId="21" applyFont="1" applyFill="1" applyBorder="1" applyAlignment="1">
      <alignment horizontal="center" vertical="center"/>
      <protection/>
    </xf>
    <xf numFmtId="0" fontId="9" fillId="2" borderId="17" xfId="21" applyFont="1" applyFill="1" applyBorder="1" applyAlignment="1" quotePrefix="1">
      <alignment horizontal="right" vertical="center"/>
      <protection/>
    </xf>
    <xf numFmtId="57" fontId="9" fillId="2" borderId="7" xfId="21" applyNumberFormat="1" applyFont="1" applyFill="1" applyBorder="1" applyAlignment="1">
      <alignment horizontal="center" vertical="center"/>
      <protection/>
    </xf>
    <xf numFmtId="0" fontId="9" fillId="2" borderId="41" xfId="21" applyFont="1" applyFill="1" applyBorder="1" applyAlignment="1">
      <alignment vertical="center"/>
      <protection/>
    </xf>
    <xf numFmtId="0" fontId="9" fillId="2" borderId="7" xfId="21" applyFont="1" applyFill="1" applyBorder="1" applyAlignment="1">
      <alignment vertical="center"/>
      <protection/>
    </xf>
    <xf numFmtId="0" fontId="9" fillId="2" borderId="1" xfId="21" applyFont="1" applyFill="1" applyBorder="1" applyAlignment="1">
      <alignment vertical="center"/>
      <protection/>
    </xf>
    <xf numFmtId="0" fontId="9" fillId="2" borderId="17" xfId="21" applyFont="1" applyFill="1" applyBorder="1" applyAlignment="1">
      <alignment horizontal="right" vertical="center"/>
      <protection/>
    </xf>
    <xf numFmtId="0" fontId="9" fillId="2" borderId="0" xfId="21" applyFont="1" applyFill="1" applyBorder="1" applyAlignment="1" quotePrefix="1">
      <alignment horizontal="right" vertical="center"/>
      <protection/>
    </xf>
    <xf numFmtId="0" fontId="9" fillId="2" borderId="41" xfId="21" applyFont="1" applyFill="1" applyBorder="1" applyAlignment="1">
      <alignment horizontal="right" vertical="center"/>
      <protection/>
    </xf>
    <xf numFmtId="188" fontId="9" fillId="2" borderId="41" xfId="17" applyNumberFormat="1" applyFont="1" applyFill="1" applyBorder="1" applyAlignment="1">
      <alignment vertical="center"/>
    </xf>
    <xf numFmtId="188" fontId="9" fillId="2" borderId="7" xfId="17" applyNumberFormat="1" applyFont="1" applyFill="1" applyBorder="1" applyAlignment="1">
      <alignment vertical="center"/>
    </xf>
    <xf numFmtId="188" fontId="9" fillId="2" borderId="1" xfId="17" applyNumberFormat="1" applyFont="1" applyFill="1" applyBorder="1" applyAlignment="1">
      <alignment vertical="center"/>
    </xf>
    <xf numFmtId="188" fontId="9" fillId="2" borderId="7" xfId="17" applyNumberFormat="1" applyFont="1" applyFill="1" applyBorder="1" applyAlignment="1">
      <alignment horizontal="right" vertical="center"/>
    </xf>
    <xf numFmtId="0" fontId="9" fillId="2" borderId="0" xfId="21" applyFont="1" applyFill="1" applyBorder="1" applyAlignment="1" quotePrefix="1">
      <alignment horizontal="left" vertical="center"/>
      <protection/>
    </xf>
    <xf numFmtId="38" fontId="9" fillId="2" borderId="41" xfId="17" applyFont="1" applyFill="1" applyBorder="1" applyAlignment="1">
      <alignment vertical="center"/>
    </xf>
    <xf numFmtId="38" fontId="9" fillId="2" borderId="7" xfId="17" applyFont="1" applyFill="1" applyBorder="1" applyAlignment="1">
      <alignment vertical="center"/>
    </xf>
    <xf numFmtId="0" fontId="9" fillId="2" borderId="11" xfId="21" applyFont="1" applyFill="1" applyBorder="1" applyAlignment="1" quotePrefix="1">
      <alignment horizontal="left" vertical="center"/>
      <protection/>
    </xf>
    <xf numFmtId="188" fontId="9" fillId="2" borderId="41" xfId="17" applyNumberFormat="1" applyFont="1" applyFill="1" applyBorder="1" applyAlignment="1">
      <alignment horizontal="right" vertical="center"/>
    </xf>
    <xf numFmtId="38" fontId="9" fillId="2" borderId="41" xfId="17" applyFont="1" applyFill="1" applyBorder="1" applyAlignment="1">
      <alignment horizontal="center" vertical="center"/>
    </xf>
    <xf numFmtId="38" fontId="9" fillId="2" borderId="7" xfId="17" applyFont="1" applyFill="1" applyBorder="1" applyAlignment="1">
      <alignment horizontal="center" vertical="center"/>
    </xf>
    <xf numFmtId="38" fontId="9" fillId="2" borderId="1" xfId="17" applyFont="1" applyFill="1" applyBorder="1" applyAlignment="1">
      <alignment horizontal="center" vertical="center"/>
    </xf>
    <xf numFmtId="38" fontId="9" fillId="2" borderId="41" xfId="17" applyFont="1" applyFill="1" applyBorder="1" applyAlignment="1">
      <alignment horizontal="right" vertical="center"/>
    </xf>
    <xf numFmtId="38" fontId="9" fillId="2" borderId="41" xfId="17" applyFont="1" applyFill="1" applyBorder="1" applyAlignment="1" quotePrefix="1">
      <alignment horizontal="center" vertical="center"/>
    </xf>
    <xf numFmtId="38" fontId="9" fillId="2" borderId="7" xfId="17" applyFont="1" applyFill="1" applyBorder="1" applyAlignment="1" quotePrefix="1">
      <alignment horizontal="center" vertical="center"/>
    </xf>
    <xf numFmtId="38" fontId="9" fillId="2" borderId="1" xfId="17" applyFont="1" applyFill="1" applyBorder="1" applyAlignment="1" quotePrefix="1">
      <alignment horizontal="center" vertical="center"/>
    </xf>
    <xf numFmtId="183" fontId="9" fillId="2" borderId="41" xfId="17" applyNumberFormat="1" applyFont="1" applyFill="1" applyBorder="1" applyAlignment="1">
      <alignment vertical="center"/>
    </xf>
    <xf numFmtId="183" fontId="9" fillId="2" borderId="7" xfId="17" applyNumberFormat="1" applyFont="1" applyFill="1" applyBorder="1" applyAlignment="1">
      <alignment vertical="center"/>
    </xf>
    <xf numFmtId="183" fontId="9" fillId="2" borderId="1" xfId="17" applyNumberFormat="1" applyFont="1" applyFill="1" applyBorder="1" applyAlignment="1">
      <alignment vertical="center"/>
    </xf>
    <xf numFmtId="183" fontId="9" fillId="2" borderId="41" xfId="17" applyNumberFormat="1" applyFont="1" applyFill="1" applyBorder="1" applyAlignment="1">
      <alignment horizontal="right" vertical="center"/>
    </xf>
    <xf numFmtId="0" fontId="9" fillId="2" borderId="31" xfId="21" applyFont="1" applyFill="1" applyBorder="1" applyAlignment="1">
      <alignment horizontal="right" vertical="center"/>
      <protection/>
    </xf>
    <xf numFmtId="0" fontId="9" fillId="2" borderId="32" xfId="21" applyFont="1" applyFill="1" applyBorder="1" applyAlignment="1">
      <alignment horizontal="centerContinuous" vertical="center"/>
      <protection/>
    </xf>
    <xf numFmtId="0" fontId="9" fillId="2" borderId="42" xfId="21" applyFont="1" applyFill="1" applyBorder="1" applyAlignment="1">
      <alignment horizontal="centerContinuous" vertical="center"/>
      <protection/>
    </xf>
    <xf numFmtId="188" fontId="9" fillId="2" borderId="10" xfId="23" applyNumberFormat="1" applyFont="1" applyFill="1" applyBorder="1" applyAlignment="1">
      <alignment horizontal="right" vertical="center"/>
      <protection/>
    </xf>
    <xf numFmtId="189" fontId="9" fillId="2" borderId="28" xfId="23" applyNumberFormat="1" applyFont="1" applyFill="1" applyBorder="1" applyAlignment="1">
      <alignment horizontal="right" vertical="center"/>
      <protection/>
    </xf>
    <xf numFmtId="189" fontId="9" fillId="2" borderId="39" xfId="23" applyNumberFormat="1" applyFont="1" applyFill="1" applyBorder="1" applyAlignment="1">
      <alignment horizontal="right" vertical="center"/>
      <protection/>
    </xf>
    <xf numFmtId="189" fontId="9" fillId="2" borderId="43" xfId="23" applyNumberFormat="1" applyFont="1" applyFill="1" applyBorder="1" applyAlignment="1">
      <alignment horizontal="right" vertical="center"/>
      <protection/>
    </xf>
    <xf numFmtId="189" fontId="9" fillId="2" borderId="41" xfId="23" applyNumberFormat="1" applyFont="1" applyFill="1" applyBorder="1" applyAlignment="1">
      <alignment horizontal="right" vertical="center"/>
      <protection/>
    </xf>
    <xf numFmtId="189" fontId="9" fillId="2" borderId="10" xfId="23" applyNumberFormat="1" applyFont="1" applyFill="1" applyBorder="1" applyAlignment="1">
      <alignment horizontal="right" vertical="center"/>
      <protection/>
    </xf>
    <xf numFmtId="189" fontId="9" fillId="2" borderId="6" xfId="23" applyNumberFormat="1" applyFont="1" applyFill="1" applyBorder="1" applyAlignment="1">
      <alignment vertical="center"/>
      <protection/>
    </xf>
    <xf numFmtId="189" fontId="9" fillId="2" borderId="42" xfId="23" applyNumberFormat="1" applyFont="1" applyFill="1" applyBorder="1" applyAlignment="1">
      <alignment horizontal="right" vertical="center"/>
      <protection/>
    </xf>
    <xf numFmtId="189" fontId="9" fillId="2" borderId="44" xfId="23" applyNumberFormat="1" applyFont="1" applyFill="1" applyBorder="1" applyAlignment="1">
      <alignment horizontal="right" vertical="center"/>
      <protection/>
    </xf>
    <xf numFmtId="38" fontId="9" fillId="2" borderId="4" xfId="17" applyFont="1" applyFill="1" applyBorder="1" applyAlignment="1" quotePrefix="1">
      <alignment horizontal="right" vertical="center"/>
    </xf>
    <xf numFmtId="38" fontId="9" fillId="2" borderId="8" xfId="17" applyFont="1" applyFill="1" applyBorder="1" applyAlignment="1">
      <alignment horizontal="right" vertical="center"/>
    </xf>
    <xf numFmtId="38" fontId="9" fillId="2" borderId="24" xfId="17" applyFont="1" applyFill="1" applyBorder="1" applyAlignment="1">
      <alignment horizontal="right" vertical="center"/>
    </xf>
    <xf numFmtId="38" fontId="9" fillId="2" borderId="5" xfId="17" applyFont="1" applyFill="1" applyBorder="1" applyAlignment="1">
      <alignment horizontal="right" vertical="center"/>
    </xf>
    <xf numFmtId="38" fontId="9" fillId="2" borderId="27" xfId="17" applyFont="1" applyFill="1" applyBorder="1" applyAlignment="1">
      <alignment horizontal="right" vertical="center"/>
    </xf>
    <xf numFmtId="38" fontId="9" fillId="2" borderId="4" xfId="17" applyFont="1" applyFill="1" applyBorder="1" applyAlignment="1">
      <alignment horizontal="right" vertical="center"/>
    </xf>
    <xf numFmtId="38" fontId="9" fillId="2" borderId="9" xfId="17" applyFont="1" applyFill="1" applyBorder="1" applyAlignment="1">
      <alignment horizontal="right" vertical="center"/>
    </xf>
    <xf numFmtId="38" fontId="9" fillId="2" borderId="6" xfId="17" applyFont="1" applyFill="1" applyBorder="1" applyAlignment="1">
      <alignment horizontal="right" vertical="center"/>
    </xf>
    <xf numFmtId="182" fontId="9" fillId="2" borderId="45" xfId="21" applyNumberFormat="1" applyFont="1" applyFill="1" applyBorder="1" applyAlignment="1" applyProtection="1">
      <alignment horizontal="right" vertical="center"/>
      <protection/>
    </xf>
    <xf numFmtId="38" fontId="9" fillId="2" borderId="2" xfId="17" applyFont="1" applyFill="1" applyBorder="1" applyAlignment="1">
      <alignment vertical="center"/>
    </xf>
    <xf numFmtId="176" fontId="9" fillId="2" borderId="27" xfId="23" applyNumberFormat="1" applyFont="1" applyFill="1" applyBorder="1" applyAlignment="1">
      <alignment vertical="center"/>
      <protection/>
    </xf>
    <xf numFmtId="190" fontId="0" fillId="2" borderId="4" xfId="17" applyNumberFormat="1" applyFont="1" applyFill="1" applyBorder="1" applyAlignment="1">
      <alignment vertical="center"/>
    </xf>
    <xf numFmtId="190" fontId="0" fillId="2" borderId="4" xfId="21" applyNumberFormat="1" applyFont="1" applyFill="1" applyBorder="1" applyAlignment="1">
      <alignment vertical="center"/>
      <protection/>
    </xf>
    <xf numFmtId="190" fontId="0" fillId="2" borderId="4" xfId="17" applyNumberFormat="1" applyFont="1" applyFill="1" applyBorder="1" applyAlignment="1">
      <alignment horizontal="right" vertical="center"/>
    </xf>
    <xf numFmtId="190" fontId="0" fillId="2" borderId="4" xfId="17" applyNumberFormat="1" applyFont="1" applyFill="1" applyBorder="1" applyAlignment="1">
      <alignment vertical="center"/>
    </xf>
    <xf numFmtId="189" fontId="0" fillId="2" borderId="0" xfId="17" applyNumberFormat="1" applyFont="1" applyFill="1" applyBorder="1" applyAlignment="1">
      <alignment vertical="center"/>
    </xf>
    <xf numFmtId="189" fontId="0" fillId="2" borderId="7" xfId="17" applyNumberFormat="1" applyFont="1" applyFill="1" applyBorder="1" applyAlignment="1">
      <alignment vertical="center"/>
    </xf>
    <xf numFmtId="189" fontId="0" fillId="2" borderId="4" xfId="17" applyNumberFormat="1" applyFont="1" applyFill="1" applyBorder="1" applyAlignment="1">
      <alignment vertical="center"/>
    </xf>
    <xf numFmtId="190" fontId="0" fillId="2" borderId="6" xfId="17" applyNumberFormat="1" applyFont="1" applyFill="1" applyBorder="1" applyAlignment="1">
      <alignment vertical="center"/>
    </xf>
    <xf numFmtId="199" fontId="9" fillId="2" borderId="1" xfId="23" applyNumberFormat="1" applyFont="1" applyFill="1" applyBorder="1" applyAlignment="1">
      <alignment vertical="center"/>
      <protection/>
    </xf>
    <xf numFmtId="180" fontId="9" fillId="2" borderId="9" xfId="23" applyNumberFormat="1" applyFont="1" applyFill="1" applyBorder="1" applyAlignment="1">
      <alignment vertical="center"/>
      <protection/>
    </xf>
    <xf numFmtId="196" fontId="9" fillId="2" borderId="1" xfId="21" applyNumberFormat="1" applyFont="1" applyFill="1" applyBorder="1" applyAlignment="1" applyProtection="1">
      <alignment vertical="center"/>
      <protection/>
    </xf>
    <xf numFmtId="189" fontId="9" fillId="2" borderId="7" xfId="21" applyNumberFormat="1" applyFont="1" applyFill="1" applyBorder="1" applyAlignment="1" applyProtection="1">
      <alignment vertical="center"/>
      <protection/>
    </xf>
    <xf numFmtId="189" fontId="9" fillId="2" borderId="1" xfId="21" applyNumberFormat="1" applyFont="1" applyFill="1" applyBorder="1" applyAlignment="1" applyProtection="1">
      <alignment vertical="center"/>
      <protection/>
    </xf>
    <xf numFmtId="196" fontId="9" fillId="2" borderId="4" xfId="21" applyNumberFormat="1" applyFont="1" applyFill="1" applyBorder="1" applyAlignment="1" applyProtection="1">
      <alignment vertical="center"/>
      <protection/>
    </xf>
    <xf numFmtId="196" fontId="9" fillId="2" borderId="1" xfId="21" applyNumberFormat="1" applyFont="1" applyFill="1" applyBorder="1" applyAlignment="1" applyProtection="1">
      <alignment horizontal="right" vertical="center"/>
      <protection/>
    </xf>
    <xf numFmtId="189" fontId="9" fillId="2" borderId="4" xfId="21" applyNumberFormat="1" applyFont="1" applyFill="1" applyBorder="1" applyAlignment="1" applyProtection="1">
      <alignment vertical="center"/>
      <protection/>
    </xf>
    <xf numFmtId="190" fontId="9" fillId="2" borderId="0" xfId="21" applyNumberFormat="1" applyFont="1" applyFill="1" applyAlignment="1">
      <alignment vertical="center"/>
      <protection/>
    </xf>
    <xf numFmtId="196" fontId="9" fillId="2" borderId="7" xfId="21" applyNumberFormat="1" applyFont="1" applyFill="1" applyBorder="1" applyAlignment="1" applyProtection="1">
      <alignment vertical="center"/>
      <protection/>
    </xf>
    <xf numFmtId="189" fontId="9" fillId="2" borderId="7" xfId="21" applyNumberFormat="1" applyFont="1" applyFill="1" applyBorder="1" applyAlignment="1" applyProtection="1">
      <alignment horizontal="right" vertical="center"/>
      <protection/>
    </xf>
    <xf numFmtId="195" fontId="9" fillId="2" borderId="2" xfId="0" applyNumberFormat="1" applyFont="1" applyFill="1" applyBorder="1" applyAlignment="1" applyProtection="1">
      <alignment vertical="center"/>
      <protection/>
    </xf>
    <xf numFmtId="196" fontId="9" fillId="2" borderId="2" xfId="21" applyNumberFormat="1" applyFont="1" applyFill="1" applyBorder="1" applyAlignment="1" applyProtection="1">
      <alignment vertical="center"/>
      <protection/>
    </xf>
    <xf numFmtId="196" fontId="9" fillId="2" borderId="8" xfId="21" applyNumberFormat="1" applyFont="1" applyFill="1" applyBorder="1" applyAlignment="1" applyProtection="1">
      <alignment vertical="center"/>
      <protection/>
    </xf>
    <xf numFmtId="196" fontId="9" fillId="2" borderId="5" xfId="21" applyNumberFormat="1" applyFont="1" applyFill="1" applyBorder="1" applyAlignment="1" applyProtection="1">
      <alignment vertical="center"/>
      <protection/>
    </xf>
    <xf numFmtId="196" fontId="9" fillId="2" borderId="8" xfId="21" applyNumberFormat="1" applyFont="1" applyFill="1" applyBorder="1" applyAlignment="1" applyProtection="1">
      <alignment horizontal="right" vertical="center"/>
      <protection/>
    </xf>
    <xf numFmtId="189" fontId="9" fillId="2" borderId="2" xfId="21" applyNumberFormat="1" applyFont="1" applyFill="1" applyBorder="1" applyAlignment="1" applyProtection="1">
      <alignment vertical="center"/>
      <protection/>
    </xf>
    <xf numFmtId="189" fontId="9" fillId="2" borderId="8" xfId="21" applyNumberFormat="1" applyFont="1" applyFill="1" applyBorder="1" applyAlignment="1" applyProtection="1">
      <alignment vertical="center"/>
      <protection/>
    </xf>
    <xf numFmtId="189" fontId="9" fillId="2" borderId="5" xfId="21" applyNumberFormat="1" applyFont="1" applyFill="1" applyBorder="1" applyAlignment="1" applyProtection="1">
      <alignment vertical="center"/>
      <protection/>
    </xf>
    <xf numFmtId="195" fontId="9" fillId="2" borderId="1" xfId="0" applyNumberFormat="1" applyFont="1" applyFill="1" applyBorder="1" applyAlignment="1" applyProtection="1">
      <alignment vertical="center"/>
      <protection/>
    </xf>
    <xf numFmtId="189" fontId="9" fillId="2" borderId="4" xfId="21" applyNumberFormat="1" applyFont="1" applyFill="1" applyBorder="1" applyAlignment="1" applyProtection="1">
      <alignment horizontal="right" vertical="center"/>
      <protection/>
    </xf>
    <xf numFmtId="196" fontId="9" fillId="2" borderId="7" xfId="21" applyNumberFormat="1" applyFont="1" applyFill="1" applyBorder="1" applyAlignment="1" applyProtection="1">
      <alignment horizontal="right" vertical="center"/>
      <protection/>
    </xf>
    <xf numFmtId="189" fontId="9" fillId="2" borderId="1" xfId="21" applyNumberFormat="1" applyFont="1" applyFill="1" applyBorder="1" applyAlignment="1" applyProtection="1">
      <alignment horizontal="right" vertical="center"/>
      <protection/>
    </xf>
    <xf numFmtId="196" fontId="9" fillId="2" borderId="4" xfId="21" applyNumberFormat="1" applyFont="1" applyFill="1" applyBorder="1" applyAlignment="1" applyProtection="1">
      <alignment horizontal="right" vertical="center"/>
      <protection/>
    </xf>
    <xf numFmtId="196" fontId="9" fillId="2" borderId="21" xfId="21" applyNumberFormat="1" applyFont="1" applyFill="1" applyBorder="1" applyAlignment="1" applyProtection="1">
      <alignment horizontal="right" vertical="center"/>
      <protection/>
    </xf>
    <xf numFmtId="196" fontId="9" fillId="2" borderId="2" xfId="21" applyNumberFormat="1" applyFont="1" applyFill="1" applyBorder="1" applyAlignment="1" applyProtection="1">
      <alignment vertical="center" shrinkToFit="1"/>
      <protection/>
    </xf>
    <xf numFmtId="189" fontId="9" fillId="2" borderId="27" xfId="21" applyNumberFormat="1" applyFont="1" applyFill="1" applyBorder="1" applyAlignment="1" applyProtection="1">
      <alignment horizontal="right" vertical="center"/>
      <protection/>
    </xf>
    <xf numFmtId="189" fontId="9" fillId="2" borderId="28" xfId="21" applyNumberFormat="1" applyFont="1" applyFill="1" applyBorder="1" applyAlignment="1" applyProtection="1">
      <alignment horizontal="right" vertical="center"/>
      <protection/>
    </xf>
    <xf numFmtId="189" fontId="9" fillId="2" borderId="40" xfId="21" applyNumberFormat="1" applyFont="1" applyFill="1" applyBorder="1" applyAlignment="1" applyProtection="1">
      <alignment horizontal="right" vertical="center"/>
      <protection/>
    </xf>
    <xf numFmtId="196" fontId="9" fillId="2" borderId="27" xfId="21" applyNumberFormat="1" applyFont="1" applyFill="1" applyBorder="1" applyAlignment="1" applyProtection="1">
      <alignment vertical="center"/>
      <protection/>
    </xf>
    <xf numFmtId="196" fontId="9" fillId="2" borderId="1" xfId="21" applyNumberFormat="1" applyFont="1" applyFill="1" applyBorder="1" applyAlignment="1" applyProtection="1">
      <alignment vertical="center" shrinkToFit="1"/>
      <protection/>
    </xf>
    <xf numFmtId="189" fontId="9" fillId="2" borderId="1" xfId="0" applyNumberFormat="1" applyFont="1" applyFill="1" applyBorder="1" applyAlignment="1" applyProtection="1">
      <alignment vertical="center"/>
      <protection/>
    </xf>
    <xf numFmtId="190" fontId="9" fillId="2" borderId="3" xfId="0" applyNumberFormat="1" applyFont="1" applyFill="1" applyBorder="1" applyAlignment="1" applyProtection="1">
      <alignment vertical="center"/>
      <protection/>
    </xf>
    <xf numFmtId="196" fontId="9" fillId="2" borderId="3" xfId="21" applyNumberFormat="1" applyFont="1" applyFill="1" applyBorder="1" applyAlignment="1" applyProtection="1">
      <alignment vertical="center"/>
      <protection/>
    </xf>
    <xf numFmtId="189" fontId="9" fillId="2" borderId="3" xfId="21" applyNumberFormat="1" applyFont="1" applyFill="1" applyBorder="1" applyAlignment="1" applyProtection="1">
      <alignment vertical="center"/>
      <protection/>
    </xf>
    <xf numFmtId="196" fontId="9" fillId="2" borderId="6" xfId="21" applyNumberFormat="1" applyFont="1" applyFill="1" applyBorder="1" applyAlignment="1" applyProtection="1">
      <alignment vertical="center"/>
      <protection/>
    </xf>
    <xf numFmtId="196" fontId="9" fillId="2" borderId="9" xfId="21" applyNumberFormat="1" applyFont="1" applyFill="1" applyBorder="1" applyAlignment="1" applyProtection="1">
      <alignment horizontal="right" vertical="center"/>
      <protection/>
    </xf>
    <xf numFmtId="189" fontId="9" fillId="2" borderId="9" xfId="21" applyNumberFormat="1" applyFont="1" applyFill="1" applyBorder="1" applyAlignment="1" applyProtection="1">
      <alignment vertical="center"/>
      <protection/>
    </xf>
    <xf numFmtId="189" fontId="9" fillId="2" borderId="6" xfId="21" applyNumberFormat="1" applyFont="1" applyFill="1" applyBorder="1" applyAlignment="1" applyProtection="1">
      <alignment vertical="center"/>
      <protection/>
    </xf>
    <xf numFmtId="57" fontId="9" fillId="2" borderId="4" xfId="21" applyNumberFormat="1" applyFont="1" applyFill="1" applyBorder="1" applyAlignment="1">
      <alignment horizontal="right" vertical="center"/>
      <protection/>
    </xf>
    <xf numFmtId="0" fontId="9" fillId="2" borderId="4" xfId="21" applyNumberFormat="1" applyFont="1" applyFill="1" applyBorder="1" applyAlignment="1">
      <alignment vertical="center"/>
      <protection/>
    </xf>
    <xf numFmtId="188" fontId="9" fillId="2" borderId="4" xfId="17" applyNumberFormat="1" applyFont="1" applyFill="1" applyBorder="1" applyAlignment="1">
      <alignment vertical="center"/>
    </xf>
    <xf numFmtId="38" fontId="9" fillId="2" borderId="4" xfId="17" applyFont="1" applyFill="1" applyBorder="1" applyAlignment="1">
      <alignment vertical="center"/>
    </xf>
    <xf numFmtId="38" fontId="9" fillId="2" borderId="7" xfId="17" applyNumberFormat="1" applyFont="1" applyFill="1" applyBorder="1" applyAlignment="1">
      <alignment vertical="center"/>
    </xf>
    <xf numFmtId="183" fontId="9" fillId="2" borderId="4" xfId="17" applyNumberFormat="1" applyFont="1" applyFill="1" applyBorder="1" applyAlignment="1">
      <alignment vertical="center"/>
    </xf>
    <xf numFmtId="183" fontId="9" fillId="2" borderId="42" xfId="17" applyNumberFormat="1" applyFont="1" applyFill="1" applyBorder="1" applyAlignment="1">
      <alignment vertical="center"/>
    </xf>
    <xf numFmtId="183" fontId="9" fillId="2" borderId="9" xfId="17" applyNumberFormat="1" applyFont="1" applyFill="1" applyBorder="1" applyAlignment="1">
      <alignment vertical="center"/>
    </xf>
    <xf numFmtId="183" fontId="9" fillId="2" borderId="3" xfId="17" applyNumberFormat="1" applyFont="1" applyFill="1" applyBorder="1" applyAlignment="1">
      <alignment vertical="center"/>
    </xf>
    <xf numFmtId="183" fontId="9" fillId="2" borderId="6" xfId="17" applyNumberFormat="1" applyFont="1" applyFill="1" applyBorder="1" applyAlignment="1">
      <alignment vertical="center"/>
    </xf>
    <xf numFmtId="0" fontId="12" fillId="2" borderId="0" xfId="21" applyFont="1" applyFill="1" applyAlignment="1">
      <alignment horizontal="right" vertical="center"/>
      <protection/>
    </xf>
    <xf numFmtId="202" fontId="10" fillId="2" borderId="0" xfId="17" applyNumberFormat="1" applyFont="1" applyFill="1" applyAlignment="1">
      <alignment vertical="center"/>
    </xf>
    <xf numFmtId="202" fontId="9" fillId="2" borderId="0" xfId="17" applyNumberFormat="1" applyFont="1" applyFill="1" applyAlignment="1">
      <alignment vertical="center"/>
    </xf>
    <xf numFmtId="202" fontId="12" fillId="2" borderId="0" xfId="17" applyNumberFormat="1" applyFont="1" applyFill="1" applyAlignment="1" quotePrefix="1">
      <alignment horizontal="left" vertical="center"/>
    </xf>
    <xf numFmtId="202" fontId="16" fillId="2" borderId="0" xfId="17" applyNumberFormat="1" applyFont="1" applyFill="1" applyAlignment="1">
      <alignment vertical="center"/>
    </xf>
    <xf numFmtId="202" fontId="9" fillId="2" borderId="0" xfId="17" applyNumberFormat="1" applyFont="1" applyFill="1" applyAlignment="1" quotePrefix="1">
      <alignment horizontal="right" vertical="center"/>
    </xf>
    <xf numFmtId="202" fontId="9" fillId="2" borderId="11" xfId="17" applyNumberFormat="1" applyFont="1" applyFill="1" applyBorder="1" applyAlignment="1">
      <alignment horizontal="left" vertical="center"/>
    </xf>
    <xf numFmtId="202" fontId="9" fillId="2" borderId="12" xfId="17" applyNumberFormat="1" applyFont="1" applyFill="1" applyBorder="1" applyAlignment="1">
      <alignment horizontal="right" vertical="center"/>
    </xf>
    <xf numFmtId="202" fontId="9" fillId="2" borderId="12" xfId="17" applyNumberFormat="1" applyFont="1" applyFill="1" applyBorder="1" applyAlignment="1" quotePrefix="1">
      <alignment horizontal="right" vertical="center"/>
    </xf>
    <xf numFmtId="202" fontId="9" fillId="2" borderId="13" xfId="17" applyNumberFormat="1" applyFont="1" applyFill="1" applyBorder="1" applyAlignment="1">
      <alignment vertical="center"/>
    </xf>
    <xf numFmtId="202" fontId="9" fillId="2" borderId="14" xfId="17" applyNumberFormat="1" applyFont="1" applyFill="1" applyBorder="1" applyAlignment="1">
      <alignment vertical="center"/>
    </xf>
    <xf numFmtId="202" fontId="9" fillId="2" borderId="14" xfId="17" applyNumberFormat="1" applyFont="1" applyFill="1" applyBorder="1" applyAlignment="1">
      <alignment horizontal="right" vertical="center"/>
    </xf>
    <xf numFmtId="202" fontId="9" fillId="2" borderId="15" xfId="17" applyNumberFormat="1" applyFont="1" applyFill="1" applyBorder="1" applyAlignment="1">
      <alignment vertical="center"/>
    </xf>
    <xf numFmtId="202" fontId="9" fillId="2" borderId="29" xfId="17" applyNumberFormat="1" applyFont="1" applyFill="1" applyBorder="1" applyAlignment="1" quotePrefix="1">
      <alignment horizontal="left" vertical="center"/>
    </xf>
    <xf numFmtId="202" fontId="9" fillId="2" borderId="19" xfId="17" applyNumberFormat="1" applyFont="1" applyFill="1" applyBorder="1" applyAlignment="1">
      <alignment vertical="center"/>
    </xf>
    <xf numFmtId="202" fontId="9" fillId="2" borderId="18" xfId="17" applyNumberFormat="1" applyFont="1" applyFill="1" applyBorder="1" applyAlignment="1">
      <alignment horizontal="right" vertical="center"/>
    </xf>
    <xf numFmtId="202" fontId="9" fillId="2" borderId="2" xfId="17" applyNumberFormat="1" applyFont="1" applyFill="1" applyBorder="1" applyAlignment="1">
      <alignment horizontal="center" vertical="center"/>
    </xf>
    <xf numFmtId="202" fontId="9" fillId="2" borderId="2" xfId="17" applyNumberFormat="1" applyFont="1" applyFill="1" applyBorder="1" applyAlignment="1">
      <alignment horizontal="center" vertical="center" wrapText="1"/>
    </xf>
    <xf numFmtId="202" fontId="9" fillId="2" borderId="5" xfId="17" applyNumberFormat="1" applyFont="1" applyFill="1" applyBorder="1" applyAlignment="1">
      <alignment horizontal="center" vertical="center"/>
    </xf>
    <xf numFmtId="202" fontId="9" fillId="2" borderId="17" xfId="17" applyNumberFormat="1" applyFont="1" applyFill="1" applyBorder="1" applyAlignment="1" quotePrefix="1">
      <alignment horizontal="left" vertical="center"/>
    </xf>
    <xf numFmtId="202" fontId="9" fillId="2" borderId="17" xfId="17" applyNumberFormat="1" applyFont="1" applyFill="1" applyBorder="1" applyAlignment="1">
      <alignment vertical="center"/>
    </xf>
    <xf numFmtId="202" fontId="9" fillId="2" borderId="0" xfId="17" applyNumberFormat="1" applyFont="1" applyFill="1" applyBorder="1" applyAlignment="1" quotePrefix="1">
      <alignment horizontal="right" vertical="center"/>
    </xf>
    <xf numFmtId="202" fontId="9" fillId="2" borderId="0" xfId="17" applyNumberFormat="1" applyFont="1" applyFill="1" applyBorder="1" applyAlignment="1" quotePrefix="1">
      <alignment horizontal="distributed" vertical="center"/>
    </xf>
    <xf numFmtId="202" fontId="9" fillId="2" borderId="1" xfId="17" applyNumberFormat="1" applyFont="1" applyFill="1" applyBorder="1" applyAlignment="1">
      <alignment horizontal="right" vertical="center" shrinkToFit="1"/>
    </xf>
    <xf numFmtId="202" fontId="9" fillId="2" borderId="0" xfId="17" applyNumberFormat="1" applyFont="1" applyFill="1" applyBorder="1" applyAlignment="1" quotePrefix="1">
      <alignment horizontal="left" vertical="center"/>
    </xf>
    <xf numFmtId="202" fontId="10" fillId="2" borderId="0" xfId="17" applyNumberFormat="1" applyFont="1" applyFill="1" applyBorder="1" applyAlignment="1" quotePrefix="1">
      <alignment horizontal="left" vertical="center"/>
    </xf>
    <xf numFmtId="202" fontId="10" fillId="2" borderId="0" xfId="17" applyNumberFormat="1" applyFont="1" applyFill="1" applyBorder="1" applyAlignment="1" quotePrefix="1">
      <alignment horizontal="left" vertical="top"/>
    </xf>
    <xf numFmtId="203" fontId="9" fillId="2" borderId="0" xfId="21" applyNumberFormat="1" applyFont="1" applyFill="1" applyAlignment="1">
      <alignment vertical="center"/>
      <protection/>
    </xf>
    <xf numFmtId="203" fontId="9" fillId="2" borderId="0" xfId="21" applyNumberFormat="1" applyFont="1" applyFill="1" applyBorder="1" applyAlignment="1">
      <alignment vertical="center"/>
      <protection/>
    </xf>
    <xf numFmtId="203" fontId="9" fillId="2" borderId="14" xfId="21" applyNumberFormat="1" applyFont="1" applyFill="1" applyBorder="1" applyAlignment="1">
      <alignment vertical="center"/>
      <protection/>
    </xf>
    <xf numFmtId="203" fontId="9" fillId="2" borderId="18" xfId="21" applyNumberFormat="1" applyFont="1" applyFill="1" applyBorder="1" applyAlignment="1">
      <alignment horizontal="centerContinuous" vertical="center"/>
      <protection/>
    </xf>
    <xf numFmtId="203" fontId="9" fillId="2" borderId="21" xfId="21" applyNumberFormat="1" applyFont="1" applyFill="1" applyBorder="1" applyAlignment="1" applyProtection="1">
      <alignment horizontal="center" vertical="center"/>
      <protection/>
    </xf>
    <xf numFmtId="203" fontId="9" fillId="2" borderId="7" xfId="21" applyNumberFormat="1" applyFont="1" applyFill="1" applyBorder="1" applyAlignment="1" applyProtection="1">
      <alignment vertical="center"/>
      <protection/>
    </xf>
    <xf numFmtId="203" fontId="9" fillId="2" borderId="8" xfId="21" applyNumberFormat="1" applyFont="1" applyFill="1" applyBorder="1" applyAlignment="1" applyProtection="1">
      <alignment vertical="center"/>
      <protection/>
    </xf>
    <xf numFmtId="203" fontId="9" fillId="2" borderId="7" xfId="21" applyNumberFormat="1" applyFont="1" applyFill="1" applyBorder="1" applyAlignment="1" applyProtection="1">
      <alignment horizontal="right" vertical="center"/>
      <protection/>
    </xf>
    <xf numFmtId="203" fontId="9" fillId="2" borderId="27" xfId="21" applyNumberFormat="1" applyFont="1" applyFill="1" applyBorder="1" applyAlignment="1" applyProtection="1">
      <alignment horizontal="right" vertical="center"/>
      <protection/>
    </xf>
    <xf numFmtId="203" fontId="9" fillId="2" borderId="9" xfId="21" applyNumberFormat="1" applyFont="1" applyFill="1" applyBorder="1" applyAlignment="1" applyProtection="1">
      <alignment vertical="center"/>
      <protection/>
    </xf>
    <xf numFmtId="202" fontId="9" fillId="2" borderId="2" xfId="0" applyNumberFormat="1" applyFont="1" applyFill="1" applyBorder="1" applyAlignment="1" applyProtection="1">
      <alignment vertical="center"/>
      <protection/>
    </xf>
    <xf numFmtId="202" fontId="9" fillId="2" borderId="1" xfId="0" applyNumberFormat="1" applyFont="1" applyFill="1" applyBorder="1" applyAlignment="1" applyProtection="1">
      <alignment vertical="center"/>
      <protection locked="0"/>
    </xf>
    <xf numFmtId="202" fontId="9" fillId="2" borderId="1" xfId="0" applyNumberFormat="1" applyFont="1" applyFill="1" applyBorder="1" applyAlignment="1" applyProtection="1">
      <alignment vertical="center"/>
      <protection/>
    </xf>
    <xf numFmtId="202" fontId="9" fillId="2" borderId="0" xfId="21" applyNumberFormat="1" applyFont="1" applyFill="1" applyAlignment="1">
      <alignment vertical="center"/>
      <protection/>
    </xf>
    <xf numFmtId="202" fontId="9" fillId="2" borderId="0" xfId="21" applyNumberFormat="1" applyFont="1" applyFill="1" applyBorder="1" applyAlignment="1">
      <alignment vertical="center"/>
      <protection/>
    </xf>
    <xf numFmtId="202" fontId="9" fillId="2" borderId="14" xfId="21" applyNumberFormat="1" applyFont="1" applyFill="1" applyBorder="1" applyAlignment="1">
      <alignment vertical="center"/>
      <protection/>
    </xf>
    <xf numFmtId="202" fontId="9" fillId="2" borderId="23" xfId="21" applyNumberFormat="1" applyFont="1" applyFill="1" applyBorder="1" applyAlignment="1" applyProtection="1">
      <alignment horizontal="centerContinuous" vertical="center"/>
      <protection/>
    </xf>
    <xf numFmtId="202" fontId="9" fillId="2" borderId="19" xfId="21" applyNumberFormat="1" applyFont="1" applyFill="1" applyBorder="1" applyAlignment="1">
      <alignment horizontal="centerContinuous" vertical="center"/>
      <protection/>
    </xf>
    <xf numFmtId="202" fontId="9" fillId="2" borderId="21" xfId="21" applyNumberFormat="1" applyFont="1" applyFill="1" applyBorder="1" applyAlignment="1" applyProtection="1" quotePrefix="1">
      <alignment horizontal="center" vertical="center"/>
      <protection/>
    </xf>
    <xf numFmtId="202" fontId="9" fillId="2" borderId="1" xfId="21" applyNumberFormat="1" applyFont="1" applyFill="1" applyBorder="1" applyAlignment="1" applyProtection="1">
      <alignment horizontal="right" vertical="center"/>
      <protection/>
    </xf>
    <xf numFmtId="202" fontId="9" fillId="2" borderId="2" xfId="0" applyNumberFormat="1" applyFont="1" applyFill="1" applyBorder="1" applyAlignment="1">
      <alignment vertical="center"/>
    </xf>
    <xf numFmtId="202" fontId="9" fillId="2" borderId="3" xfId="0" applyNumberFormat="1" applyFont="1" applyFill="1" applyBorder="1" applyAlignment="1" applyProtection="1">
      <alignment vertical="center"/>
      <protection/>
    </xf>
    <xf numFmtId="202" fontId="9" fillId="2" borderId="2" xfId="21" applyNumberFormat="1" applyFont="1" applyFill="1" applyBorder="1" applyAlignment="1" applyProtection="1">
      <alignment horizontal="centerContinuous" vertical="center"/>
      <protection/>
    </xf>
    <xf numFmtId="202" fontId="9" fillId="2" borderId="2" xfId="0" applyNumberFormat="1" applyFont="1" applyFill="1" applyBorder="1" applyAlignment="1" applyProtection="1">
      <alignment vertical="center" shrinkToFit="1"/>
      <protection/>
    </xf>
    <xf numFmtId="202" fontId="9" fillId="2" borderId="1" xfId="0" applyNumberFormat="1" applyFont="1" applyFill="1" applyBorder="1" applyAlignment="1" applyProtection="1">
      <alignment vertical="center" shrinkToFit="1"/>
      <protection/>
    </xf>
    <xf numFmtId="202" fontId="9" fillId="2" borderId="1" xfId="0" applyNumberFormat="1" applyFont="1" applyFill="1" applyBorder="1" applyAlignment="1" applyProtection="1">
      <alignment horizontal="right" vertical="center"/>
      <protection locked="0"/>
    </xf>
    <xf numFmtId="202" fontId="9" fillId="2" borderId="0" xfId="0" applyNumberFormat="1" applyFont="1" applyFill="1" applyBorder="1" applyAlignment="1" applyProtection="1">
      <alignment vertical="center"/>
      <protection locked="0"/>
    </xf>
    <xf numFmtId="202" fontId="9" fillId="2" borderId="9" xfId="0" applyNumberFormat="1" applyFont="1" applyFill="1" applyBorder="1" applyAlignment="1" applyProtection="1">
      <alignment vertical="center"/>
      <protection/>
    </xf>
    <xf numFmtId="202" fontId="9" fillId="2" borderId="7" xfId="0" applyNumberFormat="1" applyFont="1" applyFill="1" applyBorder="1" applyAlignment="1" applyProtection="1">
      <alignment vertical="center"/>
      <protection/>
    </xf>
    <xf numFmtId="202" fontId="9" fillId="2" borderId="7" xfId="0" applyNumberFormat="1" applyFont="1" applyFill="1" applyBorder="1" applyAlignment="1" applyProtection="1">
      <alignment vertical="center"/>
      <protection locked="0"/>
    </xf>
    <xf numFmtId="202" fontId="9" fillId="2" borderId="7" xfId="21" applyNumberFormat="1" applyFont="1" applyFill="1" applyBorder="1" applyAlignment="1" applyProtection="1">
      <alignment horizontal="right" vertical="center"/>
      <protection/>
    </xf>
    <xf numFmtId="202" fontId="9" fillId="2" borderId="8" xfId="0" applyNumberFormat="1" applyFont="1" applyFill="1" applyBorder="1" applyAlignment="1" applyProtection="1">
      <alignment vertical="center"/>
      <protection/>
    </xf>
    <xf numFmtId="202" fontId="9" fillId="2" borderId="8" xfId="0" applyNumberFormat="1" applyFont="1" applyFill="1" applyBorder="1" applyAlignment="1">
      <alignment vertical="center"/>
    </xf>
    <xf numFmtId="202" fontId="9" fillId="2" borderId="2" xfId="21" applyNumberFormat="1" applyFont="1" applyFill="1" applyBorder="1" applyAlignment="1" applyProtection="1" quotePrefix="1">
      <alignment horizontal="centerContinuous" vertical="center"/>
      <protection/>
    </xf>
    <xf numFmtId="202" fontId="9" fillId="2" borderId="1" xfId="21" applyNumberFormat="1" applyFont="1" applyFill="1" applyBorder="1" applyAlignment="1" applyProtection="1">
      <alignment vertical="center"/>
      <protection/>
    </xf>
    <xf numFmtId="202" fontId="9" fillId="2" borderId="2" xfId="21" applyNumberFormat="1" applyFont="1" applyFill="1" applyBorder="1" applyAlignment="1" applyProtection="1">
      <alignment vertical="center"/>
      <protection/>
    </xf>
    <xf numFmtId="202" fontId="9" fillId="2" borderId="2" xfId="21" applyNumberFormat="1" applyFont="1" applyFill="1" applyBorder="1" applyAlignment="1">
      <alignment vertical="center"/>
      <protection/>
    </xf>
    <xf numFmtId="202" fontId="9" fillId="2" borderId="3" xfId="21" applyNumberFormat="1" applyFont="1" applyFill="1" applyBorder="1" applyAlignment="1" applyProtection="1">
      <alignment vertical="center"/>
      <protection/>
    </xf>
    <xf numFmtId="203" fontId="9" fillId="2" borderId="1" xfId="21" applyNumberFormat="1" applyFont="1" applyFill="1" applyBorder="1" applyAlignment="1" applyProtection="1">
      <alignment vertical="center"/>
      <protection/>
    </xf>
    <xf numFmtId="203" fontId="9" fillId="2" borderId="4" xfId="21" applyNumberFormat="1" applyFont="1" applyFill="1" applyBorder="1" applyAlignment="1" applyProtection="1">
      <alignment vertical="center"/>
      <protection/>
    </xf>
    <xf numFmtId="203" fontId="9" fillId="2" borderId="2" xfId="21" applyNumberFormat="1" applyFont="1" applyFill="1" applyBorder="1" applyAlignment="1" applyProtection="1">
      <alignment vertical="center"/>
      <protection/>
    </xf>
    <xf numFmtId="203" fontId="9" fillId="2" borderId="5" xfId="21" applyNumberFormat="1" applyFont="1" applyFill="1" applyBorder="1" applyAlignment="1" applyProtection="1">
      <alignment vertical="center"/>
      <protection/>
    </xf>
    <xf numFmtId="202" fontId="9" fillId="2" borderId="9" xfId="23" applyNumberFormat="1" applyFont="1" applyFill="1" applyBorder="1" applyAlignment="1">
      <alignment vertical="center"/>
      <protection/>
    </xf>
    <xf numFmtId="202" fontId="9" fillId="2" borderId="3" xfId="23" applyNumberFormat="1" applyFont="1" applyFill="1" applyBorder="1" applyAlignment="1">
      <alignment vertical="center" shrinkToFit="1"/>
      <protection/>
    </xf>
    <xf numFmtId="202" fontId="9" fillId="2" borderId="21" xfId="17" applyNumberFormat="1" applyFont="1" applyFill="1" applyBorder="1" applyAlignment="1">
      <alignment horizontal="center" vertical="center"/>
    </xf>
    <xf numFmtId="202" fontId="9" fillId="2" borderId="7" xfId="17" applyNumberFormat="1" applyFont="1" applyFill="1" applyBorder="1" applyAlignment="1">
      <alignment horizontal="right" vertical="center" shrinkToFit="1"/>
    </xf>
    <xf numFmtId="202" fontId="9" fillId="2" borderId="4" xfId="17" applyNumberFormat="1" applyFont="1" applyFill="1" applyBorder="1" applyAlignment="1">
      <alignment horizontal="right" vertical="center" shrinkToFit="1"/>
    </xf>
    <xf numFmtId="202" fontId="9" fillId="2" borderId="1" xfId="17" applyNumberFormat="1" applyFont="1" applyFill="1" applyBorder="1" applyAlignment="1" quotePrefix="1">
      <alignment horizontal="right" vertical="center" shrinkToFit="1"/>
    </xf>
    <xf numFmtId="202" fontId="9" fillId="2" borderId="7" xfId="17" applyNumberFormat="1" applyFont="1" applyFill="1" applyBorder="1" applyAlignment="1" quotePrefix="1">
      <alignment horizontal="right" vertical="center" shrinkToFit="1"/>
    </xf>
    <xf numFmtId="202" fontId="9" fillId="2" borderId="3" xfId="17" applyNumberFormat="1" applyFont="1" applyFill="1" applyBorder="1" applyAlignment="1">
      <alignment horizontal="right" vertical="center" shrinkToFit="1"/>
    </xf>
    <xf numFmtId="202" fontId="9" fillId="2" borderId="9" xfId="17" applyNumberFormat="1" applyFont="1" applyFill="1" applyBorder="1" applyAlignment="1">
      <alignment horizontal="right" vertical="center" shrinkToFit="1"/>
    </xf>
    <xf numFmtId="202" fontId="9" fillId="2" borderId="6" xfId="17" applyNumberFormat="1" applyFont="1" applyFill="1" applyBorder="1" applyAlignment="1">
      <alignment horizontal="right" vertical="center" shrinkToFit="1"/>
    </xf>
    <xf numFmtId="0" fontId="0" fillId="2" borderId="20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7" xfId="21" applyFont="1" applyFill="1" applyBorder="1" applyAlignment="1" quotePrefix="1">
      <alignment horizontal="center" vertical="center"/>
      <protection/>
    </xf>
    <xf numFmtId="0" fontId="9" fillId="2" borderId="8" xfId="21" applyFont="1" applyFill="1" applyBorder="1" applyAlignment="1" quotePrefix="1">
      <alignment horizontal="center" vertical="center"/>
      <protection/>
    </xf>
    <xf numFmtId="0" fontId="9" fillId="2" borderId="12" xfId="21" applyFont="1" applyFill="1" applyBorder="1" applyAlignment="1">
      <alignment horizontal="right" vertical="center"/>
      <protection/>
    </xf>
    <xf numFmtId="0" fontId="0" fillId="2" borderId="37" xfId="0" applyFont="1" applyFill="1" applyBorder="1" applyAlignment="1">
      <alignment vertical="center"/>
    </xf>
    <xf numFmtId="3" fontId="9" fillId="2" borderId="38" xfId="23" applyNumberFormat="1" applyFont="1" applyFill="1" applyBorder="1" applyAlignment="1">
      <alignment horizontal="distributed" vertical="center"/>
      <protection/>
    </xf>
    <xf numFmtId="3" fontId="9" fillId="2" borderId="34" xfId="23" applyNumberFormat="1" applyFont="1" applyFill="1" applyBorder="1" applyAlignment="1">
      <alignment horizontal="distributed" vertical="center"/>
      <protection/>
    </xf>
    <xf numFmtId="3" fontId="9" fillId="2" borderId="39" xfId="23" applyNumberFormat="1" applyFont="1" applyFill="1" applyBorder="1" applyAlignment="1">
      <alignment horizontal="distributed" vertical="center"/>
      <protection/>
    </xf>
    <xf numFmtId="3" fontId="9" fillId="2" borderId="0" xfId="23" applyNumberFormat="1" applyFont="1" applyFill="1" applyBorder="1" applyAlignment="1" quotePrefix="1">
      <alignment horizontal="distributed" vertical="center"/>
      <protection/>
    </xf>
    <xf numFmtId="0" fontId="0" fillId="2" borderId="41" xfId="0" applyFont="1" applyFill="1" applyBorder="1" applyAlignment="1">
      <alignment horizontal="distributed" vertical="center"/>
    </xf>
    <xf numFmtId="3" fontId="9" fillId="2" borderId="17" xfId="23" applyNumberFormat="1" applyFont="1" applyFill="1" applyBorder="1" applyAlignment="1">
      <alignment horizontal="distributed" vertical="center"/>
      <protection/>
    </xf>
    <xf numFmtId="0" fontId="0" fillId="2" borderId="0" xfId="0" applyFont="1" applyFill="1" applyAlignment="1">
      <alignment horizontal="distributed" vertical="center"/>
    </xf>
    <xf numFmtId="3" fontId="9" fillId="2" borderId="0" xfId="23" applyNumberFormat="1" applyFont="1" applyFill="1" applyBorder="1" applyAlignment="1">
      <alignment horizontal="distributed" vertical="center"/>
      <protection/>
    </xf>
    <xf numFmtId="3" fontId="9" fillId="2" borderId="41" xfId="23" applyNumberFormat="1" applyFont="1" applyFill="1" applyBorder="1" applyAlignment="1">
      <alignment horizontal="distributed" vertical="center"/>
      <protection/>
    </xf>
    <xf numFmtId="3" fontId="9" fillId="2" borderId="41" xfId="23" applyNumberFormat="1" applyFont="1" applyFill="1" applyBorder="1" applyAlignment="1" quotePrefix="1">
      <alignment horizontal="distributed" vertical="center"/>
      <protection/>
    </xf>
    <xf numFmtId="3" fontId="9" fillId="2" borderId="29" xfId="23" applyNumberFormat="1" applyFont="1" applyFill="1" applyBorder="1" applyAlignment="1">
      <alignment horizontal="distributed" vertical="center"/>
      <protection/>
    </xf>
    <xf numFmtId="3" fontId="9" fillId="2" borderId="19" xfId="23" applyNumberFormat="1" applyFont="1" applyFill="1" applyBorder="1" applyAlignment="1">
      <alignment horizontal="distributed" vertical="center"/>
      <protection/>
    </xf>
    <xf numFmtId="3" fontId="9" fillId="2" borderId="20" xfId="23" applyNumberFormat="1" applyFont="1" applyFill="1" applyBorder="1" applyAlignment="1">
      <alignment horizontal="distributed" vertical="center"/>
      <protection/>
    </xf>
    <xf numFmtId="176" fontId="9" fillId="2" borderId="38" xfId="23" applyNumberFormat="1" applyFont="1" applyFill="1" applyBorder="1" applyAlignment="1">
      <alignment horizontal="distributed" vertical="center"/>
      <protection/>
    </xf>
    <xf numFmtId="176" fontId="9" fillId="2" borderId="34" xfId="23" applyNumberFormat="1" applyFont="1" applyFill="1" applyBorder="1" applyAlignment="1">
      <alignment horizontal="distributed" vertical="center"/>
      <protection/>
    </xf>
    <xf numFmtId="176" fontId="9" fillId="2" borderId="39" xfId="23" applyNumberFormat="1" applyFont="1" applyFill="1" applyBorder="1" applyAlignment="1">
      <alignment horizontal="distributed" vertical="center"/>
      <protection/>
    </xf>
    <xf numFmtId="176" fontId="9" fillId="2" borderId="17" xfId="23" applyNumberFormat="1" applyFont="1" applyFill="1" applyBorder="1" applyAlignment="1">
      <alignment horizontal="distributed" vertical="center"/>
      <protection/>
    </xf>
    <xf numFmtId="176" fontId="9" fillId="2" borderId="0" xfId="23" applyNumberFormat="1" applyFont="1" applyFill="1" applyBorder="1" applyAlignment="1">
      <alignment horizontal="distributed" vertical="center"/>
      <protection/>
    </xf>
    <xf numFmtId="176" fontId="9" fillId="2" borderId="41" xfId="23" applyNumberFormat="1" applyFont="1" applyFill="1" applyBorder="1" applyAlignment="1">
      <alignment horizontal="distributed" vertical="center"/>
      <protection/>
    </xf>
    <xf numFmtId="176" fontId="9" fillId="2" borderId="31" xfId="23" applyNumberFormat="1" applyFont="1" applyFill="1" applyBorder="1" applyAlignment="1">
      <alignment horizontal="distributed" vertical="center"/>
      <protection/>
    </xf>
    <xf numFmtId="176" fontId="9" fillId="2" borderId="32" xfId="23" applyNumberFormat="1" applyFont="1" applyFill="1" applyBorder="1" applyAlignment="1">
      <alignment horizontal="distributed" vertical="center"/>
      <protection/>
    </xf>
    <xf numFmtId="176" fontId="9" fillId="2" borderId="42" xfId="23" applyNumberFormat="1" applyFont="1" applyFill="1" applyBorder="1" applyAlignment="1">
      <alignment horizontal="distributed" vertical="center"/>
      <protection/>
    </xf>
    <xf numFmtId="0" fontId="0" fillId="2" borderId="34" xfId="0" applyFont="1" applyFill="1" applyBorder="1" applyAlignment="1">
      <alignment horizontal="distributed" vertical="center"/>
    </xf>
    <xf numFmtId="0" fontId="0" fillId="2" borderId="39" xfId="0" applyFont="1" applyFill="1" applyBorder="1" applyAlignment="1">
      <alignment horizontal="distributed" vertical="center"/>
    </xf>
    <xf numFmtId="3" fontId="9" fillId="2" borderId="46" xfId="23" applyNumberFormat="1" applyFont="1" applyFill="1" applyBorder="1" applyAlignment="1">
      <alignment horizontal="distributed" vertical="center"/>
      <protection/>
    </xf>
    <xf numFmtId="0" fontId="0" fillId="2" borderId="47" xfId="0" applyFont="1" applyFill="1" applyBorder="1" applyAlignment="1">
      <alignment horizontal="distributed" vertical="center"/>
    </xf>
    <xf numFmtId="0" fontId="0" fillId="2" borderId="48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9" fillId="2" borderId="33" xfId="21" applyFont="1" applyFill="1" applyBorder="1" applyAlignment="1">
      <alignment horizontal="center" vertical="center" wrapText="1"/>
      <protection/>
    </xf>
    <xf numFmtId="0" fontId="0" fillId="2" borderId="17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9" fillId="2" borderId="34" xfId="21" applyFont="1" applyFill="1" applyBorder="1" applyAlignment="1" quotePrefix="1">
      <alignment horizontal="distributed" vertical="center"/>
      <protection/>
    </xf>
    <xf numFmtId="0" fontId="9" fillId="2" borderId="39" xfId="21" applyFont="1" applyFill="1" applyBorder="1" applyAlignment="1" quotePrefix="1">
      <alignment horizontal="distributed" vertical="center"/>
      <protection/>
    </xf>
    <xf numFmtId="0" fontId="9" fillId="2" borderId="0" xfId="21" applyFont="1" applyFill="1" applyBorder="1" applyAlignment="1" quotePrefix="1">
      <alignment horizontal="distributed" vertical="center"/>
      <protection/>
    </xf>
    <xf numFmtId="0" fontId="9" fillId="2" borderId="41" xfId="21" applyFont="1" applyFill="1" applyBorder="1" applyAlignment="1" quotePrefix="1">
      <alignment horizontal="distributed" vertical="center"/>
      <protection/>
    </xf>
    <xf numFmtId="0" fontId="9" fillId="2" borderId="0" xfId="21" applyFont="1" applyFill="1" applyBorder="1" applyAlignment="1" quotePrefix="1">
      <alignment horizontal="center" vertical="center"/>
      <protection/>
    </xf>
    <xf numFmtId="0" fontId="9" fillId="2" borderId="0" xfId="21" applyFont="1" applyFill="1" applyBorder="1" applyAlignment="1">
      <alignment horizontal="distributed" vertical="center"/>
      <protection/>
    </xf>
    <xf numFmtId="0" fontId="9" fillId="2" borderId="41" xfId="21" applyFont="1" applyFill="1" applyBorder="1" applyAlignment="1">
      <alignment horizontal="distributed" vertical="center"/>
      <protection/>
    </xf>
    <xf numFmtId="0" fontId="11" fillId="2" borderId="0" xfId="21" applyFont="1" applyFill="1" applyBorder="1" applyAlignment="1" quotePrefix="1">
      <alignment horizontal="left" vertical="center"/>
      <protection/>
    </xf>
    <xf numFmtId="202" fontId="9" fillId="2" borderId="17" xfId="17" applyNumberFormat="1" applyFont="1" applyFill="1" applyBorder="1" applyAlignment="1">
      <alignment horizontal="distributed" vertical="center"/>
    </xf>
    <xf numFmtId="202" fontId="9" fillId="2" borderId="0" xfId="17" applyNumberFormat="1" applyFont="1" applyFill="1" applyBorder="1" applyAlignment="1">
      <alignment horizontal="distributed" vertical="center"/>
    </xf>
    <xf numFmtId="202" fontId="9" fillId="2" borderId="41" xfId="17" applyNumberFormat="1" applyFont="1" applyFill="1" applyBorder="1" applyAlignment="1">
      <alignment horizontal="distributed" vertical="center"/>
    </xf>
    <xf numFmtId="202" fontId="9" fillId="2" borderId="31" xfId="17" applyNumberFormat="1" applyFont="1" applyFill="1" applyBorder="1" applyAlignment="1">
      <alignment horizontal="distributed" vertical="center"/>
    </xf>
    <xf numFmtId="202" fontId="9" fillId="2" borderId="32" xfId="17" applyNumberFormat="1" applyFont="1" applyFill="1" applyBorder="1" applyAlignment="1">
      <alignment horizontal="distributed" vertical="center"/>
    </xf>
    <xf numFmtId="202" fontId="9" fillId="2" borderId="42" xfId="17" applyNumberFormat="1" applyFont="1" applyFill="1" applyBorder="1" applyAlignment="1">
      <alignment horizontal="distributed" vertical="center"/>
    </xf>
    <xf numFmtId="202" fontId="11" fillId="2" borderId="0" xfId="17" applyNumberFormat="1" applyFont="1" applyFill="1" applyBorder="1" applyAlignment="1" quotePrefix="1">
      <alignment horizontal="distributed" vertical="center"/>
    </xf>
    <xf numFmtId="202" fontId="11" fillId="2" borderId="41" xfId="17" applyNumberFormat="1" applyFont="1" applyFill="1" applyBorder="1" applyAlignment="1" quotePrefix="1">
      <alignment horizontal="distributed" vertical="center"/>
    </xf>
    <xf numFmtId="202" fontId="9" fillId="2" borderId="0" xfId="17" applyNumberFormat="1" applyFont="1" applyFill="1" applyBorder="1" applyAlignment="1" quotePrefix="1">
      <alignment horizontal="distributed" vertical="center"/>
    </xf>
    <xf numFmtId="202" fontId="9" fillId="2" borderId="41" xfId="17" applyNumberFormat="1" applyFont="1" applyFill="1" applyBorder="1" applyAlignment="1" quotePrefix="1">
      <alignment horizontal="distributed" vertical="center"/>
    </xf>
    <xf numFmtId="202" fontId="9" fillId="2" borderId="34" xfId="17" applyNumberFormat="1" applyFont="1" applyFill="1" applyBorder="1" applyAlignment="1" quotePrefix="1">
      <alignment horizontal="distributed" vertical="center"/>
    </xf>
    <xf numFmtId="202" fontId="9" fillId="2" borderId="39" xfId="17" applyNumberFormat="1" applyFont="1" applyFill="1" applyBorder="1" applyAlignment="1" quotePrefix="1">
      <alignment horizontal="distributed" vertical="center"/>
    </xf>
    <xf numFmtId="202" fontId="0" fillId="2" borderId="0" xfId="17" applyNumberFormat="1" applyFont="1" applyFill="1" applyBorder="1" applyAlignment="1">
      <alignment horizontal="distributed" vertical="center"/>
    </xf>
    <xf numFmtId="202" fontId="0" fillId="2" borderId="41" xfId="17" applyNumberFormat="1" applyFont="1" applyFill="1" applyBorder="1" applyAlignment="1">
      <alignment horizontal="distributed" vertical="center"/>
    </xf>
    <xf numFmtId="202" fontId="9" fillId="2" borderId="17" xfId="17" applyNumberFormat="1" applyFont="1" applyFill="1" applyBorder="1" applyAlignment="1" quotePrefix="1">
      <alignment horizontal="distributed" vertical="center"/>
    </xf>
    <xf numFmtId="0" fontId="9" fillId="2" borderId="34" xfId="21" applyFont="1" applyFill="1" applyBorder="1" applyAlignment="1" applyProtection="1" quotePrefix="1">
      <alignment horizontal="distributed" vertical="center"/>
      <protection/>
    </xf>
    <xf numFmtId="0" fontId="9" fillId="2" borderId="0" xfId="21" applyFont="1" applyFill="1" applyBorder="1" applyAlignment="1" applyProtection="1" quotePrefix="1">
      <alignment horizontal="distributed" vertical="center"/>
      <protection/>
    </xf>
    <xf numFmtId="0" fontId="9" fillId="2" borderId="41" xfId="21" applyFont="1" applyFill="1" applyBorder="1" applyAlignment="1" applyProtection="1" quotePrefix="1">
      <alignment horizontal="distributed" vertical="center"/>
      <protection/>
    </xf>
    <xf numFmtId="0" fontId="9" fillId="2" borderId="29" xfId="21" applyFont="1" applyFill="1" applyBorder="1" applyAlignment="1" applyProtection="1" quotePrefix="1">
      <alignment horizontal="distributed" vertical="center"/>
      <protection/>
    </xf>
    <xf numFmtId="0" fontId="9" fillId="2" borderId="19" xfId="21" applyFont="1" applyFill="1" applyBorder="1" applyAlignment="1" applyProtection="1" quotePrefix="1">
      <alignment horizontal="distributed" vertical="center"/>
      <protection/>
    </xf>
    <xf numFmtId="0" fontId="9" fillId="2" borderId="29" xfId="21" applyFont="1" applyFill="1" applyBorder="1" applyAlignment="1" applyProtection="1" quotePrefix="1">
      <alignment horizontal="left" vertical="center" shrinkToFit="1"/>
      <protection/>
    </xf>
    <xf numFmtId="0" fontId="9" fillId="2" borderId="19" xfId="21" applyFont="1" applyFill="1" applyBorder="1" applyAlignment="1" applyProtection="1" quotePrefix="1">
      <alignment horizontal="left" vertical="center" shrinkToFit="1"/>
      <protection/>
    </xf>
    <xf numFmtId="0" fontId="9" fillId="2" borderId="49" xfId="21" applyFont="1" applyFill="1" applyBorder="1" applyAlignment="1" applyProtection="1" quotePrefix="1">
      <alignment horizontal="distributed" vertical="center"/>
      <protection/>
    </xf>
    <xf numFmtId="0" fontId="9" fillId="2" borderId="30" xfId="21" applyFont="1" applyFill="1" applyBorder="1" applyAlignment="1" applyProtection="1" quotePrefix="1">
      <alignment horizontal="distributed" vertical="center"/>
      <protection/>
    </xf>
    <xf numFmtId="0" fontId="10" fillId="2" borderId="29" xfId="21" applyFont="1" applyFill="1" applyBorder="1" applyAlignment="1" applyProtection="1" quotePrefix="1">
      <alignment horizontal="distributed" vertical="center"/>
      <protection/>
    </xf>
    <xf numFmtId="0" fontId="0" fillId="2" borderId="19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10" fillId="2" borderId="38" xfId="21" applyFont="1" applyFill="1" applyBorder="1" applyAlignment="1" applyProtection="1" quotePrefix="1">
      <alignment horizontal="distributed" vertical="center"/>
      <protection/>
    </xf>
    <xf numFmtId="0" fontId="10" fillId="2" borderId="34" xfId="21" applyFont="1" applyFill="1" applyBorder="1" applyAlignment="1" applyProtection="1" quotePrefix="1">
      <alignment horizontal="distributed" vertical="center"/>
      <protection/>
    </xf>
    <xf numFmtId="0" fontId="10" fillId="2" borderId="39" xfId="21" applyFont="1" applyFill="1" applyBorder="1" applyAlignment="1" applyProtection="1" quotePrefix="1">
      <alignment horizontal="distributed" vertical="center"/>
      <protection/>
    </xf>
    <xf numFmtId="0" fontId="9" fillId="2" borderId="17" xfId="21" applyFont="1" applyFill="1" applyBorder="1" applyAlignment="1" applyProtection="1">
      <alignment horizontal="distributed" vertical="center"/>
      <protection/>
    </xf>
    <xf numFmtId="0" fontId="9" fillId="2" borderId="0" xfId="21" applyFont="1" applyFill="1" applyBorder="1" applyAlignment="1" applyProtection="1">
      <alignment horizontal="distributed" vertical="center"/>
      <protection/>
    </xf>
    <xf numFmtId="0" fontId="9" fillId="2" borderId="41" xfId="21" applyFont="1" applyFill="1" applyBorder="1" applyAlignment="1" applyProtection="1">
      <alignment horizontal="distributed" vertical="center"/>
      <protection/>
    </xf>
    <xf numFmtId="0" fontId="9" fillId="2" borderId="38" xfId="21" applyFont="1" applyFill="1" applyBorder="1" applyAlignment="1" applyProtection="1">
      <alignment horizontal="distributed" vertical="center"/>
      <protection/>
    </xf>
    <xf numFmtId="0" fontId="9" fillId="2" borderId="34" xfId="21" applyFont="1" applyFill="1" applyBorder="1" applyAlignment="1" applyProtection="1">
      <alignment horizontal="distributed" vertical="center"/>
      <protection/>
    </xf>
    <xf numFmtId="0" fontId="9" fillId="2" borderId="39" xfId="21" applyFont="1" applyFill="1" applyBorder="1" applyAlignment="1" applyProtection="1">
      <alignment horizontal="distributed" vertical="center"/>
      <protection/>
    </xf>
    <xf numFmtId="0" fontId="9" fillId="2" borderId="23" xfId="23" applyFont="1" applyFill="1" applyBorder="1" applyAlignment="1">
      <alignment horizontal="center" vertical="center" shrinkToFit="1"/>
      <protection/>
    </xf>
    <xf numFmtId="0" fontId="9" fillId="2" borderId="18" xfId="23" applyFont="1" applyFill="1" applyBorder="1" applyAlignment="1">
      <alignment horizontal="center" vertical="center" shrinkToFit="1"/>
      <protection/>
    </xf>
    <xf numFmtId="0" fontId="9" fillId="2" borderId="0" xfId="23" applyFont="1" applyFill="1" applyBorder="1" applyAlignment="1" quotePrefix="1">
      <alignment horizontal="distributed" vertical="center"/>
      <protection/>
    </xf>
    <xf numFmtId="0" fontId="9" fillId="2" borderId="41" xfId="23" applyFont="1" applyFill="1" applyBorder="1" applyAlignment="1" quotePrefix="1">
      <alignment horizontal="distributed" vertical="center"/>
      <protection/>
    </xf>
    <xf numFmtId="0" fontId="9" fillId="2" borderId="0" xfId="23" applyFont="1" applyFill="1" applyBorder="1" applyAlignment="1">
      <alignment horizontal="distributed" vertical="center"/>
      <protection/>
    </xf>
    <xf numFmtId="0" fontId="9" fillId="2" borderId="41" xfId="23" applyFont="1" applyFill="1" applyBorder="1" applyAlignment="1">
      <alignment horizontal="distributed" vertical="center"/>
      <protection/>
    </xf>
    <xf numFmtId="0" fontId="9" fillId="2" borderId="34" xfId="23" applyFont="1" applyFill="1" applyBorder="1" applyAlignment="1" quotePrefix="1">
      <alignment horizontal="distributed" vertical="center"/>
      <protection/>
    </xf>
    <xf numFmtId="0" fontId="9" fillId="2" borderId="34" xfId="23" applyFont="1" applyFill="1" applyBorder="1" applyAlignment="1">
      <alignment horizontal="distributed" vertical="center"/>
      <protection/>
    </xf>
    <xf numFmtId="0" fontId="9" fillId="2" borderId="39" xfId="23" applyFont="1" applyFill="1" applyBorder="1" applyAlignment="1">
      <alignment horizontal="distributed" vertical="center"/>
      <protection/>
    </xf>
    <xf numFmtId="0" fontId="9" fillId="2" borderId="0" xfId="23" applyFont="1" applyFill="1" applyBorder="1" applyAlignment="1" quotePrefix="1">
      <alignment horizontal="center" vertical="center"/>
      <protection/>
    </xf>
    <xf numFmtId="0" fontId="9" fillId="2" borderId="41" xfId="23" applyFont="1" applyFill="1" applyBorder="1" applyAlignment="1" quotePrefix="1">
      <alignment horizontal="center" vertical="center"/>
      <protection/>
    </xf>
    <xf numFmtId="3" fontId="15" fillId="2" borderId="32" xfId="22" applyNumberFormat="1" applyFont="1" applyFill="1" applyBorder="1" applyAlignment="1" quotePrefix="1">
      <alignment horizontal="distributed" vertical="center" wrapText="1"/>
      <protection/>
    </xf>
    <xf numFmtId="0" fontId="15" fillId="2" borderId="32" xfId="0" applyFont="1" applyFill="1" applyBorder="1" applyAlignment="1">
      <alignment horizontal="distributed" vertical="center" wrapText="1"/>
    </xf>
    <xf numFmtId="0" fontId="15" fillId="2" borderId="42" xfId="0" applyFont="1" applyFill="1" applyBorder="1" applyAlignment="1">
      <alignment horizontal="distributed" vertical="center" wrapText="1"/>
    </xf>
    <xf numFmtId="3" fontId="15" fillId="2" borderId="0" xfId="22" applyNumberFormat="1" applyFont="1" applyFill="1" applyBorder="1" applyAlignment="1" quotePrefix="1">
      <alignment horizontal="distributed" vertical="center" wrapText="1"/>
      <protection/>
    </xf>
    <xf numFmtId="0" fontId="15" fillId="2" borderId="0" xfId="0" applyFont="1" applyFill="1" applyAlignment="1">
      <alignment horizontal="distributed" vertical="center" wrapText="1"/>
    </xf>
    <xf numFmtId="3" fontId="0" fillId="2" borderId="0" xfId="22" applyNumberFormat="1" applyFont="1" applyFill="1" applyBorder="1" applyAlignment="1" quotePrefix="1">
      <alignment horizontal="distributed" vertical="center"/>
      <protection/>
    </xf>
    <xf numFmtId="3" fontId="0" fillId="2" borderId="34" xfId="22" applyNumberFormat="1" applyFont="1" applyFill="1" applyBorder="1" applyAlignment="1" quotePrefix="1">
      <alignment horizontal="distributed" vertical="center"/>
      <protection/>
    </xf>
    <xf numFmtId="3" fontId="15" fillId="2" borderId="0" xfId="22" applyNumberFormat="1" applyFont="1" applyFill="1" applyBorder="1" applyAlignment="1" quotePrefix="1">
      <alignment horizontal="left" vertical="center" wrapText="1"/>
      <protection/>
    </xf>
    <xf numFmtId="3" fontId="0" fillId="2" borderId="0" xfId="22" applyNumberFormat="1" applyFont="1" applyFill="1" applyBorder="1" applyAlignment="1" quotePrefix="1">
      <alignment horizontal="distributed" vertical="center"/>
      <protection/>
    </xf>
    <xf numFmtId="0" fontId="0" fillId="2" borderId="0" xfId="0" applyFont="1" applyFill="1" applyBorder="1" applyAlignment="1">
      <alignment horizontal="distributed" vertical="center"/>
    </xf>
    <xf numFmtId="3" fontId="15" fillId="2" borderId="0" xfId="22" applyNumberFormat="1" applyFont="1" applyFill="1" applyBorder="1" applyAlignment="1" quotePrefix="1">
      <alignment horizontal="left"/>
      <protection/>
    </xf>
    <xf numFmtId="0" fontId="15" fillId="2" borderId="0" xfId="0" applyFont="1" applyFill="1" applyBorder="1" applyAlignment="1">
      <alignment/>
    </xf>
    <xf numFmtId="0" fontId="15" fillId="2" borderId="41" xfId="0" applyFont="1" applyFill="1" applyBorder="1" applyAlignment="1">
      <alignment/>
    </xf>
    <xf numFmtId="3" fontId="15" fillId="2" borderId="0" xfId="22" applyNumberFormat="1" applyFont="1" applyFill="1" applyBorder="1" applyAlignment="1" quotePrefix="1">
      <alignment horizontal="distributed" vertical="top"/>
      <protection/>
    </xf>
    <xf numFmtId="180" fontId="9" fillId="2" borderId="0" xfId="23" applyNumberFormat="1" applyFont="1" applyFill="1" applyBorder="1" applyAlignment="1" quotePrefix="1">
      <alignment horizontal="distributed" vertical="center"/>
      <protection/>
    </xf>
    <xf numFmtId="180" fontId="9" fillId="2" borderId="41" xfId="23" applyNumberFormat="1" applyFont="1" applyFill="1" applyBorder="1" applyAlignment="1" quotePrefix="1">
      <alignment horizontal="distributed" vertical="center"/>
      <protection/>
    </xf>
    <xf numFmtId="0" fontId="9" fillId="2" borderId="38" xfId="23" applyFont="1" applyFill="1" applyBorder="1" applyAlignment="1" quotePrefix="1">
      <alignment horizontal="distributed" vertical="center"/>
      <protection/>
    </xf>
    <xf numFmtId="0" fontId="9" fillId="2" borderId="17" xfId="23" applyFont="1" applyFill="1" applyBorder="1" applyAlignment="1" quotePrefix="1">
      <alignment horizontal="distributed" vertical="center"/>
      <protection/>
    </xf>
    <xf numFmtId="0" fontId="9" fillId="2" borderId="32" xfId="23" applyFont="1" applyFill="1" applyBorder="1" applyAlignment="1">
      <alignment horizontal="distributed" vertical="center"/>
      <protection/>
    </xf>
    <xf numFmtId="0" fontId="9" fillId="2" borderId="42" xfId="23" applyFont="1" applyFill="1" applyBorder="1" applyAlignment="1">
      <alignment horizontal="distributed" vertical="center"/>
      <protection/>
    </xf>
    <xf numFmtId="0" fontId="9" fillId="2" borderId="0" xfId="23" applyFont="1" applyFill="1" applyBorder="1" applyAlignment="1" quotePrefix="1">
      <alignment horizontal="distributed" vertical="center" wrapText="1"/>
      <protection/>
    </xf>
    <xf numFmtId="0" fontId="9" fillId="2" borderId="41" xfId="23" applyFont="1" applyFill="1" applyBorder="1" applyAlignment="1" quotePrefix="1">
      <alignment horizontal="distributed" vertical="center" wrapText="1"/>
      <protection/>
    </xf>
    <xf numFmtId="0" fontId="9" fillId="2" borderId="17" xfId="23" applyFont="1" applyFill="1" applyBorder="1" applyAlignment="1">
      <alignment horizontal="distributed" vertical="center"/>
      <protection/>
    </xf>
    <xf numFmtId="0" fontId="0" fillId="2" borderId="41" xfId="0" applyFont="1" applyFill="1" applyBorder="1" applyAlignment="1">
      <alignment/>
    </xf>
    <xf numFmtId="0" fontId="9" fillId="2" borderId="0" xfId="0" applyFont="1" applyFill="1" applyAlignment="1">
      <alignment horizontal="distributed" vertical="center"/>
    </xf>
    <xf numFmtId="0" fontId="9" fillId="2" borderId="41" xfId="0" applyFont="1" applyFill="1" applyBorder="1" applyAlignment="1">
      <alignment horizontal="distributed" vertical="center"/>
    </xf>
    <xf numFmtId="176" fontId="9" fillId="2" borderId="0" xfId="23" applyNumberFormat="1" applyFont="1" applyFill="1" applyBorder="1" applyAlignment="1" quotePrefix="1">
      <alignment horizontal="distributed" vertical="center"/>
      <protection/>
    </xf>
    <xf numFmtId="176" fontId="9" fillId="2" borderId="34" xfId="23" applyNumberFormat="1" applyFont="1" applyFill="1" applyBorder="1" applyAlignment="1" quotePrefix="1">
      <alignment horizontal="distributed" vertical="center"/>
      <protection/>
    </xf>
    <xf numFmtId="0" fontId="9" fillId="2" borderId="34" xfId="0" applyFont="1" applyFill="1" applyBorder="1" applyAlignment="1">
      <alignment horizontal="distributed" vertical="center"/>
    </xf>
    <xf numFmtId="0" fontId="9" fillId="2" borderId="39" xfId="0" applyFont="1" applyFill="1" applyBorder="1" applyAlignment="1">
      <alignment horizontal="distributed" vertical="center"/>
    </xf>
    <xf numFmtId="176" fontId="9" fillId="2" borderId="19" xfId="23" applyNumberFormat="1" applyFont="1" applyFill="1" applyBorder="1" applyAlignment="1" quotePrefix="1">
      <alignment horizontal="distributed" vertical="center"/>
      <protection/>
    </xf>
    <xf numFmtId="0" fontId="9" fillId="2" borderId="19" xfId="0" applyFont="1" applyFill="1" applyBorder="1" applyAlignment="1">
      <alignment horizontal="distributed" vertical="center"/>
    </xf>
    <xf numFmtId="0" fontId="9" fillId="2" borderId="20" xfId="0" applyFont="1" applyFill="1" applyBorder="1" applyAlignment="1">
      <alignment horizontal="distributed" vertical="center"/>
    </xf>
    <xf numFmtId="176" fontId="9" fillId="2" borderId="17" xfId="23" applyNumberFormat="1" applyFont="1" applyFill="1" applyBorder="1" applyAlignment="1" quotePrefix="1">
      <alignment horizontal="center" vertical="center"/>
      <protection/>
    </xf>
    <xf numFmtId="176" fontId="9" fillId="2" borderId="0" xfId="23" applyNumberFormat="1" applyFont="1" applyFill="1" applyBorder="1" applyAlignment="1" quotePrefix="1">
      <alignment vertical="center"/>
      <protection/>
    </xf>
    <xf numFmtId="176" fontId="9" fillId="2" borderId="34" xfId="23" applyNumberFormat="1" applyFont="1" applyFill="1" applyBorder="1" applyAlignment="1" quotePrefix="1">
      <alignment horizontal="left" vertical="center" wrapText="1"/>
      <protection/>
    </xf>
    <xf numFmtId="0" fontId="0" fillId="2" borderId="34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32" xfId="0" applyFont="1" applyFill="1" applyBorder="1" applyAlignment="1">
      <alignment vertical="center" wrapText="1"/>
    </xf>
    <xf numFmtId="176" fontId="9" fillId="2" borderId="34" xfId="23" applyNumberFormat="1" applyFont="1" applyFill="1" applyBorder="1" applyAlignment="1" quotePrefix="1">
      <alignment horizontal="left" vertical="center"/>
      <protection/>
    </xf>
    <xf numFmtId="176" fontId="9" fillId="2" borderId="0" xfId="23" applyNumberFormat="1" applyFont="1" applyFill="1" applyBorder="1" applyAlignment="1" quotePrefix="1">
      <alignment horizontal="left" vertical="center"/>
      <protection/>
    </xf>
    <xf numFmtId="176" fontId="10" fillId="2" borderId="0" xfId="23" applyNumberFormat="1" applyFont="1" applyFill="1" applyBorder="1" applyAlignment="1">
      <alignment horizontal="left" vertical="center"/>
      <protection/>
    </xf>
    <xf numFmtId="176" fontId="10" fillId="2" borderId="19" xfId="23" applyNumberFormat="1" applyFont="1" applyFill="1" applyBorder="1" applyAlignment="1">
      <alignment horizontal="left" vertical="center"/>
      <protection/>
    </xf>
    <xf numFmtId="176" fontId="9" fillId="2" borderId="13" xfId="23" applyNumberFormat="1" applyFont="1" applyFill="1" applyBorder="1" applyAlignment="1">
      <alignment horizontal="center" vertical="center"/>
      <protection/>
    </xf>
    <xf numFmtId="176" fontId="9" fillId="2" borderId="14" xfId="23" applyNumberFormat="1" applyFont="1" applyFill="1" applyBorder="1" applyAlignment="1">
      <alignment horizontal="center" vertical="center"/>
      <protection/>
    </xf>
    <xf numFmtId="0" fontId="9" fillId="2" borderId="23" xfId="23" applyFont="1" applyFill="1" applyBorder="1" applyAlignment="1">
      <alignment horizontal="right" vertical="center" shrinkToFit="1"/>
      <protection/>
    </xf>
    <xf numFmtId="0" fontId="9" fillId="2" borderId="18" xfId="23" applyFont="1" applyFill="1" applyBorder="1" applyAlignment="1">
      <alignment horizontal="right" vertical="center" shrinkToFit="1"/>
      <protection/>
    </xf>
    <xf numFmtId="0" fontId="9" fillId="2" borderId="0" xfId="23" applyFont="1" applyFill="1" applyBorder="1" applyAlignment="1">
      <alignment vertical="center" wrapText="1"/>
      <protection/>
    </xf>
    <xf numFmtId="0" fontId="9" fillId="2" borderId="34" xfId="23" applyFont="1" applyFill="1" applyBorder="1" applyAlignment="1" quotePrefix="1">
      <alignment horizontal="left" vertical="center" wrapText="1"/>
      <protection/>
    </xf>
    <xf numFmtId="0" fontId="0" fillId="2" borderId="19" xfId="0" applyFont="1" applyFill="1" applyBorder="1" applyAlignment="1">
      <alignment vertical="center" wrapText="1"/>
    </xf>
    <xf numFmtId="0" fontId="10" fillId="2" borderId="30" xfId="23" applyFont="1" applyFill="1" applyBorder="1" applyAlignment="1" quotePrefix="1">
      <alignment horizontal="distributed" vertical="center"/>
      <protection/>
    </xf>
    <xf numFmtId="0" fontId="9" fillId="2" borderId="30" xfId="23" applyFont="1" applyFill="1" applyBorder="1" applyAlignment="1" quotePrefix="1">
      <alignment horizontal="distributed" vertical="center"/>
      <protection/>
    </xf>
    <xf numFmtId="0" fontId="10" fillId="2" borderId="34" xfId="23" applyFont="1" applyFill="1" applyBorder="1" applyAlignment="1" quotePrefix="1">
      <alignment horizontal="distributed" vertical="center" wrapText="1"/>
      <protection/>
    </xf>
    <xf numFmtId="0" fontId="10" fillId="2" borderId="34" xfId="23" applyFont="1" applyFill="1" applyBorder="1" applyAlignment="1" quotePrefix="1">
      <alignment horizontal="distributed" vertical="center"/>
      <protection/>
    </xf>
    <xf numFmtId="0" fontId="10" fillId="2" borderId="0" xfId="23" applyFont="1" applyFill="1" applyBorder="1" applyAlignment="1" quotePrefix="1">
      <alignment horizontal="distributed" vertical="center"/>
      <protection/>
    </xf>
    <xf numFmtId="0" fontId="10" fillId="2" borderId="19" xfId="23" applyFont="1" applyFill="1" applyBorder="1" applyAlignment="1" quotePrefix="1">
      <alignment horizontal="distributed" vertical="center"/>
      <protection/>
    </xf>
    <xf numFmtId="0" fontId="11" fillId="2" borderId="0" xfId="23" applyFont="1" applyFill="1" applyBorder="1" applyAlignment="1" quotePrefix="1">
      <alignment horizontal="distributed" vertical="center"/>
      <protection/>
    </xf>
    <xf numFmtId="0" fontId="9" fillId="2" borderId="34" xfId="23" applyFont="1" applyFill="1" applyBorder="1" applyAlignment="1" quotePrefix="1">
      <alignment horizontal="distributed" vertical="center" wrapText="1"/>
      <protection/>
    </xf>
    <xf numFmtId="0" fontId="9" fillId="2" borderId="19" xfId="23" applyFont="1" applyFill="1" applyBorder="1" applyAlignment="1" quotePrefix="1">
      <alignment horizontal="distributed" vertical="center"/>
      <protection/>
    </xf>
    <xf numFmtId="0" fontId="23" fillId="2" borderId="19" xfId="23" applyFont="1" applyFill="1" applyBorder="1" applyAlignment="1" quotePrefix="1">
      <alignment horizontal="distributed" vertical="center"/>
      <protection/>
    </xf>
    <xf numFmtId="0" fontId="9" fillId="2" borderId="13" xfId="23" applyFont="1" applyFill="1" applyBorder="1" applyAlignment="1">
      <alignment horizontal="right" vertical="center"/>
      <protection/>
    </xf>
    <xf numFmtId="0" fontId="9" fillId="2" borderId="14" xfId="23" applyFont="1" applyFill="1" applyBorder="1" applyAlignment="1">
      <alignment horizontal="right" vertical="center"/>
      <protection/>
    </xf>
    <xf numFmtId="0" fontId="9" fillId="2" borderId="14" xfId="23" applyFont="1" applyFill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0統計年報（病院）" xfId="21"/>
    <cellStyle name="標準_資本収支" xfId="22"/>
    <cellStyle name="標準_病院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257175" y="381000"/>
          <a:ext cx="1123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257175" y="381000"/>
          <a:ext cx="1123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257175" y="38100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29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257175" y="6105525"/>
          <a:ext cx="11239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257175" y="610552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257175" y="6105525"/>
          <a:ext cx="1123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22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 flipH="1" flipV="1">
          <a:off x="17240250" y="381000"/>
          <a:ext cx="1123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22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 flipH="1" flipV="1">
          <a:off x="17240250" y="381000"/>
          <a:ext cx="1123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22</xdr:col>
      <xdr:colOff>0</xdr:colOff>
      <xdr:row>3</xdr:row>
      <xdr:rowOff>0</xdr:rowOff>
    </xdr:to>
    <xdr:sp>
      <xdr:nvSpPr>
        <xdr:cNvPr id="9" name="Line 12"/>
        <xdr:cNvSpPr>
          <a:spLocks/>
        </xdr:cNvSpPr>
      </xdr:nvSpPr>
      <xdr:spPr>
        <a:xfrm flipH="1" flipV="1">
          <a:off x="17240250" y="38100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22</xdr:col>
      <xdr:colOff>0</xdr:colOff>
      <xdr:row>29</xdr:row>
      <xdr:rowOff>0</xdr:rowOff>
    </xdr:to>
    <xdr:sp>
      <xdr:nvSpPr>
        <xdr:cNvPr id="10" name="Line 13"/>
        <xdr:cNvSpPr>
          <a:spLocks/>
        </xdr:cNvSpPr>
      </xdr:nvSpPr>
      <xdr:spPr>
        <a:xfrm flipH="1" flipV="1">
          <a:off x="17240250" y="6105525"/>
          <a:ext cx="11239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22</xdr:col>
      <xdr:colOff>0</xdr:colOff>
      <xdr:row>28</xdr:row>
      <xdr:rowOff>0</xdr:rowOff>
    </xdr:to>
    <xdr:sp>
      <xdr:nvSpPr>
        <xdr:cNvPr id="11" name="Line 14"/>
        <xdr:cNvSpPr>
          <a:spLocks/>
        </xdr:cNvSpPr>
      </xdr:nvSpPr>
      <xdr:spPr>
        <a:xfrm flipH="1" flipV="1">
          <a:off x="17240250" y="610552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22</xdr:col>
      <xdr:colOff>0</xdr:colOff>
      <xdr:row>27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17240250" y="6105525"/>
          <a:ext cx="1123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104775</xdr:rowOff>
    </xdr:from>
    <xdr:to>
      <xdr:col>1</xdr:col>
      <xdr:colOff>371475</xdr:colOff>
      <xdr:row>10</xdr:row>
      <xdr:rowOff>161925</xdr:rowOff>
    </xdr:to>
    <xdr:sp>
      <xdr:nvSpPr>
        <xdr:cNvPr id="1" name="図形 1"/>
        <xdr:cNvSpPr>
          <a:spLocks/>
        </xdr:cNvSpPr>
      </xdr:nvSpPr>
      <xdr:spPr>
        <a:xfrm>
          <a:off x="523875" y="1409700"/>
          <a:ext cx="76200" cy="172402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25</xdr:col>
      <xdr:colOff>295275</xdr:colOff>
      <xdr:row>5</xdr:row>
      <xdr:rowOff>104775</xdr:rowOff>
    </xdr:from>
    <xdr:to>
      <xdr:col>25</xdr:col>
      <xdr:colOff>371475</xdr:colOff>
      <xdr:row>10</xdr:row>
      <xdr:rowOff>161925</xdr:rowOff>
    </xdr:to>
    <xdr:sp>
      <xdr:nvSpPr>
        <xdr:cNvPr id="2" name="図形 1"/>
        <xdr:cNvSpPr>
          <a:spLocks/>
        </xdr:cNvSpPr>
      </xdr:nvSpPr>
      <xdr:spPr>
        <a:xfrm>
          <a:off x="18507075" y="1409700"/>
          <a:ext cx="76200" cy="172402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25</xdr:col>
      <xdr:colOff>295275</xdr:colOff>
      <xdr:row>5</xdr:row>
      <xdr:rowOff>104775</xdr:rowOff>
    </xdr:from>
    <xdr:to>
      <xdr:col>25</xdr:col>
      <xdr:colOff>371475</xdr:colOff>
      <xdr:row>10</xdr:row>
      <xdr:rowOff>161925</xdr:rowOff>
    </xdr:to>
    <xdr:sp>
      <xdr:nvSpPr>
        <xdr:cNvPr id="3" name="図形 1"/>
        <xdr:cNvSpPr>
          <a:spLocks/>
        </xdr:cNvSpPr>
      </xdr:nvSpPr>
      <xdr:spPr>
        <a:xfrm>
          <a:off x="18507075" y="1409700"/>
          <a:ext cx="76200" cy="172402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25</xdr:col>
      <xdr:colOff>295275</xdr:colOff>
      <xdr:row>5</xdr:row>
      <xdr:rowOff>104775</xdr:rowOff>
    </xdr:from>
    <xdr:to>
      <xdr:col>25</xdr:col>
      <xdr:colOff>371475</xdr:colOff>
      <xdr:row>10</xdr:row>
      <xdr:rowOff>161925</xdr:rowOff>
    </xdr:to>
    <xdr:sp>
      <xdr:nvSpPr>
        <xdr:cNvPr id="4" name="図形 1"/>
        <xdr:cNvSpPr>
          <a:spLocks/>
        </xdr:cNvSpPr>
      </xdr:nvSpPr>
      <xdr:spPr>
        <a:xfrm>
          <a:off x="18507075" y="1409700"/>
          <a:ext cx="76200" cy="172402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5" name="Line 13"/>
        <xdr:cNvSpPr>
          <a:spLocks/>
        </xdr:cNvSpPr>
      </xdr:nvSpPr>
      <xdr:spPr>
        <a:xfrm flipH="1" flipV="1">
          <a:off x="228600" y="476250"/>
          <a:ext cx="1771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4</xdr:row>
      <xdr:rowOff>0</xdr:rowOff>
    </xdr:to>
    <xdr:sp>
      <xdr:nvSpPr>
        <xdr:cNvPr id="6" name="Line 14"/>
        <xdr:cNvSpPr>
          <a:spLocks/>
        </xdr:cNvSpPr>
      </xdr:nvSpPr>
      <xdr:spPr>
        <a:xfrm flipH="1" flipV="1">
          <a:off x="228600" y="476250"/>
          <a:ext cx="17716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5</xdr:row>
      <xdr:rowOff>0</xdr:rowOff>
    </xdr:to>
    <xdr:sp>
      <xdr:nvSpPr>
        <xdr:cNvPr id="7" name="Line 15"/>
        <xdr:cNvSpPr>
          <a:spLocks/>
        </xdr:cNvSpPr>
      </xdr:nvSpPr>
      <xdr:spPr>
        <a:xfrm flipH="1" flipV="1">
          <a:off x="228600" y="476250"/>
          <a:ext cx="17716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533400</xdr:colOff>
      <xdr:row>5</xdr:row>
      <xdr:rowOff>47625</xdr:rowOff>
    </xdr:from>
    <xdr:to>
      <xdr:col>4</xdr:col>
      <xdr:colOff>581025</xdr:colOff>
      <xdr:row>7</xdr:row>
      <xdr:rowOff>219075</xdr:rowOff>
    </xdr:to>
    <xdr:sp>
      <xdr:nvSpPr>
        <xdr:cNvPr id="8" name="AutoShape 19"/>
        <xdr:cNvSpPr>
          <a:spLocks/>
        </xdr:cNvSpPr>
      </xdr:nvSpPr>
      <xdr:spPr>
        <a:xfrm>
          <a:off x="1714500" y="1352550"/>
          <a:ext cx="4762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142875</xdr:colOff>
      <xdr:row>10</xdr:row>
      <xdr:rowOff>85725</xdr:rowOff>
    </xdr:from>
    <xdr:to>
      <xdr:col>6</xdr:col>
      <xdr:colOff>0</xdr:colOff>
      <xdr:row>18</xdr:row>
      <xdr:rowOff>219075</xdr:rowOff>
    </xdr:to>
    <xdr:sp>
      <xdr:nvSpPr>
        <xdr:cNvPr id="9" name="AutoShape 20"/>
        <xdr:cNvSpPr>
          <a:spLocks/>
        </xdr:cNvSpPr>
      </xdr:nvSpPr>
      <xdr:spPr>
        <a:xfrm>
          <a:off x="1905000" y="3057525"/>
          <a:ext cx="95250" cy="2800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142875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0" name="AutoShape 21"/>
        <xdr:cNvSpPr>
          <a:spLocks/>
        </xdr:cNvSpPr>
      </xdr:nvSpPr>
      <xdr:spPr>
        <a:xfrm>
          <a:off x="1905000" y="5972175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133350</xdr:colOff>
      <xdr:row>21</xdr:row>
      <xdr:rowOff>85725</xdr:rowOff>
    </xdr:from>
    <xdr:to>
      <xdr:col>5</xdr:col>
      <xdr:colOff>228600</xdr:colOff>
      <xdr:row>23</xdr:row>
      <xdr:rowOff>152400</xdr:rowOff>
    </xdr:to>
    <xdr:sp>
      <xdr:nvSpPr>
        <xdr:cNvPr id="11" name="AutoShape 23"/>
        <xdr:cNvSpPr>
          <a:spLocks/>
        </xdr:cNvSpPr>
      </xdr:nvSpPr>
      <xdr:spPr>
        <a:xfrm>
          <a:off x="1895475" y="6724650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295275</xdr:colOff>
      <xdr:row>5</xdr:row>
      <xdr:rowOff>104775</xdr:rowOff>
    </xdr:from>
    <xdr:to>
      <xdr:col>25</xdr:col>
      <xdr:colOff>371475</xdr:colOff>
      <xdr:row>10</xdr:row>
      <xdr:rowOff>161925</xdr:rowOff>
    </xdr:to>
    <xdr:sp>
      <xdr:nvSpPr>
        <xdr:cNvPr id="12" name="図形 1"/>
        <xdr:cNvSpPr>
          <a:spLocks/>
        </xdr:cNvSpPr>
      </xdr:nvSpPr>
      <xdr:spPr>
        <a:xfrm>
          <a:off x="18507075" y="1409700"/>
          <a:ext cx="76200" cy="172402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2</xdr:row>
      <xdr:rowOff>0</xdr:rowOff>
    </xdr:from>
    <xdr:to>
      <xdr:col>30</xdr:col>
      <xdr:colOff>0</xdr:colOff>
      <xdr:row>3</xdr:row>
      <xdr:rowOff>0</xdr:rowOff>
    </xdr:to>
    <xdr:sp>
      <xdr:nvSpPr>
        <xdr:cNvPr id="13" name="Line 26"/>
        <xdr:cNvSpPr>
          <a:spLocks/>
        </xdr:cNvSpPr>
      </xdr:nvSpPr>
      <xdr:spPr>
        <a:xfrm flipH="1" flipV="1">
          <a:off x="18211800" y="476250"/>
          <a:ext cx="1819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30</xdr:col>
      <xdr:colOff>0</xdr:colOff>
      <xdr:row>4</xdr:row>
      <xdr:rowOff>0</xdr:rowOff>
    </xdr:to>
    <xdr:sp>
      <xdr:nvSpPr>
        <xdr:cNvPr id="14" name="Line 27"/>
        <xdr:cNvSpPr>
          <a:spLocks/>
        </xdr:cNvSpPr>
      </xdr:nvSpPr>
      <xdr:spPr>
        <a:xfrm flipH="1" flipV="1">
          <a:off x="18211800" y="476250"/>
          <a:ext cx="18192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30</xdr:col>
      <xdr:colOff>0</xdr:colOff>
      <xdr:row>5</xdr:row>
      <xdr:rowOff>0</xdr:rowOff>
    </xdr:to>
    <xdr:sp>
      <xdr:nvSpPr>
        <xdr:cNvPr id="15" name="Line 28"/>
        <xdr:cNvSpPr>
          <a:spLocks/>
        </xdr:cNvSpPr>
      </xdr:nvSpPr>
      <xdr:spPr>
        <a:xfrm flipH="1" flipV="1">
          <a:off x="18211800" y="476250"/>
          <a:ext cx="1819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28</xdr:col>
      <xdr:colOff>533400</xdr:colOff>
      <xdr:row>5</xdr:row>
      <xdr:rowOff>47625</xdr:rowOff>
    </xdr:from>
    <xdr:to>
      <xdr:col>28</xdr:col>
      <xdr:colOff>638175</xdr:colOff>
      <xdr:row>7</xdr:row>
      <xdr:rowOff>219075</xdr:rowOff>
    </xdr:to>
    <xdr:sp>
      <xdr:nvSpPr>
        <xdr:cNvPr id="16" name="AutoShape 29"/>
        <xdr:cNvSpPr>
          <a:spLocks/>
        </xdr:cNvSpPr>
      </xdr:nvSpPr>
      <xdr:spPr>
        <a:xfrm>
          <a:off x="19669125" y="1352550"/>
          <a:ext cx="95250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142875</xdr:colOff>
      <xdr:row>10</xdr:row>
      <xdr:rowOff>85725</xdr:rowOff>
    </xdr:from>
    <xdr:to>
      <xdr:col>30</xdr:col>
      <xdr:colOff>0</xdr:colOff>
      <xdr:row>18</xdr:row>
      <xdr:rowOff>219075</xdr:rowOff>
    </xdr:to>
    <xdr:sp>
      <xdr:nvSpPr>
        <xdr:cNvPr id="17" name="AutoShape 30"/>
        <xdr:cNvSpPr>
          <a:spLocks/>
        </xdr:cNvSpPr>
      </xdr:nvSpPr>
      <xdr:spPr>
        <a:xfrm>
          <a:off x="19935825" y="3057525"/>
          <a:ext cx="95250" cy="2800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142875</xdr:colOff>
      <xdr:row>19</xdr:row>
      <xdr:rowOff>0</xdr:rowOff>
    </xdr:from>
    <xdr:to>
      <xdr:col>30</xdr:col>
      <xdr:colOff>0</xdr:colOff>
      <xdr:row>19</xdr:row>
      <xdr:rowOff>0</xdr:rowOff>
    </xdr:to>
    <xdr:sp>
      <xdr:nvSpPr>
        <xdr:cNvPr id="18" name="AutoShape 31"/>
        <xdr:cNvSpPr>
          <a:spLocks/>
        </xdr:cNvSpPr>
      </xdr:nvSpPr>
      <xdr:spPr>
        <a:xfrm>
          <a:off x="19935825" y="5972175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133350</xdr:colOff>
      <xdr:row>21</xdr:row>
      <xdr:rowOff>85725</xdr:rowOff>
    </xdr:from>
    <xdr:to>
      <xdr:col>29</xdr:col>
      <xdr:colOff>228600</xdr:colOff>
      <xdr:row>23</xdr:row>
      <xdr:rowOff>152400</xdr:rowOff>
    </xdr:to>
    <xdr:sp>
      <xdr:nvSpPr>
        <xdr:cNvPr id="19" name="AutoShape 32"/>
        <xdr:cNvSpPr>
          <a:spLocks/>
        </xdr:cNvSpPr>
      </xdr:nvSpPr>
      <xdr:spPr>
        <a:xfrm>
          <a:off x="19926300" y="6724650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333375"/>
          <a:ext cx="24574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14300" y="504825"/>
          <a:ext cx="1457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14300" y="504825"/>
          <a:ext cx="14573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200025" y="4095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200025" y="409575"/>
          <a:ext cx="1933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9525</xdr:colOff>
      <xdr:row>4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8611850" y="4095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8611850" y="409575"/>
          <a:ext cx="1933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43</xdr:col>
      <xdr:colOff>0</xdr:colOff>
      <xdr:row>2</xdr:row>
      <xdr:rowOff>0</xdr:rowOff>
    </xdr:from>
    <xdr:to>
      <xdr:col>47</xdr:col>
      <xdr:colOff>9525</xdr:colOff>
      <xdr:row>4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6471225" y="4095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43</xdr:col>
      <xdr:colOff>0</xdr:colOff>
      <xdr:row>2</xdr:row>
      <xdr:rowOff>0</xdr:rowOff>
    </xdr:from>
    <xdr:to>
      <xdr:col>47</xdr:col>
      <xdr:colOff>0</xdr:colOff>
      <xdr:row>3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36471225" y="409575"/>
          <a:ext cx="1933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5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200025" y="409575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0</xdr:colOff>
      <xdr:row>5</xdr:row>
      <xdr:rowOff>0</xdr:rowOff>
    </xdr:to>
    <xdr:sp>
      <xdr:nvSpPr>
        <xdr:cNvPr id="8" name="Line 11"/>
        <xdr:cNvSpPr>
          <a:spLocks/>
        </xdr:cNvSpPr>
      </xdr:nvSpPr>
      <xdr:spPr>
        <a:xfrm flipH="1" flipV="1">
          <a:off x="18611850" y="409575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43</xdr:col>
      <xdr:colOff>0</xdr:colOff>
      <xdr:row>2</xdr:row>
      <xdr:rowOff>0</xdr:rowOff>
    </xdr:from>
    <xdr:to>
      <xdr:col>47</xdr:col>
      <xdr:colOff>0</xdr:colOff>
      <xdr:row>5</xdr:row>
      <xdr:rowOff>0</xdr:rowOff>
    </xdr:to>
    <xdr:sp>
      <xdr:nvSpPr>
        <xdr:cNvPr id="9" name="Line 14"/>
        <xdr:cNvSpPr>
          <a:spLocks/>
        </xdr:cNvSpPr>
      </xdr:nvSpPr>
      <xdr:spPr>
        <a:xfrm flipH="1" flipV="1">
          <a:off x="36471225" y="409575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00025" y="70485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00025" y="704850"/>
          <a:ext cx="14954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00025" y="704850"/>
          <a:ext cx="14954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24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6240125" y="70485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24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6240125" y="704850"/>
          <a:ext cx="14954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24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6240125" y="704850"/>
          <a:ext cx="14954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47650" y="419100"/>
          <a:ext cx="2228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419100"/>
          <a:ext cx="22288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28600" y="447675"/>
          <a:ext cx="21240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200025" y="571500"/>
          <a:ext cx="1638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200025" y="571500"/>
          <a:ext cx="16383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104775</xdr:rowOff>
    </xdr:from>
    <xdr:to>
      <xdr:col>1</xdr:col>
      <xdr:colOff>371475</xdr:colOff>
      <xdr:row>10</xdr:row>
      <xdr:rowOff>161925</xdr:rowOff>
    </xdr:to>
    <xdr:sp>
      <xdr:nvSpPr>
        <xdr:cNvPr id="1" name="図形 5"/>
        <xdr:cNvSpPr>
          <a:spLocks/>
        </xdr:cNvSpPr>
      </xdr:nvSpPr>
      <xdr:spPr>
        <a:xfrm>
          <a:off x="523875" y="1152525"/>
          <a:ext cx="76200" cy="124777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23</xdr:col>
      <xdr:colOff>295275</xdr:colOff>
      <xdr:row>5</xdr:row>
      <xdr:rowOff>104775</xdr:rowOff>
    </xdr:from>
    <xdr:to>
      <xdr:col>23</xdr:col>
      <xdr:colOff>371475</xdr:colOff>
      <xdr:row>10</xdr:row>
      <xdr:rowOff>161925</xdr:rowOff>
    </xdr:to>
    <xdr:sp>
      <xdr:nvSpPr>
        <xdr:cNvPr id="2" name="図形 5"/>
        <xdr:cNvSpPr>
          <a:spLocks/>
        </xdr:cNvSpPr>
      </xdr:nvSpPr>
      <xdr:spPr>
        <a:xfrm>
          <a:off x="18049875" y="1152525"/>
          <a:ext cx="76200" cy="124777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1</xdr:col>
      <xdr:colOff>276225</xdr:colOff>
      <xdr:row>5</xdr:row>
      <xdr:rowOff>123825</xdr:rowOff>
    </xdr:from>
    <xdr:to>
      <xdr:col>2</xdr:col>
      <xdr:colOff>0</xdr:colOff>
      <xdr:row>18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504825" y="1171575"/>
          <a:ext cx="95250" cy="3124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57150</xdr:rowOff>
    </xdr:from>
    <xdr:to>
      <xdr:col>4</xdr:col>
      <xdr:colOff>847725</xdr:colOff>
      <xdr:row>23</xdr:row>
      <xdr:rowOff>200025</xdr:rowOff>
    </xdr:to>
    <xdr:sp>
      <xdr:nvSpPr>
        <xdr:cNvPr id="4" name="AutoShape 6"/>
        <xdr:cNvSpPr>
          <a:spLocks/>
        </xdr:cNvSpPr>
      </xdr:nvSpPr>
      <xdr:spPr>
        <a:xfrm>
          <a:off x="1933575" y="4438650"/>
          <a:ext cx="95250" cy="1095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714375</xdr:colOff>
      <xdr:row>24</xdr:row>
      <xdr:rowOff>0</xdr:rowOff>
    </xdr:from>
    <xdr:to>
      <xdr:col>4</xdr:col>
      <xdr:colOff>847725</xdr:colOff>
      <xdr:row>24</xdr:row>
      <xdr:rowOff>0</xdr:rowOff>
    </xdr:to>
    <xdr:sp>
      <xdr:nvSpPr>
        <xdr:cNvPr id="5" name="AutoShape 7"/>
        <xdr:cNvSpPr>
          <a:spLocks/>
        </xdr:cNvSpPr>
      </xdr:nvSpPr>
      <xdr:spPr>
        <a:xfrm>
          <a:off x="1895475" y="5572125"/>
          <a:ext cx="1333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762000</xdr:colOff>
      <xdr:row>24</xdr:row>
      <xdr:rowOff>47625</xdr:rowOff>
    </xdr:from>
    <xdr:to>
      <xdr:col>5</xdr:col>
      <xdr:colOff>0</xdr:colOff>
      <xdr:row>26</xdr:row>
      <xdr:rowOff>190500</xdr:rowOff>
    </xdr:to>
    <xdr:sp>
      <xdr:nvSpPr>
        <xdr:cNvPr id="6" name="AutoShape 8"/>
        <xdr:cNvSpPr>
          <a:spLocks/>
        </xdr:cNvSpPr>
      </xdr:nvSpPr>
      <xdr:spPr>
        <a:xfrm>
          <a:off x="1943100" y="5619750"/>
          <a:ext cx="9525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762000</xdr:colOff>
      <xdr:row>27</xdr:row>
      <xdr:rowOff>47625</xdr:rowOff>
    </xdr:from>
    <xdr:to>
      <xdr:col>5</xdr:col>
      <xdr:colOff>0</xdr:colOff>
      <xdr:row>28</xdr:row>
      <xdr:rowOff>200025</xdr:rowOff>
    </xdr:to>
    <xdr:sp>
      <xdr:nvSpPr>
        <xdr:cNvPr id="7" name="AutoShape 9"/>
        <xdr:cNvSpPr>
          <a:spLocks/>
        </xdr:cNvSpPr>
      </xdr:nvSpPr>
      <xdr:spPr>
        <a:xfrm>
          <a:off x="1943100" y="6334125"/>
          <a:ext cx="9525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762000</xdr:colOff>
      <xdr:row>29</xdr:row>
      <xdr:rowOff>57150</xdr:rowOff>
    </xdr:from>
    <xdr:to>
      <xdr:col>5</xdr:col>
      <xdr:colOff>0</xdr:colOff>
      <xdr:row>30</xdr:row>
      <xdr:rowOff>190500</xdr:rowOff>
    </xdr:to>
    <xdr:sp>
      <xdr:nvSpPr>
        <xdr:cNvPr id="8" name="AutoShape 10"/>
        <xdr:cNvSpPr>
          <a:spLocks/>
        </xdr:cNvSpPr>
      </xdr:nvSpPr>
      <xdr:spPr>
        <a:xfrm>
          <a:off x="1943100" y="6819900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762000</xdr:colOff>
      <xdr:row>31</xdr:row>
      <xdr:rowOff>38100</xdr:rowOff>
    </xdr:from>
    <xdr:to>
      <xdr:col>5</xdr:col>
      <xdr:colOff>0</xdr:colOff>
      <xdr:row>32</xdr:row>
      <xdr:rowOff>171450</xdr:rowOff>
    </xdr:to>
    <xdr:sp>
      <xdr:nvSpPr>
        <xdr:cNvPr id="9" name="AutoShape 11"/>
        <xdr:cNvSpPr>
          <a:spLocks/>
        </xdr:cNvSpPr>
      </xdr:nvSpPr>
      <xdr:spPr>
        <a:xfrm>
          <a:off x="1943100" y="7277100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762000</xdr:colOff>
      <xdr:row>33</xdr:row>
      <xdr:rowOff>38100</xdr:rowOff>
    </xdr:from>
    <xdr:to>
      <xdr:col>5</xdr:col>
      <xdr:colOff>0</xdr:colOff>
      <xdr:row>34</xdr:row>
      <xdr:rowOff>180975</xdr:rowOff>
    </xdr:to>
    <xdr:sp>
      <xdr:nvSpPr>
        <xdr:cNvPr id="10" name="AutoShape 12"/>
        <xdr:cNvSpPr>
          <a:spLocks/>
        </xdr:cNvSpPr>
      </xdr:nvSpPr>
      <xdr:spPr>
        <a:xfrm>
          <a:off x="1943100" y="7753350"/>
          <a:ext cx="9525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762000</xdr:colOff>
      <xdr:row>35</xdr:row>
      <xdr:rowOff>47625</xdr:rowOff>
    </xdr:from>
    <xdr:to>
      <xdr:col>5</xdr:col>
      <xdr:colOff>0</xdr:colOff>
      <xdr:row>36</xdr:row>
      <xdr:rowOff>190500</xdr:rowOff>
    </xdr:to>
    <xdr:sp>
      <xdr:nvSpPr>
        <xdr:cNvPr id="11" name="AutoShape 13"/>
        <xdr:cNvSpPr>
          <a:spLocks/>
        </xdr:cNvSpPr>
      </xdr:nvSpPr>
      <xdr:spPr>
        <a:xfrm>
          <a:off x="1943100" y="8239125"/>
          <a:ext cx="9525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752475</xdr:colOff>
      <xdr:row>38</xdr:row>
      <xdr:rowOff>47625</xdr:rowOff>
    </xdr:from>
    <xdr:to>
      <xdr:col>4</xdr:col>
      <xdr:colOff>847725</xdr:colOff>
      <xdr:row>40</xdr:row>
      <xdr:rowOff>180975</xdr:rowOff>
    </xdr:to>
    <xdr:sp>
      <xdr:nvSpPr>
        <xdr:cNvPr id="12" name="AutoShape 14"/>
        <xdr:cNvSpPr>
          <a:spLocks/>
        </xdr:cNvSpPr>
      </xdr:nvSpPr>
      <xdr:spPr>
        <a:xfrm>
          <a:off x="1933575" y="8953500"/>
          <a:ext cx="952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762000</xdr:colOff>
      <xdr:row>41</xdr:row>
      <xdr:rowOff>38100</xdr:rowOff>
    </xdr:from>
    <xdr:to>
      <xdr:col>5</xdr:col>
      <xdr:colOff>0</xdr:colOff>
      <xdr:row>43</xdr:row>
      <xdr:rowOff>171450</xdr:rowOff>
    </xdr:to>
    <xdr:sp>
      <xdr:nvSpPr>
        <xdr:cNvPr id="13" name="AutoShape 15"/>
        <xdr:cNvSpPr>
          <a:spLocks/>
        </xdr:cNvSpPr>
      </xdr:nvSpPr>
      <xdr:spPr>
        <a:xfrm>
          <a:off x="1943100" y="9658350"/>
          <a:ext cx="952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0</xdr:rowOff>
    </xdr:from>
    <xdr:to>
      <xdr:col>5</xdr:col>
      <xdr:colOff>76200</xdr:colOff>
      <xdr:row>3</xdr:row>
      <xdr:rowOff>0</xdr:rowOff>
    </xdr:to>
    <xdr:sp>
      <xdr:nvSpPr>
        <xdr:cNvPr id="14" name="Line 17"/>
        <xdr:cNvSpPr>
          <a:spLocks/>
        </xdr:cNvSpPr>
      </xdr:nvSpPr>
      <xdr:spPr>
        <a:xfrm flipH="1" flipV="1">
          <a:off x="304800" y="419100"/>
          <a:ext cx="18097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5" name="Line 18"/>
        <xdr:cNvSpPr>
          <a:spLocks/>
        </xdr:cNvSpPr>
      </xdr:nvSpPr>
      <xdr:spPr>
        <a:xfrm flipH="1" flipV="1">
          <a:off x="228600" y="419100"/>
          <a:ext cx="1809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5</xdr:row>
      <xdr:rowOff>0</xdr:rowOff>
    </xdr:to>
    <xdr:sp>
      <xdr:nvSpPr>
        <xdr:cNvPr id="16" name="Line 19"/>
        <xdr:cNvSpPr>
          <a:spLocks/>
        </xdr:cNvSpPr>
      </xdr:nvSpPr>
      <xdr:spPr>
        <a:xfrm>
          <a:off x="228600" y="419100"/>
          <a:ext cx="18097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295275</xdr:colOff>
      <xdr:row>5</xdr:row>
      <xdr:rowOff>104775</xdr:rowOff>
    </xdr:from>
    <xdr:to>
      <xdr:col>23</xdr:col>
      <xdr:colOff>371475</xdr:colOff>
      <xdr:row>10</xdr:row>
      <xdr:rowOff>161925</xdr:rowOff>
    </xdr:to>
    <xdr:sp>
      <xdr:nvSpPr>
        <xdr:cNvPr id="17" name="図形 5"/>
        <xdr:cNvSpPr>
          <a:spLocks/>
        </xdr:cNvSpPr>
      </xdr:nvSpPr>
      <xdr:spPr>
        <a:xfrm>
          <a:off x="18049875" y="1152525"/>
          <a:ext cx="76200" cy="124777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3</xdr:col>
      <xdr:colOff>200025</xdr:colOff>
      <xdr:row>27</xdr:row>
      <xdr:rowOff>142875</xdr:rowOff>
    </xdr:from>
    <xdr:to>
      <xdr:col>4</xdr:col>
      <xdr:colOff>85725</xdr:colOff>
      <xdr:row>30</xdr:row>
      <xdr:rowOff>85725</xdr:rowOff>
    </xdr:to>
    <xdr:sp>
      <xdr:nvSpPr>
        <xdr:cNvPr id="18" name="AutoShape 52"/>
        <xdr:cNvSpPr>
          <a:spLocks/>
        </xdr:cNvSpPr>
      </xdr:nvSpPr>
      <xdr:spPr>
        <a:xfrm>
          <a:off x="1171575" y="6429375"/>
          <a:ext cx="9525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295275</xdr:colOff>
      <xdr:row>5</xdr:row>
      <xdr:rowOff>104775</xdr:rowOff>
    </xdr:from>
    <xdr:to>
      <xdr:col>23</xdr:col>
      <xdr:colOff>371475</xdr:colOff>
      <xdr:row>10</xdr:row>
      <xdr:rowOff>161925</xdr:rowOff>
    </xdr:to>
    <xdr:sp>
      <xdr:nvSpPr>
        <xdr:cNvPr id="19" name="図形 5"/>
        <xdr:cNvSpPr>
          <a:spLocks/>
        </xdr:cNvSpPr>
      </xdr:nvSpPr>
      <xdr:spPr>
        <a:xfrm>
          <a:off x="18049875" y="1152525"/>
          <a:ext cx="76200" cy="1247775"/>
        </a:xfrm>
        <a:custGeom>
          <a:pathLst>
            <a:path h="16384" w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PrintsWithSheet="0"/>
  </xdr:twoCellAnchor>
  <xdr:twoCellAnchor>
    <xdr:from>
      <xdr:col>23</xdr:col>
      <xdr:colOff>276225</xdr:colOff>
      <xdr:row>5</xdr:row>
      <xdr:rowOff>123825</xdr:rowOff>
    </xdr:from>
    <xdr:to>
      <xdr:col>24</xdr:col>
      <xdr:colOff>0</xdr:colOff>
      <xdr:row>18</xdr:row>
      <xdr:rowOff>152400</xdr:rowOff>
    </xdr:to>
    <xdr:sp>
      <xdr:nvSpPr>
        <xdr:cNvPr id="20" name="AutoShape 71"/>
        <xdr:cNvSpPr>
          <a:spLocks/>
        </xdr:cNvSpPr>
      </xdr:nvSpPr>
      <xdr:spPr>
        <a:xfrm>
          <a:off x="18030825" y="1171575"/>
          <a:ext cx="95250" cy="3124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752475</xdr:colOff>
      <xdr:row>19</xdr:row>
      <xdr:rowOff>57150</xdr:rowOff>
    </xdr:from>
    <xdr:to>
      <xdr:col>26</xdr:col>
      <xdr:colOff>847725</xdr:colOff>
      <xdr:row>23</xdr:row>
      <xdr:rowOff>200025</xdr:rowOff>
    </xdr:to>
    <xdr:sp>
      <xdr:nvSpPr>
        <xdr:cNvPr id="21" name="AutoShape 73"/>
        <xdr:cNvSpPr>
          <a:spLocks/>
        </xdr:cNvSpPr>
      </xdr:nvSpPr>
      <xdr:spPr>
        <a:xfrm>
          <a:off x="19459575" y="4438650"/>
          <a:ext cx="95250" cy="1095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714375</xdr:colOff>
      <xdr:row>24</xdr:row>
      <xdr:rowOff>0</xdr:rowOff>
    </xdr:from>
    <xdr:to>
      <xdr:col>26</xdr:col>
      <xdr:colOff>847725</xdr:colOff>
      <xdr:row>24</xdr:row>
      <xdr:rowOff>0</xdr:rowOff>
    </xdr:to>
    <xdr:sp>
      <xdr:nvSpPr>
        <xdr:cNvPr id="22" name="AutoShape 74"/>
        <xdr:cNvSpPr>
          <a:spLocks/>
        </xdr:cNvSpPr>
      </xdr:nvSpPr>
      <xdr:spPr>
        <a:xfrm>
          <a:off x="19421475" y="5572125"/>
          <a:ext cx="1333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762000</xdr:colOff>
      <xdr:row>24</xdr:row>
      <xdr:rowOff>47625</xdr:rowOff>
    </xdr:from>
    <xdr:to>
      <xdr:col>27</xdr:col>
      <xdr:colOff>0</xdr:colOff>
      <xdr:row>26</xdr:row>
      <xdr:rowOff>190500</xdr:rowOff>
    </xdr:to>
    <xdr:sp>
      <xdr:nvSpPr>
        <xdr:cNvPr id="23" name="AutoShape 75"/>
        <xdr:cNvSpPr>
          <a:spLocks/>
        </xdr:cNvSpPr>
      </xdr:nvSpPr>
      <xdr:spPr>
        <a:xfrm>
          <a:off x="19469100" y="5619750"/>
          <a:ext cx="8572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762000</xdr:colOff>
      <xdr:row>27</xdr:row>
      <xdr:rowOff>47625</xdr:rowOff>
    </xdr:from>
    <xdr:to>
      <xdr:col>27</xdr:col>
      <xdr:colOff>0</xdr:colOff>
      <xdr:row>28</xdr:row>
      <xdr:rowOff>200025</xdr:rowOff>
    </xdr:to>
    <xdr:sp>
      <xdr:nvSpPr>
        <xdr:cNvPr id="24" name="AutoShape 76"/>
        <xdr:cNvSpPr>
          <a:spLocks/>
        </xdr:cNvSpPr>
      </xdr:nvSpPr>
      <xdr:spPr>
        <a:xfrm>
          <a:off x="19469100" y="6334125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762000</xdr:colOff>
      <xdr:row>29</xdr:row>
      <xdr:rowOff>57150</xdr:rowOff>
    </xdr:from>
    <xdr:to>
      <xdr:col>27</xdr:col>
      <xdr:colOff>0</xdr:colOff>
      <xdr:row>30</xdr:row>
      <xdr:rowOff>190500</xdr:rowOff>
    </xdr:to>
    <xdr:sp>
      <xdr:nvSpPr>
        <xdr:cNvPr id="25" name="AutoShape 77"/>
        <xdr:cNvSpPr>
          <a:spLocks/>
        </xdr:cNvSpPr>
      </xdr:nvSpPr>
      <xdr:spPr>
        <a:xfrm>
          <a:off x="19469100" y="6819900"/>
          <a:ext cx="857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762000</xdr:colOff>
      <xdr:row>31</xdr:row>
      <xdr:rowOff>38100</xdr:rowOff>
    </xdr:from>
    <xdr:to>
      <xdr:col>27</xdr:col>
      <xdr:colOff>0</xdr:colOff>
      <xdr:row>32</xdr:row>
      <xdr:rowOff>171450</xdr:rowOff>
    </xdr:to>
    <xdr:sp>
      <xdr:nvSpPr>
        <xdr:cNvPr id="26" name="AutoShape 78"/>
        <xdr:cNvSpPr>
          <a:spLocks/>
        </xdr:cNvSpPr>
      </xdr:nvSpPr>
      <xdr:spPr>
        <a:xfrm>
          <a:off x="19469100" y="7277100"/>
          <a:ext cx="857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762000</xdr:colOff>
      <xdr:row>33</xdr:row>
      <xdr:rowOff>38100</xdr:rowOff>
    </xdr:from>
    <xdr:to>
      <xdr:col>27</xdr:col>
      <xdr:colOff>0</xdr:colOff>
      <xdr:row>34</xdr:row>
      <xdr:rowOff>180975</xdr:rowOff>
    </xdr:to>
    <xdr:sp>
      <xdr:nvSpPr>
        <xdr:cNvPr id="27" name="AutoShape 79"/>
        <xdr:cNvSpPr>
          <a:spLocks/>
        </xdr:cNvSpPr>
      </xdr:nvSpPr>
      <xdr:spPr>
        <a:xfrm>
          <a:off x="19469100" y="7753350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762000</xdr:colOff>
      <xdr:row>35</xdr:row>
      <xdr:rowOff>47625</xdr:rowOff>
    </xdr:from>
    <xdr:to>
      <xdr:col>27</xdr:col>
      <xdr:colOff>0</xdr:colOff>
      <xdr:row>36</xdr:row>
      <xdr:rowOff>190500</xdr:rowOff>
    </xdr:to>
    <xdr:sp>
      <xdr:nvSpPr>
        <xdr:cNvPr id="28" name="AutoShape 80"/>
        <xdr:cNvSpPr>
          <a:spLocks/>
        </xdr:cNvSpPr>
      </xdr:nvSpPr>
      <xdr:spPr>
        <a:xfrm>
          <a:off x="19469100" y="82391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752475</xdr:colOff>
      <xdr:row>38</xdr:row>
      <xdr:rowOff>47625</xdr:rowOff>
    </xdr:from>
    <xdr:to>
      <xdr:col>26</xdr:col>
      <xdr:colOff>847725</xdr:colOff>
      <xdr:row>40</xdr:row>
      <xdr:rowOff>180975</xdr:rowOff>
    </xdr:to>
    <xdr:sp>
      <xdr:nvSpPr>
        <xdr:cNvPr id="29" name="AutoShape 81"/>
        <xdr:cNvSpPr>
          <a:spLocks/>
        </xdr:cNvSpPr>
      </xdr:nvSpPr>
      <xdr:spPr>
        <a:xfrm>
          <a:off x="19459575" y="8953500"/>
          <a:ext cx="952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762000</xdr:colOff>
      <xdr:row>41</xdr:row>
      <xdr:rowOff>38100</xdr:rowOff>
    </xdr:from>
    <xdr:to>
      <xdr:col>27</xdr:col>
      <xdr:colOff>0</xdr:colOff>
      <xdr:row>43</xdr:row>
      <xdr:rowOff>171450</xdr:rowOff>
    </xdr:to>
    <xdr:sp>
      <xdr:nvSpPr>
        <xdr:cNvPr id="30" name="AutoShape 82"/>
        <xdr:cNvSpPr>
          <a:spLocks/>
        </xdr:cNvSpPr>
      </xdr:nvSpPr>
      <xdr:spPr>
        <a:xfrm>
          <a:off x="19469100" y="9658350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76200</xdr:colOff>
      <xdr:row>2</xdr:row>
      <xdr:rowOff>0</xdr:rowOff>
    </xdr:from>
    <xdr:to>
      <xdr:col>27</xdr:col>
      <xdr:colOff>76200</xdr:colOff>
      <xdr:row>3</xdr:row>
      <xdr:rowOff>0</xdr:rowOff>
    </xdr:to>
    <xdr:sp>
      <xdr:nvSpPr>
        <xdr:cNvPr id="31" name="Line 83"/>
        <xdr:cNvSpPr>
          <a:spLocks/>
        </xdr:cNvSpPr>
      </xdr:nvSpPr>
      <xdr:spPr>
        <a:xfrm flipH="1" flipV="1">
          <a:off x="17830800" y="419100"/>
          <a:ext cx="18002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0</xdr:colOff>
      <xdr:row>4</xdr:row>
      <xdr:rowOff>0</xdr:rowOff>
    </xdr:to>
    <xdr:sp>
      <xdr:nvSpPr>
        <xdr:cNvPr id="32" name="Line 84"/>
        <xdr:cNvSpPr>
          <a:spLocks/>
        </xdr:cNvSpPr>
      </xdr:nvSpPr>
      <xdr:spPr>
        <a:xfrm flipH="1" flipV="1">
          <a:off x="17754600" y="419100"/>
          <a:ext cx="18002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0</xdr:colOff>
      <xdr:row>5</xdr:row>
      <xdr:rowOff>0</xdr:rowOff>
    </xdr:to>
    <xdr:sp>
      <xdr:nvSpPr>
        <xdr:cNvPr id="33" name="Line 85"/>
        <xdr:cNvSpPr>
          <a:spLocks/>
        </xdr:cNvSpPr>
      </xdr:nvSpPr>
      <xdr:spPr>
        <a:xfrm>
          <a:off x="17754600" y="419100"/>
          <a:ext cx="18002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200025</xdr:colOff>
      <xdr:row>27</xdr:row>
      <xdr:rowOff>142875</xdr:rowOff>
    </xdr:from>
    <xdr:to>
      <xdr:col>26</xdr:col>
      <xdr:colOff>85725</xdr:colOff>
      <xdr:row>30</xdr:row>
      <xdr:rowOff>85725</xdr:rowOff>
    </xdr:to>
    <xdr:sp>
      <xdr:nvSpPr>
        <xdr:cNvPr id="34" name="AutoShape 86"/>
        <xdr:cNvSpPr>
          <a:spLocks/>
        </xdr:cNvSpPr>
      </xdr:nvSpPr>
      <xdr:spPr>
        <a:xfrm>
          <a:off x="18697575" y="6429375"/>
          <a:ext cx="9525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752475</xdr:colOff>
      <xdr:row>19</xdr:row>
      <xdr:rowOff>57150</xdr:rowOff>
    </xdr:from>
    <xdr:to>
      <xdr:col>26</xdr:col>
      <xdr:colOff>847725</xdr:colOff>
      <xdr:row>23</xdr:row>
      <xdr:rowOff>200025</xdr:rowOff>
    </xdr:to>
    <xdr:sp>
      <xdr:nvSpPr>
        <xdr:cNvPr id="35" name="AutoShape 87"/>
        <xdr:cNvSpPr>
          <a:spLocks/>
        </xdr:cNvSpPr>
      </xdr:nvSpPr>
      <xdr:spPr>
        <a:xfrm>
          <a:off x="19459575" y="4438650"/>
          <a:ext cx="95250" cy="1095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762000</xdr:colOff>
      <xdr:row>29</xdr:row>
      <xdr:rowOff>57150</xdr:rowOff>
    </xdr:from>
    <xdr:to>
      <xdr:col>27</xdr:col>
      <xdr:colOff>0</xdr:colOff>
      <xdr:row>30</xdr:row>
      <xdr:rowOff>190500</xdr:rowOff>
    </xdr:to>
    <xdr:sp>
      <xdr:nvSpPr>
        <xdr:cNvPr id="36" name="AutoShape 113"/>
        <xdr:cNvSpPr>
          <a:spLocks/>
        </xdr:cNvSpPr>
      </xdr:nvSpPr>
      <xdr:spPr>
        <a:xfrm>
          <a:off x="19469100" y="6819900"/>
          <a:ext cx="857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view="pageBreakPreview" zoomScale="85" zoomScaleSheetLayoutView="85" workbookViewId="0" topLeftCell="A1">
      <pane xSplit="5" ySplit="5" topLeftCell="F6" activePane="bottomRight" state="frozen"/>
      <selection pane="topLeft" activeCell="D23" sqref="E23"/>
      <selection pane="topRight" activeCell="D23" sqref="E23"/>
      <selection pane="bottomLeft" activeCell="D23" sqref="E23"/>
      <selection pane="bottomRight" activeCell="B8" sqref="B8:E8"/>
    </sheetView>
  </sheetViews>
  <sheetFormatPr defaultColWidth="8.796875" defaultRowHeight="17.25" customHeight="1"/>
  <cols>
    <col min="1" max="1" width="2.69921875" style="50" customWidth="1"/>
    <col min="2" max="2" width="2.09765625" style="51" customWidth="1"/>
    <col min="3" max="3" width="2.09765625" style="50" customWidth="1"/>
    <col min="4" max="4" width="7.59765625" style="51" customWidth="1"/>
    <col min="5" max="5" width="7.59765625" style="50" customWidth="1"/>
    <col min="6" max="6" width="11.59765625" style="50" customWidth="1"/>
    <col min="7" max="7" width="11.69921875" style="50" customWidth="1"/>
    <col min="8" max="11" width="11.5" style="50" customWidth="1"/>
    <col min="12" max="19" width="11.19921875" style="50" customWidth="1"/>
    <col min="20" max="20" width="2.09765625" style="51" customWidth="1"/>
    <col min="21" max="21" width="2.09765625" style="50" customWidth="1"/>
    <col min="22" max="22" width="7.59765625" style="51" customWidth="1"/>
    <col min="23" max="23" width="7.59765625" style="50" customWidth="1"/>
    <col min="24" max="25" width="11.5" style="50" hidden="1" customWidth="1"/>
    <col min="26" max="27" width="11.5" style="50" customWidth="1"/>
    <col min="28" max="29" width="11.59765625" style="50" customWidth="1"/>
    <col min="30" max="35" width="11.09765625" style="50" customWidth="1"/>
    <col min="36" max="37" width="12.3984375" style="50" customWidth="1"/>
    <col min="38" max="16384" width="9" style="50" customWidth="1"/>
  </cols>
  <sheetData>
    <row r="1" spans="1:22" s="48" customFormat="1" ht="17.25" customHeight="1">
      <c r="A1" s="46"/>
      <c r="B1" s="47" t="s">
        <v>7</v>
      </c>
      <c r="D1" s="49"/>
      <c r="T1" s="47" t="s">
        <v>7</v>
      </c>
      <c r="V1" s="49"/>
    </row>
    <row r="2" spans="11:37" ht="12.75" customHeight="1" thickBot="1">
      <c r="K2" s="52"/>
      <c r="S2" s="52" t="s">
        <v>148</v>
      </c>
      <c r="AA2" s="52"/>
      <c r="AG2" s="52"/>
      <c r="AK2" s="52" t="s">
        <v>33</v>
      </c>
    </row>
    <row r="3" spans="1:37" ht="18" customHeight="1">
      <c r="A3" s="53"/>
      <c r="B3" s="54"/>
      <c r="C3" s="55"/>
      <c r="D3" s="56"/>
      <c r="E3" s="55" t="s">
        <v>248</v>
      </c>
      <c r="F3" s="57"/>
      <c r="G3" s="58"/>
      <c r="H3" s="58"/>
      <c r="I3" s="58" t="s">
        <v>8</v>
      </c>
      <c r="J3" s="58"/>
      <c r="K3" s="59"/>
      <c r="L3" s="59"/>
      <c r="M3" s="58"/>
      <c r="N3" s="58" t="s">
        <v>9</v>
      </c>
      <c r="O3" s="58"/>
      <c r="P3" s="58"/>
      <c r="Q3" s="59"/>
      <c r="R3" s="59"/>
      <c r="S3" s="60"/>
      <c r="T3" s="54"/>
      <c r="U3" s="55"/>
      <c r="V3" s="56"/>
      <c r="W3" s="61" t="s">
        <v>248</v>
      </c>
      <c r="X3" s="58"/>
      <c r="Y3" s="58"/>
      <c r="Z3" s="58"/>
      <c r="AA3" s="58" t="s">
        <v>8</v>
      </c>
      <c r="AB3" s="58"/>
      <c r="AC3" s="62"/>
      <c r="AD3" s="63"/>
      <c r="AE3" s="58"/>
      <c r="AF3" s="58" t="s">
        <v>9</v>
      </c>
      <c r="AG3" s="58"/>
      <c r="AH3" s="58"/>
      <c r="AI3" s="58"/>
      <c r="AJ3" s="58"/>
      <c r="AK3" s="60"/>
    </row>
    <row r="4" spans="1:37" ht="18" customHeight="1">
      <c r="A4" s="53"/>
      <c r="B4" s="64"/>
      <c r="C4" s="65"/>
      <c r="D4" s="66"/>
      <c r="E4" s="67" t="s">
        <v>131</v>
      </c>
      <c r="F4" s="68" t="s">
        <v>10</v>
      </c>
      <c r="G4" s="69"/>
      <c r="H4" s="68" t="s">
        <v>11</v>
      </c>
      <c r="I4" s="69"/>
      <c r="J4" s="68" t="s">
        <v>12</v>
      </c>
      <c r="K4" s="70"/>
      <c r="L4" s="68" t="s">
        <v>13</v>
      </c>
      <c r="M4" s="69"/>
      <c r="N4" s="68" t="s">
        <v>14</v>
      </c>
      <c r="O4" s="69"/>
      <c r="P4" s="71" t="s">
        <v>179</v>
      </c>
      <c r="Q4" s="71"/>
      <c r="R4" s="71" t="s">
        <v>180</v>
      </c>
      <c r="S4" s="72"/>
      <c r="T4" s="64"/>
      <c r="U4" s="65"/>
      <c r="V4" s="66"/>
      <c r="W4" s="67" t="s">
        <v>249</v>
      </c>
      <c r="X4" s="68" t="s">
        <v>181</v>
      </c>
      <c r="Y4" s="69"/>
      <c r="Z4" s="68" t="s">
        <v>182</v>
      </c>
      <c r="AA4" s="70"/>
      <c r="AB4" s="68" t="s">
        <v>213</v>
      </c>
      <c r="AC4" s="73"/>
      <c r="AD4" s="74" t="s">
        <v>214</v>
      </c>
      <c r="AE4" s="73"/>
      <c r="AF4" s="68" t="s">
        <v>183</v>
      </c>
      <c r="AG4" s="70"/>
      <c r="AH4" s="68" t="s">
        <v>139</v>
      </c>
      <c r="AI4" s="69"/>
      <c r="AJ4" s="68" t="s">
        <v>15</v>
      </c>
      <c r="AK4" s="75"/>
    </row>
    <row r="5" spans="1:37" ht="18" customHeight="1">
      <c r="A5" s="53"/>
      <c r="B5" s="76" t="s">
        <v>250</v>
      </c>
      <c r="C5" s="77"/>
      <c r="D5" s="78"/>
      <c r="E5" s="79" t="s">
        <v>405</v>
      </c>
      <c r="F5" s="80">
        <v>19</v>
      </c>
      <c r="G5" s="80">
        <v>20</v>
      </c>
      <c r="H5" s="80">
        <v>19</v>
      </c>
      <c r="I5" s="80">
        <v>20</v>
      </c>
      <c r="J5" s="80">
        <v>19</v>
      </c>
      <c r="K5" s="80">
        <v>20</v>
      </c>
      <c r="L5" s="80">
        <v>19</v>
      </c>
      <c r="M5" s="80">
        <v>20</v>
      </c>
      <c r="N5" s="80">
        <v>19</v>
      </c>
      <c r="O5" s="80">
        <v>20</v>
      </c>
      <c r="P5" s="80">
        <v>19</v>
      </c>
      <c r="Q5" s="80">
        <v>20</v>
      </c>
      <c r="R5" s="80">
        <v>19</v>
      </c>
      <c r="S5" s="81">
        <v>20</v>
      </c>
      <c r="T5" s="76" t="s">
        <v>250</v>
      </c>
      <c r="U5" s="77"/>
      <c r="V5" s="78"/>
      <c r="W5" s="79" t="s">
        <v>405</v>
      </c>
      <c r="X5" s="80">
        <v>18</v>
      </c>
      <c r="Y5" s="80">
        <v>19</v>
      </c>
      <c r="Z5" s="80">
        <v>19</v>
      </c>
      <c r="AA5" s="80">
        <v>20</v>
      </c>
      <c r="AB5" s="80">
        <v>19</v>
      </c>
      <c r="AC5" s="80">
        <v>20</v>
      </c>
      <c r="AD5" s="80">
        <v>19</v>
      </c>
      <c r="AE5" s="80">
        <v>20</v>
      </c>
      <c r="AF5" s="80">
        <v>19</v>
      </c>
      <c r="AG5" s="80">
        <v>20</v>
      </c>
      <c r="AH5" s="80">
        <v>19</v>
      </c>
      <c r="AI5" s="80">
        <v>20</v>
      </c>
      <c r="AJ5" s="80">
        <v>19</v>
      </c>
      <c r="AK5" s="82">
        <v>20</v>
      </c>
    </row>
    <row r="6" spans="1:37" s="90" customFormat="1" ht="20.25" customHeight="1">
      <c r="A6" s="83"/>
      <c r="B6" s="663" t="s">
        <v>16</v>
      </c>
      <c r="C6" s="664"/>
      <c r="D6" s="664"/>
      <c r="E6" s="665"/>
      <c r="F6" s="84">
        <v>10860260</v>
      </c>
      <c r="G6" s="84">
        <v>10688009</v>
      </c>
      <c r="H6" s="84">
        <v>8399161</v>
      </c>
      <c r="I6" s="84">
        <v>8579400</v>
      </c>
      <c r="J6" s="84">
        <v>12224681</v>
      </c>
      <c r="K6" s="84">
        <v>10726424</v>
      </c>
      <c r="L6" s="84">
        <v>9356698</v>
      </c>
      <c r="M6" s="84">
        <v>12048403</v>
      </c>
      <c r="N6" s="85">
        <v>2898681</v>
      </c>
      <c r="O6" s="85">
        <v>2783401</v>
      </c>
      <c r="P6" s="85">
        <v>975227</v>
      </c>
      <c r="Q6" s="85">
        <v>0</v>
      </c>
      <c r="R6" s="84">
        <v>882342</v>
      </c>
      <c r="S6" s="86">
        <v>826698</v>
      </c>
      <c r="T6" s="663" t="s">
        <v>16</v>
      </c>
      <c r="U6" s="664"/>
      <c r="V6" s="664"/>
      <c r="W6" s="665"/>
      <c r="X6" s="87"/>
      <c r="Y6" s="87"/>
      <c r="Z6" s="88">
        <v>3641402</v>
      </c>
      <c r="AA6" s="88">
        <v>3847343</v>
      </c>
      <c r="AB6" s="88">
        <v>1304616</v>
      </c>
      <c r="AC6" s="88">
        <v>1269742</v>
      </c>
      <c r="AD6" s="87">
        <v>1856256</v>
      </c>
      <c r="AE6" s="89">
        <v>1640566</v>
      </c>
      <c r="AF6" s="88">
        <v>8355676</v>
      </c>
      <c r="AG6" s="88">
        <v>7964585</v>
      </c>
      <c r="AH6" s="87">
        <v>2917464</v>
      </c>
      <c r="AI6" s="87">
        <v>2466305</v>
      </c>
      <c r="AJ6" s="88">
        <v>63672464</v>
      </c>
      <c r="AK6" s="499">
        <v>62840876</v>
      </c>
    </row>
    <row r="7" spans="2:37" s="90" customFormat="1" ht="20.25" customHeight="1">
      <c r="B7" s="91"/>
      <c r="C7" s="92"/>
      <c r="D7" s="666" t="s">
        <v>406</v>
      </c>
      <c r="E7" s="667"/>
      <c r="F7" s="85">
        <v>10859945</v>
      </c>
      <c r="G7" s="85">
        <v>10687899</v>
      </c>
      <c r="H7" s="85">
        <v>8399161</v>
      </c>
      <c r="I7" s="85">
        <v>8579400</v>
      </c>
      <c r="J7" s="85">
        <v>12224681</v>
      </c>
      <c r="K7" s="85">
        <v>10726424</v>
      </c>
      <c r="L7" s="85">
        <v>9356698</v>
      </c>
      <c r="M7" s="85">
        <v>9628278</v>
      </c>
      <c r="N7" s="85">
        <v>2898681</v>
      </c>
      <c r="O7" s="85">
        <v>2783401</v>
      </c>
      <c r="P7" s="85">
        <v>975227</v>
      </c>
      <c r="Q7" s="85">
        <v>0</v>
      </c>
      <c r="R7" s="85">
        <v>882342</v>
      </c>
      <c r="S7" s="93">
        <v>826698</v>
      </c>
      <c r="T7" s="91"/>
      <c r="U7" s="92"/>
      <c r="V7" s="666" t="s">
        <v>406</v>
      </c>
      <c r="W7" s="667"/>
      <c r="X7" s="87"/>
      <c r="Y7" s="87"/>
      <c r="Z7" s="88">
        <v>3641402</v>
      </c>
      <c r="AA7" s="88">
        <v>3847343</v>
      </c>
      <c r="AB7" s="88">
        <v>1304616</v>
      </c>
      <c r="AC7" s="88">
        <v>1269742</v>
      </c>
      <c r="AD7" s="87">
        <v>1856256</v>
      </c>
      <c r="AE7" s="88">
        <v>1640566</v>
      </c>
      <c r="AF7" s="88">
        <v>8352958</v>
      </c>
      <c r="AG7" s="88">
        <v>7964585</v>
      </c>
      <c r="AH7" s="87">
        <v>2917464</v>
      </c>
      <c r="AI7" s="87">
        <v>2466305</v>
      </c>
      <c r="AJ7" s="88">
        <v>63669431</v>
      </c>
      <c r="AK7" s="499">
        <v>60420641</v>
      </c>
    </row>
    <row r="8" spans="2:37" s="90" customFormat="1" ht="20.25" customHeight="1">
      <c r="B8" s="668" t="s">
        <v>17</v>
      </c>
      <c r="C8" s="669"/>
      <c r="D8" s="669"/>
      <c r="E8" s="667"/>
      <c r="F8" s="85">
        <v>11313508</v>
      </c>
      <c r="G8" s="85">
        <v>11228212</v>
      </c>
      <c r="H8" s="85">
        <v>9619372</v>
      </c>
      <c r="I8" s="85">
        <v>9121057</v>
      </c>
      <c r="J8" s="85">
        <v>12796593</v>
      </c>
      <c r="K8" s="85">
        <v>11437430</v>
      </c>
      <c r="L8" s="85">
        <v>12113702</v>
      </c>
      <c r="M8" s="85">
        <v>12835018</v>
      </c>
      <c r="N8" s="85">
        <v>2992744</v>
      </c>
      <c r="O8" s="85">
        <v>2978288</v>
      </c>
      <c r="P8" s="85">
        <v>747103</v>
      </c>
      <c r="Q8" s="85">
        <v>0</v>
      </c>
      <c r="R8" s="85">
        <v>861824</v>
      </c>
      <c r="S8" s="93">
        <v>877022</v>
      </c>
      <c r="T8" s="668" t="s">
        <v>17</v>
      </c>
      <c r="U8" s="690"/>
      <c r="V8" s="690"/>
      <c r="W8" s="667"/>
      <c r="X8" s="87"/>
      <c r="Y8" s="87"/>
      <c r="Z8" s="88">
        <v>3817848</v>
      </c>
      <c r="AA8" s="88">
        <v>3981785</v>
      </c>
      <c r="AB8" s="88">
        <v>1487303</v>
      </c>
      <c r="AC8" s="88">
        <v>1493716</v>
      </c>
      <c r="AD8" s="87">
        <v>2042515</v>
      </c>
      <c r="AE8" s="88">
        <v>1804089</v>
      </c>
      <c r="AF8" s="88">
        <v>8354876</v>
      </c>
      <c r="AG8" s="88">
        <v>8232843</v>
      </c>
      <c r="AH8" s="87">
        <v>3053215</v>
      </c>
      <c r="AI8" s="87">
        <v>2517607</v>
      </c>
      <c r="AJ8" s="88">
        <v>69200603</v>
      </c>
      <c r="AK8" s="499">
        <v>66507067</v>
      </c>
    </row>
    <row r="9" spans="2:37" s="90" customFormat="1" ht="20.25" customHeight="1">
      <c r="B9" s="91"/>
      <c r="C9" s="92"/>
      <c r="D9" s="666" t="s">
        <v>407</v>
      </c>
      <c r="E9" s="667"/>
      <c r="F9" s="85">
        <v>11289035</v>
      </c>
      <c r="G9" s="85">
        <v>11194344</v>
      </c>
      <c r="H9" s="85">
        <v>9615612</v>
      </c>
      <c r="I9" s="85">
        <v>9114571</v>
      </c>
      <c r="J9" s="85">
        <v>12796593</v>
      </c>
      <c r="K9" s="85">
        <v>11437430</v>
      </c>
      <c r="L9" s="85">
        <v>10702191</v>
      </c>
      <c r="M9" s="85">
        <v>10630310</v>
      </c>
      <c r="N9" s="85">
        <v>2992744</v>
      </c>
      <c r="O9" s="85">
        <v>2978288</v>
      </c>
      <c r="P9" s="85">
        <v>747103</v>
      </c>
      <c r="Q9" s="85">
        <v>0</v>
      </c>
      <c r="R9" s="85">
        <v>861824</v>
      </c>
      <c r="S9" s="93">
        <v>877022</v>
      </c>
      <c r="T9" s="91"/>
      <c r="U9" s="92"/>
      <c r="V9" s="666" t="s">
        <v>407</v>
      </c>
      <c r="W9" s="667"/>
      <c r="X9" s="87"/>
      <c r="Y9" s="87"/>
      <c r="Z9" s="88">
        <v>3817744</v>
      </c>
      <c r="AA9" s="88">
        <v>3980381</v>
      </c>
      <c r="AB9" s="88">
        <v>1487167</v>
      </c>
      <c r="AC9" s="88">
        <v>1493579</v>
      </c>
      <c r="AD9" s="87">
        <v>2041880</v>
      </c>
      <c r="AE9" s="88">
        <v>1803353</v>
      </c>
      <c r="AF9" s="88">
        <v>8354876</v>
      </c>
      <c r="AG9" s="88">
        <v>8232843</v>
      </c>
      <c r="AH9" s="87">
        <v>3041019</v>
      </c>
      <c r="AI9" s="87">
        <v>2511482</v>
      </c>
      <c r="AJ9" s="88">
        <v>67747788</v>
      </c>
      <c r="AK9" s="499">
        <v>64253603</v>
      </c>
    </row>
    <row r="10" spans="2:37" s="90" customFormat="1" ht="20.25" customHeight="1">
      <c r="B10" s="668" t="s">
        <v>18</v>
      </c>
      <c r="C10" s="670"/>
      <c r="D10" s="670"/>
      <c r="E10" s="671"/>
      <c r="F10" s="88" t="s">
        <v>2</v>
      </c>
      <c r="G10" s="88" t="s">
        <v>2</v>
      </c>
      <c r="H10" s="88" t="s">
        <v>2</v>
      </c>
      <c r="I10" s="88" t="s">
        <v>2</v>
      </c>
      <c r="J10" s="88" t="s">
        <v>2</v>
      </c>
      <c r="K10" s="88" t="s">
        <v>2</v>
      </c>
      <c r="L10" s="88" t="s">
        <v>2</v>
      </c>
      <c r="M10" s="88" t="s">
        <v>2</v>
      </c>
      <c r="N10" s="88" t="s">
        <v>2</v>
      </c>
      <c r="O10" s="88" t="s">
        <v>2</v>
      </c>
      <c r="P10" s="88">
        <v>228124</v>
      </c>
      <c r="Q10" s="88" t="s">
        <v>2</v>
      </c>
      <c r="R10" s="88">
        <v>20518</v>
      </c>
      <c r="S10" s="94" t="s">
        <v>2</v>
      </c>
      <c r="T10" s="668" t="s">
        <v>18</v>
      </c>
      <c r="U10" s="670"/>
      <c r="V10" s="670"/>
      <c r="W10" s="671"/>
      <c r="X10" s="87"/>
      <c r="Y10" s="87"/>
      <c r="Z10" s="88" t="s">
        <v>2</v>
      </c>
      <c r="AA10" s="88" t="s">
        <v>2</v>
      </c>
      <c r="AB10" s="88" t="s">
        <v>2</v>
      </c>
      <c r="AC10" s="88" t="s">
        <v>2</v>
      </c>
      <c r="AD10" s="87" t="s">
        <v>2</v>
      </c>
      <c r="AE10" s="88" t="s">
        <v>2</v>
      </c>
      <c r="AF10" s="88">
        <v>800</v>
      </c>
      <c r="AG10" s="88" t="s">
        <v>2</v>
      </c>
      <c r="AH10" s="87" t="s">
        <v>2</v>
      </c>
      <c r="AI10" s="87" t="s">
        <v>2</v>
      </c>
      <c r="AJ10" s="88">
        <v>249442</v>
      </c>
      <c r="AK10" s="499">
        <v>0</v>
      </c>
    </row>
    <row r="11" spans="2:37" s="90" customFormat="1" ht="20.25" customHeight="1">
      <c r="B11" s="668" t="s">
        <v>19</v>
      </c>
      <c r="C11" s="670"/>
      <c r="D11" s="670"/>
      <c r="E11" s="671"/>
      <c r="F11" s="88">
        <v>453248</v>
      </c>
      <c r="G11" s="88">
        <v>540203</v>
      </c>
      <c r="H11" s="88">
        <v>1220211</v>
      </c>
      <c r="I11" s="88">
        <v>541657</v>
      </c>
      <c r="J11" s="88">
        <v>571912</v>
      </c>
      <c r="K11" s="88">
        <v>711006</v>
      </c>
      <c r="L11" s="88">
        <v>2757004</v>
      </c>
      <c r="M11" s="88">
        <v>786615</v>
      </c>
      <c r="N11" s="88">
        <v>94063</v>
      </c>
      <c r="O11" s="88">
        <v>194887</v>
      </c>
      <c r="P11" s="88" t="s">
        <v>2</v>
      </c>
      <c r="Q11" s="88" t="s">
        <v>2</v>
      </c>
      <c r="R11" s="88" t="s">
        <v>2</v>
      </c>
      <c r="S11" s="94">
        <v>50324</v>
      </c>
      <c r="T11" s="668" t="s">
        <v>19</v>
      </c>
      <c r="U11" s="670"/>
      <c r="V11" s="670"/>
      <c r="W11" s="671"/>
      <c r="X11" s="87"/>
      <c r="Y11" s="87"/>
      <c r="Z11" s="88">
        <v>176446</v>
      </c>
      <c r="AA11" s="88">
        <v>134442</v>
      </c>
      <c r="AB11" s="88">
        <v>182687</v>
      </c>
      <c r="AC11" s="88">
        <v>223974</v>
      </c>
      <c r="AD11" s="87">
        <v>186259</v>
      </c>
      <c r="AE11" s="88">
        <v>163523</v>
      </c>
      <c r="AF11" s="88" t="s">
        <v>2</v>
      </c>
      <c r="AG11" s="88">
        <v>268258</v>
      </c>
      <c r="AH11" s="87">
        <v>135751</v>
      </c>
      <c r="AI11" s="87">
        <v>51302</v>
      </c>
      <c r="AJ11" s="88">
        <v>5777581</v>
      </c>
      <c r="AK11" s="499">
        <v>3666191</v>
      </c>
    </row>
    <row r="12" spans="2:37" s="90" customFormat="1" ht="20.25" customHeight="1">
      <c r="B12" s="91"/>
      <c r="C12" s="92"/>
      <c r="D12" s="666" t="s">
        <v>408</v>
      </c>
      <c r="E12" s="672"/>
      <c r="F12" s="88" t="s">
        <v>2</v>
      </c>
      <c r="G12" s="88" t="s">
        <v>2</v>
      </c>
      <c r="H12" s="88" t="s">
        <v>2</v>
      </c>
      <c r="I12" s="88" t="s">
        <v>2</v>
      </c>
      <c r="J12" s="88" t="s">
        <v>2</v>
      </c>
      <c r="K12" s="88" t="s">
        <v>2</v>
      </c>
      <c r="L12" s="88" t="s">
        <v>2</v>
      </c>
      <c r="M12" s="88" t="s">
        <v>2</v>
      </c>
      <c r="N12" s="88" t="s">
        <v>2</v>
      </c>
      <c r="O12" s="88" t="s">
        <v>2</v>
      </c>
      <c r="P12" s="88">
        <v>228124</v>
      </c>
      <c r="Q12" s="88" t="s">
        <v>2</v>
      </c>
      <c r="R12" s="88">
        <v>20518</v>
      </c>
      <c r="S12" s="94" t="s">
        <v>2</v>
      </c>
      <c r="T12" s="91"/>
      <c r="U12" s="92"/>
      <c r="V12" s="666" t="s">
        <v>408</v>
      </c>
      <c r="W12" s="672"/>
      <c r="X12" s="87"/>
      <c r="Y12" s="87"/>
      <c r="Z12" s="88" t="s">
        <v>2</v>
      </c>
      <c r="AA12" s="88" t="s">
        <v>2</v>
      </c>
      <c r="AB12" s="88" t="s">
        <v>2</v>
      </c>
      <c r="AC12" s="88" t="s">
        <v>2</v>
      </c>
      <c r="AD12" s="87" t="s">
        <v>2</v>
      </c>
      <c r="AE12" s="88" t="s">
        <v>2</v>
      </c>
      <c r="AF12" s="88" t="s">
        <v>2</v>
      </c>
      <c r="AG12" s="88" t="s">
        <v>2</v>
      </c>
      <c r="AH12" s="87" t="s">
        <v>2</v>
      </c>
      <c r="AI12" s="87" t="s">
        <v>2</v>
      </c>
      <c r="AJ12" s="88">
        <v>248642</v>
      </c>
      <c r="AK12" s="499">
        <v>0</v>
      </c>
    </row>
    <row r="13" spans="2:37" s="90" customFormat="1" ht="20.25" customHeight="1">
      <c r="B13" s="91"/>
      <c r="C13" s="92"/>
      <c r="D13" s="666" t="s">
        <v>409</v>
      </c>
      <c r="E13" s="672"/>
      <c r="F13" s="88">
        <v>429090</v>
      </c>
      <c r="G13" s="88">
        <v>506445</v>
      </c>
      <c r="H13" s="88">
        <v>1216451</v>
      </c>
      <c r="I13" s="88">
        <v>535171</v>
      </c>
      <c r="J13" s="88">
        <v>571912</v>
      </c>
      <c r="K13" s="88">
        <v>711006</v>
      </c>
      <c r="L13" s="88">
        <v>1345493</v>
      </c>
      <c r="M13" s="88">
        <v>1002032</v>
      </c>
      <c r="N13" s="88">
        <v>94063</v>
      </c>
      <c r="O13" s="88">
        <v>194887</v>
      </c>
      <c r="P13" s="88" t="s">
        <v>2</v>
      </c>
      <c r="Q13" s="88" t="s">
        <v>2</v>
      </c>
      <c r="R13" s="88" t="s">
        <v>2</v>
      </c>
      <c r="S13" s="94">
        <v>50324</v>
      </c>
      <c r="T13" s="91"/>
      <c r="U13" s="92"/>
      <c r="V13" s="666" t="s">
        <v>409</v>
      </c>
      <c r="W13" s="672"/>
      <c r="X13" s="87"/>
      <c r="Y13" s="87"/>
      <c r="Z13" s="88">
        <v>176342</v>
      </c>
      <c r="AA13" s="88">
        <v>133038</v>
      </c>
      <c r="AB13" s="88">
        <v>182551</v>
      </c>
      <c r="AC13" s="88">
        <v>223837</v>
      </c>
      <c r="AD13" s="87">
        <v>185624</v>
      </c>
      <c r="AE13" s="88">
        <v>162787</v>
      </c>
      <c r="AF13" s="88">
        <v>1918</v>
      </c>
      <c r="AG13" s="88">
        <v>268258</v>
      </c>
      <c r="AH13" s="87">
        <v>123555</v>
      </c>
      <c r="AI13" s="87">
        <v>45177</v>
      </c>
      <c r="AJ13" s="88">
        <v>4326999</v>
      </c>
      <c r="AK13" s="499">
        <v>3832962</v>
      </c>
    </row>
    <row r="14" spans="2:37" s="90" customFormat="1" ht="20.25" customHeight="1">
      <c r="B14" s="668" t="s">
        <v>20</v>
      </c>
      <c r="C14" s="670"/>
      <c r="D14" s="670"/>
      <c r="E14" s="671"/>
      <c r="F14" s="85">
        <v>7897973</v>
      </c>
      <c r="G14" s="85">
        <v>8438176</v>
      </c>
      <c r="H14" s="85">
        <v>8508677</v>
      </c>
      <c r="I14" s="85">
        <v>9050334</v>
      </c>
      <c r="J14" s="88">
        <v>566148</v>
      </c>
      <c r="K14" s="88">
        <v>1277154</v>
      </c>
      <c r="L14" s="88">
        <v>3043411</v>
      </c>
      <c r="M14" s="88">
        <v>3830026</v>
      </c>
      <c r="N14" s="88">
        <v>457748</v>
      </c>
      <c r="O14" s="85">
        <v>652635</v>
      </c>
      <c r="P14" s="88">
        <v>482530</v>
      </c>
      <c r="Q14" s="85">
        <v>0</v>
      </c>
      <c r="R14" s="85">
        <v>0</v>
      </c>
      <c r="S14" s="93">
        <v>476898</v>
      </c>
      <c r="T14" s="668" t="s">
        <v>20</v>
      </c>
      <c r="U14" s="670"/>
      <c r="V14" s="670"/>
      <c r="W14" s="671"/>
      <c r="X14" s="87"/>
      <c r="Y14" s="85"/>
      <c r="Z14" s="88">
        <v>1777093</v>
      </c>
      <c r="AA14" s="85">
        <v>1911535</v>
      </c>
      <c r="AB14" s="88">
        <v>681315</v>
      </c>
      <c r="AC14" s="85">
        <v>905289</v>
      </c>
      <c r="AD14" s="87">
        <v>1618891</v>
      </c>
      <c r="AE14" s="88">
        <v>1782414</v>
      </c>
      <c r="AF14" s="88">
        <v>0</v>
      </c>
      <c r="AG14" s="88">
        <v>0</v>
      </c>
      <c r="AH14" s="87">
        <v>1302137</v>
      </c>
      <c r="AI14" s="87">
        <v>51302</v>
      </c>
      <c r="AJ14" s="88">
        <v>26335923</v>
      </c>
      <c r="AK14" s="499">
        <v>28375763</v>
      </c>
    </row>
    <row r="15" spans="2:37" s="90" customFormat="1" ht="20.25" customHeight="1">
      <c r="B15" s="668" t="s">
        <v>21</v>
      </c>
      <c r="C15" s="670"/>
      <c r="D15" s="670"/>
      <c r="E15" s="671"/>
      <c r="F15" s="88">
        <v>0</v>
      </c>
      <c r="G15" s="88">
        <v>0</v>
      </c>
      <c r="H15" s="88">
        <v>443985</v>
      </c>
      <c r="I15" s="88">
        <v>625768</v>
      </c>
      <c r="J15" s="88">
        <v>0</v>
      </c>
      <c r="K15" s="88">
        <v>0</v>
      </c>
      <c r="L15" s="88">
        <v>0</v>
      </c>
      <c r="M15" s="88">
        <v>110103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94">
        <v>0</v>
      </c>
      <c r="T15" s="668" t="s">
        <v>21</v>
      </c>
      <c r="U15" s="670"/>
      <c r="V15" s="670"/>
      <c r="W15" s="671"/>
      <c r="X15" s="87"/>
      <c r="Y15" s="87"/>
      <c r="Z15" s="88">
        <v>0</v>
      </c>
      <c r="AA15" s="88">
        <v>0</v>
      </c>
      <c r="AB15" s="88">
        <v>0</v>
      </c>
      <c r="AC15" s="88">
        <v>0</v>
      </c>
      <c r="AD15" s="87">
        <v>0</v>
      </c>
      <c r="AE15" s="88">
        <v>0</v>
      </c>
      <c r="AF15" s="88">
        <v>0</v>
      </c>
      <c r="AG15" s="88">
        <v>0</v>
      </c>
      <c r="AH15" s="87">
        <v>0</v>
      </c>
      <c r="AI15" s="87">
        <v>0</v>
      </c>
      <c r="AJ15" s="88">
        <v>443985</v>
      </c>
      <c r="AK15" s="499">
        <v>735871</v>
      </c>
    </row>
    <row r="16" spans="2:37" s="90" customFormat="1" ht="20.25" customHeight="1">
      <c r="B16" s="673" t="s">
        <v>22</v>
      </c>
      <c r="C16" s="674"/>
      <c r="D16" s="674"/>
      <c r="E16" s="675"/>
      <c r="F16" s="95">
        <v>9744382</v>
      </c>
      <c r="G16" s="95">
        <v>9470417</v>
      </c>
      <c r="H16" s="85">
        <v>7991117</v>
      </c>
      <c r="I16" s="85">
        <v>7791143</v>
      </c>
      <c r="J16" s="85">
        <v>11284521</v>
      </c>
      <c r="K16" s="85">
        <v>9685376</v>
      </c>
      <c r="L16" s="85">
        <v>8428758</v>
      </c>
      <c r="M16" s="85">
        <v>8616044</v>
      </c>
      <c r="N16" s="85">
        <v>2762404</v>
      </c>
      <c r="O16" s="85">
        <v>2620880</v>
      </c>
      <c r="P16" s="85">
        <v>447965</v>
      </c>
      <c r="Q16" s="85">
        <v>0</v>
      </c>
      <c r="R16" s="85">
        <v>806138</v>
      </c>
      <c r="S16" s="93">
        <v>712583</v>
      </c>
      <c r="T16" s="673" t="s">
        <v>22</v>
      </c>
      <c r="U16" s="674"/>
      <c r="V16" s="674"/>
      <c r="W16" s="675"/>
      <c r="X16" s="96"/>
      <c r="Y16" s="96"/>
      <c r="Z16" s="97">
        <v>3299437</v>
      </c>
      <c r="AA16" s="97">
        <v>3477439</v>
      </c>
      <c r="AB16" s="97">
        <v>1151030</v>
      </c>
      <c r="AC16" s="97">
        <v>1048192</v>
      </c>
      <c r="AD16" s="96">
        <v>1747986</v>
      </c>
      <c r="AE16" s="97">
        <v>1433256</v>
      </c>
      <c r="AF16" s="97">
        <v>7801292</v>
      </c>
      <c r="AG16" s="97">
        <v>7390078</v>
      </c>
      <c r="AH16" s="96">
        <v>2653223</v>
      </c>
      <c r="AI16" s="96">
        <v>2241121</v>
      </c>
      <c r="AJ16" s="97">
        <v>58118253</v>
      </c>
      <c r="AK16" s="499">
        <v>54486529</v>
      </c>
    </row>
    <row r="17" spans="2:37" s="98" customFormat="1" ht="20.25" customHeight="1">
      <c r="B17" s="676" t="s">
        <v>3</v>
      </c>
      <c r="C17" s="677"/>
      <c r="D17" s="677"/>
      <c r="E17" s="678"/>
      <c r="F17" s="99">
        <v>4.7</v>
      </c>
      <c r="G17" s="99">
        <v>5.7</v>
      </c>
      <c r="H17" s="99">
        <v>15.3</v>
      </c>
      <c r="I17" s="99">
        <v>7</v>
      </c>
      <c r="J17" s="99">
        <v>5.1</v>
      </c>
      <c r="K17" s="99">
        <v>7.3</v>
      </c>
      <c r="L17" s="99">
        <v>32.7</v>
      </c>
      <c r="M17" s="99">
        <v>9.1</v>
      </c>
      <c r="N17" s="99">
        <v>3.4</v>
      </c>
      <c r="O17" s="99">
        <v>7.4</v>
      </c>
      <c r="P17" s="99">
        <v>0</v>
      </c>
      <c r="Q17" s="99" t="s">
        <v>410</v>
      </c>
      <c r="R17" s="99">
        <v>0</v>
      </c>
      <c r="S17" s="500">
        <v>7.1</v>
      </c>
      <c r="T17" s="676" t="s">
        <v>3</v>
      </c>
      <c r="U17" s="677"/>
      <c r="V17" s="677"/>
      <c r="W17" s="678"/>
      <c r="X17" s="99"/>
      <c r="Y17" s="100"/>
      <c r="Z17" s="20">
        <v>5.3</v>
      </c>
      <c r="AA17" s="20">
        <v>3.9</v>
      </c>
      <c r="AB17" s="20">
        <v>15.9</v>
      </c>
      <c r="AC17" s="20">
        <v>21.4</v>
      </c>
      <c r="AD17" s="20">
        <v>10.7</v>
      </c>
      <c r="AE17" s="20">
        <v>11.4</v>
      </c>
      <c r="AF17" s="21" t="s">
        <v>410</v>
      </c>
      <c r="AG17" s="99">
        <v>3.6</v>
      </c>
      <c r="AH17" s="99">
        <v>5.1</v>
      </c>
      <c r="AI17" s="99">
        <v>2.3</v>
      </c>
      <c r="AJ17" s="501">
        <v>9.9</v>
      </c>
      <c r="AK17" s="502">
        <v>6.7</v>
      </c>
    </row>
    <row r="18" spans="2:37" s="98" customFormat="1" ht="20.25" customHeight="1">
      <c r="B18" s="679" t="s">
        <v>4</v>
      </c>
      <c r="C18" s="680"/>
      <c r="D18" s="680"/>
      <c r="E18" s="681"/>
      <c r="F18" s="20">
        <v>81.1</v>
      </c>
      <c r="G18" s="20">
        <v>89.1</v>
      </c>
      <c r="H18" s="20">
        <v>106.5</v>
      </c>
      <c r="I18" s="20">
        <v>116.2</v>
      </c>
      <c r="J18" s="21" t="s">
        <v>410</v>
      </c>
      <c r="K18" s="21">
        <v>13.2</v>
      </c>
      <c r="L18" s="21">
        <v>36.1</v>
      </c>
      <c r="M18" s="21">
        <v>44.5</v>
      </c>
      <c r="N18" s="20">
        <v>16.6</v>
      </c>
      <c r="O18" s="20">
        <v>24.9</v>
      </c>
      <c r="P18" s="21">
        <v>107.7</v>
      </c>
      <c r="Q18" s="21" t="s">
        <v>2</v>
      </c>
      <c r="R18" s="21" t="s">
        <v>2</v>
      </c>
      <c r="S18" s="13">
        <v>66.9</v>
      </c>
      <c r="T18" s="679" t="s">
        <v>4</v>
      </c>
      <c r="U18" s="680"/>
      <c r="V18" s="680"/>
      <c r="W18" s="681"/>
      <c r="X18" s="4"/>
      <c r="Y18" s="4"/>
      <c r="Z18" s="20">
        <v>53.9</v>
      </c>
      <c r="AA18" s="20">
        <v>55</v>
      </c>
      <c r="AB18" s="20">
        <v>59.2</v>
      </c>
      <c r="AC18" s="20">
        <v>86.4</v>
      </c>
      <c r="AD18" s="21">
        <v>92.6</v>
      </c>
      <c r="AE18" s="21">
        <v>124.4</v>
      </c>
      <c r="AF18" s="21" t="s">
        <v>2</v>
      </c>
      <c r="AG18" s="21" t="s">
        <v>2</v>
      </c>
      <c r="AH18" s="20">
        <v>49.1</v>
      </c>
      <c r="AI18" s="20">
        <v>2.3</v>
      </c>
      <c r="AJ18" s="503">
        <v>45.3</v>
      </c>
      <c r="AK18" s="504">
        <v>52.1</v>
      </c>
    </row>
    <row r="19" spans="2:37" s="98" customFormat="1" ht="20.25" customHeight="1">
      <c r="B19" s="679" t="s">
        <v>5</v>
      </c>
      <c r="C19" s="680"/>
      <c r="D19" s="680"/>
      <c r="E19" s="681"/>
      <c r="F19" s="21" t="s">
        <v>2</v>
      </c>
      <c r="G19" s="21" t="s">
        <v>2</v>
      </c>
      <c r="H19" s="4">
        <v>5.6</v>
      </c>
      <c r="I19" s="4">
        <v>8</v>
      </c>
      <c r="J19" s="21" t="s">
        <v>2</v>
      </c>
      <c r="K19" s="21" t="s">
        <v>2</v>
      </c>
      <c r="L19" s="21" t="s">
        <v>2</v>
      </c>
      <c r="M19" s="21">
        <v>1.3</v>
      </c>
      <c r="N19" s="21" t="s">
        <v>2</v>
      </c>
      <c r="O19" s="21" t="s">
        <v>2</v>
      </c>
      <c r="P19" s="21" t="s">
        <v>2</v>
      </c>
      <c r="Q19" s="21" t="s">
        <v>2</v>
      </c>
      <c r="R19" s="21" t="s">
        <v>2</v>
      </c>
      <c r="S19" s="13" t="s">
        <v>2</v>
      </c>
      <c r="T19" s="679" t="s">
        <v>5</v>
      </c>
      <c r="U19" s="680"/>
      <c r="V19" s="680"/>
      <c r="W19" s="681"/>
      <c r="X19" s="21"/>
      <c r="Y19" s="21"/>
      <c r="Z19" s="21" t="s">
        <v>2</v>
      </c>
      <c r="AA19" s="21" t="s">
        <v>2</v>
      </c>
      <c r="AB19" s="21" t="s">
        <v>2</v>
      </c>
      <c r="AC19" s="21" t="s">
        <v>2</v>
      </c>
      <c r="AD19" s="4" t="s">
        <v>2</v>
      </c>
      <c r="AE19" s="21" t="s">
        <v>2</v>
      </c>
      <c r="AF19" s="21" t="s">
        <v>2</v>
      </c>
      <c r="AG19" s="21" t="s">
        <v>2</v>
      </c>
      <c r="AH19" s="21" t="s">
        <v>2</v>
      </c>
      <c r="AI19" s="21" t="s">
        <v>2</v>
      </c>
      <c r="AJ19" s="503">
        <v>0.8</v>
      </c>
      <c r="AK19" s="504">
        <v>1.4</v>
      </c>
    </row>
    <row r="20" spans="2:37" s="98" customFormat="1" ht="20.25" customHeight="1">
      <c r="B20" s="679" t="s">
        <v>23</v>
      </c>
      <c r="C20" s="680"/>
      <c r="D20" s="680"/>
      <c r="E20" s="681"/>
      <c r="F20" s="20">
        <v>96</v>
      </c>
      <c r="G20" s="20">
        <v>95.2</v>
      </c>
      <c r="H20" s="20">
        <v>87.3</v>
      </c>
      <c r="I20" s="20">
        <v>94.1</v>
      </c>
      <c r="J20" s="20">
        <v>95.5</v>
      </c>
      <c r="K20" s="20">
        <v>93.8</v>
      </c>
      <c r="L20" s="20">
        <v>77.2</v>
      </c>
      <c r="M20" s="20">
        <v>93.9</v>
      </c>
      <c r="N20" s="20">
        <v>96.9</v>
      </c>
      <c r="O20" s="20">
        <v>93.5</v>
      </c>
      <c r="P20" s="20">
        <v>130.5</v>
      </c>
      <c r="Q20" s="20">
        <v>0</v>
      </c>
      <c r="R20" s="20">
        <v>102.4</v>
      </c>
      <c r="S20" s="12">
        <v>94.3</v>
      </c>
      <c r="T20" s="679" t="s">
        <v>23</v>
      </c>
      <c r="U20" s="680"/>
      <c r="V20" s="680"/>
      <c r="W20" s="681"/>
      <c r="X20" s="20"/>
      <c r="Y20" s="101"/>
      <c r="Z20" s="20">
        <v>95.4</v>
      </c>
      <c r="AA20" s="20">
        <v>96.6</v>
      </c>
      <c r="AB20" s="20">
        <v>87.7</v>
      </c>
      <c r="AC20" s="20">
        <v>85</v>
      </c>
      <c r="AD20" s="20">
        <v>90.9</v>
      </c>
      <c r="AE20" s="20">
        <v>90.9</v>
      </c>
      <c r="AF20" s="20">
        <v>100</v>
      </c>
      <c r="AG20" s="20">
        <v>96.7</v>
      </c>
      <c r="AH20" s="20">
        <v>95.6</v>
      </c>
      <c r="AI20" s="20">
        <v>98</v>
      </c>
      <c r="AJ20" s="503">
        <v>92</v>
      </c>
      <c r="AK20" s="504">
        <v>94.5</v>
      </c>
    </row>
    <row r="21" spans="2:37" s="98" customFormat="1" ht="20.25" customHeight="1" thickBot="1">
      <c r="B21" s="682" t="s">
        <v>24</v>
      </c>
      <c r="C21" s="683"/>
      <c r="D21" s="683"/>
      <c r="E21" s="684"/>
      <c r="F21" s="102">
        <v>96.2</v>
      </c>
      <c r="G21" s="102">
        <v>95.5</v>
      </c>
      <c r="H21" s="102">
        <v>87.3</v>
      </c>
      <c r="I21" s="102">
        <v>94.1</v>
      </c>
      <c r="J21" s="102">
        <v>95.5</v>
      </c>
      <c r="K21" s="102">
        <v>93.8</v>
      </c>
      <c r="L21" s="102">
        <v>87.4</v>
      </c>
      <c r="M21" s="102">
        <v>90.6</v>
      </c>
      <c r="N21" s="102">
        <v>96.9</v>
      </c>
      <c r="O21" s="102">
        <v>93.5</v>
      </c>
      <c r="P21" s="102">
        <v>130.5</v>
      </c>
      <c r="Q21" s="102">
        <v>0</v>
      </c>
      <c r="R21" s="102">
        <v>102.4</v>
      </c>
      <c r="S21" s="505">
        <v>94.3</v>
      </c>
      <c r="T21" s="682" t="s">
        <v>24</v>
      </c>
      <c r="U21" s="683"/>
      <c r="V21" s="683"/>
      <c r="W21" s="684"/>
      <c r="X21" s="102"/>
      <c r="Y21" s="103"/>
      <c r="Z21" s="102">
        <v>95.4</v>
      </c>
      <c r="AA21" s="102">
        <v>96.7</v>
      </c>
      <c r="AB21" s="102">
        <v>87.7</v>
      </c>
      <c r="AC21" s="102">
        <v>85</v>
      </c>
      <c r="AD21" s="102">
        <v>90.9</v>
      </c>
      <c r="AE21" s="102">
        <v>91</v>
      </c>
      <c r="AF21" s="102">
        <v>100</v>
      </c>
      <c r="AG21" s="102">
        <v>96.7</v>
      </c>
      <c r="AH21" s="102">
        <v>95.9</v>
      </c>
      <c r="AI21" s="102">
        <v>98.2</v>
      </c>
      <c r="AJ21" s="506">
        <v>94</v>
      </c>
      <c r="AK21" s="507">
        <v>94</v>
      </c>
    </row>
    <row r="22" spans="3:22" ht="14.25" customHeight="1">
      <c r="C22" s="104"/>
      <c r="D22" s="105"/>
      <c r="U22" s="104"/>
      <c r="V22" s="105"/>
    </row>
    <row r="23" spans="3:22" ht="14.25" customHeight="1">
      <c r="C23" s="104"/>
      <c r="D23" s="105"/>
      <c r="U23" s="104"/>
      <c r="V23" s="105"/>
    </row>
    <row r="24" spans="3:22" ht="14.25" customHeight="1">
      <c r="C24" s="104"/>
      <c r="D24" s="105"/>
      <c r="U24" s="104"/>
      <c r="V24" s="105"/>
    </row>
    <row r="25" spans="2:22" s="48" customFormat="1" ht="17.25" customHeight="1">
      <c r="B25" s="47" t="s">
        <v>25</v>
      </c>
      <c r="C25" s="106"/>
      <c r="D25" s="107"/>
      <c r="T25" s="47" t="s">
        <v>25</v>
      </c>
      <c r="U25" s="106"/>
      <c r="V25" s="107"/>
    </row>
    <row r="26" spans="3:37" ht="12.75" customHeight="1" thickBot="1">
      <c r="C26" s="104"/>
      <c r="D26" s="105"/>
      <c r="K26" s="52"/>
      <c r="S26" s="52" t="s">
        <v>411</v>
      </c>
      <c r="U26" s="104"/>
      <c r="V26" s="105"/>
      <c r="AA26" s="52"/>
      <c r="AG26" s="52"/>
      <c r="AK26" s="52" t="s">
        <v>1</v>
      </c>
    </row>
    <row r="27" spans="2:37" ht="20.25" customHeight="1">
      <c r="B27" s="54"/>
      <c r="C27" s="55"/>
      <c r="D27" s="56"/>
      <c r="E27" s="55" t="s">
        <v>412</v>
      </c>
      <c r="F27" s="57"/>
      <c r="G27" s="58"/>
      <c r="H27" s="58"/>
      <c r="I27" s="58" t="s">
        <v>8</v>
      </c>
      <c r="J27" s="58"/>
      <c r="K27" s="59"/>
      <c r="L27" s="59"/>
      <c r="M27" s="58"/>
      <c r="N27" s="58" t="s">
        <v>9</v>
      </c>
      <c r="O27" s="58"/>
      <c r="P27" s="58"/>
      <c r="Q27" s="59"/>
      <c r="R27" s="59"/>
      <c r="S27" s="60"/>
      <c r="T27" s="54"/>
      <c r="U27" s="55"/>
      <c r="V27" s="56"/>
      <c r="W27" s="61" t="s">
        <v>412</v>
      </c>
      <c r="X27" s="58"/>
      <c r="Y27" s="58"/>
      <c r="Z27" s="58"/>
      <c r="AA27" s="58" t="s">
        <v>8</v>
      </c>
      <c r="AB27" s="58"/>
      <c r="AC27" s="62"/>
      <c r="AD27" s="63"/>
      <c r="AE27" s="58"/>
      <c r="AF27" s="58" t="s">
        <v>9</v>
      </c>
      <c r="AG27" s="58"/>
      <c r="AH27" s="58"/>
      <c r="AI27" s="58"/>
      <c r="AJ27" s="58"/>
      <c r="AK27" s="60"/>
    </row>
    <row r="28" spans="2:37" ht="20.25" customHeight="1">
      <c r="B28" s="64"/>
      <c r="C28" s="65"/>
      <c r="D28" s="66"/>
      <c r="E28" s="67" t="s">
        <v>413</v>
      </c>
      <c r="F28" s="68" t="s">
        <v>10</v>
      </c>
      <c r="G28" s="69"/>
      <c r="H28" s="68" t="s">
        <v>11</v>
      </c>
      <c r="I28" s="69"/>
      <c r="J28" s="68" t="s">
        <v>12</v>
      </c>
      <c r="K28" s="70"/>
      <c r="L28" s="68" t="s">
        <v>13</v>
      </c>
      <c r="M28" s="69"/>
      <c r="N28" s="68" t="s">
        <v>14</v>
      </c>
      <c r="O28" s="69"/>
      <c r="P28" s="68" t="s">
        <v>184</v>
      </c>
      <c r="Q28" s="70"/>
      <c r="R28" s="68" t="s">
        <v>180</v>
      </c>
      <c r="S28" s="75"/>
      <c r="T28" s="64"/>
      <c r="U28" s="65"/>
      <c r="V28" s="66"/>
      <c r="W28" s="67" t="s">
        <v>249</v>
      </c>
      <c r="X28" s="68" t="s">
        <v>181</v>
      </c>
      <c r="Y28" s="69"/>
      <c r="Z28" s="68" t="s">
        <v>182</v>
      </c>
      <c r="AA28" s="70"/>
      <c r="AB28" s="68" t="s">
        <v>213</v>
      </c>
      <c r="AC28" s="73"/>
      <c r="AD28" s="74" t="s">
        <v>214</v>
      </c>
      <c r="AE28" s="73"/>
      <c r="AF28" s="68" t="s">
        <v>183</v>
      </c>
      <c r="AG28" s="70"/>
      <c r="AH28" s="68" t="s">
        <v>139</v>
      </c>
      <c r="AI28" s="69"/>
      <c r="AJ28" s="68" t="s">
        <v>15</v>
      </c>
      <c r="AK28" s="75"/>
    </row>
    <row r="29" spans="2:37" ht="20.25" customHeight="1">
      <c r="B29" s="76" t="s">
        <v>250</v>
      </c>
      <c r="C29" s="77"/>
      <c r="D29" s="78"/>
      <c r="E29" s="79" t="s">
        <v>405</v>
      </c>
      <c r="F29" s="80">
        <v>19</v>
      </c>
      <c r="G29" s="80">
        <v>20</v>
      </c>
      <c r="H29" s="80">
        <v>19</v>
      </c>
      <c r="I29" s="80">
        <v>20</v>
      </c>
      <c r="J29" s="80">
        <v>19</v>
      </c>
      <c r="K29" s="80">
        <v>20</v>
      </c>
      <c r="L29" s="80">
        <v>19</v>
      </c>
      <c r="M29" s="80">
        <v>20</v>
      </c>
      <c r="N29" s="80">
        <v>19</v>
      </c>
      <c r="O29" s="80">
        <v>20</v>
      </c>
      <c r="P29" s="80">
        <v>19</v>
      </c>
      <c r="Q29" s="80">
        <v>20</v>
      </c>
      <c r="R29" s="80">
        <v>19</v>
      </c>
      <c r="S29" s="82">
        <v>20</v>
      </c>
      <c r="T29" s="76" t="s">
        <v>250</v>
      </c>
      <c r="U29" s="77"/>
      <c r="V29" s="78"/>
      <c r="W29" s="79" t="s">
        <v>405</v>
      </c>
      <c r="X29" s="80">
        <v>18</v>
      </c>
      <c r="Y29" s="80">
        <v>19</v>
      </c>
      <c r="Z29" s="80">
        <v>19</v>
      </c>
      <c r="AA29" s="80">
        <v>20</v>
      </c>
      <c r="AB29" s="80">
        <v>19</v>
      </c>
      <c r="AC29" s="80">
        <v>20</v>
      </c>
      <c r="AD29" s="80">
        <v>19</v>
      </c>
      <c r="AE29" s="80">
        <v>20</v>
      </c>
      <c r="AF29" s="80">
        <v>19</v>
      </c>
      <c r="AG29" s="80">
        <v>20</v>
      </c>
      <c r="AH29" s="80">
        <v>19</v>
      </c>
      <c r="AI29" s="80">
        <v>20</v>
      </c>
      <c r="AJ29" s="80">
        <v>19</v>
      </c>
      <c r="AK29" s="82">
        <v>20</v>
      </c>
    </row>
    <row r="30" spans="2:37" s="90" customFormat="1" ht="20.25" customHeight="1">
      <c r="B30" s="663" t="s">
        <v>26</v>
      </c>
      <c r="C30" s="685"/>
      <c r="D30" s="685"/>
      <c r="E30" s="686"/>
      <c r="F30" s="108"/>
      <c r="G30" s="108"/>
      <c r="H30" s="108"/>
      <c r="I30" s="108"/>
      <c r="J30" s="109"/>
      <c r="K30" s="109"/>
      <c r="L30" s="108"/>
      <c r="M30" s="108"/>
      <c r="N30" s="108"/>
      <c r="O30" s="108"/>
      <c r="P30" s="109"/>
      <c r="Q30" s="109"/>
      <c r="R30" s="109"/>
      <c r="S30" s="110"/>
      <c r="T30" s="663" t="s">
        <v>26</v>
      </c>
      <c r="U30" s="685"/>
      <c r="V30" s="685"/>
      <c r="W30" s="686"/>
      <c r="X30" s="108"/>
      <c r="Y30" s="108"/>
      <c r="Z30" s="109"/>
      <c r="AA30" s="109"/>
      <c r="AB30" s="109"/>
      <c r="AC30" s="109"/>
      <c r="AD30" s="108"/>
      <c r="AE30" s="109"/>
      <c r="AF30" s="109"/>
      <c r="AG30" s="109"/>
      <c r="AH30" s="108"/>
      <c r="AI30" s="108"/>
      <c r="AJ30" s="108"/>
      <c r="AK30" s="111"/>
    </row>
    <row r="31" spans="2:37" s="90" customFormat="1" ht="20.25" customHeight="1">
      <c r="B31" s="91"/>
      <c r="C31" s="666" t="s">
        <v>414</v>
      </c>
      <c r="D31" s="666"/>
      <c r="E31" s="672"/>
      <c r="F31" s="108">
        <v>249371</v>
      </c>
      <c r="G31" s="108">
        <v>199931</v>
      </c>
      <c r="H31" s="108">
        <v>39328</v>
      </c>
      <c r="I31" s="108">
        <v>35028</v>
      </c>
      <c r="J31" s="109">
        <v>776473</v>
      </c>
      <c r="K31" s="109">
        <v>132688</v>
      </c>
      <c r="L31" s="108">
        <v>8528</v>
      </c>
      <c r="M31" s="108">
        <v>11955132</v>
      </c>
      <c r="N31" s="108">
        <v>150000</v>
      </c>
      <c r="O31" s="108">
        <v>287973</v>
      </c>
      <c r="P31" s="108">
        <v>3549</v>
      </c>
      <c r="Q31" s="85">
        <v>0</v>
      </c>
      <c r="R31" s="109">
        <v>6383</v>
      </c>
      <c r="S31" s="110">
        <v>37666</v>
      </c>
      <c r="T31" s="91"/>
      <c r="U31" s="666" t="s">
        <v>414</v>
      </c>
      <c r="V31" s="666"/>
      <c r="W31" s="672"/>
      <c r="X31" s="112"/>
      <c r="Y31" s="108"/>
      <c r="Z31" s="108">
        <v>57726</v>
      </c>
      <c r="AA31" s="108">
        <v>334379</v>
      </c>
      <c r="AB31" s="109">
        <v>25559</v>
      </c>
      <c r="AC31" s="109">
        <v>19592</v>
      </c>
      <c r="AD31" s="108">
        <v>24655</v>
      </c>
      <c r="AE31" s="109">
        <v>15112</v>
      </c>
      <c r="AF31" s="108">
        <v>536268</v>
      </c>
      <c r="AG31" s="108">
        <v>183541</v>
      </c>
      <c r="AH31" s="108">
        <v>2935</v>
      </c>
      <c r="AI31" s="108">
        <v>78293</v>
      </c>
      <c r="AJ31" s="112">
        <v>1880775</v>
      </c>
      <c r="AK31" s="508">
        <v>13279335</v>
      </c>
    </row>
    <row r="32" spans="2:37" s="90" customFormat="1" ht="20.25" customHeight="1">
      <c r="B32" s="91"/>
      <c r="C32" s="666" t="s">
        <v>415</v>
      </c>
      <c r="D32" s="666"/>
      <c r="E32" s="672"/>
      <c r="F32" s="108">
        <v>1125670</v>
      </c>
      <c r="G32" s="108">
        <v>928065</v>
      </c>
      <c r="H32" s="108">
        <v>580119</v>
      </c>
      <c r="I32" s="108">
        <v>593145</v>
      </c>
      <c r="J32" s="109">
        <v>497244</v>
      </c>
      <c r="K32" s="109">
        <v>534940</v>
      </c>
      <c r="L32" s="108">
        <v>1519245</v>
      </c>
      <c r="M32" s="108">
        <v>876870</v>
      </c>
      <c r="N32" s="108">
        <v>162879</v>
      </c>
      <c r="O32" s="108">
        <v>142849</v>
      </c>
      <c r="P32" s="108">
        <v>93505</v>
      </c>
      <c r="Q32" s="85">
        <v>0</v>
      </c>
      <c r="R32" s="109">
        <v>113139</v>
      </c>
      <c r="S32" s="110">
        <v>87500</v>
      </c>
      <c r="T32" s="91"/>
      <c r="U32" s="666" t="s">
        <v>415</v>
      </c>
      <c r="V32" s="666"/>
      <c r="W32" s="672"/>
      <c r="X32" s="108"/>
      <c r="Y32" s="108"/>
      <c r="Z32" s="108">
        <v>81310</v>
      </c>
      <c r="AA32" s="108">
        <v>190154</v>
      </c>
      <c r="AB32" s="109">
        <v>66008</v>
      </c>
      <c r="AC32" s="109">
        <v>57261</v>
      </c>
      <c r="AD32" s="108">
        <v>90062</v>
      </c>
      <c r="AE32" s="109">
        <v>105738</v>
      </c>
      <c r="AF32" s="108">
        <v>397377</v>
      </c>
      <c r="AG32" s="108">
        <v>169052</v>
      </c>
      <c r="AH32" s="108">
        <v>865470</v>
      </c>
      <c r="AI32" s="108">
        <v>193230</v>
      </c>
      <c r="AJ32" s="112">
        <v>5592028</v>
      </c>
      <c r="AK32" s="508">
        <v>3878804</v>
      </c>
    </row>
    <row r="33" spans="2:37" s="90" customFormat="1" ht="20.25" customHeight="1">
      <c r="B33" s="113"/>
      <c r="C33" s="666" t="s">
        <v>416</v>
      </c>
      <c r="D33" s="666"/>
      <c r="E33" s="672"/>
      <c r="F33" s="108">
        <v>211314</v>
      </c>
      <c r="G33" s="108">
        <v>128000</v>
      </c>
      <c r="H33" s="108">
        <v>2350</v>
      </c>
      <c r="I33" s="108">
        <v>106975</v>
      </c>
      <c r="J33" s="109">
        <v>335</v>
      </c>
      <c r="K33" s="109" t="s">
        <v>2</v>
      </c>
      <c r="L33" s="108" t="s">
        <v>410</v>
      </c>
      <c r="M33" s="108">
        <v>877274</v>
      </c>
      <c r="N33" s="108">
        <v>5090</v>
      </c>
      <c r="O33" s="108">
        <v>3672</v>
      </c>
      <c r="P33" s="108" t="s">
        <v>2</v>
      </c>
      <c r="Q33" s="85">
        <v>0</v>
      </c>
      <c r="R33" s="114" t="s">
        <v>410</v>
      </c>
      <c r="S33" s="110" t="s">
        <v>2</v>
      </c>
      <c r="T33" s="113"/>
      <c r="U33" s="666" t="s">
        <v>416</v>
      </c>
      <c r="V33" s="666"/>
      <c r="W33" s="672"/>
      <c r="X33" s="108"/>
      <c r="Y33" s="108"/>
      <c r="Z33" s="108">
        <v>7945</v>
      </c>
      <c r="AA33" s="108">
        <v>37660</v>
      </c>
      <c r="AB33" s="109" t="s">
        <v>2</v>
      </c>
      <c r="AC33" s="109" t="s">
        <v>2</v>
      </c>
      <c r="AD33" s="108" t="s">
        <v>410</v>
      </c>
      <c r="AE33" s="109" t="s">
        <v>2</v>
      </c>
      <c r="AF33" s="108">
        <v>450</v>
      </c>
      <c r="AG33" s="108">
        <v>2999981</v>
      </c>
      <c r="AH33" s="108">
        <v>4069</v>
      </c>
      <c r="AI33" s="108">
        <v>3280</v>
      </c>
      <c r="AJ33" s="112">
        <v>231553</v>
      </c>
      <c r="AK33" s="508">
        <v>4156842</v>
      </c>
    </row>
    <row r="34" spans="2:37" s="90" customFormat="1" ht="20.25" customHeight="1">
      <c r="B34" s="115" t="s">
        <v>15</v>
      </c>
      <c r="C34" s="116"/>
      <c r="D34" s="116"/>
      <c r="E34" s="116"/>
      <c r="F34" s="117">
        <v>1586355</v>
      </c>
      <c r="G34" s="117">
        <v>1255996</v>
      </c>
      <c r="H34" s="117">
        <v>621797</v>
      </c>
      <c r="I34" s="117">
        <v>735148</v>
      </c>
      <c r="J34" s="509">
        <v>1274052</v>
      </c>
      <c r="K34" s="509">
        <v>667628</v>
      </c>
      <c r="L34" s="117">
        <v>1527773</v>
      </c>
      <c r="M34" s="117">
        <v>13709276</v>
      </c>
      <c r="N34" s="117">
        <v>317969</v>
      </c>
      <c r="O34" s="117">
        <v>434494</v>
      </c>
      <c r="P34" s="117">
        <v>97054</v>
      </c>
      <c r="Q34" s="95">
        <v>0</v>
      </c>
      <c r="R34" s="509">
        <v>119522</v>
      </c>
      <c r="S34" s="510">
        <v>125166</v>
      </c>
      <c r="T34" s="115" t="s">
        <v>15</v>
      </c>
      <c r="U34" s="116"/>
      <c r="V34" s="116"/>
      <c r="W34" s="116"/>
      <c r="X34" s="117"/>
      <c r="Y34" s="117"/>
      <c r="Z34" s="117">
        <v>146981</v>
      </c>
      <c r="AA34" s="117">
        <v>562193</v>
      </c>
      <c r="AB34" s="509">
        <v>91567</v>
      </c>
      <c r="AC34" s="509">
        <v>76853</v>
      </c>
      <c r="AD34" s="117">
        <v>114717</v>
      </c>
      <c r="AE34" s="509">
        <v>120850</v>
      </c>
      <c r="AF34" s="117">
        <v>934095</v>
      </c>
      <c r="AG34" s="117">
        <v>3352574</v>
      </c>
      <c r="AH34" s="117">
        <v>872474</v>
      </c>
      <c r="AI34" s="117">
        <v>274803</v>
      </c>
      <c r="AJ34" s="117">
        <v>7704356</v>
      </c>
      <c r="AK34" s="511">
        <v>21314981</v>
      </c>
    </row>
    <row r="35" spans="2:37" s="90" customFormat="1" ht="20.25" customHeight="1">
      <c r="B35" s="663" t="s">
        <v>27</v>
      </c>
      <c r="C35" s="685"/>
      <c r="D35" s="685"/>
      <c r="E35" s="686"/>
      <c r="F35" s="108"/>
      <c r="G35" s="108"/>
      <c r="H35" s="108"/>
      <c r="I35" s="108"/>
      <c r="J35" s="109"/>
      <c r="K35" s="109"/>
      <c r="L35" s="108"/>
      <c r="M35" s="108"/>
      <c r="N35" s="108"/>
      <c r="O35" s="108"/>
      <c r="P35" s="108"/>
      <c r="Q35" s="108"/>
      <c r="R35" s="109"/>
      <c r="S35" s="110"/>
      <c r="T35" s="663" t="s">
        <v>27</v>
      </c>
      <c r="U35" s="685"/>
      <c r="V35" s="685"/>
      <c r="W35" s="686"/>
      <c r="X35" s="108"/>
      <c r="Y35" s="108"/>
      <c r="Z35" s="108"/>
      <c r="AA35" s="108"/>
      <c r="AB35" s="109"/>
      <c r="AC35" s="109"/>
      <c r="AD35" s="108"/>
      <c r="AE35" s="109"/>
      <c r="AF35" s="108"/>
      <c r="AG35" s="108"/>
      <c r="AH35" s="108"/>
      <c r="AI35" s="108"/>
      <c r="AJ35" s="512"/>
      <c r="AK35" s="513"/>
    </row>
    <row r="36" spans="2:37" s="90" customFormat="1" ht="20.25" customHeight="1">
      <c r="B36" s="91"/>
      <c r="C36" s="666" t="s">
        <v>417</v>
      </c>
      <c r="D36" s="666"/>
      <c r="E36" s="672"/>
      <c r="F36" s="108">
        <v>517385</v>
      </c>
      <c r="G36" s="108">
        <v>212147</v>
      </c>
      <c r="H36" s="108">
        <v>207071</v>
      </c>
      <c r="I36" s="108">
        <v>298007</v>
      </c>
      <c r="J36" s="109">
        <v>653007</v>
      </c>
      <c r="K36" s="109">
        <v>525552</v>
      </c>
      <c r="L36" s="108">
        <v>967573</v>
      </c>
      <c r="M36" s="108">
        <v>1949224</v>
      </c>
      <c r="N36" s="108">
        <v>86009</v>
      </c>
      <c r="O36" s="108">
        <v>84657</v>
      </c>
      <c r="P36" s="108">
        <v>18106</v>
      </c>
      <c r="Q36" s="85">
        <v>0</v>
      </c>
      <c r="R36" s="109">
        <v>60999</v>
      </c>
      <c r="S36" s="110">
        <v>63489</v>
      </c>
      <c r="T36" s="91"/>
      <c r="U36" s="666" t="s">
        <v>417</v>
      </c>
      <c r="V36" s="666"/>
      <c r="W36" s="672"/>
      <c r="X36" s="108"/>
      <c r="Y36" s="108"/>
      <c r="Z36" s="108">
        <v>33070</v>
      </c>
      <c r="AA36" s="108">
        <v>80031</v>
      </c>
      <c r="AB36" s="109">
        <v>42067</v>
      </c>
      <c r="AC36" s="109">
        <v>27127</v>
      </c>
      <c r="AD36" s="108">
        <v>50453</v>
      </c>
      <c r="AE36" s="109">
        <v>74212</v>
      </c>
      <c r="AF36" s="108">
        <v>491851</v>
      </c>
      <c r="AG36" s="108">
        <v>241771</v>
      </c>
      <c r="AH36" s="108">
        <v>48867</v>
      </c>
      <c r="AI36" s="108">
        <v>50043</v>
      </c>
      <c r="AJ36" s="112">
        <v>3176458</v>
      </c>
      <c r="AK36" s="508">
        <v>3606260</v>
      </c>
    </row>
    <row r="37" spans="2:37" s="90" customFormat="1" ht="20.25" customHeight="1">
      <c r="B37" s="91"/>
      <c r="C37" s="666" t="s">
        <v>418</v>
      </c>
      <c r="D37" s="666"/>
      <c r="E37" s="672"/>
      <c r="F37" s="108">
        <v>1068970</v>
      </c>
      <c r="G37" s="108">
        <v>1043849</v>
      </c>
      <c r="H37" s="108">
        <v>414726</v>
      </c>
      <c r="I37" s="108">
        <v>437141</v>
      </c>
      <c r="J37" s="109">
        <v>621045</v>
      </c>
      <c r="K37" s="109">
        <v>142076</v>
      </c>
      <c r="L37" s="108">
        <v>560200</v>
      </c>
      <c r="M37" s="108">
        <v>11760052</v>
      </c>
      <c r="N37" s="108">
        <v>231960</v>
      </c>
      <c r="O37" s="108">
        <v>349837</v>
      </c>
      <c r="P37" s="108">
        <v>78948</v>
      </c>
      <c r="Q37" s="85">
        <v>0</v>
      </c>
      <c r="R37" s="109">
        <v>58523</v>
      </c>
      <c r="S37" s="513">
        <v>61677</v>
      </c>
      <c r="T37" s="91"/>
      <c r="U37" s="666" t="s">
        <v>418</v>
      </c>
      <c r="V37" s="666"/>
      <c r="W37" s="672"/>
      <c r="X37" s="108"/>
      <c r="Y37" s="108"/>
      <c r="Z37" s="108">
        <v>113911</v>
      </c>
      <c r="AA37" s="108">
        <v>482162</v>
      </c>
      <c r="AB37" s="109">
        <v>49500</v>
      </c>
      <c r="AC37" s="109">
        <v>49726</v>
      </c>
      <c r="AD37" s="108">
        <v>64264</v>
      </c>
      <c r="AE37" s="109">
        <v>46638</v>
      </c>
      <c r="AF37" s="108">
        <v>442244</v>
      </c>
      <c r="AG37" s="108">
        <v>3110803</v>
      </c>
      <c r="AH37" s="108">
        <v>823607</v>
      </c>
      <c r="AI37" s="108">
        <v>224760</v>
      </c>
      <c r="AJ37" s="112">
        <v>4527898</v>
      </c>
      <c r="AK37" s="508">
        <v>17708721</v>
      </c>
    </row>
    <row r="38" spans="2:37" s="90" customFormat="1" ht="20.25" customHeight="1">
      <c r="B38" s="91"/>
      <c r="C38" s="92"/>
      <c r="D38" s="666" t="s">
        <v>419</v>
      </c>
      <c r="E38" s="672"/>
      <c r="F38" s="108">
        <v>475600</v>
      </c>
      <c r="G38" s="108">
        <v>241400</v>
      </c>
      <c r="H38" s="108">
        <v>37600</v>
      </c>
      <c r="I38" s="108">
        <v>35000</v>
      </c>
      <c r="J38" s="109">
        <v>407600</v>
      </c>
      <c r="K38" s="109">
        <v>58000</v>
      </c>
      <c r="L38" s="108">
        <v>559200</v>
      </c>
      <c r="M38" s="108">
        <v>11757900</v>
      </c>
      <c r="N38" s="108">
        <v>100000</v>
      </c>
      <c r="O38" s="108">
        <v>220500</v>
      </c>
      <c r="P38" s="112">
        <v>50000</v>
      </c>
      <c r="Q38" s="85">
        <v>0</v>
      </c>
      <c r="R38" s="109" t="s">
        <v>410</v>
      </c>
      <c r="S38" s="110" t="s">
        <v>2</v>
      </c>
      <c r="T38" s="91"/>
      <c r="U38" s="92"/>
      <c r="V38" s="666" t="s">
        <v>419</v>
      </c>
      <c r="W38" s="672"/>
      <c r="X38" s="108"/>
      <c r="Y38" s="108"/>
      <c r="Z38" s="108" t="s">
        <v>410</v>
      </c>
      <c r="AA38" s="108">
        <v>100000</v>
      </c>
      <c r="AB38" s="109">
        <v>13400</v>
      </c>
      <c r="AC38" s="109">
        <v>15600</v>
      </c>
      <c r="AD38" s="112">
        <v>11000</v>
      </c>
      <c r="AE38" s="109" t="s">
        <v>2</v>
      </c>
      <c r="AF38" s="108">
        <v>420000</v>
      </c>
      <c r="AG38" s="108">
        <v>31700</v>
      </c>
      <c r="AH38" s="108">
        <v>680000</v>
      </c>
      <c r="AI38" s="108" t="s">
        <v>2</v>
      </c>
      <c r="AJ38" s="112">
        <v>2754400</v>
      </c>
      <c r="AK38" s="508">
        <v>12460100</v>
      </c>
    </row>
    <row r="39" spans="2:37" s="90" customFormat="1" ht="20.25" customHeight="1">
      <c r="B39" s="91"/>
      <c r="C39" s="118"/>
      <c r="D39" s="666" t="s">
        <v>420</v>
      </c>
      <c r="E39" s="672"/>
      <c r="F39" s="108">
        <v>593370</v>
      </c>
      <c r="G39" s="108">
        <v>800296</v>
      </c>
      <c r="H39" s="108">
        <v>371110</v>
      </c>
      <c r="I39" s="108">
        <v>400169</v>
      </c>
      <c r="J39" s="109">
        <v>69111</v>
      </c>
      <c r="K39" s="109">
        <v>81758</v>
      </c>
      <c r="L39" s="108" t="s">
        <v>410</v>
      </c>
      <c r="M39" s="108" t="s">
        <v>2</v>
      </c>
      <c r="N39" s="108">
        <v>128600</v>
      </c>
      <c r="O39" s="108">
        <v>128067</v>
      </c>
      <c r="P39" s="108">
        <v>28948</v>
      </c>
      <c r="Q39" s="85">
        <v>0</v>
      </c>
      <c r="R39" s="109">
        <v>58523</v>
      </c>
      <c r="S39" s="513">
        <v>61677</v>
      </c>
      <c r="T39" s="91"/>
      <c r="U39" s="118"/>
      <c r="V39" s="666" t="s">
        <v>420</v>
      </c>
      <c r="W39" s="672"/>
      <c r="X39" s="108"/>
      <c r="Y39" s="108"/>
      <c r="Z39" s="108">
        <v>65911</v>
      </c>
      <c r="AA39" s="108">
        <v>210330</v>
      </c>
      <c r="AB39" s="109">
        <v>33475</v>
      </c>
      <c r="AC39" s="109">
        <v>31216</v>
      </c>
      <c r="AD39" s="108">
        <v>50639</v>
      </c>
      <c r="AE39" s="109">
        <v>44643</v>
      </c>
      <c r="AF39" s="108">
        <v>18619</v>
      </c>
      <c r="AG39" s="108">
        <v>38747</v>
      </c>
      <c r="AH39" s="108">
        <v>143607</v>
      </c>
      <c r="AI39" s="108">
        <v>223000</v>
      </c>
      <c r="AJ39" s="112">
        <v>1561913</v>
      </c>
      <c r="AK39" s="508">
        <v>2019903</v>
      </c>
    </row>
    <row r="40" spans="2:37" s="90" customFormat="1" ht="20.25" customHeight="1">
      <c r="B40" s="91"/>
      <c r="C40" s="92"/>
      <c r="D40" s="666" t="s">
        <v>416</v>
      </c>
      <c r="E40" s="672"/>
      <c r="F40" s="108">
        <v>0</v>
      </c>
      <c r="G40" s="108">
        <v>2153</v>
      </c>
      <c r="H40" s="108">
        <v>6016</v>
      </c>
      <c r="I40" s="108">
        <v>1972</v>
      </c>
      <c r="J40" s="109">
        <v>144334</v>
      </c>
      <c r="K40" s="109">
        <v>2318</v>
      </c>
      <c r="L40" s="108">
        <v>1000</v>
      </c>
      <c r="M40" s="108">
        <v>2152</v>
      </c>
      <c r="N40" s="108">
        <v>3360</v>
      </c>
      <c r="O40" s="108">
        <v>1270</v>
      </c>
      <c r="P40" s="108" t="s">
        <v>410</v>
      </c>
      <c r="Q40" s="85">
        <v>0</v>
      </c>
      <c r="R40" s="109" t="s">
        <v>410</v>
      </c>
      <c r="S40" s="110" t="s">
        <v>2</v>
      </c>
      <c r="T40" s="91"/>
      <c r="U40" s="92"/>
      <c r="V40" s="666" t="s">
        <v>416</v>
      </c>
      <c r="W40" s="672"/>
      <c r="X40" s="108"/>
      <c r="Y40" s="108"/>
      <c r="Z40" s="108">
        <v>48000</v>
      </c>
      <c r="AA40" s="108">
        <v>171832</v>
      </c>
      <c r="AB40" s="109">
        <v>2625</v>
      </c>
      <c r="AC40" s="109">
        <v>2910</v>
      </c>
      <c r="AD40" s="108">
        <v>2625</v>
      </c>
      <c r="AE40" s="109">
        <v>1995</v>
      </c>
      <c r="AF40" s="108">
        <v>3625</v>
      </c>
      <c r="AG40" s="108">
        <v>3040356</v>
      </c>
      <c r="AH40" s="108" t="s">
        <v>410</v>
      </c>
      <c r="AI40" s="108">
        <v>1760</v>
      </c>
      <c r="AJ40" s="112">
        <v>211585</v>
      </c>
      <c r="AK40" s="508">
        <v>3228718</v>
      </c>
    </row>
    <row r="41" spans="2:37" s="90" customFormat="1" ht="20.25" customHeight="1">
      <c r="B41" s="115" t="s">
        <v>15</v>
      </c>
      <c r="C41" s="116"/>
      <c r="D41" s="116"/>
      <c r="E41" s="116"/>
      <c r="F41" s="117">
        <v>1586355</v>
      </c>
      <c r="G41" s="117">
        <v>1255996</v>
      </c>
      <c r="H41" s="117">
        <v>621797</v>
      </c>
      <c r="I41" s="117">
        <v>735148</v>
      </c>
      <c r="J41" s="509">
        <v>1274052</v>
      </c>
      <c r="K41" s="509">
        <v>667628</v>
      </c>
      <c r="L41" s="117">
        <v>1527773</v>
      </c>
      <c r="M41" s="117">
        <v>13709276</v>
      </c>
      <c r="N41" s="117">
        <v>317969</v>
      </c>
      <c r="O41" s="117">
        <v>434494</v>
      </c>
      <c r="P41" s="117">
        <v>97054</v>
      </c>
      <c r="Q41" s="95">
        <v>0</v>
      </c>
      <c r="R41" s="509">
        <v>119522</v>
      </c>
      <c r="S41" s="511">
        <v>125166</v>
      </c>
      <c r="T41" s="115" t="s">
        <v>15</v>
      </c>
      <c r="U41" s="116"/>
      <c r="V41" s="116"/>
      <c r="W41" s="116"/>
      <c r="X41" s="117"/>
      <c r="Y41" s="117"/>
      <c r="Z41" s="117">
        <v>146981</v>
      </c>
      <c r="AA41" s="117">
        <v>562193</v>
      </c>
      <c r="AB41" s="509">
        <v>91567</v>
      </c>
      <c r="AC41" s="509">
        <v>76853</v>
      </c>
      <c r="AD41" s="117">
        <v>114717</v>
      </c>
      <c r="AE41" s="509">
        <v>120850</v>
      </c>
      <c r="AF41" s="117">
        <v>934095</v>
      </c>
      <c r="AG41" s="117">
        <v>3352574</v>
      </c>
      <c r="AH41" s="117">
        <v>872474</v>
      </c>
      <c r="AI41" s="117">
        <v>274803</v>
      </c>
      <c r="AJ41" s="117">
        <v>7704356</v>
      </c>
      <c r="AK41" s="511">
        <v>21314981</v>
      </c>
    </row>
    <row r="42" spans="2:37" s="90" customFormat="1" ht="20.25" customHeight="1" thickBot="1">
      <c r="B42" s="687" t="s">
        <v>28</v>
      </c>
      <c r="C42" s="688"/>
      <c r="D42" s="688"/>
      <c r="E42" s="689"/>
      <c r="F42" s="119" t="s">
        <v>2</v>
      </c>
      <c r="G42" s="119" t="s">
        <v>2</v>
      </c>
      <c r="H42" s="119" t="s">
        <v>2</v>
      </c>
      <c r="I42" s="119" t="s">
        <v>2</v>
      </c>
      <c r="J42" s="119" t="s">
        <v>2</v>
      </c>
      <c r="K42" s="514" t="s">
        <v>2</v>
      </c>
      <c r="L42" s="119" t="s">
        <v>2</v>
      </c>
      <c r="M42" s="119" t="s">
        <v>2</v>
      </c>
      <c r="N42" s="119" t="s">
        <v>2</v>
      </c>
      <c r="O42" s="119" t="s">
        <v>2</v>
      </c>
      <c r="P42" s="119" t="s">
        <v>2</v>
      </c>
      <c r="Q42" s="119" t="s">
        <v>2</v>
      </c>
      <c r="R42" s="119" t="s">
        <v>2</v>
      </c>
      <c r="S42" s="515" t="s">
        <v>2</v>
      </c>
      <c r="T42" s="687" t="s">
        <v>28</v>
      </c>
      <c r="U42" s="688"/>
      <c r="V42" s="688"/>
      <c r="W42" s="689"/>
      <c r="X42" s="119"/>
      <c r="Y42" s="120"/>
      <c r="Z42" s="119" t="s">
        <v>2</v>
      </c>
      <c r="AA42" s="119" t="s">
        <v>2</v>
      </c>
      <c r="AB42" s="119" t="s">
        <v>2</v>
      </c>
      <c r="AC42" s="514" t="s">
        <v>2</v>
      </c>
      <c r="AD42" s="119" t="s">
        <v>2</v>
      </c>
      <c r="AE42" s="514" t="s">
        <v>2</v>
      </c>
      <c r="AF42" s="119" t="s">
        <v>2</v>
      </c>
      <c r="AG42" s="119" t="s">
        <v>2</v>
      </c>
      <c r="AH42" s="119" t="s">
        <v>2</v>
      </c>
      <c r="AI42" s="119" t="s">
        <v>2</v>
      </c>
      <c r="AJ42" s="119" t="s">
        <v>2</v>
      </c>
      <c r="AK42" s="516" t="s">
        <v>2</v>
      </c>
    </row>
  </sheetData>
  <mergeCells count="54">
    <mergeCell ref="V39:W39"/>
    <mergeCell ref="V40:W40"/>
    <mergeCell ref="T42:W42"/>
    <mergeCell ref="T35:W35"/>
    <mergeCell ref="U36:W36"/>
    <mergeCell ref="U37:W37"/>
    <mergeCell ref="V38:W38"/>
    <mergeCell ref="T30:W30"/>
    <mergeCell ref="U31:W31"/>
    <mergeCell ref="U32:W32"/>
    <mergeCell ref="U33:W33"/>
    <mergeCell ref="T18:W18"/>
    <mergeCell ref="T19:W19"/>
    <mergeCell ref="T20:W20"/>
    <mergeCell ref="T21:W21"/>
    <mergeCell ref="T14:W14"/>
    <mergeCell ref="T15:W15"/>
    <mergeCell ref="T16:W16"/>
    <mergeCell ref="T17:W17"/>
    <mergeCell ref="D40:E40"/>
    <mergeCell ref="B42:E42"/>
    <mergeCell ref="T6:W6"/>
    <mergeCell ref="V7:W7"/>
    <mergeCell ref="T8:W8"/>
    <mergeCell ref="V9:W9"/>
    <mergeCell ref="T10:W10"/>
    <mergeCell ref="T11:W11"/>
    <mergeCell ref="V12:W12"/>
    <mergeCell ref="V13:W13"/>
    <mergeCell ref="C36:E36"/>
    <mergeCell ref="C37:E37"/>
    <mergeCell ref="D38:E38"/>
    <mergeCell ref="D39:E39"/>
    <mergeCell ref="B30:E30"/>
    <mergeCell ref="B35:E35"/>
    <mergeCell ref="C31:E31"/>
    <mergeCell ref="C32:E32"/>
    <mergeCell ref="C33:E33"/>
    <mergeCell ref="B18:E18"/>
    <mergeCell ref="B19:E19"/>
    <mergeCell ref="B20:E20"/>
    <mergeCell ref="B21:E21"/>
    <mergeCell ref="B14:E14"/>
    <mergeCell ref="B15:E15"/>
    <mergeCell ref="B16:E16"/>
    <mergeCell ref="B17:E17"/>
    <mergeCell ref="B10:E10"/>
    <mergeCell ref="B11:E11"/>
    <mergeCell ref="D12:E12"/>
    <mergeCell ref="D13:E13"/>
    <mergeCell ref="B6:E6"/>
    <mergeCell ref="D7:E7"/>
    <mergeCell ref="B8:E8"/>
    <mergeCell ref="D9:E9"/>
  </mergeCells>
  <printOptions/>
  <pageMargins left="0.78" right="0.78" top="1" bottom="0.984251968503937" header="0.5118110236220472" footer="0.5118110236220472"/>
  <pageSetup blackAndWhite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33"/>
  <sheetViews>
    <sheetView view="pageBreakPreview" zoomScaleSheetLayoutView="100" workbookViewId="0" topLeftCell="A1">
      <pane xSplit="8" ySplit="5" topLeftCell="I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14" sqref="I14"/>
    </sheetView>
  </sheetViews>
  <sheetFormatPr defaultColWidth="8.796875" defaultRowHeight="18.75" customHeight="1"/>
  <cols>
    <col min="1" max="1" width="2.3984375" style="50" customWidth="1"/>
    <col min="2" max="2" width="3.8984375" style="51" customWidth="1"/>
    <col min="3" max="3" width="3.8984375" style="50" customWidth="1"/>
    <col min="4" max="4" width="2.19921875" style="50" customWidth="1"/>
    <col min="5" max="5" width="6.09765625" style="50" customWidth="1"/>
    <col min="6" max="6" width="2.5" style="50" customWidth="1"/>
    <col min="7" max="7" width="9.5" style="50" customWidth="1"/>
    <col min="8" max="8" width="3.59765625" style="52" customWidth="1"/>
    <col min="9" max="10" width="9.69921875" style="50" customWidth="1"/>
    <col min="11" max="11" width="9.19921875" style="50" customWidth="1"/>
    <col min="12" max="12" width="8.69921875" style="50" customWidth="1"/>
    <col min="13" max="13" width="7.09765625" style="50" customWidth="1"/>
    <col min="14" max="14" width="9.69921875" style="50" customWidth="1"/>
    <col min="15" max="15" width="10" style="50" customWidth="1"/>
    <col min="16" max="17" width="9.69921875" style="50" customWidth="1"/>
    <col min="18" max="19" width="9.59765625" style="50" customWidth="1"/>
    <col min="20" max="20" width="8.19921875" style="50" customWidth="1"/>
    <col min="21" max="24" width="9.5" style="50" customWidth="1"/>
    <col min="25" max="25" width="8.19921875" style="50" customWidth="1"/>
    <col min="26" max="26" width="3.8984375" style="51" customWidth="1"/>
    <col min="27" max="27" width="3.8984375" style="50" customWidth="1"/>
    <col min="28" max="28" width="1.8984375" style="50" customWidth="1"/>
    <col min="29" max="29" width="6.8984375" style="50" customWidth="1"/>
    <col min="30" max="30" width="2.5" style="50" customWidth="1"/>
    <col min="31" max="31" width="9.69921875" style="50" customWidth="1"/>
    <col min="32" max="32" width="3.59765625" style="52" customWidth="1"/>
    <col min="33" max="34" width="10.3984375" style="50" customWidth="1"/>
    <col min="35" max="35" width="10.69921875" style="50" customWidth="1"/>
    <col min="36" max="36" width="10.3984375" style="50" customWidth="1"/>
    <col min="37" max="38" width="8.69921875" style="50" customWidth="1"/>
    <col min="39" max="39" width="8.19921875" style="50" customWidth="1"/>
    <col min="40" max="41" width="10.3984375" style="50" customWidth="1"/>
    <col min="42" max="42" width="10.69921875" style="50" customWidth="1"/>
    <col min="43" max="43" width="10" style="50" customWidth="1"/>
    <col min="44" max="44" width="9.5" style="50" customWidth="1"/>
    <col min="45" max="46" width="9.5" style="50" hidden="1" customWidth="1"/>
    <col min="47" max="47" width="8.3984375" style="50" hidden="1" customWidth="1"/>
    <col min="48" max="48" width="3" style="50" customWidth="1"/>
    <col min="49" max="49" width="9" style="50" bestFit="1" customWidth="1"/>
    <col min="50" max="16384" width="9" style="50" customWidth="1"/>
  </cols>
  <sheetData>
    <row r="1" spans="1:27" ht="18.75" customHeight="1">
      <c r="A1" s="46" t="s">
        <v>349</v>
      </c>
      <c r="B1" s="51" t="s">
        <v>350</v>
      </c>
      <c r="C1" s="122" t="s">
        <v>351</v>
      </c>
      <c r="AA1" s="122" t="s">
        <v>351</v>
      </c>
    </row>
    <row r="2" ht="18.75" customHeight="1" thickBot="1"/>
    <row r="3" spans="2:47" ht="21.75" customHeight="1">
      <c r="B3" s="123"/>
      <c r="C3" s="124"/>
      <c r="D3" s="124"/>
      <c r="E3" s="124"/>
      <c r="F3" s="124"/>
      <c r="G3" s="55"/>
      <c r="H3" s="55" t="s">
        <v>132</v>
      </c>
      <c r="I3" s="63" t="s">
        <v>45</v>
      </c>
      <c r="J3" s="58"/>
      <c r="K3" s="58"/>
      <c r="L3" s="58"/>
      <c r="M3" s="62"/>
      <c r="N3" s="809" t="s">
        <v>352</v>
      </c>
      <c r="O3" s="810"/>
      <c r="P3" s="59"/>
      <c r="Q3" s="811" t="s">
        <v>149</v>
      </c>
      <c r="R3" s="811"/>
      <c r="S3" s="59"/>
      <c r="T3" s="125"/>
      <c r="U3" s="63" t="s">
        <v>46</v>
      </c>
      <c r="V3" s="58"/>
      <c r="W3" s="58"/>
      <c r="X3" s="58"/>
      <c r="Y3" s="60"/>
      <c r="Z3" s="123"/>
      <c r="AA3" s="124"/>
      <c r="AB3" s="124"/>
      <c r="AC3" s="124"/>
      <c r="AD3" s="124"/>
      <c r="AE3" s="55"/>
      <c r="AF3" s="55" t="s">
        <v>132</v>
      </c>
      <c r="AG3" s="63" t="s">
        <v>47</v>
      </c>
      <c r="AH3" s="58"/>
      <c r="AI3" s="58"/>
      <c r="AJ3" s="58"/>
      <c r="AK3" s="58"/>
      <c r="AL3" s="58"/>
      <c r="AM3" s="62"/>
      <c r="AN3" s="63" t="s">
        <v>207</v>
      </c>
      <c r="AO3" s="58"/>
      <c r="AP3" s="58"/>
      <c r="AQ3" s="58"/>
      <c r="AR3" s="60"/>
      <c r="AS3" s="58" t="s">
        <v>48</v>
      </c>
      <c r="AT3" s="58"/>
      <c r="AU3" s="60"/>
    </row>
    <row r="4" spans="2:47" ht="21.75" customHeight="1">
      <c r="B4" s="126"/>
      <c r="C4" s="104"/>
      <c r="D4" s="104"/>
      <c r="E4" s="104"/>
      <c r="F4" s="104"/>
      <c r="G4" s="127"/>
      <c r="H4" s="67" t="s">
        <v>133</v>
      </c>
      <c r="I4" s="68" t="s">
        <v>10</v>
      </c>
      <c r="J4" s="69"/>
      <c r="K4" s="68" t="s">
        <v>12</v>
      </c>
      <c r="L4" s="69"/>
      <c r="M4" s="128" t="s">
        <v>49</v>
      </c>
      <c r="N4" s="68" t="s">
        <v>11</v>
      </c>
      <c r="O4" s="73"/>
      <c r="P4" s="68" t="s">
        <v>13</v>
      </c>
      <c r="Q4" s="73"/>
      <c r="R4" s="129" t="s">
        <v>183</v>
      </c>
      <c r="S4" s="69"/>
      <c r="T4" s="130" t="s">
        <v>49</v>
      </c>
      <c r="U4" s="68" t="s">
        <v>14</v>
      </c>
      <c r="V4" s="69"/>
      <c r="W4" s="68" t="s">
        <v>182</v>
      </c>
      <c r="X4" s="69"/>
      <c r="Y4" s="131" t="s">
        <v>49</v>
      </c>
      <c r="Z4" s="126"/>
      <c r="AA4" s="104"/>
      <c r="AB4" s="104"/>
      <c r="AC4" s="104"/>
      <c r="AD4" s="104"/>
      <c r="AE4" s="127"/>
      <c r="AF4" s="67" t="s">
        <v>133</v>
      </c>
      <c r="AG4" s="738" t="s">
        <v>213</v>
      </c>
      <c r="AH4" s="739"/>
      <c r="AI4" s="794" t="s">
        <v>214</v>
      </c>
      <c r="AJ4" s="795"/>
      <c r="AK4" s="68" t="s">
        <v>139</v>
      </c>
      <c r="AL4" s="69"/>
      <c r="AM4" s="130" t="s">
        <v>49</v>
      </c>
      <c r="AN4" s="68" t="s">
        <v>184</v>
      </c>
      <c r="AO4" s="69"/>
      <c r="AP4" s="68" t="s">
        <v>180</v>
      </c>
      <c r="AQ4" s="69"/>
      <c r="AR4" s="131" t="s">
        <v>49</v>
      </c>
      <c r="AS4" s="69" t="s">
        <v>181</v>
      </c>
      <c r="AT4" s="69"/>
      <c r="AU4" s="132" t="s">
        <v>49</v>
      </c>
    </row>
    <row r="5" spans="2:47" ht="21.75" customHeight="1">
      <c r="B5" s="133" t="s">
        <v>353</v>
      </c>
      <c r="C5" s="134"/>
      <c r="D5" s="134"/>
      <c r="E5" s="134"/>
      <c r="F5" s="134"/>
      <c r="G5" s="135"/>
      <c r="H5" s="135" t="s">
        <v>134</v>
      </c>
      <c r="I5" s="136">
        <v>19</v>
      </c>
      <c r="J5" s="136">
        <v>20</v>
      </c>
      <c r="K5" s="136">
        <v>19</v>
      </c>
      <c r="L5" s="136">
        <v>20</v>
      </c>
      <c r="M5" s="137" t="s">
        <v>151</v>
      </c>
      <c r="N5" s="80">
        <v>19</v>
      </c>
      <c r="O5" s="80">
        <v>20</v>
      </c>
      <c r="P5" s="136">
        <v>19</v>
      </c>
      <c r="Q5" s="136">
        <v>20</v>
      </c>
      <c r="R5" s="136">
        <v>19</v>
      </c>
      <c r="S5" s="136">
        <v>20</v>
      </c>
      <c r="T5" s="138" t="s">
        <v>151</v>
      </c>
      <c r="U5" s="136">
        <v>19</v>
      </c>
      <c r="V5" s="136">
        <v>20</v>
      </c>
      <c r="W5" s="136">
        <v>19</v>
      </c>
      <c r="X5" s="136">
        <v>20</v>
      </c>
      <c r="Y5" s="139" t="s">
        <v>151</v>
      </c>
      <c r="Z5" s="133" t="s">
        <v>354</v>
      </c>
      <c r="AA5" s="134"/>
      <c r="AB5" s="134"/>
      <c r="AC5" s="134"/>
      <c r="AD5" s="134"/>
      <c r="AE5" s="135"/>
      <c r="AF5" s="135" t="s">
        <v>134</v>
      </c>
      <c r="AG5" s="136">
        <v>19</v>
      </c>
      <c r="AH5" s="136">
        <v>20</v>
      </c>
      <c r="AI5" s="136">
        <v>19</v>
      </c>
      <c r="AJ5" s="136">
        <v>20</v>
      </c>
      <c r="AK5" s="136">
        <v>19</v>
      </c>
      <c r="AL5" s="136">
        <v>20</v>
      </c>
      <c r="AM5" s="140" t="s">
        <v>151</v>
      </c>
      <c r="AN5" s="136">
        <v>19</v>
      </c>
      <c r="AO5" s="136">
        <v>20</v>
      </c>
      <c r="AP5" s="136">
        <v>19</v>
      </c>
      <c r="AQ5" s="136">
        <v>20</v>
      </c>
      <c r="AR5" s="139" t="s">
        <v>151</v>
      </c>
      <c r="AS5" s="141">
        <v>18</v>
      </c>
      <c r="AT5" s="136">
        <v>19</v>
      </c>
      <c r="AU5" s="139" t="s">
        <v>151</v>
      </c>
    </row>
    <row r="6" spans="2:47" ht="26.25" customHeight="1">
      <c r="B6" s="142"/>
      <c r="C6" s="797" t="s">
        <v>355</v>
      </c>
      <c r="D6" s="785"/>
      <c r="E6" s="785"/>
      <c r="F6" s="744" t="s">
        <v>147</v>
      </c>
      <c r="G6" s="744"/>
      <c r="H6" s="143" t="s">
        <v>356</v>
      </c>
      <c r="I6" s="3">
        <v>54.44761915121965</v>
      </c>
      <c r="J6" s="3">
        <v>57.07651521575027</v>
      </c>
      <c r="K6" s="3">
        <v>50.882301517273085</v>
      </c>
      <c r="L6" s="3">
        <v>59.28087871859595</v>
      </c>
      <c r="M6" s="3">
        <v>47.7</v>
      </c>
      <c r="N6" s="3">
        <v>55.526855632322736</v>
      </c>
      <c r="O6" s="20">
        <v>56.434659202122205</v>
      </c>
      <c r="P6" s="20">
        <v>52.3650103609571</v>
      </c>
      <c r="Q6" s="20">
        <v>50.452945690620886</v>
      </c>
      <c r="R6" s="3">
        <v>44.78230016258845</v>
      </c>
      <c r="S6" s="3">
        <v>48.01961494858376</v>
      </c>
      <c r="T6" s="3">
        <v>54</v>
      </c>
      <c r="U6" s="3">
        <v>61.0176860444743</v>
      </c>
      <c r="V6" s="3">
        <v>64.18660907786698</v>
      </c>
      <c r="W6" s="3">
        <v>68.54017821828391</v>
      </c>
      <c r="X6" s="3">
        <v>66.72686422393032</v>
      </c>
      <c r="Y6" s="12">
        <v>45.4</v>
      </c>
      <c r="Z6" s="142"/>
      <c r="AA6" s="797" t="s">
        <v>355</v>
      </c>
      <c r="AB6" s="785"/>
      <c r="AC6" s="785"/>
      <c r="AD6" s="744" t="s">
        <v>147</v>
      </c>
      <c r="AE6" s="744"/>
      <c r="AF6" s="143" t="s">
        <v>356</v>
      </c>
      <c r="AG6" s="20">
        <v>83.89173175329921</v>
      </c>
      <c r="AH6" s="20">
        <v>91.91636646721211</v>
      </c>
      <c r="AI6" s="3">
        <v>55.745011687736636</v>
      </c>
      <c r="AJ6" s="3">
        <v>62.1508648838728</v>
      </c>
      <c r="AK6" s="3">
        <v>50.47438530421303</v>
      </c>
      <c r="AL6" s="3">
        <v>58.02283767810841</v>
      </c>
      <c r="AM6" s="20">
        <v>47.7</v>
      </c>
      <c r="AN6" s="3">
        <v>111.32945654236379</v>
      </c>
      <c r="AO6" s="3">
        <v>0</v>
      </c>
      <c r="AP6" s="3">
        <v>54.53197839575854</v>
      </c>
      <c r="AQ6" s="3">
        <v>62.543872082269715</v>
      </c>
      <c r="AR6" s="12">
        <v>60.1</v>
      </c>
      <c r="AS6" s="144" t="e">
        <f>#REF!/#REF!*100</f>
        <v>#REF!</v>
      </c>
      <c r="AT6" s="145" t="s">
        <v>421</v>
      </c>
      <c r="AU6" s="12">
        <v>55.3</v>
      </c>
    </row>
    <row r="7" spans="2:47" ht="26.25" customHeight="1">
      <c r="B7" s="146" t="s">
        <v>357</v>
      </c>
      <c r="C7" s="786"/>
      <c r="D7" s="786"/>
      <c r="E7" s="786"/>
      <c r="F7" s="740" t="s">
        <v>358</v>
      </c>
      <c r="G7" s="740"/>
      <c r="H7" s="143" t="s">
        <v>359</v>
      </c>
      <c r="I7" s="3">
        <v>8.656105641178682</v>
      </c>
      <c r="J7" s="3">
        <v>8.508368744480839</v>
      </c>
      <c r="K7" s="3">
        <v>22.914645646013685</v>
      </c>
      <c r="L7" s="3">
        <v>13.849859829912644</v>
      </c>
      <c r="M7" s="3">
        <v>16.3</v>
      </c>
      <c r="N7" s="3">
        <v>13.175292014871012</v>
      </c>
      <c r="O7" s="20">
        <v>12.133226151798267</v>
      </c>
      <c r="P7" s="20">
        <v>9.047181091211778</v>
      </c>
      <c r="Q7" s="20">
        <v>8.97186690318666</v>
      </c>
      <c r="R7" s="3">
        <v>23.75443708554942</v>
      </c>
      <c r="S7" s="3">
        <v>23.483784609580574</v>
      </c>
      <c r="T7" s="3">
        <v>14.2</v>
      </c>
      <c r="U7" s="3">
        <v>8.166292837687752</v>
      </c>
      <c r="V7" s="3">
        <v>7.690813772473367</v>
      </c>
      <c r="W7" s="3">
        <v>11.232158698590093</v>
      </c>
      <c r="X7" s="3">
        <v>10.142694091830224</v>
      </c>
      <c r="Y7" s="12">
        <v>10.5</v>
      </c>
      <c r="Z7" s="146" t="s">
        <v>360</v>
      </c>
      <c r="AA7" s="786"/>
      <c r="AB7" s="786"/>
      <c r="AC7" s="786"/>
      <c r="AD7" s="740" t="s">
        <v>358</v>
      </c>
      <c r="AE7" s="740"/>
      <c r="AF7" s="143" t="s">
        <v>359</v>
      </c>
      <c r="AG7" s="20">
        <v>9.797311972754837</v>
      </c>
      <c r="AH7" s="20">
        <v>11.259387593112711</v>
      </c>
      <c r="AI7" s="3">
        <v>28.85080315288566</v>
      </c>
      <c r="AJ7" s="3">
        <v>29.29385957567943</v>
      </c>
      <c r="AK7" s="3">
        <v>21.532340101077068</v>
      </c>
      <c r="AL7" s="3">
        <v>7.903500078755229</v>
      </c>
      <c r="AM7" s="20">
        <v>10.6</v>
      </c>
      <c r="AN7" s="3">
        <v>18.815086000022323</v>
      </c>
      <c r="AO7" s="3">
        <v>0</v>
      </c>
      <c r="AP7" s="3">
        <v>27.192614663990533</v>
      </c>
      <c r="AQ7" s="3">
        <v>28.590915023232384</v>
      </c>
      <c r="AR7" s="12">
        <v>16.4</v>
      </c>
      <c r="AS7" s="144" t="e">
        <f>#REF!/#REF!*100</f>
        <v>#REF!</v>
      </c>
      <c r="AT7" s="4" t="s">
        <v>2</v>
      </c>
      <c r="AU7" s="12">
        <v>18.2</v>
      </c>
    </row>
    <row r="8" spans="2:47" ht="26.25" customHeight="1">
      <c r="B8" s="148"/>
      <c r="C8" s="798"/>
      <c r="D8" s="798"/>
      <c r="E8" s="798"/>
      <c r="F8" s="808" t="s">
        <v>422</v>
      </c>
      <c r="G8" s="808"/>
      <c r="H8" s="149" t="s">
        <v>359</v>
      </c>
      <c r="I8" s="22">
        <v>15.035986889676533</v>
      </c>
      <c r="J8" s="5">
        <v>13.790480398064837</v>
      </c>
      <c r="K8" s="5">
        <v>11.047655456532004</v>
      </c>
      <c r="L8" s="5">
        <v>11.939257701507923</v>
      </c>
      <c r="M8" s="5">
        <v>12.7</v>
      </c>
      <c r="N8" s="5">
        <v>12.64731826601963</v>
      </c>
      <c r="O8" s="22">
        <v>12.048899628719433</v>
      </c>
      <c r="P8" s="22">
        <v>16.110143392419143</v>
      </c>
      <c r="Q8" s="22">
        <v>16.41932190689834</v>
      </c>
      <c r="R8" s="5">
        <v>10.950891211353197</v>
      </c>
      <c r="S8" s="5">
        <v>10.966636617367232</v>
      </c>
      <c r="T8" s="5">
        <v>13.3</v>
      </c>
      <c r="U8" s="5">
        <v>8.617313036036728</v>
      </c>
      <c r="V8" s="5">
        <v>7.77899026281249</v>
      </c>
      <c r="W8" s="5">
        <v>10.877098123104032</v>
      </c>
      <c r="X8" s="5">
        <v>10.058810521191026</v>
      </c>
      <c r="Y8" s="14">
        <v>9.6</v>
      </c>
      <c r="Z8" s="148"/>
      <c r="AA8" s="798"/>
      <c r="AB8" s="798"/>
      <c r="AC8" s="798"/>
      <c r="AD8" s="808" t="s">
        <v>422</v>
      </c>
      <c r="AE8" s="808"/>
      <c r="AF8" s="149" t="s">
        <v>359</v>
      </c>
      <c r="AG8" s="22">
        <v>8.544347236822672</v>
      </c>
      <c r="AH8" s="22">
        <v>8.698597203565757</v>
      </c>
      <c r="AI8" s="5">
        <v>5.88031025420112</v>
      </c>
      <c r="AJ8" s="5">
        <v>4.720440730755706</v>
      </c>
      <c r="AK8" s="5">
        <v>8.118201900104136</v>
      </c>
      <c r="AL8" s="5">
        <v>7.684457911911048</v>
      </c>
      <c r="AM8" s="22">
        <v>7.7</v>
      </c>
      <c r="AN8" s="5">
        <v>2.6171687520230376</v>
      </c>
      <c r="AO8" s="5">
        <v>0</v>
      </c>
      <c r="AP8" s="5">
        <v>2.8921847127911104</v>
      </c>
      <c r="AQ8" s="5">
        <v>2.7411543637723605</v>
      </c>
      <c r="AR8" s="14">
        <v>5.7</v>
      </c>
      <c r="AS8" s="150" t="e">
        <f>#REF!/#REF!*100</f>
        <v>#REF!</v>
      </c>
      <c r="AT8" s="28" t="s">
        <v>2</v>
      </c>
      <c r="AU8" s="14">
        <v>4.7</v>
      </c>
    </row>
    <row r="9" spans="2:47" ht="26.25" customHeight="1">
      <c r="B9" s="151" t="s">
        <v>89</v>
      </c>
      <c r="C9" s="799" t="s">
        <v>361</v>
      </c>
      <c r="D9" s="799"/>
      <c r="E9" s="799"/>
      <c r="F9" s="799"/>
      <c r="G9" s="799"/>
      <c r="H9" s="149" t="s">
        <v>362</v>
      </c>
      <c r="I9" s="5">
        <v>466.3520465975226</v>
      </c>
      <c r="J9" s="5">
        <v>512.9229512849752</v>
      </c>
      <c r="K9" s="5">
        <v>396.205715098361</v>
      </c>
      <c r="L9" s="5">
        <v>415.86110712307976</v>
      </c>
      <c r="M9" s="5">
        <v>494.9</v>
      </c>
      <c r="N9" s="5">
        <v>529.9451599047951</v>
      </c>
      <c r="O9" s="22">
        <v>561.4127398864763</v>
      </c>
      <c r="P9" s="22">
        <v>374.0559375552883</v>
      </c>
      <c r="Q9" s="22">
        <v>435.1171455512192</v>
      </c>
      <c r="R9" s="5">
        <v>496.539366724111</v>
      </c>
      <c r="S9" s="5">
        <v>417.0616537536273</v>
      </c>
      <c r="T9" s="5">
        <v>455.8</v>
      </c>
      <c r="U9" s="5">
        <v>244.87366281967718</v>
      </c>
      <c r="V9" s="5">
        <v>241.48657652625133</v>
      </c>
      <c r="W9" s="5">
        <v>305.24358380041303</v>
      </c>
      <c r="X9" s="5">
        <v>311.213983395735</v>
      </c>
      <c r="Y9" s="14">
        <v>329.5</v>
      </c>
      <c r="Z9" s="151" t="s">
        <v>89</v>
      </c>
      <c r="AA9" s="800" t="s">
        <v>363</v>
      </c>
      <c r="AB9" s="800"/>
      <c r="AC9" s="800"/>
      <c r="AD9" s="800"/>
      <c r="AE9" s="800"/>
      <c r="AF9" s="149" t="s">
        <v>362</v>
      </c>
      <c r="AG9" s="22">
        <v>445.44475751952905</v>
      </c>
      <c r="AH9" s="22">
        <v>448.4049880808347</v>
      </c>
      <c r="AI9" s="5">
        <v>374.2954334005272</v>
      </c>
      <c r="AJ9" s="5">
        <v>480.77425787934726</v>
      </c>
      <c r="AK9" s="5">
        <v>244.9014660321313</v>
      </c>
      <c r="AL9" s="5">
        <v>247.48950640242282</v>
      </c>
      <c r="AM9" s="22">
        <v>236.3</v>
      </c>
      <c r="AN9" s="5">
        <v>92.3899878885749</v>
      </c>
      <c r="AO9" s="5">
        <v>0</v>
      </c>
      <c r="AP9" s="5">
        <v>99.62134251290877</v>
      </c>
      <c r="AQ9" s="5">
        <v>104.81581229743917</v>
      </c>
      <c r="AR9" s="14">
        <v>175.9</v>
      </c>
      <c r="AS9" s="150" t="e">
        <f>#REF!/#REF!*100</f>
        <v>#REF!</v>
      </c>
      <c r="AT9" s="28" t="s">
        <v>2</v>
      </c>
      <c r="AU9" s="14">
        <v>129.7</v>
      </c>
    </row>
    <row r="10" spans="2:47" ht="26.25" customHeight="1">
      <c r="B10" s="151" t="s">
        <v>90</v>
      </c>
      <c r="C10" s="799" t="s">
        <v>364</v>
      </c>
      <c r="D10" s="799"/>
      <c r="E10" s="799"/>
      <c r="F10" s="799"/>
      <c r="G10" s="799"/>
      <c r="H10" s="149" t="s">
        <v>362</v>
      </c>
      <c r="I10" s="5">
        <v>22.969675929274374</v>
      </c>
      <c r="J10" s="5">
        <v>23.514473087973865</v>
      </c>
      <c r="K10" s="5">
        <v>20.12260272562775</v>
      </c>
      <c r="L10" s="5">
        <v>20.970732407654285</v>
      </c>
      <c r="M10" s="5">
        <v>53.3</v>
      </c>
      <c r="N10" s="5">
        <v>17.482149086275264</v>
      </c>
      <c r="O10" s="22">
        <v>17.844850887467338</v>
      </c>
      <c r="P10" s="22">
        <v>21.274503042170572</v>
      </c>
      <c r="Q10" s="22">
        <v>22.53169281542209</v>
      </c>
      <c r="R10" s="5">
        <v>18.60703414604744</v>
      </c>
      <c r="S10" s="5">
        <v>18.888132503360467</v>
      </c>
      <c r="T10" s="5">
        <v>109</v>
      </c>
      <c r="U10" s="5">
        <v>18.254668149227406</v>
      </c>
      <c r="V10" s="5">
        <v>18.259827840331667</v>
      </c>
      <c r="W10" s="5">
        <v>29.355956846053356</v>
      </c>
      <c r="X10" s="5">
        <v>28.692719355363828</v>
      </c>
      <c r="Y10" s="14">
        <v>135.1</v>
      </c>
      <c r="Z10" s="151" t="s">
        <v>90</v>
      </c>
      <c r="AA10" s="799" t="s">
        <v>364</v>
      </c>
      <c r="AB10" s="799"/>
      <c r="AC10" s="799"/>
      <c r="AD10" s="799"/>
      <c r="AE10" s="799"/>
      <c r="AF10" s="149" t="s">
        <v>362</v>
      </c>
      <c r="AG10" s="22">
        <v>13.59013126245619</v>
      </c>
      <c r="AH10" s="22">
        <v>33.53058853124738</v>
      </c>
      <c r="AI10" s="5">
        <v>14.93448596681656</v>
      </c>
      <c r="AJ10" s="5">
        <v>13.578483554094294</v>
      </c>
      <c r="AK10" s="5">
        <v>12.593822862435722</v>
      </c>
      <c r="AL10" s="5">
        <v>14.401466447053824</v>
      </c>
      <c r="AM10" s="22">
        <v>16.9</v>
      </c>
      <c r="AN10" s="5">
        <v>17.63654189976354</v>
      </c>
      <c r="AO10" s="5">
        <v>0</v>
      </c>
      <c r="AP10" s="5">
        <v>14.700820087070973</v>
      </c>
      <c r="AQ10" s="5">
        <v>14.867393983658191</v>
      </c>
      <c r="AR10" s="14">
        <v>13.1</v>
      </c>
      <c r="AS10" s="150" t="e">
        <f>#REF!/#REF!*100</f>
        <v>#REF!</v>
      </c>
      <c r="AT10" s="28" t="s">
        <v>2</v>
      </c>
      <c r="AU10" s="14">
        <v>11.2</v>
      </c>
    </row>
    <row r="11" spans="2:47" ht="26.25" customHeight="1">
      <c r="B11" s="142"/>
      <c r="C11" s="104"/>
      <c r="D11" s="104"/>
      <c r="E11" s="104"/>
      <c r="F11" s="104"/>
      <c r="G11" s="152" t="s">
        <v>365</v>
      </c>
      <c r="H11" s="143" t="s">
        <v>366</v>
      </c>
      <c r="I11" s="3">
        <v>20.826475300107532</v>
      </c>
      <c r="J11" s="3">
        <v>20.682730923694777</v>
      </c>
      <c r="K11" s="3">
        <v>14.26564975587674</v>
      </c>
      <c r="L11" s="3">
        <v>13.254437869822484</v>
      </c>
      <c r="M11" s="3">
        <v>17.9</v>
      </c>
      <c r="N11" s="3">
        <v>16.606862262248175</v>
      </c>
      <c r="O11" s="20">
        <v>15.708154506437769</v>
      </c>
      <c r="P11" s="20">
        <v>20.217562272030808</v>
      </c>
      <c r="Q11" s="20">
        <v>21.58808933002481</v>
      </c>
      <c r="R11" s="3">
        <v>14.065137084115237</v>
      </c>
      <c r="S11" s="3">
        <v>14.643628509719223</v>
      </c>
      <c r="T11" s="3">
        <v>16.5</v>
      </c>
      <c r="U11" s="3">
        <v>11.243705132326154</v>
      </c>
      <c r="V11" s="3">
        <v>10.147058823529411</v>
      </c>
      <c r="W11" s="3">
        <v>8.740992314893433</v>
      </c>
      <c r="X11" s="3">
        <v>14.70873786407767</v>
      </c>
      <c r="Y11" s="12">
        <v>10.5</v>
      </c>
      <c r="Z11" s="142"/>
      <c r="AA11" s="104"/>
      <c r="AB11" s="104"/>
      <c r="AC11" s="104"/>
      <c r="AD11" s="104"/>
      <c r="AE11" s="147" t="s">
        <v>367</v>
      </c>
      <c r="AF11" s="143" t="s">
        <v>366</v>
      </c>
      <c r="AG11" s="20">
        <v>10.63752276867031</v>
      </c>
      <c r="AH11" s="20">
        <v>10.333333333333334</v>
      </c>
      <c r="AI11" s="3">
        <v>10.3882058287796</v>
      </c>
      <c r="AJ11" s="3">
        <v>7.416666666666666</v>
      </c>
      <c r="AK11" s="3">
        <v>8.56239995584258</v>
      </c>
      <c r="AL11" s="3">
        <v>8.08080808080808</v>
      </c>
      <c r="AM11" s="20">
        <v>7.9</v>
      </c>
      <c r="AN11" s="3">
        <v>2.319227347820562</v>
      </c>
      <c r="AO11" s="3">
        <v>0</v>
      </c>
      <c r="AP11" s="3">
        <v>7.978142076502732</v>
      </c>
      <c r="AQ11" s="3">
        <v>8.6</v>
      </c>
      <c r="AR11" s="12">
        <v>6.6</v>
      </c>
      <c r="AS11" s="144" t="e">
        <f>#REF!/#REF!*365*100</f>
        <v>#REF!</v>
      </c>
      <c r="AT11" s="4" t="s">
        <v>2</v>
      </c>
      <c r="AU11" s="12">
        <v>9</v>
      </c>
    </row>
    <row r="12" spans="2:47" ht="26.25" customHeight="1">
      <c r="B12" s="142"/>
      <c r="C12" s="153"/>
      <c r="D12" s="104"/>
      <c r="E12" s="104"/>
      <c r="F12" s="104"/>
      <c r="G12" s="152" t="s">
        <v>368</v>
      </c>
      <c r="H12" s="143" t="s">
        <v>366</v>
      </c>
      <c r="I12" s="3">
        <v>86.50997432352361</v>
      </c>
      <c r="J12" s="3">
        <v>85.3413654618474</v>
      </c>
      <c r="K12" s="3">
        <v>78.77825201280434</v>
      </c>
      <c r="L12" s="3">
        <v>76.77514792899409</v>
      </c>
      <c r="M12" s="3">
        <v>75.7</v>
      </c>
      <c r="N12" s="3">
        <v>90.39611623161893</v>
      </c>
      <c r="O12" s="20">
        <v>88.11158798283263</v>
      </c>
      <c r="P12" s="20">
        <v>82.52823767101928</v>
      </c>
      <c r="Q12" s="20">
        <v>91.96029776674939</v>
      </c>
      <c r="R12" s="3">
        <v>63.58389689480579</v>
      </c>
      <c r="S12" s="3">
        <v>64.47084233261339</v>
      </c>
      <c r="T12" s="3">
        <v>78.5</v>
      </c>
      <c r="U12" s="3">
        <v>82.42124718739954</v>
      </c>
      <c r="V12" s="3">
        <v>80.49019607843137</v>
      </c>
      <c r="W12" s="3">
        <v>67.10698190843185</v>
      </c>
      <c r="X12" s="3">
        <v>91.79611650485438</v>
      </c>
      <c r="Y12" s="12">
        <v>63.8</v>
      </c>
      <c r="Z12" s="142"/>
      <c r="AA12" s="104"/>
      <c r="AB12" s="104"/>
      <c r="AC12" s="104"/>
      <c r="AD12" s="104"/>
      <c r="AE12" s="147" t="s">
        <v>369</v>
      </c>
      <c r="AF12" s="143" t="s">
        <v>366</v>
      </c>
      <c r="AG12" s="20">
        <v>64.73929872495448</v>
      </c>
      <c r="AH12" s="20">
        <v>61.83333333333333</v>
      </c>
      <c r="AI12" s="3">
        <v>63.40960837887067</v>
      </c>
      <c r="AJ12" s="3">
        <v>59.75</v>
      </c>
      <c r="AK12" s="3">
        <v>56.86440911850749</v>
      </c>
      <c r="AL12" s="3">
        <v>60.05050505050505</v>
      </c>
      <c r="AM12" s="20">
        <v>55.1</v>
      </c>
      <c r="AN12" s="3">
        <v>44.06531960859067</v>
      </c>
      <c r="AO12" s="3">
        <v>0</v>
      </c>
      <c r="AP12" s="3">
        <v>71.80327868852459</v>
      </c>
      <c r="AQ12" s="3">
        <v>76</v>
      </c>
      <c r="AR12" s="12">
        <v>52.1</v>
      </c>
      <c r="AS12" s="144" t="e">
        <f>#REF!/#REF!*365*100</f>
        <v>#REF!</v>
      </c>
      <c r="AT12" s="4" t="s">
        <v>2</v>
      </c>
      <c r="AU12" s="12">
        <v>57.5</v>
      </c>
    </row>
    <row r="13" spans="2:47" ht="26.25" customHeight="1">
      <c r="B13" s="142"/>
      <c r="C13" s="153"/>
      <c r="D13" s="104"/>
      <c r="E13" s="104"/>
      <c r="F13" s="104"/>
      <c r="G13" s="152" t="s">
        <v>370</v>
      </c>
      <c r="H13" s="143" t="s">
        <v>366</v>
      </c>
      <c r="I13" s="3">
        <v>2.2028002721267583</v>
      </c>
      <c r="J13" s="3">
        <v>2.208835341365462</v>
      </c>
      <c r="K13" s="3">
        <v>3.7913877841368384</v>
      </c>
      <c r="L13" s="3">
        <v>3.6538461538461533</v>
      </c>
      <c r="M13" s="3">
        <v>3.4</v>
      </c>
      <c r="N13" s="3">
        <v>3.466896503201294</v>
      </c>
      <c r="O13" s="20">
        <v>3.6909871244635193</v>
      </c>
      <c r="P13" s="20">
        <v>2.9695317902615628</v>
      </c>
      <c r="Q13" s="20">
        <v>2.977667493796526</v>
      </c>
      <c r="R13" s="3">
        <v>3.446281674515219</v>
      </c>
      <c r="S13" s="3">
        <v>3.6717062634989204</v>
      </c>
      <c r="T13" s="3">
        <v>3.5</v>
      </c>
      <c r="U13" s="3">
        <v>3.8619682845815926</v>
      </c>
      <c r="V13" s="3">
        <v>3.872549019607843</v>
      </c>
      <c r="W13" s="3">
        <v>3.1785426599612485</v>
      </c>
      <c r="X13" s="3">
        <v>3.8834951456310685</v>
      </c>
      <c r="Y13" s="12">
        <v>3</v>
      </c>
      <c r="Z13" s="142"/>
      <c r="AA13" s="153"/>
      <c r="AB13" s="104"/>
      <c r="AC13" s="104"/>
      <c r="AD13" s="104"/>
      <c r="AE13" s="147" t="s">
        <v>370</v>
      </c>
      <c r="AF13" s="143" t="s">
        <v>366</v>
      </c>
      <c r="AG13" s="20">
        <v>3.3242258652094714</v>
      </c>
      <c r="AH13" s="20">
        <v>3.3333333333333335</v>
      </c>
      <c r="AI13" s="3">
        <v>4.15528233151184</v>
      </c>
      <c r="AJ13" s="3">
        <v>3.3333333333333335</v>
      </c>
      <c r="AK13" s="3">
        <v>4.02936468510239</v>
      </c>
      <c r="AL13" s="3">
        <v>4.04040404040404</v>
      </c>
      <c r="AM13" s="20">
        <v>2.5</v>
      </c>
      <c r="AN13" s="3">
        <v>3.4788410217308425</v>
      </c>
      <c r="AO13" s="3">
        <v>0</v>
      </c>
      <c r="AP13" s="3">
        <v>5.983606557377049</v>
      </c>
      <c r="AQ13" s="3">
        <v>6</v>
      </c>
      <c r="AR13" s="12">
        <v>3.2</v>
      </c>
      <c r="AS13" s="144" t="e">
        <f>#REF!/#REF!*365*100</f>
        <v>#REF!</v>
      </c>
      <c r="AT13" s="4" t="s">
        <v>2</v>
      </c>
      <c r="AU13" s="12">
        <v>4.2</v>
      </c>
    </row>
    <row r="14" spans="2:47" ht="26.25" customHeight="1">
      <c r="B14" s="142"/>
      <c r="C14" s="796" t="s">
        <v>138</v>
      </c>
      <c r="D14" s="796"/>
      <c r="E14" s="796"/>
      <c r="F14" s="105"/>
      <c r="G14" s="152" t="s">
        <v>371</v>
      </c>
      <c r="H14" s="143" t="s">
        <v>366</v>
      </c>
      <c r="I14" s="3">
        <v>8.010182807733667</v>
      </c>
      <c r="J14" s="3">
        <v>7.429718875502009</v>
      </c>
      <c r="K14" s="3">
        <v>8.26138972418922</v>
      </c>
      <c r="L14" s="3">
        <v>8.136094674556213</v>
      </c>
      <c r="M14" s="3">
        <v>7.5</v>
      </c>
      <c r="N14" s="3">
        <v>5.9921667956565585</v>
      </c>
      <c r="O14" s="20">
        <v>6.866952789699571</v>
      </c>
      <c r="P14" s="20">
        <v>6.43398554556672</v>
      </c>
      <c r="Q14" s="20">
        <v>6.699751861042183</v>
      </c>
      <c r="R14" s="3">
        <v>9.240342739793931</v>
      </c>
      <c r="S14" s="3">
        <v>9.697624190064793</v>
      </c>
      <c r="T14" s="3">
        <v>8.9</v>
      </c>
      <c r="U14" s="3">
        <v>9.288278152791172</v>
      </c>
      <c r="V14" s="3">
        <v>12.8921568627451</v>
      </c>
      <c r="W14" s="3">
        <v>9.535627979883742</v>
      </c>
      <c r="X14" s="3">
        <v>6.553398058252427</v>
      </c>
      <c r="Y14" s="12">
        <v>9.8</v>
      </c>
      <c r="Z14" s="142"/>
      <c r="AA14" s="796" t="s">
        <v>138</v>
      </c>
      <c r="AB14" s="796"/>
      <c r="AC14" s="796"/>
      <c r="AD14" s="105"/>
      <c r="AE14" s="147" t="s">
        <v>371</v>
      </c>
      <c r="AF14" s="143" t="s">
        <v>366</v>
      </c>
      <c r="AG14" s="20">
        <v>11.63479052823315</v>
      </c>
      <c r="AH14" s="20">
        <v>12.5</v>
      </c>
      <c r="AI14" s="3">
        <v>7.479508196721311</v>
      </c>
      <c r="AJ14" s="3">
        <v>13.5</v>
      </c>
      <c r="AK14" s="3">
        <v>10.879284649776453</v>
      </c>
      <c r="AL14" s="3">
        <v>10.505050505050505</v>
      </c>
      <c r="AM14" s="20">
        <v>8.5</v>
      </c>
      <c r="AN14" s="3">
        <v>12.75575041301309</v>
      </c>
      <c r="AO14" s="3">
        <v>0</v>
      </c>
      <c r="AP14" s="3">
        <v>21.939890710382514</v>
      </c>
      <c r="AQ14" s="3">
        <v>18</v>
      </c>
      <c r="AR14" s="12">
        <v>9.2</v>
      </c>
      <c r="AS14" s="144" t="e">
        <f>#REF!/#REF!*365*100</f>
        <v>#REF!</v>
      </c>
      <c r="AT14" s="4" t="s">
        <v>2</v>
      </c>
      <c r="AU14" s="12">
        <v>12.4</v>
      </c>
    </row>
    <row r="15" spans="2:47" ht="26.25" customHeight="1">
      <c r="B15" s="154" t="s">
        <v>91</v>
      </c>
      <c r="C15" s="796"/>
      <c r="D15" s="796"/>
      <c r="E15" s="796"/>
      <c r="F15" s="105"/>
      <c r="G15" s="152" t="s">
        <v>372</v>
      </c>
      <c r="H15" s="143" t="s">
        <v>366</v>
      </c>
      <c r="I15" s="3">
        <v>0.600763710580025</v>
      </c>
      <c r="J15" s="3">
        <v>0.6024096385542168</v>
      </c>
      <c r="K15" s="3">
        <v>5.163368577618263</v>
      </c>
      <c r="L15" s="3">
        <v>4.585798816568047</v>
      </c>
      <c r="M15" s="3">
        <v>3.6</v>
      </c>
      <c r="N15" s="3">
        <v>1.4980416989141396</v>
      </c>
      <c r="O15" s="20">
        <v>1.502145922746781</v>
      </c>
      <c r="P15" s="20">
        <v>1.4847658951307814</v>
      </c>
      <c r="Q15" s="20">
        <v>1.488833746898263</v>
      </c>
      <c r="R15" s="3">
        <v>1.9385334419148106</v>
      </c>
      <c r="S15" s="3">
        <v>1.7278617710583155</v>
      </c>
      <c r="T15" s="3">
        <v>3.6</v>
      </c>
      <c r="U15" s="3">
        <v>0.9777134897674917</v>
      </c>
      <c r="V15" s="3">
        <v>0.9803921568627451</v>
      </c>
      <c r="W15" s="3">
        <v>0</v>
      </c>
      <c r="X15" s="3">
        <v>1.4563106796116503</v>
      </c>
      <c r="Y15" s="12">
        <v>3</v>
      </c>
      <c r="Z15" s="154" t="s">
        <v>91</v>
      </c>
      <c r="AA15" s="796"/>
      <c r="AB15" s="796"/>
      <c r="AC15" s="796"/>
      <c r="AD15" s="105"/>
      <c r="AE15" s="147" t="s">
        <v>372</v>
      </c>
      <c r="AF15" s="143" t="s">
        <v>366</v>
      </c>
      <c r="AG15" s="20">
        <v>8.31056466302368</v>
      </c>
      <c r="AH15" s="20">
        <v>8.333333333333332</v>
      </c>
      <c r="AI15" s="3">
        <v>10.221994535519126</v>
      </c>
      <c r="AJ15" s="3">
        <v>8.666666666666668</v>
      </c>
      <c r="AK15" s="3">
        <v>3.5256940994645913</v>
      </c>
      <c r="AL15" s="3">
        <v>3.0303030303030303</v>
      </c>
      <c r="AM15" s="20">
        <v>3.3</v>
      </c>
      <c r="AN15" s="3">
        <v>1.159613673910281</v>
      </c>
      <c r="AO15" s="3">
        <v>0</v>
      </c>
      <c r="AP15" s="3">
        <v>1.994535519125683</v>
      </c>
      <c r="AQ15" s="3">
        <v>2</v>
      </c>
      <c r="AR15" s="12">
        <v>4.5</v>
      </c>
      <c r="AS15" s="155" t="e">
        <f>#REF!/#REF!*365*100</f>
        <v>#REF!</v>
      </c>
      <c r="AT15" s="4" t="s">
        <v>2</v>
      </c>
      <c r="AU15" s="12">
        <v>6.7</v>
      </c>
    </row>
    <row r="16" spans="2:47" ht="26.25" customHeight="1">
      <c r="B16" s="154"/>
      <c r="C16" s="796"/>
      <c r="D16" s="796"/>
      <c r="E16" s="796"/>
      <c r="F16" s="105"/>
      <c r="G16" s="156" t="s">
        <v>373</v>
      </c>
      <c r="H16" s="143" t="s">
        <v>366</v>
      </c>
      <c r="I16" s="3">
        <v>3.003818552900125</v>
      </c>
      <c r="J16" s="3">
        <v>3.0120481927710845</v>
      </c>
      <c r="K16" s="3">
        <v>3.540595596081095</v>
      </c>
      <c r="L16" s="3">
        <v>3.5502958579881656</v>
      </c>
      <c r="M16" s="3">
        <v>3.7</v>
      </c>
      <c r="N16" s="3">
        <v>3.167288163418467</v>
      </c>
      <c r="O16" s="20">
        <v>3.1759656652360517</v>
      </c>
      <c r="P16" s="20">
        <v>3.4644537553051564</v>
      </c>
      <c r="Q16" s="20">
        <v>3.4739454094292808</v>
      </c>
      <c r="R16" s="3">
        <v>3.66167427917242</v>
      </c>
      <c r="S16" s="3">
        <v>3.6717062634989204</v>
      </c>
      <c r="T16" s="3">
        <v>4</v>
      </c>
      <c r="U16" s="3">
        <v>3.421997214186221</v>
      </c>
      <c r="V16" s="3">
        <v>3.431372549019608</v>
      </c>
      <c r="W16" s="3">
        <v>4.370496157446716</v>
      </c>
      <c r="X16" s="3">
        <v>3.8834951456310685</v>
      </c>
      <c r="Y16" s="12">
        <v>3</v>
      </c>
      <c r="Z16" s="154"/>
      <c r="AA16" s="796"/>
      <c r="AB16" s="796"/>
      <c r="AC16" s="796"/>
      <c r="AD16" s="105"/>
      <c r="AE16" s="152" t="s">
        <v>373</v>
      </c>
      <c r="AF16" s="143" t="s">
        <v>366</v>
      </c>
      <c r="AG16" s="20">
        <v>2.4931693989071038</v>
      </c>
      <c r="AH16" s="20">
        <v>2.5</v>
      </c>
      <c r="AI16" s="3">
        <v>3.3242258652094714</v>
      </c>
      <c r="AJ16" s="3">
        <v>3.3333333333333335</v>
      </c>
      <c r="AK16" s="3">
        <v>3.0220235138267926</v>
      </c>
      <c r="AL16" s="3">
        <v>3.0303030303030303</v>
      </c>
      <c r="AM16" s="20">
        <v>2.5</v>
      </c>
      <c r="AN16" s="3">
        <v>2.319227347820562</v>
      </c>
      <c r="AO16" s="3">
        <v>0</v>
      </c>
      <c r="AP16" s="3">
        <v>3.989071038251366</v>
      </c>
      <c r="AQ16" s="3">
        <v>4</v>
      </c>
      <c r="AR16" s="12">
        <v>2.5</v>
      </c>
      <c r="AS16" s="144" t="e">
        <f>#REF!/#REF!*365*100</f>
        <v>#REF!</v>
      </c>
      <c r="AT16" s="4" t="s">
        <v>2</v>
      </c>
      <c r="AU16" s="12">
        <v>3.4</v>
      </c>
    </row>
    <row r="17" spans="2:47" ht="26.25" customHeight="1">
      <c r="B17" s="142"/>
      <c r="C17" s="153"/>
      <c r="D17" s="104"/>
      <c r="E17" s="104"/>
      <c r="F17" s="104"/>
      <c r="G17" s="157" t="s">
        <v>374</v>
      </c>
      <c r="H17" s="143" t="s">
        <v>366</v>
      </c>
      <c r="I17" s="3">
        <v>3.204073123093467</v>
      </c>
      <c r="J17" s="3">
        <v>3.0120481927710845</v>
      </c>
      <c r="K17" s="3">
        <v>4.720794128108126</v>
      </c>
      <c r="L17" s="3">
        <v>4.733727810650888</v>
      </c>
      <c r="M17" s="3">
        <v>5.3</v>
      </c>
      <c r="N17" s="3">
        <v>4.879335819320341</v>
      </c>
      <c r="O17" s="20">
        <v>5.107296137339056</v>
      </c>
      <c r="P17" s="20">
        <v>5.9390635805231256</v>
      </c>
      <c r="Q17" s="20">
        <v>4.937965260545905</v>
      </c>
      <c r="R17" s="3">
        <v>3.446281674515219</v>
      </c>
      <c r="S17" s="3">
        <v>3.023758099352052</v>
      </c>
      <c r="T17" s="3">
        <v>5.9</v>
      </c>
      <c r="U17" s="3">
        <v>3.910853959069967</v>
      </c>
      <c r="V17" s="3">
        <v>3.9215686274509802</v>
      </c>
      <c r="W17" s="3">
        <v>3.9731783249515598</v>
      </c>
      <c r="X17" s="3">
        <v>4.8543689320388355</v>
      </c>
      <c r="Y17" s="12">
        <v>4.1</v>
      </c>
      <c r="Z17" s="142"/>
      <c r="AA17" s="153"/>
      <c r="AB17" s="104"/>
      <c r="AC17" s="104"/>
      <c r="AD17" s="104"/>
      <c r="AE17" s="157" t="s">
        <v>374</v>
      </c>
      <c r="AF17" s="143" t="s">
        <v>366</v>
      </c>
      <c r="AG17" s="20">
        <v>2.9918032786885247</v>
      </c>
      <c r="AH17" s="20">
        <v>2.9166666666666665</v>
      </c>
      <c r="AI17" s="3">
        <v>4.4045992714025495</v>
      </c>
      <c r="AJ17" s="3">
        <v>4.083333333333333</v>
      </c>
      <c r="AK17" s="3">
        <v>3.0220235138267926</v>
      </c>
      <c r="AL17" s="3">
        <v>2.525252525252525</v>
      </c>
      <c r="AM17" s="20">
        <v>3.1</v>
      </c>
      <c r="AN17" s="3">
        <v>3.4788410217308425</v>
      </c>
      <c r="AO17" s="3">
        <v>0</v>
      </c>
      <c r="AP17" s="3">
        <v>3.989071038251366</v>
      </c>
      <c r="AQ17" s="3">
        <v>4</v>
      </c>
      <c r="AR17" s="12">
        <v>2.9</v>
      </c>
      <c r="AS17" s="155" t="e">
        <f>#REF!/#REF!*365*100</f>
        <v>#REF!</v>
      </c>
      <c r="AT17" s="4" t="s">
        <v>2</v>
      </c>
      <c r="AU17" s="12">
        <v>3.6</v>
      </c>
    </row>
    <row r="18" spans="2:47" ht="26.25" customHeight="1">
      <c r="B18" s="142"/>
      <c r="C18" s="153"/>
      <c r="D18" s="104"/>
      <c r="E18" s="104"/>
      <c r="F18" s="104"/>
      <c r="G18" s="156" t="s">
        <v>375</v>
      </c>
      <c r="H18" s="143" t="s">
        <v>366</v>
      </c>
      <c r="I18" s="3">
        <v>5.006364254833541</v>
      </c>
      <c r="J18" s="3">
        <v>5.622489959839357</v>
      </c>
      <c r="K18" s="3">
        <v>19.266741035341283</v>
      </c>
      <c r="L18" s="3">
        <v>20.07396449704142</v>
      </c>
      <c r="M18" s="3">
        <v>6</v>
      </c>
      <c r="N18" s="3">
        <v>8.43183470531673</v>
      </c>
      <c r="O18" s="20">
        <v>8.240343347639485</v>
      </c>
      <c r="P18" s="20">
        <v>8.413673405741093</v>
      </c>
      <c r="Q18" s="20">
        <v>5.707196029776675</v>
      </c>
      <c r="R18" s="3">
        <v>15.400571232989885</v>
      </c>
      <c r="S18" s="3">
        <v>18.466522678185747</v>
      </c>
      <c r="T18" s="3">
        <v>7.2</v>
      </c>
      <c r="U18" s="3">
        <v>6.50179470695382</v>
      </c>
      <c r="V18" s="3">
        <v>6.029411764705882</v>
      </c>
      <c r="W18" s="3">
        <v>10.528922561121634</v>
      </c>
      <c r="X18" s="3">
        <v>24.368932038834952</v>
      </c>
      <c r="Y18" s="12">
        <v>11.9</v>
      </c>
      <c r="Z18" s="142"/>
      <c r="AA18" s="153"/>
      <c r="AB18" s="104"/>
      <c r="AC18" s="104"/>
      <c r="AD18" s="104"/>
      <c r="AE18" s="152" t="s">
        <v>375</v>
      </c>
      <c r="AF18" s="143" t="s">
        <v>366</v>
      </c>
      <c r="AG18" s="20">
        <v>4.9863387978142075</v>
      </c>
      <c r="AH18" s="20">
        <v>5</v>
      </c>
      <c r="AI18" s="3">
        <v>15.706967213114753</v>
      </c>
      <c r="AJ18" s="3">
        <v>9.166666666666666</v>
      </c>
      <c r="AK18" s="3">
        <v>11.68515758679693</v>
      </c>
      <c r="AL18" s="3">
        <v>11.616161616161618</v>
      </c>
      <c r="AM18" s="20">
        <v>9.3</v>
      </c>
      <c r="AN18" s="3">
        <v>2.319227347820562</v>
      </c>
      <c r="AO18" s="3">
        <v>0</v>
      </c>
      <c r="AP18" s="3">
        <v>6.581967213114753</v>
      </c>
      <c r="AQ18" s="3">
        <v>4</v>
      </c>
      <c r="AR18" s="12">
        <v>7.3</v>
      </c>
      <c r="AS18" s="155" t="e">
        <f>#REF!/#REF!*365*100</f>
        <v>#REF!</v>
      </c>
      <c r="AT18" s="4" t="s">
        <v>2</v>
      </c>
      <c r="AU18" s="12">
        <v>5.4</v>
      </c>
    </row>
    <row r="19" spans="2:47" ht="26.25" customHeight="1">
      <c r="B19" s="158"/>
      <c r="C19" s="159"/>
      <c r="D19" s="134"/>
      <c r="E19" s="134"/>
      <c r="F19" s="134"/>
      <c r="G19" s="160" t="s">
        <v>376</v>
      </c>
      <c r="H19" s="161" t="s">
        <v>366</v>
      </c>
      <c r="I19" s="5">
        <v>129.36445234489872</v>
      </c>
      <c r="J19" s="5">
        <v>127.9116465863454</v>
      </c>
      <c r="K19" s="5">
        <v>137.78817861415592</v>
      </c>
      <c r="L19" s="5">
        <v>134.76331360946745</v>
      </c>
      <c r="M19" s="5">
        <v>123.1</v>
      </c>
      <c r="N19" s="5">
        <v>134.43854217969462</v>
      </c>
      <c r="O19" s="22">
        <v>132.40343347639484</v>
      </c>
      <c r="P19" s="22">
        <v>131.45127391557853</v>
      </c>
      <c r="Q19" s="22">
        <v>138.83374689826303</v>
      </c>
      <c r="R19" s="5">
        <v>114.78271902182252</v>
      </c>
      <c r="S19" s="5">
        <v>119.37365010799137</v>
      </c>
      <c r="T19" s="5">
        <v>128.1</v>
      </c>
      <c r="U19" s="5">
        <v>121.62755812707597</v>
      </c>
      <c r="V19" s="5">
        <v>121.76470588235296</v>
      </c>
      <c r="W19" s="5">
        <v>107.43474190669018</v>
      </c>
      <c r="X19" s="5">
        <v>151.50485436893203</v>
      </c>
      <c r="Y19" s="14">
        <v>109.1</v>
      </c>
      <c r="Z19" s="158"/>
      <c r="AA19" s="159"/>
      <c r="AB19" s="134"/>
      <c r="AC19" s="134"/>
      <c r="AD19" s="134"/>
      <c r="AE19" s="160" t="s">
        <v>377</v>
      </c>
      <c r="AF19" s="161" t="s">
        <v>366</v>
      </c>
      <c r="AG19" s="22">
        <v>109.11771402550092</v>
      </c>
      <c r="AH19" s="22">
        <v>106.75</v>
      </c>
      <c r="AI19" s="5">
        <v>119.09039162112931</v>
      </c>
      <c r="AJ19" s="5">
        <v>109.25</v>
      </c>
      <c r="AK19" s="5">
        <v>101.59035712314402</v>
      </c>
      <c r="AL19" s="5">
        <v>102.87878787878788</v>
      </c>
      <c r="AM19" s="22">
        <v>92.2</v>
      </c>
      <c r="AN19" s="5">
        <v>71.8960477824374</v>
      </c>
      <c r="AO19" s="5">
        <v>0</v>
      </c>
      <c r="AP19" s="5">
        <v>124.25956284153006</v>
      </c>
      <c r="AQ19" s="5">
        <v>122.6</v>
      </c>
      <c r="AR19" s="14">
        <v>88.3</v>
      </c>
      <c r="AS19" s="150" t="e">
        <f>#REF!/#REF!*365*100</f>
        <v>#REF!</v>
      </c>
      <c r="AT19" s="28" t="s">
        <v>2</v>
      </c>
      <c r="AU19" s="14">
        <v>102.2</v>
      </c>
    </row>
    <row r="20" spans="2:47" ht="26.25" customHeight="1">
      <c r="B20" s="151" t="s">
        <v>92</v>
      </c>
      <c r="C20" s="134" t="s">
        <v>93</v>
      </c>
      <c r="D20" s="134"/>
      <c r="E20" s="134"/>
      <c r="F20" s="134"/>
      <c r="G20" s="134"/>
      <c r="H20" s="149"/>
      <c r="I20" s="5">
        <v>10.9</v>
      </c>
      <c r="J20" s="5">
        <v>10.9</v>
      </c>
      <c r="K20" s="5">
        <v>16.6</v>
      </c>
      <c r="L20" s="5">
        <v>15.1</v>
      </c>
      <c r="M20" s="28">
        <v>15</v>
      </c>
      <c r="N20" s="5">
        <v>16.9</v>
      </c>
      <c r="O20" s="22">
        <v>16</v>
      </c>
      <c r="P20" s="22">
        <v>11.3</v>
      </c>
      <c r="Q20" s="22">
        <v>10</v>
      </c>
      <c r="R20" s="5">
        <v>18.5</v>
      </c>
      <c r="S20" s="5">
        <v>17.5</v>
      </c>
      <c r="T20" s="28">
        <v>16.2</v>
      </c>
      <c r="U20" s="5">
        <v>17.7</v>
      </c>
      <c r="V20" s="5">
        <v>17.3</v>
      </c>
      <c r="W20" s="5">
        <v>15.4</v>
      </c>
      <c r="X20" s="5">
        <v>16.5</v>
      </c>
      <c r="Y20" s="34">
        <v>17.4</v>
      </c>
      <c r="Z20" s="151" t="s">
        <v>92</v>
      </c>
      <c r="AA20" s="134" t="s">
        <v>93</v>
      </c>
      <c r="AB20" s="134"/>
      <c r="AC20" s="134"/>
      <c r="AD20" s="134"/>
      <c r="AE20" s="134"/>
      <c r="AF20" s="149"/>
      <c r="AG20" s="22">
        <v>18.4</v>
      </c>
      <c r="AH20" s="22">
        <v>18.4</v>
      </c>
      <c r="AI20" s="5">
        <v>23.9</v>
      </c>
      <c r="AJ20" s="5">
        <v>23.9</v>
      </c>
      <c r="AK20" s="5">
        <v>21.1</v>
      </c>
      <c r="AL20" s="5">
        <v>18.6</v>
      </c>
      <c r="AM20" s="40">
        <v>24</v>
      </c>
      <c r="AN20" s="5">
        <v>45.9</v>
      </c>
      <c r="AO20" s="22">
        <v>0</v>
      </c>
      <c r="AP20" s="5">
        <v>29.7</v>
      </c>
      <c r="AQ20" s="5">
        <v>26.3</v>
      </c>
      <c r="AR20" s="34">
        <v>23</v>
      </c>
      <c r="AS20" s="150" t="e">
        <f>#REF!</f>
        <v>#REF!</v>
      </c>
      <c r="AT20" s="28" t="s">
        <v>2</v>
      </c>
      <c r="AU20" s="34">
        <v>25.4</v>
      </c>
    </row>
    <row r="21" spans="2:47" ht="26.25" customHeight="1">
      <c r="B21" s="151" t="s">
        <v>94</v>
      </c>
      <c r="C21" s="134" t="s">
        <v>95</v>
      </c>
      <c r="D21" s="134"/>
      <c r="E21" s="134"/>
      <c r="F21" s="134"/>
      <c r="G21" s="134"/>
      <c r="H21" s="149"/>
      <c r="I21" s="5">
        <v>8</v>
      </c>
      <c r="J21" s="5">
        <v>8.9</v>
      </c>
      <c r="K21" s="5">
        <v>10.5</v>
      </c>
      <c r="L21" s="5">
        <v>10.1</v>
      </c>
      <c r="M21" s="28" t="s">
        <v>2</v>
      </c>
      <c r="N21" s="5">
        <v>5.7</v>
      </c>
      <c r="O21" s="22">
        <v>6</v>
      </c>
      <c r="P21" s="22">
        <v>7.5</v>
      </c>
      <c r="Q21" s="22">
        <v>7.3</v>
      </c>
      <c r="R21" s="5">
        <v>4.1</v>
      </c>
      <c r="S21" s="5">
        <v>4</v>
      </c>
      <c r="T21" s="28" t="s">
        <v>2</v>
      </c>
      <c r="U21" s="5">
        <v>9.2</v>
      </c>
      <c r="V21" s="5">
        <v>6.9</v>
      </c>
      <c r="W21" s="5">
        <v>5.7</v>
      </c>
      <c r="X21" s="5">
        <v>7.9</v>
      </c>
      <c r="Y21" s="34" t="s">
        <v>2</v>
      </c>
      <c r="Z21" s="151" t="s">
        <v>94</v>
      </c>
      <c r="AA21" s="134" t="s">
        <v>95</v>
      </c>
      <c r="AB21" s="134"/>
      <c r="AC21" s="134"/>
      <c r="AD21" s="134"/>
      <c r="AE21" s="134"/>
      <c r="AF21" s="149"/>
      <c r="AG21" s="22">
        <v>1.5</v>
      </c>
      <c r="AH21" s="22">
        <v>6.7</v>
      </c>
      <c r="AI21" s="5">
        <v>5.7</v>
      </c>
      <c r="AJ21" s="5">
        <v>5.3</v>
      </c>
      <c r="AK21" s="5">
        <v>8.5</v>
      </c>
      <c r="AL21" s="5">
        <v>8.3</v>
      </c>
      <c r="AM21" s="40" t="s">
        <v>2</v>
      </c>
      <c r="AN21" s="5">
        <v>6.1</v>
      </c>
      <c r="AO21" s="22">
        <v>0</v>
      </c>
      <c r="AP21" s="5">
        <v>13.3</v>
      </c>
      <c r="AQ21" s="5">
        <v>12.4</v>
      </c>
      <c r="AR21" s="34" t="s">
        <v>2</v>
      </c>
      <c r="AS21" s="150" t="e">
        <f>#REF!</f>
        <v>#REF!</v>
      </c>
      <c r="AT21" s="28" t="s">
        <v>2</v>
      </c>
      <c r="AU21" s="34" t="s">
        <v>2</v>
      </c>
    </row>
    <row r="22" spans="2:47" ht="26.25" customHeight="1">
      <c r="B22" s="154"/>
      <c r="C22" s="801" t="s">
        <v>150</v>
      </c>
      <c r="D22" s="802"/>
      <c r="E22" s="802"/>
      <c r="F22" s="104"/>
      <c r="G22" s="156" t="s">
        <v>378</v>
      </c>
      <c r="H22" s="162" t="s">
        <v>379</v>
      </c>
      <c r="I22" s="9">
        <v>35310.913654618475</v>
      </c>
      <c r="J22" s="9">
        <v>34355.71887550201</v>
      </c>
      <c r="K22" s="9">
        <v>15887.270710059172</v>
      </c>
      <c r="L22" s="9">
        <v>14787.545857988165</v>
      </c>
      <c r="M22" s="29">
        <v>21061</v>
      </c>
      <c r="N22" s="9">
        <v>30565.995708154507</v>
      </c>
      <c r="O22" s="23">
        <v>29321.884120171675</v>
      </c>
      <c r="P22" s="23">
        <v>41436.58312655087</v>
      </c>
      <c r="Q22" s="23">
        <v>38882.99255583127</v>
      </c>
      <c r="R22" s="9">
        <v>8716.781857451404</v>
      </c>
      <c r="S22" s="9">
        <v>8343.94384449244</v>
      </c>
      <c r="T22" s="29">
        <v>17994</v>
      </c>
      <c r="U22" s="9">
        <v>26237.00980392157</v>
      </c>
      <c r="V22" s="9">
        <v>26700.147058823528</v>
      </c>
      <c r="W22" s="9">
        <v>7048.318725099602</v>
      </c>
      <c r="X22" s="9">
        <v>7306.839805825242</v>
      </c>
      <c r="Y22" s="35">
        <v>16808</v>
      </c>
      <c r="Z22" s="154"/>
      <c r="AA22" s="806" t="s">
        <v>150</v>
      </c>
      <c r="AB22" s="744"/>
      <c r="AC22" s="744"/>
      <c r="AD22" s="104"/>
      <c r="AE22" s="156" t="s">
        <v>378</v>
      </c>
      <c r="AF22" s="162" t="s">
        <v>379</v>
      </c>
      <c r="AG22" s="23">
        <v>8796.166666666666</v>
      </c>
      <c r="AH22" s="23">
        <v>10407.7</v>
      </c>
      <c r="AI22" s="9">
        <v>16062.141666666666</v>
      </c>
      <c r="AJ22" s="9">
        <v>17432.408333333333</v>
      </c>
      <c r="AK22" s="9">
        <v>20455.469696969696</v>
      </c>
      <c r="AL22" s="9">
        <v>20131.434343434343</v>
      </c>
      <c r="AM22" s="41">
        <v>16483</v>
      </c>
      <c r="AN22" s="9">
        <v>5288.720930232558</v>
      </c>
      <c r="AO22" s="3">
        <v>0</v>
      </c>
      <c r="AP22" s="9">
        <v>19525.68</v>
      </c>
      <c r="AQ22" s="9">
        <v>27546</v>
      </c>
      <c r="AR22" s="35">
        <v>14178</v>
      </c>
      <c r="AS22" s="118" t="e">
        <f>#REF!/#REF!</f>
        <v>#REF!</v>
      </c>
      <c r="AT22" s="29" t="s">
        <v>2</v>
      </c>
      <c r="AU22" s="35" t="s">
        <v>2</v>
      </c>
    </row>
    <row r="23" spans="2:47" ht="26.25" customHeight="1">
      <c r="B23" s="146" t="s">
        <v>96</v>
      </c>
      <c r="C23" s="803"/>
      <c r="D23" s="803"/>
      <c r="E23" s="803"/>
      <c r="F23" s="104"/>
      <c r="G23" s="163" t="s">
        <v>380</v>
      </c>
      <c r="H23" s="162" t="s">
        <v>379</v>
      </c>
      <c r="I23" s="9">
        <v>33062.02008032129</v>
      </c>
      <c r="J23" s="9">
        <v>31998.5702811245</v>
      </c>
      <c r="K23" s="9">
        <v>12486.764792899408</v>
      </c>
      <c r="L23" s="9">
        <v>11678.050295857987</v>
      </c>
      <c r="M23" s="29">
        <v>16324</v>
      </c>
      <c r="N23" s="9">
        <v>28393.688841201718</v>
      </c>
      <c r="O23" s="23">
        <v>27649.701716738196</v>
      </c>
      <c r="P23" s="23">
        <v>31359.667493796525</v>
      </c>
      <c r="Q23" s="23">
        <v>30556.722084367244</v>
      </c>
      <c r="R23" s="9">
        <v>5889.697624190065</v>
      </c>
      <c r="S23" s="9">
        <v>5717.29373650108</v>
      </c>
      <c r="T23" s="29">
        <v>13752</v>
      </c>
      <c r="U23" s="9">
        <v>20547.46568627451</v>
      </c>
      <c r="V23" s="9">
        <v>20259.901960784315</v>
      </c>
      <c r="W23" s="9">
        <v>5299.103585657371</v>
      </c>
      <c r="X23" s="9">
        <v>6180.616504854369</v>
      </c>
      <c r="Y23" s="35">
        <v>12748</v>
      </c>
      <c r="Z23" s="146" t="s">
        <v>96</v>
      </c>
      <c r="AA23" s="740"/>
      <c r="AB23" s="740"/>
      <c r="AC23" s="740"/>
      <c r="AD23" s="104"/>
      <c r="AE23" s="163" t="s">
        <v>380</v>
      </c>
      <c r="AF23" s="162" t="s">
        <v>379</v>
      </c>
      <c r="AG23" s="23">
        <v>5639.875</v>
      </c>
      <c r="AH23" s="23">
        <v>5458.075</v>
      </c>
      <c r="AI23" s="9">
        <v>11859.016666666666</v>
      </c>
      <c r="AJ23" s="9">
        <v>11571.358333333334</v>
      </c>
      <c r="AK23" s="9">
        <v>16609.156565656565</v>
      </c>
      <c r="AL23" s="9">
        <v>16307.39898989899</v>
      </c>
      <c r="AM23" s="41">
        <v>13234</v>
      </c>
      <c r="AN23" s="9">
        <v>4483.197674418605</v>
      </c>
      <c r="AO23" s="3">
        <v>0</v>
      </c>
      <c r="AP23" s="9">
        <v>14713.18</v>
      </c>
      <c r="AQ23" s="9">
        <v>21615.72</v>
      </c>
      <c r="AR23" s="35">
        <v>11428</v>
      </c>
      <c r="AS23" s="118" t="e">
        <f>#REF!/#REF!</f>
        <v>#REF!</v>
      </c>
      <c r="AT23" s="29" t="s">
        <v>2</v>
      </c>
      <c r="AU23" s="35" t="s">
        <v>2</v>
      </c>
    </row>
    <row r="24" spans="2:47" ht="26.25" customHeight="1">
      <c r="B24" s="148"/>
      <c r="C24" s="804"/>
      <c r="D24" s="804"/>
      <c r="E24" s="804"/>
      <c r="F24" s="134"/>
      <c r="G24" s="164" t="s">
        <v>381</v>
      </c>
      <c r="H24" s="165" t="s">
        <v>379</v>
      </c>
      <c r="I24" s="10">
        <v>1996.9558232931727</v>
      </c>
      <c r="J24" s="10">
        <v>2113.401606425703</v>
      </c>
      <c r="K24" s="10">
        <v>2866.0399408284025</v>
      </c>
      <c r="L24" s="10">
        <v>2606.173076923077</v>
      </c>
      <c r="M24" s="30">
        <v>4372</v>
      </c>
      <c r="N24" s="10">
        <v>2170.7403433476393</v>
      </c>
      <c r="O24" s="26">
        <v>1670.6158798283261</v>
      </c>
      <c r="P24" s="26">
        <v>10069.523573200993</v>
      </c>
      <c r="Q24" s="26">
        <v>8323.461538461539</v>
      </c>
      <c r="R24" s="10">
        <v>2739.0043196544275</v>
      </c>
      <c r="S24" s="10">
        <v>2541.235421166307</v>
      </c>
      <c r="T24" s="30">
        <v>3583</v>
      </c>
      <c r="U24" s="10">
        <v>5252.612745098039</v>
      </c>
      <c r="V24" s="10">
        <v>6051.730392156863</v>
      </c>
      <c r="W24" s="10">
        <v>1665.0756972111553</v>
      </c>
      <c r="X24" s="10">
        <v>1025.7621359223301</v>
      </c>
      <c r="Y24" s="36">
        <v>3709</v>
      </c>
      <c r="Z24" s="148"/>
      <c r="AA24" s="807"/>
      <c r="AB24" s="807"/>
      <c r="AC24" s="807"/>
      <c r="AD24" s="134"/>
      <c r="AE24" s="164" t="s">
        <v>381</v>
      </c>
      <c r="AF24" s="165" t="s">
        <v>379</v>
      </c>
      <c r="AG24" s="26">
        <v>2726.383333333333</v>
      </c>
      <c r="AH24" s="26">
        <v>2492.5583333333334</v>
      </c>
      <c r="AI24" s="10">
        <v>2101.116666666667</v>
      </c>
      <c r="AJ24" s="10">
        <v>1894.1416666666667</v>
      </c>
      <c r="AK24" s="10">
        <v>3833.631313131313</v>
      </c>
      <c r="AL24" s="10">
        <v>3812.5050505050503</v>
      </c>
      <c r="AM24" s="42">
        <v>2527</v>
      </c>
      <c r="AN24" s="10">
        <v>794.4069767441861</v>
      </c>
      <c r="AO24" s="22">
        <v>0</v>
      </c>
      <c r="AP24" s="10">
        <v>4807.04</v>
      </c>
      <c r="AQ24" s="10">
        <v>5913.94</v>
      </c>
      <c r="AR24" s="36">
        <v>2047</v>
      </c>
      <c r="AS24" s="166" t="e">
        <f>#REF!/#REF!</f>
        <v>#REF!</v>
      </c>
      <c r="AT24" s="30" t="s">
        <v>2</v>
      </c>
      <c r="AU24" s="36" t="s">
        <v>2</v>
      </c>
    </row>
    <row r="25" spans="2:47" ht="26.25" customHeight="1">
      <c r="B25" s="146" t="s">
        <v>97</v>
      </c>
      <c r="C25" s="167" t="s">
        <v>382</v>
      </c>
      <c r="D25" s="104"/>
      <c r="E25" s="104"/>
      <c r="F25" s="104"/>
      <c r="G25" s="104"/>
      <c r="H25" s="143" t="s">
        <v>383</v>
      </c>
      <c r="I25" s="7">
        <v>8.681607514976323</v>
      </c>
      <c r="J25" s="7">
        <v>10.345542334619479</v>
      </c>
      <c r="K25" s="7">
        <v>6.348590250308366</v>
      </c>
      <c r="L25" s="7">
        <v>8.43660586847635</v>
      </c>
      <c r="M25" s="31" t="s">
        <v>2</v>
      </c>
      <c r="N25" s="24">
        <v>5.4047763285157755</v>
      </c>
      <c r="O25" s="24">
        <v>10.446695690221576</v>
      </c>
      <c r="P25" s="24">
        <v>10.08452253582319</v>
      </c>
      <c r="Q25" s="24">
        <v>32.49310240291252</v>
      </c>
      <c r="R25" s="7">
        <v>6.045652438083333</v>
      </c>
      <c r="S25" s="7">
        <v>6.034293548728444</v>
      </c>
      <c r="T25" s="31" t="s">
        <v>2</v>
      </c>
      <c r="U25" s="7">
        <v>10.167593154368442</v>
      </c>
      <c r="V25" s="7">
        <v>10.719605628643816</v>
      </c>
      <c r="W25" s="7">
        <v>15.244358355683104</v>
      </c>
      <c r="X25" s="7">
        <v>14.57037779814398</v>
      </c>
      <c r="Y25" s="37" t="s">
        <v>2</v>
      </c>
      <c r="Z25" s="146" t="s">
        <v>97</v>
      </c>
      <c r="AA25" s="167" t="s">
        <v>382</v>
      </c>
      <c r="AB25" s="104"/>
      <c r="AC25" s="104"/>
      <c r="AD25" s="104"/>
      <c r="AE25" s="104"/>
      <c r="AF25" s="143" t="s">
        <v>383</v>
      </c>
      <c r="AG25" s="24">
        <v>17.138649731110398</v>
      </c>
      <c r="AH25" s="24">
        <v>24.326268469898647</v>
      </c>
      <c r="AI25" s="7">
        <v>8.799612811544257</v>
      </c>
      <c r="AJ25" s="7">
        <v>17.661185440702848</v>
      </c>
      <c r="AK25" s="7">
        <v>14.923698460325424</v>
      </c>
      <c r="AL25" s="7">
        <v>16.10801023237924</v>
      </c>
      <c r="AM25" s="43" t="s">
        <v>2</v>
      </c>
      <c r="AN25" s="7">
        <v>120.91458038016363</v>
      </c>
      <c r="AO25" s="3">
        <v>0</v>
      </c>
      <c r="AP25" s="7">
        <v>13.554751171635626</v>
      </c>
      <c r="AQ25" s="7">
        <v>20.590162830154522</v>
      </c>
      <c r="AR25" s="37" t="s">
        <v>2</v>
      </c>
      <c r="AS25" s="168" t="e">
        <f>AS26/#REF!*100</f>
        <v>#REF!</v>
      </c>
      <c r="AT25" s="31" t="s">
        <v>2</v>
      </c>
      <c r="AU25" s="37" t="s">
        <v>2</v>
      </c>
    </row>
    <row r="26" spans="2:47" ht="26.25" customHeight="1">
      <c r="B26" s="142"/>
      <c r="C26" s="805" t="s">
        <v>384</v>
      </c>
      <c r="D26" s="805"/>
      <c r="E26" s="805"/>
      <c r="F26" s="805"/>
      <c r="G26" s="805"/>
      <c r="H26" s="143" t="s">
        <v>385</v>
      </c>
      <c r="I26" s="9">
        <v>845969</v>
      </c>
      <c r="J26" s="9">
        <v>979766</v>
      </c>
      <c r="K26" s="9">
        <v>716408</v>
      </c>
      <c r="L26" s="9">
        <v>817117</v>
      </c>
      <c r="M26" s="29" t="s">
        <v>2</v>
      </c>
      <c r="N26" s="23">
        <v>431902</v>
      </c>
      <c r="O26" s="23">
        <v>813917</v>
      </c>
      <c r="P26" s="9">
        <v>850000</v>
      </c>
      <c r="Q26" s="9">
        <v>2799620</v>
      </c>
      <c r="R26" s="9">
        <v>471639</v>
      </c>
      <c r="S26" s="9">
        <v>445939</v>
      </c>
      <c r="T26" s="31" t="s">
        <v>2</v>
      </c>
      <c r="U26" s="9">
        <v>280870</v>
      </c>
      <c r="V26" s="9">
        <v>280948</v>
      </c>
      <c r="W26" s="9">
        <v>502978</v>
      </c>
      <c r="X26" s="9">
        <v>506676</v>
      </c>
      <c r="Y26" s="37" t="s">
        <v>2</v>
      </c>
      <c r="Z26" s="142"/>
      <c r="AA26" s="805" t="s">
        <v>384</v>
      </c>
      <c r="AB26" s="805"/>
      <c r="AC26" s="805"/>
      <c r="AD26" s="805"/>
      <c r="AE26" s="805"/>
      <c r="AF26" s="143" t="s">
        <v>385</v>
      </c>
      <c r="AG26" s="9">
        <v>197271</v>
      </c>
      <c r="AH26" s="9">
        <v>254986</v>
      </c>
      <c r="AI26" s="9">
        <v>153816</v>
      </c>
      <c r="AJ26" s="9">
        <v>253130</v>
      </c>
      <c r="AK26" s="9">
        <v>395959</v>
      </c>
      <c r="AL26" s="9">
        <v>361000</v>
      </c>
      <c r="AM26" s="43" t="s">
        <v>2</v>
      </c>
      <c r="AN26" s="9">
        <v>541655</v>
      </c>
      <c r="AO26" s="3">
        <v>0</v>
      </c>
      <c r="AP26" s="9">
        <v>109270</v>
      </c>
      <c r="AQ26" s="9">
        <v>146722</v>
      </c>
      <c r="AR26" s="37" t="s">
        <v>2</v>
      </c>
      <c r="AS26" s="118" t="e">
        <f>#REF!</f>
        <v>#REF!</v>
      </c>
      <c r="AT26" s="29" t="s">
        <v>2</v>
      </c>
      <c r="AU26" s="37" t="s">
        <v>2</v>
      </c>
    </row>
    <row r="27" spans="2:47" ht="26.25" customHeight="1">
      <c r="B27" s="154"/>
      <c r="C27" s="805" t="s">
        <v>386</v>
      </c>
      <c r="D27" s="805"/>
      <c r="E27" s="805"/>
      <c r="F27" s="805"/>
      <c r="G27" s="805"/>
      <c r="H27" s="143" t="s">
        <v>387</v>
      </c>
      <c r="I27" s="9">
        <v>593370</v>
      </c>
      <c r="J27" s="9">
        <v>800296</v>
      </c>
      <c r="K27" s="9">
        <v>69111</v>
      </c>
      <c r="L27" s="9">
        <v>81758</v>
      </c>
      <c r="M27" s="29" t="s">
        <v>2</v>
      </c>
      <c r="N27" s="23">
        <v>371110</v>
      </c>
      <c r="O27" s="23">
        <v>400169</v>
      </c>
      <c r="P27" s="9">
        <v>0</v>
      </c>
      <c r="Q27" s="9">
        <v>0</v>
      </c>
      <c r="R27" s="9">
        <v>18619</v>
      </c>
      <c r="S27" s="9">
        <v>38747</v>
      </c>
      <c r="T27" s="31" t="s">
        <v>2</v>
      </c>
      <c r="U27" s="9">
        <v>128600</v>
      </c>
      <c r="V27" s="9">
        <v>128067</v>
      </c>
      <c r="W27" s="9">
        <v>65911</v>
      </c>
      <c r="X27" s="9">
        <v>210330</v>
      </c>
      <c r="Y27" s="37" t="s">
        <v>2</v>
      </c>
      <c r="Z27" s="154"/>
      <c r="AA27" s="805" t="s">
        <v>386</v>
      </c>
      <c r="AB27" s="805"/>
      <c r="AC27" s="805"/>
      <c r="AD27" s="805"/>
      <c r="AE27" s="805"/>
      <c r="AF27" s="143" t="s">
        <v>387</v>
      </c>
      <c r="AG27" s="9">
        <v>33475</v>
      </c>
      <c r="AH27" s="9">
        <v>31216</v>
      </c>
      <c r="AI27" s="9">
        <v>50639</v>
      </c>
      <c r="AJ27" s="9">
        <v>44643</v>
      </c>
      <c r="AK27" s="9">
        <v>143607</v>
      </c>
      <c r="AL27" s="9">
        <v>223000</v>
      </c>
      <c r="AM27" s="43" t="s">
        <v>2</v>
      </c>
      <c r="AN27" s="9">
        <v>28948</v>
      </c>
      <c r="AO27" s="3">
        <v>0</v>
      </c>
      <c r="AP27" s="169">
        <v>58523</v>
      </c>
      <c r="AQ27" s="169">
        <v>61677</v>
      </c>
      <c r="AR27" s="37" t="s">
        <v>2</v>
      </c>
      <c r="AS27" s="118" t="e">
        <f>#REF!</f>
        <v>#REF!</v>
      </c>
      <c r="AT27" s="29" t="s">
        <v>2</v>
      </c>
      <c r="AU27" s="37" t="s">
        <v>2</v>
      </c>
    </row>
    <row r="28" spans="2:47" ht="26.25" customHeight="1">
      <c r="B28" s="142"/>
      <c r="C28" s="104"/>
      <c r="D28" s="104"/>
      <c r="E28" s="104"/>
      <c r="F28" s="170" t="s">
        <v>388</v>
      </c>
      <c r="G28" s="141" t="s">
        <v>389</v>
      </c>
      <c r="H28" s="149" t="s">
        <v>390</v>
      </c>
      <c r="I28" s="10">
        <v>1439339</v>
      </c>
      <c r="J28" s="10">
        <v>1780062</v>
      </c>
      <c r="K28" s="10">
        <v>785519</v>
      </c>
      <c r="L28" s="10">
        <v>898875</v>
      </c>
      <c r="M28" s="30" t="s">
        <v>2</v>
      </c>
      <c r="N28" s="171">
        <v>803012</v>
      </c>
      <c r="O28" s="26">
        <v>1214086</v>
      </c>
      <c r="P28" s="26">
        <v>850000</v>
      </c>
      <c r="Q28" s="26">
        <v>2799620</v>
      </c>
      <c r="R28" s="10">
        <v>490258</v>
      </c>
      <c r="S28" s="10">
        <v>484686</v>
      </c>
      <c r="T28" s="33" t="s">
        <v>2</v>
      </c>
      <c r="U28" s="10">
        <v>409470</v>
      </c>
      <c r="V28" s="10">
        <v>409015</v>
      </c>
      <c r="W28" s="10">
        <v>568889</v>
      </c>
      <c r="X28" s="10">
        <v>717006</v>
      </c>
      <c r="Y28" s="38" t="s">
        <v>2</v>
      </c>
      <c r="Z28" s="142"/>
      <c r="AA28" s="104"/>
      <c r="AB28" s="104"/>
      <c r="AC28" s="104"/>
      <c r="AD28" s="170" t="s">
        <v>388</v>
      </c>
      <c r="AE28" s="141" t="s">
        <v>389</v>
      </c>
      <c r="AF28" s="149" t="s">
        <v>390</v>
      </c>
      <c r="AG28" s="10">
        <v>230746</v>
      </c>
      <c r="AH28" s="10">
        <v>286202</v>
      </c>
      <c r="AI28" s="10">
        <v>204455</v>
      </c>
      <c r="AJ28" s="10">
        <v>297773</v>
      </c>
      <c r="AK28" s="10">
        <v>539566</v>
      </c>
      <c r="AL28" s="10">
        <v>584000</v>
      </c>
      <c r="AM28" s="44" t="s">
        <v>2</v>
      </c>
      <c r="AN28" s="10">
        <v>570603</v>
      </c>
      <c r="AO28" s="22">
        <v>0</v>
      </c>
      <c r="AP28" s="10">
        <v>167793</v>
      </c>
      <c r="AQ28" s="10">
        <v>208399</v>
      </c>
      <c r="AR28" s="38" t="s">
        <v>2</v>
      </c>
      <c r="AS28" s="166" t="e">
        <f>AS26+AS27</f>
        <v>#REF!</v>
      </c>
      <c r="AT28" s="30" t="s">
        <v>2</v>
      </c>
      <c r="AU28" s="38" t="s">
        <v>2</v>
      </c>
    </row>
    <row r="29" spans="2:47" ht="26.25" customHeight="1">
      <c r="B29" s="154"/>
      <c r="C29" s="740" t="s">
        <v>391</v>
      </c>
      <c r="D29" s="740"/>
      <c r="E29" s="740"/>
      <c r="F29" s="740"/>
      <c r="G29" s="740"/>
      <c r="H29" s="143" t="s">
        <v>392</v>
      </c>
      <c r="I29" s="9">
        <v>822714</v>
      </c>
      <c r="J29" s="9">
        <v>799084</v>
      </c>
      <c r="K29" s="9">
        <v>699560</v>
      </c>
      <c r="L29" s="9">
        <v>697122</v>
      </c>
      <c r="M29" s="29" t="s">
        <v>2</v>
      </c>
      <c r="N29" s="9">
        <v>584079</v>
      </c>
      <c r="O29" s="23">
        <v>578972</v>
      </c>
      <c r="P29" s="23">
        <v>696565</v>
      </c>
      <c r="Q29" s="23">
        <v>814538</v>
      </c>
      <c r="R29" s="9">
        <v>327609</v>
      </c>
      <c r="S29" s="9">
        <v>304550</v>
      </c>
      <c r="T29" s="31" t="s">
        <v>2</v>
      </c>
      <c r="U29" s="9">
        <v>179558</v>
      </c>
      <c r="V29" s="9">
        <v>177297</v>
      </c>
      <c r="W29" s="9">
        <v>135238</v>
      </c>
      <c r="X29" s="9">
        <v>131971</v>
      </c>
      <c r="Y29" s="37" t="s">
        <v>2</v>
      </c>
      <c r="Z29" s="154"/>
      <c r="AA29" s="740" t="s">
        <v>391</v>
      </c>
      <c r="AB29" s="740"/>
      <c r="AC29" s="740"/>
      <c r="AD29" s="740"/>
      <c r="AE29" s="740"/>
      <c r="AF29" s="143" t="s">
        <v>392</v>
      </c>
      <c r="AG29" s="23">
        <v>89893</v>
      </c>
      <c r="AH29" s="23">
        <v>99115</v>
      </c>
      <c r="AI29" s="9">
        <v>135062</v>
      </c>
      <c r="AJ29" s="9">
        <v>136244</v>
      </c>
      <c r="AK29" s="9">
        <v>126430</v>
      </c>
      <c r="AL29" s="9">
        <v>125860</v>
      </c>
      <c r="AM29" s="43" t="s">
        <v>2</v>
      </c>
      <c r="AN29" s="9">
        <v>50770</v>
      </c>
      <c r="AO29" s="3">
        <v>0</v>
      </c>
      <c r="AP29" s="9">
        <v>48613</v>
      </c>
      <c r="AQ29" s="9">
        <v>69543</v>
      </c>
      <c r="AR29" s="37" t="s">
        <v>2</v>
      </c>
      <c r="AS29" s="118">
        <v>14332</v>
      </c>
      <c r="AT29" s="29" t="s">
        <v>2</v>
      </c>
      <c r="AU29" s="37" t="s">
        <v>2</v>
      </c>
    </row>
    <row r="30" spans="2:47" ht="26.25" customHeight="1">
      <c r="B30" s="142"/>
      <c r="C30" s="740" t="s">
        <v>393</v>
      </c>
      <c r="D30" s="740"/>
      <c r="E30" s="740"/>
      <c r="F30" s="740"/>
      <c r="G30" s="740"/>
      <c r="H30" s="143" t="s">
        <v>394</v>
      </c>
      <c r="I30" s="9">
        <v>154438</v>
      </c>
      <c r="J30" s="9">
        <v>183667</v>
      </c>
      <c r="K30" s="9">
        <v>159118</v>
      </c>
      <c r="L30" s="9">
        <v>200879</v>
      </c>
      <c r="M30" s="29" t="s">
        <v>2</v>
      </c>
      <c r="N30" s="9">
        <v>153371</v>
      </c>
      <c r="O30" s="23">
        <v>157176</v>
      </c>
      <c r="P30" s="23">
        <v>159139</v>
      </c>
      <c r="Q30" s="23">
        <v>198126</v>
      </c>
      <c r="R30" s="9">
        <v>111322</v>
      </c>
      <c r="S30" s="9">
        <v>111132</v>
      </c>
      <c r="T30" s="31" t="s">
        <v>2</v>
      </c>
      <c r="U30" s="9">
        <v>74358</v>
      </c>
      <c r="V30" s="9">
        <v>77576</v>
      </c>
      <c r="W30" s="9">
        <v>74950</v>
      </c>
      <c r="X30" s="9">
        <v>81327</v>
      </c>
      <c r="Y30" s="37" t="s">
        <v>2</v>
      </c>
      <c r="Z30" s="142"/>
      <c r="AA30" s="740" t="s">
        <v>393</v>
      </c>
      <c r="AB30" s="740"/>
      <c r="AC30" s="740"/>
      <c r="AD30" s="740"/>
      <c r="AE30" s="740"/>
      <c r="AF30" s="143" t="s">
        <v>394</v>
      </c>
      <c r="AG30" s="23">
        <v>45656</v>
      </c>
      <c r="AH30" s="23">
        <v>31873</v>
      </c>
      <c r="AI30" s="9">
        <v>25300</v>
      </c>
      <c r="AJ30" s="9">
        <v>28057</v>
      </c>
      <c r="AK30" s="9">
        <v>56364</v>
      </c>
      <c r="AL30" s="9">
        <v>47310</v>
      </c>
      <c r="AM30" s="43" t="s">
        <v>2</v>
      </c>
      <c r="AN30" s="9">
        <v>30032</v>
      </c>
      <c r="AO30" s="3">
        <v>0</v>
      </c>
      <c r="AP30" s="9">
        <v>26135</v>
      </c>
      <c r="AQ30" s="9">
        <v>31761</v>
      </c>
      <c r="AR30" s="37" t="s">
        <v>2</v>
      </c>
      <c r="AS30" s="118">
        <v>15837</v>
      </c>
      <c r="AT30" s="29" t="s">
        <v>2</v>
      </c>
      <c r="AU30" s="37" t="s">
        <v>2</v>
      </c>
    </row>
    <row r="31" spans="2:47" ht="26.25" customHeight="1">
      <c r="B31" s="154"/>
      <c r="C31" s="104"/>
      <c r="D31" s="104"/>
      <c r="E31" s="104"/>
      <c r="F31" s="170" t="s">
        <v>388</v>
      </c>
      <c r="G31" s="141" t="s">
        <v>395</v>
      </c>
      <c r="H31" s="149" t="s">
        <v>396</v>
      </c>
      <c r="I31" s="10">
        <v>977152</v>
      </c>
      <c r="J31" s="10">
        <v>982751</v>
      </c>
      <c r="K31" s="10">
        <v>858678</v>
      </c>
      <c r="L31" s="10">
        <v>898001</v>
      </c>
      <c r="M31" s="30" t="s">
        <v>2</v>
      </c>
      <c r="N31" s="10">
        <v>737450</v>
      </c>
      <c r="O31" s="26">
        <v>736148</v>
      </c>
      <c r="P31" s="26">
        <v>855704</v>
      </c>
      <c r="Q31" s="26">
        <v>1012664</v>
      </c>
      <c r="R31" s="10">
        <v>438931</v>
      </c>
      <c r="S31" s="10">
        <v>415682</v>
      </c>
      <c r="T31" s="33" t="s">
        <v>2</v>
      </c>
      <c r="U31" s="10">
        <v>253916</v>
      </c>
      <c r="V31" s="10">
        <v>254873</v>
      </c>
      <c r="W31" s="10">
        <v>210188</v>
      </c>
      <c r="X31" s="10">
        <v>213298</v>
      </c>
      <c r="Y31" s="38" t="s">
        <v>2</v>
      </c>
      <c r="Z31" s="154"/>
      <c r="AA31" s="104"/>
      <c r="AB31" s="104"/>
      <c r="AC31" s="104"/>
      <c r="AD31" s="170" t="s">
        <v>388</v>
      </c>
      <c r="AE31" s="141" t="s">
        <v>395</v>
      </c>
      <c r="AF31" s="149" t="s">
        <v>396</v>
      </c>
      <c r="AG31" s="26">
        <v>135549</v>
      </c>
      <c r="AH31" s="26">
        <v>130988</v>
      </c>
      <c r="AI31" s="10">
        <v>160362</v>
      </c>
      <c r="AJ31" s="10">
        <v>164301</v>
      </c>
      <c r="AK31" s="10">
        <v>182794</v>
      </c>
      <c r="AL31" s="10">
        <v>173170</v>
      </c>
      <c r="AM31" s="44" t="s">
        <v>2</v>
      </c>
      <c r="AN31" s="10">
        <v>80802</v>
      </c>
      <c r="AO31" s="22">
        <v>0</v>
      </c>
      <c r="AP31" s="10">
        <v>74748</v>
      </c>
      <c r="AQ31" s="10">
        <v>101304</v>
      </c>
      <c r="AR31" s="38" t="s">
        <v>2</v>
      </c>
      <c r="AS31" s="166">
        <f>AS29+AS30</f>
        <v>30169</v>
      </c>
      <c r="AT31" s="30" t="s">
        <v>2</v>
      </c>
      <c r="AU31" s="38" t="s">
        <v>2</v>
      </c>
    </row>
    <row r="32" spans="2:47" ht="26.25" customHeight="1" thickBot="1">
      <c r="B32" s="172"/>
      <c r="C32" s="173"/>
      <c r="D32" s="173"/>
      <c r="E32" s="173"/>
      <c r="F32" s="174" t="s">
        <v>397</v>
      </c>
      <c r="G32" s="173"/>
      <c r="H32" s="175"/>
      <c r="I32" s="176">
        <v>462187</v>
      </c>
      <c r="J32" s="176">
        <v>797311</v>
      </c>
      <c r="K32" s="646">
        <v>-73159</v>
      </c>
      <c r="L32" s="176">
        <v>874</v>
      </c>
      <c r="M32" s="32" t="s">
        <v>2</v>
      </c>
      <c r="N32" s="176">
        <v>65562</v>
      </c>
      <c r="O32" s="177">
        <v>477938</v>
      </c>
      <c r="P32" s="645">
        <v>-5704</v>
      </c>
      <c r="Q32" s="177">
        <v>1786956</v>
      </c>
      <c r="R32" s="176">
        <v>51327</v>
      </c>
      <c r="S32" s="176">
        <v>69004</v>
      </c>
      <c r="T32" s="32" t="s">
        <v>2</v>
      </c>
      <c r="U32" s="176">
        <v>155554</v>
      </c>
      <c r="V32" s="176">
        <v>154142</v>
      </c>
      <c r="W32" s="176">
        <v>358701</v>
      </c>
      <c r="X32" s="176">
        <v>503708</v>
      </c>
      <c r="Y32" s="39" t="s">
        <v>2</v>
      </c>
      <c r="Z32" s="172"/>
      <c r="AA32" s="173"/>
      <c r="AB32" s="173"/>
      <c r="AC32" s="173"/>
      <c r="AD32" s="174" t="s">
        <v>397</v>
      </c>
      <c r="AE32" s="173"/>
      <c r="AF32" s="175"/>
      <c r="AG32" s="177">
        <v>95197</v>
      </c>
      <c r="AH32" s="177">
        <v>155214</v>
      </c>
      <c r="AI32" s="176">
        <v>44093</v>
      </c>
      <c r="AJ32" s="176">
        <v>133472</v>
      </c>
      <c r="AK32" s="176">
        <v>356772</v>
      </c>
      <c r="AL32" s="176">
        <v>410830</v>
      </c>
      <c r="AM32" s="45" t="s">
        <v>2</v>
      </c>
      <c r="AN32" s="176">
        <v>489801</v>
      </c>
      <c r="AO32" s="178">
        <v>0</v>
      </c>
      <c r="AP32" s="177">
        <v>93045</v>
      </c>
      <c r="AQ32" s="176">
        <v>107095</v>
      </c>
      <c r="AR32" s="39" t="s">
        <v>2</v>
      </c>
      <c r="AS32" s="179" t="e">
        <f>AS28-AS31</f>
        <v>#REF!</v>
      </c>
      <c r="AT32" s="32" t="s">
        <v>2</v>
      </c>
      <c r="AU32" s="39" t="s">
        <v>2</v>
      </c>
    </row>
    <row r="33" spans="2:26" ht="18.75" customHeight="1">
      <c r="B33" s="180"/>
      <c r="Z33" s="180"/>
    </row>
  </sheetData>
  <mergeCells count="28">
    <mergeCell ref="N3:O3"/>
    <mergeCell ref="Q3:R3"/>
    <mergeCell ref="F7:G7"/>
    <mergeCell ref="F8:G8"/>
    <mergeCell ref="AA6:AC8"/>
    <mergeCell ref="AD6:AE6"/>
    <mergeCell ref="AD7:AE7"/>
    <mergeCell ref="AD8:AE8"/>
    <mergeCell ref="AA29:AE29"/>
    <mergeCell ref="AA30:AE30"/>
    <mergeCell ref="AA22:AC24"/>
    <mergeCell ref="AA26:AE26"/>
    <mergeCell ref="AA27:AE27"/>
    <mergeCell ref="C29:G29"/>
    <mergeCell ref="C30:G30"/>
    <mergeCell ref="C22:E24"/>
    <mergeCell ref="C26:G26"/>
    <mergeCell ref="C27:G27"/>
    <mergeCell ref="AI4:AJ4"/>
    <mergeCell ref="AG4:AH4"/>
    <mergeCell ref="C14:E16"/>
    <mergeCell ref="F6:G6"/>
    <mergeCell ref="C6:E8"/>
    <mergeCell ref="C9:G9"/>
    <mergeCell ref="C10:G10"/>
    <mergeCell ref="AA14:AC16"/>
    <mergeCell ref="AA9:AE9"/>
    <mergeCell ref="AA10:AE10"/>
  </mergeCells>
  <printOptions/>
  <pageMargins left="0.78" right="0.78" top="1" bottom="0.984251968503937" header="0.5118110236220472" footer="0.5118110236220472"/>
  <pageSetup blackAndWhite="1" horizontalDpi="600" verticalDpi="600" orientation="portrait" paperSize="9" scale="87" r:id="rId2"/>
  <colBreaks count="3" manualBreakCount="3">
    <brk id="15" max="31" man="1"/>
    <brk id="25" max="65535" man="1"/>
    <brk id="39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2124"/>
  <sheetViews>
    <sheetView view="pageBreakPreview" zoomScale="70" zoomScaleSheetLayoutView="70" workbookViewId="0" topLeftCell="A1">
      <pane xSplit="7" ySplit="5" topLeftCell="H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32" sqref="H32"/>
    </sheetView>
  </sheetViews>
  <sheetFormatPr defaultColWidth="8.796875" defaultRowHeight="14.25"/>
  <cols>
    <col min="1" max="1" width="3.3984375" style="452" customWidth="1"/>
    <col min="2" max="2" width="3.09765625" style="576" customWidth="1"/>
    <col min="3" max="3" width="2.09765625" style="452" customWidth="1"/>
    <col min="4" max="4" width="1.203125" style="452" customWidth="1"/>
    <col min="5" max="5" width="12.59765625" style="452" customWidth="1"/>
    <col min="6" max="6" width="2.09765625" style="452" customWidth="1"/>
    <col min="7" max="7" width="4.69921875" style="576" customWidth="1"/>
    <col min="8" max="10" width="10.3984375" style="452" customWidth="1"/>
    <col min="11" max="12" width="10.5" style="452" customWidth="1"/>
    <col min="13" max="13" width="11" style="452" customWidth="1"/>
    <col min="14" max="14" width="11" style="452" hidden="1" customWidth="1"/>
    <col min="15" max="16384" width="11" style="452" customWidth="1"/>
  </cols>
  <sheetData>
    <row r="1" spans="1:38" ht="17.25">
      <c r="A1" s="452" t="s">
        <v>144</v>
      </c>
      <c r="B1" s="449" t="s">
        <v>589</v>
      </c>
      <c r="C1" s="450"/>
      <c r="D1" s="450"/>
      <c r="E1" s="450"/>
      <c r="F1" s="450"/>
      <c r="G1" s="45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</row>
    <row r="2" spans="2:38" ht="9" customHeight="1" thickBot="1">
      <c r="B2" s="448"/>
      <c r="C2" s="401"/>
      <c r="D2" s="401"/>
      <c r="E2" s="401"/>
      <c r="F2" s="401"/>
      <c r="G2" s="448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</row>
    <row r="3" spans="2:38" ht="18.75" customHeight="1">
      <c r="B3" s="483" t="s">
        <v>590</v>
      </c>
      <c r="C3" s="292"/>
      <c r="D3" s="292"/>
      <c r="E3" s="453"/>
      <c r="F3" s="661" t="s">
        <v>229</v>
      </c>
      <c r="G3" s="662"/>
      <c r="H3" s="454"/>
      <c r="I3" s="455"/>
      <c r="J3" s="455"/>
      <c r="K3" s="455"/>
      <c r="L3" s="455"/>
      <c r="M3" s="455"/>
      <c r="N3" s="456" t="s">
        <v>188</v>
      </c>
      <c r="O3" s="455"/>
      <c r="P3" s="455"/>
      <c r="Q3" s="185"/>
      <c r="R3" s="691" t="s">
        <v>190</v>
      </c>
      <c r="S3" s="691" t="s">
        <v>191</v>
      </c>
      <c r="T3" s="457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</row>
    <row r="4" spans="2:38" ht="18.75" customHeight="1">
      <c r="B4" s="692"/>
      <c r="C4" s="658"/>
      <c r="D4" s="658"/>
      <c r="E4" s="405"/>
      <c r="F4" s="658"/>
      <c r="G4" s="656"/>
      <c r="H4" s="458" t="s">
        <v>285</v>
      </c>
      <c r="I4" s="459" t="s">
        <v>286</v>
      </c>
      <c r="J4" s="459" t="s">
        <v>287</v>
      </c>
      <c r="K4" s="459" t="s">
        <v>288</v>
      </c>
      <c r="L4" s="459" t="s">
        <v>289</v>
      </c>
      <c r="M4" s="459" t="s">
        <v>185</v>
      </c>
      <c r="N4" s="459" t="s">
        <v>187</v>
      </c>
      <c r="O4" s="459" t="s">
        <v>189</v>
      </c>
      <c r="P4" s="459" t="s">
        <v>208</v>
      </c>
      <c r="Q4" s="459" t="s">
        <v>210</v>
      </c>
      <c r="R4" s="659"/>
      <c r="S4" s="659"/>
      <c r="T4" s="460" t="s">
        <v>290</v>
      </c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</row>
    <row r="5" spans="2:38" ht="18.75" customHeight="1">
      <c r="B5" s="693"/>
      <c r="C5" s="657"/>
      <c r="D5" s="657"/>
      <c r="E5" s="461"/>
      <c r="F5" s="657"/>
      <c r="G5" s="655"/>
      <c r="H5" s="463"/>
      <c r="I5" s="464"/>
      <c r="J5" s="464"/>
      <c r="K5" s="464"/>
      <c r="L5" s="464"/>
      <c r="M5" s="465" t="s">
        <v>186</v>
      </c>
      <c r="N5" s="464"/>
      <c r="O5" s="464"/>
      <c r="P5" s="466" t="s">
        <v>209</v>
      </c>
      <c r="Q5" s="466" t="s">
        <v>211</v>
      </c>
      <c r="R5" s="660"/>
      <c r="S5" s="660"/>
      <c r="T5" s="467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</row>
    <row r="6" spans="2:38" ht="18.75" customHeight="1">
      <c r="B6" s="468" t="s">
        <v>591</v>
      </c>
      <c r="C6" s="694" t="s">
        <v>592</v>
      </c>
      <c r="D6" s="694"/>
      <c r="E6" s="694"/>
      <c r="F6" s="694"/>
      <c r="G6" s="695"/>
      <c r="H6" s="469" t="s">
        <v>593</v>
      </c>
      <c r="I6" s="459" t="s">
        <v>594</v>
      </c>
      <c r="J6" s="186" t="s">
        <v>595</v>
      </c>
      <c r="K6" s="469" t="s">
        <v>596</v>
      </c>
      <c r="L6" s="469" t="s">
        <v>597</v>
      </c>
      <c r="M6" s="469" t="s">
        <v>598</v>
      </c>
      <c r="N6" s="469"/>
      <c r="O6" s="469" t="s">
        <v>599</v>
      </c>
      <c r="P6" s="469" t="s">
        <v>600</v>
      </c>
      <c r="Q6" s="469" t="s">
        <v>601</v>
      </c>
      <c r="R6" s="469">
        <v>22204</v>
      </c>
      <c r="S6" s="469" t="s">
        <v>602</v>
      </c>
      <c r="T6" s="566" t="s">
        <v>603</v>
      </c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</row>
    <row r="7" spans="2:38" ht="18.75" customHeight="1">
      <c r="B7" s="468" t="s">
        <v>604</v>
      </c>
      <c r="C7" s="696" t="s">
        <v>605</v>
      </c>
      <c r="D7" s="696"/>
      <c r="E7" s="696"/>
      <c r="F7" s="696"/>
      <c r="G7" s="697"/>
      <c r="H7" s="469" t="s">
        <v>606</v>
      </c>
      <c r="I7" s="469" t="s">
        <v>607</v>
      </c>
      <c r="J7" s="469" t="s">
        <v>608</v>
      </c>
      <c r="K7" s="469" t="s">
        <v>609</v>
      </c>
      <c r="L7" s="469" t="s">
        <v>610</v>
      </c>
      <c r="M7" s="469" t="s">
        <v>611</v>
      </c>
      <c r="N7" s="469"/>
      <c r="O7" s="469" t="s">
        <v>612</v>
      </c>
      <c r="P7" s="469" t="s">
        <v>611</v>
      </c>
      <c r="Q7" s="469" t="s">
        <v>613</v>
      </c>
      <c r="R7" s="469" t="s">
        <v>606</v>
      </c>
      <c r="S7" s="469" t="s">
        <v>611</v>
      </c>
      <c r="T7" s="566" t="s">
        <v>614</v>
      </c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</row>
    <row r="8" spans="2:38" ht="18.75" customHeight="1">
      <c r="B8" s="468" t="s">
        <v>615</v>
      </c>
      <c r="C8" s="696" t="s">
        <v>616</v>
      </c>
      <c r="D8" s="696"/>
      <c r="E8" s="696"/>
      <c r="F8" s="696"/>
      <c r="G8" s="697"/>
      <c r="H8" s="470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2"/>
      <c r="T8" s="567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</row>
    <row r="9" spans="2:38" ht="18.75" customHeight="1">
      <c r="B9" s="473"/>
      <c r="C9" s="474" t="s">
        <v>617</v>
      </c>
      <c r="D9" s="696" t="s">
        <v>618</v>
      </c>
      <c r="E9" s="696"/>
      <c r="F9" s="696"/>
      <c r="G9" s="475" t="s">
        <v>152</v>
      </c>
      <c r="H9" s="476">
        <v>488</v>
      </c>
      <c r="I9" s="477">
        <v>456</v>
      </c>
      <c r="J9" s="477">
        <v>520</v>
      </c>
      <c r="K9" s="477">
        <v>403</v>
      </c>
      <c r="L9" s="477">
        <v>164</v>
      </c>
      <c r="M9" s="477">
        <v>50</v>
      </c>
      <c r="N9" s="477"/>
      <c r="O9" s="477">
        <v>206</v>
      </c>
      <c r="P9" s="477">
        <v>120</v>
      </c>
      <c r="Q9" s="477">
        <v>120</v>
      </c>
      <c r="R9" s="477">
        <v>394</v>
      </c>
      <c r="S9" s="478">
        <v>141</v>
      </c>
      <c r="T9" s="568">
        <v>3062</v>
      </c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</row>
    <row r="10" spans="2:38" ht="18.75" customHeight="1">
      <c r="B10" s="473"/>
      <c r="C10" s="474"/>
      <c r="D10" s="696" t="s">
        <v>174</v>
      </c>
      <c r="E10" s="696"/>
      <c r="F10" s="696"/>
      <c r="G10" s="475" t="s">
        <v>152</v>
      </c>
      <c r="H10" s="476">
        <v>0</v>
      </c>
      <c r="I10" s="477">
        <v>0</v>
      </c>
      <c r="J10" s="477">
        <v>156</v>
      </c>
      <c r="K10" s="477">
        <v>0</v>
      </c>
      <c r="L10" s="477">
        <v>40</v>
      </c>
      <c r="M10" s="479" t="s">
        <v>619</v>
      </c>
      <c r="N10" s="477"/>
      <c r="O10" s="477">
        <v>0</v>
      </c>
      <c r="P10" s="477">
        <v>0</v>
      </c>
      <c r="Q10" s="477">
        <v>0</v>
      </c>
      <c r="R10" s="477">
        <v>44</v>
      </c>
      <c r="S10" s="478">
        <v>57</v>
      </c>
      <c r="T10" s="568">
        <v>297</v>
      </c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</row>
    <row r="11" spans="2:38" ht="18.75" customHeight="1">
      <c r="B11" s="468"/>
      <c r="C11" s="480" t="s">
        <v>103</v>
      </c>
      <c r="D11" s="696" t="s">
        <v>620</v>
      </c>
      <c r="E11" s="696"/>
      <c r="F11" s="696"/>
      <c r="G11" s="475" t="s">
        <v>152</v>
      </c>
      <c r="H11" s="476">
        <v>10</v>
      </c>
      <c r="I11" s="477">
        <v>10</v>
      </c>
      <c r="J11" s="477">
        <v>0</v>
      </c>
      <c r="K11" s="477">
        <v>0</v>
      </c>
      <c r="L11" s="477">
        <v>0</v>
      </c>
      <c r="M11" s="477">
        <v>0</v>
      </c>
      <c r="N11" s="477"/>
      <c r="O11" s="477">
        <v>0</v>
      </c>
      <c r="P11" s="477">
        <v>0</v>
      </c>
      <c r="Q11" s="477">
        <v>0</v>
      </c>
      <c r="R11" s="477">
        <v>25</v>
      </c>
      <c r="S11" s="478">
        <v>0</v>
      </c>
      <c r="T11" s="568">
        <v>45</v>
      </c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</row>
    <row r="12" spans="2:38" ht="18.75" customHeight="1">
      <c r="B12" s="473"/>
      <c r="C12" s="404"/>
      <c r="D12" s="696" t="s">
        <v>621</v>
      </c>
      <c r="E12" s="696"/>
      <c r="F12" s="696"/>
      <c r="G12" s="475" t="s">
        <v>152</v>
      </c>
      <c r="H12" s="476">
        <v>0</v>
      </c>
      <c r="I12" s="477">
        <v>0</v>
      </c>
      <c r="J12" s="477">
        <v>0</v>
      </c>
      <c r="K12" s="477">
        <v>0</v>
      </c>
      <c r="L12" s="477">
        <v>0</v>
      </c>
      <c r="M12" s="477">
        <v>0</v>
      </c>
      <c r="N12" s="477"/>
      <c r="O12" s="477">
        <v>0</v>
      </c>
      <c r="P12" s="477">
        <v>0</v>
      </c>
      <c r="Q12" s="477">
        <v>0</v>
      </c>
      <c r="R12" s="477">
        <v>0</v>
      </c>
      <c r="S12" s="478">
        <v>0</v>
      </c>
      <c r="T12" s="568">
        <v>0</v>
      </c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</row>
    <row r="13" spans="2:38" ht="18.75" customHeight="1">
      <c r="B13" s="473"/>
      <c r="C13" s="462"/>
      <c r="D13" s="696" t="s">
        <v>622</v>
      </c>
      <c r="E13" s="696"/>
      <c r="F13" s="696"/>
      <c r="G13" s="475" t="s">
        <v>152</v>
      </c>
      <c r="H13" s="476">
        <v>8</v>
      </c>
      <c r="I13" s="477">
        <v>4</v>
      </c>
      <c r="J13" s="477">
        <v>0</v>
      </c>
      <c r="K13" s="477">
        <v>4</v>
      </c>
      <c r="L13" s="477">
        <v>0</v>
      </c>
      <c r="M13" s="477">
        <v>0</v>
      </c>
      <c r="N13" s="477"/>
      <c r="O13" s="477">
        <v>4</v>
      </c>
      <c r="P13" s="477">
        <v>0</v>
      </c>
      <c r="Q13" s="477">
        <v>0</v>
      </c>
      <c r="R13" s="477">
        <v>4</v>
      </c>
      <c r="S13" s="478">
        <v>0</v>
      </c>
      <c r="T13" s="568">
        <v>24</v>
      </c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</row>
    <row r="14" spans="2:38" ht="18.75" customHeight="1">
      <c r="B14" s="473"/>
      <c r="C14" s="462"/>
      <c r="D14" s="698" t="s">
        <v>623</v>
      </c>
      <c r="E14" s="698"/>
      <c r="F14" s="698"/>
      <c r="G14" s="475" t="s">
        <v>152</v>
      </c>
      <c r="H14" s="476">
        <v>506</v>
      </c>
      <c r="I14" s="477">
        <v>470</v>
      </c>
      <c r="J14" s="477">
        <v>676</v>
      </c>
      <c r="K14" s="477">
        <v>407</v>
      </c>
      <c r="L14" s="477">
        <v>204</v>
      </c>
      <c r="M14" s="477">
        <v>50</v>
      </c>
      <c r="N14" s="477">
        <v>0</v>
      </c>
      <c r="O14" s="477">
        <v>210</v>
      </c>
      <c r="P14" s="477">
        <v>120</v>
      </c>
      <c r="Q14" s="477">
        <v>120</v>
      </c>
      <c r="R14" s="477">
        <v>467</v>
      </c>
      <c r="S14" s="478">
        <v>198</v>
      </c>
      <c r="T14" s="568">
        <v>3428</v>
      </c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</row>
    <row r="15" spans="2:38" ht="18.75" customHeight="1">
      <c r="B15" s="473"/>
      <c r="C15" s="474" t="s">
        <v>624</v>
      </c>
      <c r="D15" s="696" t="s">
        <v>625</v>
      </c>
      <c r="E15" s="669"/>
      <c r="F15" s="669"/>
      <c r="G15" s="667"/>
      <c r="H15" s="481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6"/>
      <c r="T15" s="569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</row>
    <row r="16" spans="2:38" ht="18.75" customHeight="1">
      <c r="B16" s="468"/>
      <c r="C16" s="480"/>
      <c r="D16" s="474" t="s">
        <v>626</v>
      </c>
      <c r="E16" s="696" t="s">
        <v>627</v>
      </c>
      <c r="F16" s="696"/>
      <c r="G16" s="475" t="s">
        <v>628</v>
      </c>
      <c r="H16" s="476">
        <v>52686</v>
      </c>
      <c r="I16" s="477">
        <v>37722</v>
      </c>
      <c r="J16" s="477">
        <v>40102</v>
      </c>
      <c r="K16" s="477">
        <v>33873</v>
      </c>
      <c r="L16" s="477">
        <v>13039</v>
      </c>
      <c r="M16" s="477">
        <v>3244</v>
      </c>
      <c r="N16" s="477"/>
      <c r="O16" s="477">
        <v>14338</v>
      </c>
      <c r="P16" s="477">
        <v>5996</v>
      </c>
      <c r="Q16" s="477">
        <v>5969</v>
      </c>
      <c r="R16" s="477">
        <v>19745</v>
      </c>
      <c r="S16" s="478">
        <v>16981</v>
      </c>
      <c r="T16" s="568">
        <v>243695</v>
      </c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</row>
    <row r="17" spans="2:38" ht="18.75" customHeight="1">
      <c r="B17" s="468"/>
      <c r="C17" s="480"/>
      <c r="D17" s="474" t="s">
        <v>629</v>
      </c>
      <c r="E17" s="696" t="s">
        <v>630</v>
      </c>
      <c r="F17" s="696"/>
      <c r="G17" s="475" t="s">
        <v>631</v>
      </c>
      <c r="H17" s="484" t="s">
        <v>632</v>
      </c>
      <c r="I17" s="479" t="s">
        <v>632</v>
      </c>
      <c r="J17" s="479" t="s">
        <v>632</v>
      </c>
      <c r="K17" s="479" t="s">
        <v>632</v>
      </c>
      <c r="L17" s="479" t="s">
        <v>632</v>
      </c>
      <c r="M17" s="479" t="s">
        <v>632</v>
      </c>
      <c r="N17" s="479"/>
      <c r="O17" s="479">
        <v>1060</v>
      </c>
      <c r="P17" s="477">
        <v>0</v>
      </c>
      <c r="Q17" s="479">
        <v>234</v>
      </c>
      <c r="R17" s="479" t="s">
        <v>632</v>
      </c>
      <c r="S17" s="478">
        <v>0</v>
      </c>
      <c r="T17" s="568">
        <v>1294</v>
      </c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</row>
    <row r="18" spans="2:38" ht="18.75" customHeight="1">
      <c r="B18" s="468"/>
      <c r="C18" s="480"/>
      <c r="D18" s="474" t="s">
        <v>633</v>
      </c>
      <c r="E18" s="696" t="s">
        <v>634</v>
      </c>
      <c r="F18" s="696"/>
      <c r="G18" s="475" t="s">
        <v>635</v>
      </c>
      <c r="H18" s="484" t="s">
        <v>636</v>
      </c>
      <c r="I18" s="479" t="s">
        <v>636</v>
      </c>
      <c r="J18" s="479" t="s">
        <v>636</v>
      </c>
      <c r="K18" s="479" t="s">
        <v>636</v>
      </c>
      <c r="L18" s="479" t="s">
        <v>636</v>
      </c>
      <c r="M18" s="479" t="s">
        <v>636</v>
      </c>
      <c r="N18" s="479"/>
      <c r="O18" s="479" t="s">
        <v>636</v>
      </c>
      <c r="P18" s="479" t="s">
        <v>636</v>
      </c>
      <c r="Q18" s="477">
        <v>0</v>
      </c>
      <c r="R18" s="479">
        <v>489</v>
      </c>
      <c r="S18" s="479" t="s">
        <v>636</v>
      </c>
      <c r="T18" s="568">
        <v>489</v>
      </c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</row>
    <row r="19" spans="2:38" ht="18.75" customHeight="1">
      <c r="B19" s="473"/>
      <c r="C19" s="474" t="s">
        <v>637</v>
      </c>
      <c r="D19" s="696" t="s">
        <v>638</v>
      </c>
      <c r="E19" s="696"/>
      <c r="F19" s="696"/>
      <c r="G19" s="697"/>
      <c r="H19" s="476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8"/>
      <c r="T19" s="568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</row>
    <row r="20" spans="2:38" ht="18.75" customHeight="1">
      <c r="B20" s="473"/>
      <c r="C20" s="404"/>
      <c r="D20" s="699" t="s">
        <v>639</v>
      </c>
      <c r="E20" s="699"/>
      <c r="F20" s="699"/>
      <c r="G20" s="700"/>
      <c r="H20" s="476">
        <v>0</v>
      </c>
      <c r="I20" s="479" t="s">
        <v>640</v>
      </c>
      <c r="J20" s="479" t="s">
        <v>640</v>
      </c>
      <c r="K20" s="479" t="s">
        <v>640</v>
      </c>
      <c r="L20" s="479" t="s">
        <v>640</v>
      </c>
      <c r="M20" s="479">
        <v>3</v>
      </c>
      <c r="N20" s="477"/>
      <c r="O20" s="477">
        <v>2</v>
      </c>
      <c r="P20" s="479">
        <v>2</v>
      </c>
      <c r="Q20" s="479" t="s">
        <v>640</v>
      </c>
      <c r="R20" s="477">
        <v>0</v>
      </c>
      <c r="S20" s="479">
        <v>0</v>
      </c>
      <c r="T20" s="568">
        <v>7</v>
      </c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</row>
    <row r="21" spans="2:38" ht="18.75" customHeight="1">
      <c r="B21" s="473"/>
      <c r="C21" s="404"/>
      <c r="D21" s="480" t="s">
        <v>224</v>
      </c>
      <c r="E21" s="404"/>
      <c r="F21" s="404"/>
      <c r="G21" s="475" t="s">
        <v>153</v>
      </c>
      <c r="H21" s="476">
        <v>120</v>
      </c>
      <c r="I21" s="479" t="s">
        <v>641</v>
      </c>
      <c r="J21" s="479" t="s">
        <v>641</v>
      </c>
      <c r="K21" s="479" t="s">
        <v>641</v>
      </c>
      <c r="L21" s="479" t="s">
        <v>641</v>
      </c>
      <c r="M21" s="479" t="s">
        <v>641</v>
      </c>
      <c r="N21" s="479"/>
      <c r="O21" s="479" t="s">
        <v>641</v>
      </c>
      <c r="P21" s="479" t="s">
        <v>641</v>
      </c>
      <c r="Q21" s="477">
        <v>0</v>
      </c>
      <c r="R21" s="479">
        <v>120</v>
      </c>
      <c r="S21" s="479" t="s">
        <v>641</v>
      </c>
      <c r="T21" s="568">
        <v>240</v>
      </c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</row>
    <row r="22" spans="2:38" ht="18.75" customHeight="1">
      <c r="B22" s="473"/>
      <c r="C22" s="474" t="s">
        <v>642</v>
      </c>
      <c r="D22" s="696" t="s">
        <v>154</v>
      </c>
      <c r="E22" s="696"/>
      <c r="F22" s="696"/>
      <c r="G22" s="697"/>
      <c r="H22" s="485" t="s">
        <v>643</v>
      </c>
      <c r="I22" s="486" t="s">
        <v>643</v>
      </c>
      <c r="J22" s="486" t="s">
        <v>643</v>
      </c>
      <c r="K22" s="486" t="s">
        <v>643</v>
      </c>
      <c r="L22" s="486" t="s">
        <v>643</v>
      </c>
      <c r="M22" s="486" t="s">
        <v>143</v>
      </c>
      <c r="N22" s="486"/>
      <c r="O22" s="486" t="s">
        <v>643</v>
      </c>
      <c r="P22" s="486" t="s">
        <v>643</v>
      </c>
      <c r="Q22" s="486" t="s">
        <v>643</v>
      </c>
      <c r="R22" s="486" t="s">
        <v>643</v>
      </c>
      <c r="S22" s="487" t="s">
        <v>643</v>
      </c>
      <c r="T22" s="513" t="s">
        <v>644</v>
      </c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</row>
    <row r="23" spans="2:38" ht="18.75" customHeight="1">
      <c r="B23" s="473"/>
      <c r="C23" s="404"/>
      <c r="D23" s="696" t="s">
        <v>165</v>
      </c>
      <c r="E23" s="696"/>
      <c r="F23" s="696"/>
      <c r="G23" s="475" t="s">
        <v>152</v>
      </c>
      <c r="H23" s="481">
        <v>26</v>
      </c>
      <c r="I23" s="482">
        <v>12</v>
      </c>
      <c r="J23" s="482">
        <v>8</v>
      </c>
      <c r="K23" s="482">
        <v>18</v>
      </c>
      <c r="L23" s="482">
        <v>6</v>
      </c>
      <c r="M23" s="482">
        <v>3</v>
      </c>
      <c r="N23" s="109"/>
      <c r="O23" s="482">
        <v>6</v>
      </c>
      <c r="P23" s="482">
        <v>6</v>
      </c>
      <c r="Q23" s="482">
        <v>6</v>
      </c>
      <c r="R23" s="482">
        <v>14</v>
      </c>
      <c r="S23" s="6">
        <v>5</v>
      </c>
      <c r="T23" s="569">
        <v>110</v>
      </c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</row>
    <row r="24" spans="2:38" ht="18.75" customHeight="1">
      <c r="B24" s="468" t="s">
        <v>645</v>
      </c>
      <c r="C24" s="696" t="s">
        <v>646</v>
      </c>
      <c r="D24" s="696"/>
      <c r="E24" s="696"/>
      <c r="F24" s="696"/>
      <c r="G24" s="697"/>
      <c r="H24" s="481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6"/>
      <c r="T24" s="569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1"/>
      <c r="AK24" s="401"/>
      <c r="AL24" s="401"/>
    </row>
    <row r="25" spans="2:38" ht="18.75" customHeight="1">
      <c r="B25" s="473"/>
      <c r="C25" s="474"/>
      <c r="D25" s="696"/>
      <c r="E25" s="696"/>
      <c r="F25" s="696"/>
      <c r="G25" s="697"/>
      <c r="H25" s="488" t="s">
        <v>647</v>
      </c>
      <c r="I25" s="109" t="s">
        <v>647</v>
      </c>
      <c r="J25" s="109" t="s">
        <v>647</v>
      </c>
      <c r="K25" s="109" t="s">
        <v>647</v>
      </c>
      <c r="L25" s="109" t="s">
        <v>647</v>
      </c>
      <c r="M25" s="109" t="s">
        <v>647</v>
      </c>
      <c r="N25" s="109"/>
      <c r="O25" s="109" t="s">
        <v>647</v>
      </c>
      <c r="P25" s="109" t="s">
        <v>647</v>
      </c>
      <c r="Q25" s="109" t="s">
        <v>647</v>
      </c>
      <c r="R25" s="109" t="s">
        <v>647</v>
      </c>
      <c r="S25" s="109" t="s">
        <v>647</v>
      </c>
      <c r="T25" s="513" t="s">
        <v>647</v>
      </c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</row>
    <row r="26" spans="2:38" ht="18.75" customHeight="1">
      <c r="B26" s="473"/>
      <c r="C26" s="474" t="s">
        <v>648</v>
      </c>
      <c r="D26" s="696" t="s">
        <v>155</v>
      </c>
      <c r="E26" s="696"/>
      <c r="F26" s="696"/>
      <c r="G26" s="697"/>
      <c r="H26" s="489" t="s">
        <v>649</v>
      </c>
      <c r="I26" s="489" t="s">
        <v>650</v>
      </c>
      <c r="J26" s="490" t="s">
        <v>650</v>
      </c>
      <c r="K26" s="490" t="s">
        <v>650</v>
      </c>
      <c r="L26" s="490" t="s">
        <v>649</v>
      </c>
      <c r="M26" s="490" t="s">
        <v>651</v>
      </c>
      <c r="N26" s="490"/>
      <c r="O26" s="490" t="s">
        <v>650</v>
      </c>
      <c r="P26" s="490" t="s">
        <v>652</v>
      </c>
      <c r="Q26" s="490" t="s">
        <v>650</v>
      </c>
      <c r="R26" s="490" t="s">
        <v>650</v>
      </c>
      <c r="S26" s="491" t="s">
        <v>650</v>
      </c>
      <c r="T26" s="513" t="s">
        <v>653</v>
      </c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</row>
    <row r="27" spans="2:38" ht="18.75" customHeight="1">
      <c r="B27" s="473"/>
      <c r="C27" s="474"/>
      <c r="D27" s="696"/>
      <c r="E27" s="696"/>
      <c r="F27" s="696"/>
      <c r="G27" s="697"/>
      <c r="H27" s="488" t="s">
        <v>653</v>
      </c>
      <c r="I27" s="109" t="s">
        <v>653</v>
      </c>
      <c r="J27" s="109" t="s">
        <v>653</v>
      </c>
      <c r="K27" s="109" t="s">
        <v>653</v>
      </c>
      <c r="L27" s="109" t="s">
        <v>653</v>
      </c>
      <c r="M27" s="109" t="s">
        <v>653</v>
      </c>
      <c r="N27" s="109"/>
      <c r="O27" s="109" t="s">
        <v>653</v>
      </c>
      <c r="P27" s="109" t="s">
        <v>653</v>
      </c>
      <c r="Q27" s="109" t="s">
        <v>653</v>
      </c>
      <c r="R27" s="109" t="s">
        <v>653</v>
      </c>
      <c r="S27" s="109" t="s">
        <v>653</v>
      </c>
      <c r="T27" s="513" t="s">
        <v>653</v>
      </c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</row>
    <row r="28" spans="2:38" ht="18.75" customHeight="1">
      <c r="B28" s="473"/>
      <c r="C28" s="474"/>
      <c r="D28" s="696"/>
      <c r="E28" s="696"/>
      <c r="F28" s="696"/>
      <c r="G28" s="697"/>
      <c r="H28" s="488" t="s">
        <v>653</v>
      </c>
      <c r="I28" s="109" t="s">
        <v>653</v>
      </c>
      <c r="J28" s="109" t="s">
        <v>653</v>
      </c>
      <c r="K28" s="109" t="s">
        <v>653</v>
      </c>
      <c r="L28" s="109" t="s">
        <v>653</v>
      </c>
      <c r="M28" s="109" t="s">
        <v>653</v>
      </c>
      <c r="N28" s="109"/>
      <c r="O28" s="109" t="s">
        <v>653</v>
      </c>
      <c r="P28" s="109" t="s">
        <v>653</v>
      </c>
      <c r="Q28" s="109" t="s">
        <v>653</v>
      </c>
      <c r="R28" s="109" t="s">
        <v>653</v>
      </c>
      <c r="S28" s="109" t="s">
        <v>653</v>
      </c>
      <c r="T28" s="513" t="s">
        <v>653</v>
      </c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</row>
    <row r="29" spans="2:38" ht="18.75" customHeight="1">
      <c r="B29" s="473"/>
      <c r="C29" s="474" t="s">
        <v>654</v>
      </c>
      <c r="D29" s="696" t="s">
        <v>655</v>
      </c>
      <c r="E29" s="696"/>
      <c r="F29" s="696"/>
      <c r="G29" s="475" t="s">
        <v>656</v>
      </c>
      <c r="H29" s="481">
        <v>1447</v>
      </c>
      <c r="I29" s="482">
        <v>1422</v>
      </c>
      <c r="J29" s="482">
        <v>1773</v>
      </c>
      <c r="K29" s="482">
        <v>1100</v>
      </c>
      <c r="L29" s="482">
        <v>475</v>
      </c>
      <c r="M29" s="482">
        <v>151</v>
      </c>
      <c r="N29" s="482"/>
      <c r="O29" s="482">
        <v>724</v>
      </c>
      <c r="P29" s="482">
        <v>292</v>
      </c>
      <c r="Q29" s="482">
        <v>256</v>
      </c>
      <c r="R29" s="482">
        <v>1253</v>
      </c>
      <c r="S29" s="6">
        <v>556</v>
      </c>
      <c r="T29" s="569">
        <v>9449</v>
      </c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</row>
    <row r="30" spans="2:38" ht="18.75" customHeight="1">
      <c r="B30" s="473"/>
      <c r="C30" s="404"/>
      <c r="D30" s="474" t="s">
        <v>657</v>
      </c>
      <c r="E30" s="701" t="s">
        <v>658</v>
      </c>
      <c r="F30" s="701"/>
      <c r="G30" s="475" t="s">
        <v>656</v>
      </c>
      <c r="H30" s="482">
        <v>409</v>
      </c>
      <c r="I30" s="482">
        <v>350</v>
      </c>
      <c r="J30" s="482">
        <v>464</v>
      </c>
      <c r="K30" s="482">
        <v>313</v>
      </c>
      <c r="L30" s="482">
        <v>130</v>
      </c>
      <c r="M30" s="570">
        <v>33</v>
      </c>
      <c r="N30" s="482"/>
      <c r="O30" s="482">
        <v>168</v>
      </c>
      <c r="P30" s="482">
        <v>53</v>
      </c>
      <c r="Q30" s="482">
        <v>65</v>
      </c>
      <c r="R30" s="482">
        <v>316</v>
      </c>
      <c r="S30" s="6">
        <v>127</v>
      </c>
      <c r="T30" s="569">
        <v>2428</v>
      </c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1"/>
    </row>
    <row r="31" spans="2:38" ht="18.75" customHeight="1">
      <c r="B31" s="473"/>
      <c r="C31" s="404"/>
      <c r="D31" s="474" t="s">
        <v>659</v>
      </c>
      <c r="E31" s="701" t="s">
        <v>660</v>
      </c>
      <c r="F31" s="701"/>
      <c r="G31" s="475" t="s">
        <v>656</v>
      </c>
      <c r="H31" s="482">
        <v>1038</v>
      </c>
      <c r="I31" s="482">
        <v>1072</v>
      </c>
      <c r="J31" s="482">
        <v>1309</v>
      </c>
      <c r="K31" s="482">
        <v>787</v>
      </c>
      <c r="L31" s="482">
        <v>345</v>
      </c>
      <c r="M31" s="570">
        <v>118</v>
      </c>
      <c r="N31" s="482"/>
      <c r="O31" s="482">
        <v>556</v>
      </c>
      <c r="P31" s="482">
        <v>239</v>
      </c>
      <c r="Q31" s="482">
        <v>191</v>
      </c>
      <c r="R31" s="482">
        <v>937</v>
      </c>
      <c r="S31" s="6">
        <v>429</v>
      </c>
      <c r="T31" s="569">
        <v>7021</v>
      </c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1"/>
      <c r="AL31" s="401"/>
    </row>
    <row r="32" spans="2:38" ht="18.75" customHeight="1">
      <c r="B32" s="468" t="s">
        <v>661</v>
      </c>
      <c r="C32" s="696" t="s">
        <v>156</v>
      </c>
      <c r="D32" s="696"/>
      <c r="E32" s="696"/>
      <c r="F32" s="696"/>
      <c r="G32" s="697"/>
      <c r="H32" s="481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6"/>
      <c r="T32" s="569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</row>
    <row r="33" spans="2:38" ht="18.75" customHeight="1">
      <c r="B33" s="473"/>
      <c r="C33" s="699" t="s">
        <v>157</v>
      </c>
      <c r="D33" s="699"/>
      <c r="E33" s="699"/>
      <c r="F33" s="699"/>
      <c r="G33" s="700"/>
      <c r="H33" s="492">
        <v>103</v>
      </c>
      <c r="I33" s="493">
        <v>73.2</v>
      </c>
      <c r="J33" s="493">
        <v>89.6</v>
      </c>
      <c r="K33" s="493">
        <v>87</v>
      </c>
      <c r="L33" s="493">
        <v>20.7</v>
      </c>
      <c r="M33" s="493">
        <v>4.3</v>
      </c>
      <c r="N33" s="493"/>
      <c r="O33" s="493">
        <v>30.3</v>
      </c>
      <c r="P33" s="493">
        <v>12.4</v>
      </c>
      <c r="Q33" s="493">
        <v>8.9</v>
      </c>
      <c r="R33" s="493">
        <v>67.8</v>
      </c>
      <c r="S33" s="494">
        <v>16</v>
      </c>
      <c r="T33" s="571">
        <v>513.2</v>
      </c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</row>
    <row r="34" spans="2:38" ht="18.75" customHeight="1">
      <c r="B34" s="473"/>
      <c r="C34" s="699" t="s">
        <v>141</v>
      </c>
      <c r="D34" s="699"/>
      <c r="E34" s="699"/>
      <c r="F34" s="699"/>
      <c r="G34" s="700"/>
      <c r="H34" s="492">
        <v>419</v>
      </c>
      <c r="I34" s="493">
        <v>348.4</v>
      </c>
      <c r="J34" s="493">
        <v>416</v>
      </c>
      <c r="K34" s="493">
        <v>310.8</v>
      </c>
      <c r="L34" s="493">
        <v>127.4</v>
      </c>
      <c r="M34" s="493">
        <v>27</v>
      </c>
      <c r="N34" s="493"/>
      <c r="O34" s="493">
        <v>139.2</v>
      </c>
      <c r="P34" s="493">
        <v>53.2</v>
      </c>
      <c r="Q34" s="493">
        <v>54.2</v>
      </c>
      <c r="R34" s="493">
        <v>248.3</v>
      </c>
      <c r="S34" s="494">
        <v>82.7</v>
      </c>
      <c r="T34" s="571">
        <v>2226.2</v>
      </c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</row>
    <row r="35" spans="2:38" ht="18.75" customHeight="1">
      <c r="B35" s="473"/>
      <c r="C35" s="699" t="s">
        <v>142</v>
      </c>
      <c r="D35" s="699"/>
      <c r="E35" s="699"/>
      <c r="F35" s="699"/>
      <c r="G35" s="700"/>
      <c r="H35" s="492">
        <v>6</v>
      </c>
      <c r="I35" s="493">
        <v>10.4</v>
      </c>
      <c r="J35" s="493">
        <v>13</v>
      </c>
      <c r="K35" s="493">
        <v>11.6</v>
      </c>
      <c r="L35" s="493">
        <v>15.8</v>
      </c>
      <c r="M35" s="493">
        <v>6</v>
      </c>
      <c r="N35" s="493"/>
      <c r="O35" s="493">
        <v>29.9</v>
      </c>
      <c r="P35" s="493">
        <v>10.5</v>
      </c>
      <c r="Q35" s="493">
        <v>7.5</v>
      </c>
      <c r="R35" s="493">
        <v>32.9</v>
      </c>
      <c r="S35" s="494">
        <v>19.2</v>
      </c>
      <c r="T35" s="571">
        <v>162.8</v>
      </c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</row>
    <row r="36" spans="2:38" ht="18.75" customHeight="1">
      <c r="B36" s="473"/>
      <c r="C36" s="699" t="s">
        <v>161</v>
      </c>
      <c r="D36" s="699"/>
      <c r="E36" s="699"/>
      <c r="F36" s="699"/>
      <c r="G36" s="700"/>
      <c r="H36" s="495">
        <v>0</v>
      </c>
      <c r="I36" s="493">
        <v>51.8</v>
      </c>
      <c r="J36" s="493">
        <v>90</v>
      </c>
      <c r="K36" s="493">
        <v>48.2</v>
      </c>
      <c r="L36" s="493">
        <v>21</v>
      </c>
      <c r="M36" s="493">
        <v>5</v>
      </c>
      <c r="N36" s="493"/>
      <c r="O36" s="493">
        <v>20</v>
      </c>
      <c r="P36" s="493">
        <v>10.5</v>
      </c>
      <c r="Q36" s="493">
        <v>10</v>
      </c>
      <c r="R36" s="493">
        <v>17.3</v>
      </c>
      <c r="S36" s="494">
        <v>17</v>
      </c>
      <c r="T36" s="571">
        <v>290.8</v>
      </c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</row>
    <row r="37" spans="2:38" ht="18.75" customHeight="1">
      <c r="B37" s="473"/>
      <c r="C37" s="699" t="s">
        <v>160</v>
      </c>
      <c r="D37" s="699"/>
      <c r="E37" s="699"/>
      <c r="F37" s="699"/>
      <c r="G37" s="700"/>
      <c r="H37" s="492">
        <v>11</v>
      </c>
      <c r="I37" s="493">
        <v>17.2</v>
      </c>
      <c r="J37" s="493">
        <v>24.7</v>
      </c>
      <c r="K37" s="493">
        <v>12</v>
      </c>
      <c r="L37" s="493">
        <v>7.9</v>
      </c>
      <c r="M37" s="493">
        <v>3</v>
      </c>
      <c r="N37" s="493"/>
      <c r="O37" s="493">
        <v>8</v>
      </c>
      <c r="P37" s="493">
        <v>4</v>
      </c>
      <c r="Q37" s="493">
        <v>4</v>
      </c>
      <c r="R37" s="493">
        <v>17</v>
      </c>
      <c r="S37" s="494">
        <v>8</v>
      </c>
      <c r="T37" s="571">
        <v>116.8</v>
      </c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</row>
    <row r="38" spans="2:38" ht="18.75" customHeight="1">
      <c r="B38" s="473"/>
      <c r="C38" s="699" t="s">
        <v>158</v>
      </c>
      <c r="D38" s="699"/>
      <c r="E38" s="699"/>
      <c r="F38" s="699"/>
      <c r="G38" s="700"/>
      <c r="H38" s="492">
        <v>37</v>
      </c>
      <c r="I38" s="493">
        <v>32</v>
      </c>
      <c r="J38" s="493">
        <v>55</v>
      </c>
      <c r="K38" s="493">
        <v>27</v>
      </c>
      <c r="L38" s="493">
        <v>26.3</v>
      </c>
      <c r="M38" s="493">
        <v>9</v>
      </c>
      <c r="N38" s="493"/>
      <c r="O38" s="493">
        <v>13.5</v>
      </c>
      <c r="P38" s="493">
        <v>15</v>
      </c>
      <c r="Q38" s="493">
        <v>16.2</v>
      </c>
      <c r="R38" s="493">
        <v>44.9</v>
      </c>
      <c r="S38" s="494">
        <v>20.8</v>
      </c>
      <c r="T38" s="571">
        <v>296.7</v>
      </c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</row>
    <row r="39" spans="2:38" ht="18.75" customHeight="1">
      <c r="B39" s="473"/>
      <c r="C39" s="699" t="s">
        <v>159</v>
      </c>
      <c r="D39" s="699"/>
      <c r="E39" s="699"/>
      <c r="F39" s="699"/>
      <c r="G39" s="700"/>
      <c r="H39" s="492">
        <v>3</v>
      </c>
      <c r="I39" s="493">
        <v>7</v>
      </c>
      <c r="J39" s="493">
        <v>31</v>
      </c>
      <c r="K39" s="493">
        <v>6</v>
      </c>
      <c r="L39" s="493">
        <v>2</v>
      </c>
      <c r="M39" s="493">
        <v>1</v>
      </c>
      <c r="N39" s="493"/>
      <c r="O39" s="493">
        <v>3</v>
      </c>
      <c r="P39" s="493">
        <v>10</v>
      </c>
      <c r="Q39" s="493">
        <v>10.4</v>
      </c>
      <c r="R39" s="493">
        <v>8</v>
      </c>
      <c r="S39" s="494">
        <v>6</v>
      </c>
      <c r="T39" s="571">
        <v>87.4</v>
      </c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</row>
    <row r="40" spans="2:38" ht="18.75" customHeight="1">
      <c r="B40" s="473"/>
      <c r="C40" s="699" t="s">
        <v>162</v>
      </c>
      <c r="D40" s="699"/>
      <c r="E40" s="699"/>
      <c r="F40" s="699"/>
      <c r="G40" s="700"/>
      <c r="H40" s="492">
        <v>15</v>
      </c>
      <c r="I40" s="493">
        <v>14.8</v>
      </c>
      <c r="J40" s="493">
        <v>24</v>
      </c>
      <c r="K40" s="493">
        <v>14</v>
      </c>
      <c r="L40" s="493">
        <v>7</v>
      </c>
      <c r="M40" s="493">
        <v>2</v>
      </c>
      <c r="N40" s="493"/>
      <c r="O40" s="493">
        <v>8</v>
      </c>
      <c r="P40" s="493">
        <v>3</v>
      </c>
      <c r="Q40" s="493">
        <v>4</v>
      </c>
      <c r="R40" s="493">
        <v>17</v>
      </c>
      <c r="S40" s="494">
        <v>6</v>
      </c>
      <c r="T40" s="571">
        <v>114.8</v>
      </c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</row>
    <row r="41" spans="2:38" ht="18.75" customHeight="1">
      <c r="B41" s="473"/>
      <c r="C41" s="699" t="s">
        <v>163</v>
      </c>
      <c r="D41" s="699"/>
      <c r="E41" s="699"/>
      <c r="F41" s="699"/>
      <c r="G41" s="700"/>
      <c r="H41" s="492">
        <v>15</v>
      </c>
      <c r="I41" s="493">
        <v>23.8</v>
      </c>
      <c r="J41" s="493">
        <v>32</v>
      </c>
      <c r="K41" s="493">
        <v>19.9</v>
      </c>
      <c r="L41" s="493">
        <v>8</v>
      </c>
      <c r="M41" s="493">
        <v>2</v>
      </c>
      <c r="N41" s="493"/>
      <c r="O41" s="493">
        <v>10</v>
      </c>
      <c r="P41" s="493">
        <v>3.5</v>
      </c>
      <c r="Q41" s="493">
        <v>4.9</v>
      </c>
      <c r="R41" s="493">
        <v>14</v>
      </c>
      <c r="S41" s="494">
        <v>5</v>
      </c>
      <c r="T41" s="571">
        <v>138.1</v>
      </c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</row>
    <row r="42" spans="2:38" ht="18.75" customHeight="1">
      <c r="B42" s="473"/>
      <c r="C42" s="699" t="s">
        <v>164</v>
      </c>
      <c r="D42" s="699"/>
      <c r="E42" s="699"/>
      <c r="F42" s="699"/>
      <c r="G42" s="700"/>
      <c r="H42" s="492">
        <v>28</v>
      </c>
      <c r="I42" s="493">
        <v>38.4</v>
      </c>
      <c r="J42" s="493">
        <v>135.7</v>
      </c>
      <c r="K42" s="493">
        <v>23</v>
      </c>
      <c r="L42" s="493">
        <v>12.3</v>
      </c>
      <c r="M42" s="493">
        <v>2</v>
      </c>
      <c r="N42" s="493"/>
      <c r="O42" s="493">
        <v>50.2</v>
      </c>
      <c r="P42" s="493">
        <v>6</v>
      </c>
      <c r="Q42" s="493">
        <v>11</v>
      </c>
      <c r="R42" s="493">
        <v>85.5</v>
      </c>
      <c r="S42" s="494">
        <v>23</v>
      </c>
      <c r="T42" s="571">
        <v>415.1</v>
      </c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  <c r="AI42" s="401"/>
      <c r="AJ42" s="401"/>
      <c r="AK42" s="401"/>
      <c r="AL42" s="401"/>
    </row>
    <row r="43" spans="2:38" ht="18.75" customHeight="1" thickBot="1">
      <c r="B43" s="496"/>
      <c r="C43" s="497" t="s">
        <v>662</v>
      </c>
      <c r="D43" s="497"/>
      <c r="E43" s="497"/>
      <c r="F43" s="497"/>
      <c r="G43" s="498"/>
      <c r="H43" s="572">
        <v>637</v>
      </c>
      <c r="I43" s="573">
        <v>617</v>
      </c>
      <c r="J43" s="573">
        <v>911</v>
      </c>
      <c r="K43" s="573">
        <v>559.5</v>
      </c>
      <c r="L43" s="573">
        <v>248.4</v>
      </c>
      <c r="M43" s="573">
        <v>61.3</v>
      </c>
      <c r="N43" s="573">
        <v>0</v>
      </c>
      <c r="O43" s="573">
        <v>312.1</v>
      </c>
      <c r="P43" s="573">
        <v>128.1</v>
      </c>
      <c r="Q43" s="573">
        <v>131.1</v>
      </c>
      <c r="R43" s="573">
        <v>552.7</v>
      </c>
      <c r="S43" s="574">
        <v>203.7</v>
      </c>
      <c r="T43" s="575">
        <v>4361.9</v>
      </c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</row>
    <row r="44" spans="2:38" ht="18.75" customHeight="1">
      <c r="B44" s="448"/>
      <c r="C44" s="401"/>
      <c r="D44" s="401"/>
      <c r="E44" s="401"/>
      <c r="F44" s="401"/>
      <c r="G44" s="448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</row>
    <row r="52089" ht="17.25">
      <c r="H52089" s="452" t="s">
        <v>98</v>
      </c>
    </row>
    <row r="52124" ht="17.25">
      <c r="H52124" s="452" t="s">
        <v>98</v>
      </c>
    </row>
  </sheetData>
  <mergeCells count="40">
    <mergeCell ref="C41:G41"/>
    <mergeCell ref="C42:G42"/>
    <mergeCell ref="C39:G39"/>
    <mergeCell ref="C37:G37"/>
    <mergeCell ref="C40:G40"/>
    <mergeCell ref="C33:G33"/>
    <mergeCell ref="C34:G34"/>
    <mergeCell ref="C35:G35"/>
    <mergeCell ref="C38:G38"/>
    <mergeCell ref="C36:G36"/>
    <mergeCell ref="E30:F30"/>
    <mergeCell ref="E31:F31"/>
    <mergeCell ref="D29:F29"/>
    <mergeCell ref="C32:G32"/>
    <mergeCell ref="D26:G26"/>
    <mergeCell ref="D27:G27"/>
    <mergeCell ref="D28:G28"/>
    <mergeCell ref="D23:F23"/>
    <mergeCell ref="C24:G24"/>
    <mergeCell ref="D22:G22"/>
    <mergeCell ref="D25:G25"/>
    <mergeCell ref="D19:G19"/>
    <mergeCell ref="D20:G20"/>
    <mergeCell ref="D15:G15"/>
    <mergeCell ref="E16:F16"/>
    <mergeCell ref="E17:F17"/>
    <mergeCell ref="E18:F18"/>
    <mergeCell ref="D14:F14"/>
    <mergeCell ref="D12:F12"/>
    <mergeCell ref="D9:F9"/>
    <mergeCell ref="D11:F11"/>
    <mergeCell ref="D10:F10"/>
    <mergeCell ref="C6:G6"/>
    <mergeCell ref="C8:G8"/>
    <mergeCell ref="C7:G7"/>
    <mergeCell ref="D13:F13"/>
    <mergeCell ref="R3:R5"/>
    <mergeCell ref="S3:S5"/>
    <mergeCell ref="F3:G5"/>
    <mergeCell ref="B3:D5"/>
  </mergeCells>
  <printOptions/>
  <pageMargins left="0.78" right="0.78" top="1" bottom="0.984251968503937" header="0.5118110236220472" footer="0.5118110236220472"/>
  <pageSetup blackAndWhite="1" horizontalDpi="600" verticalDpi="600" orientation="portrait" paperSize="9" scale="95" r:id="rId2"/>
  <colBreaks count="1" manualBreakCount="1">
    <brk id="13" max="4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70" zoomScaleSheetLayoutView="70" workbookViewId="0" topLeftCell="A1">
      <pane xSplit="6" ySplit="4" topLeftCell="G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28" sqref="L28"/>
    </sheetView>
  </sheetViews>
  <sheetFormatPr defaultColWidth="8.796875" defaultRowHeight="22.5" customHeight="1"/>
  <cols>
    <col min="1" max="1" width="1.203125" style="578" customWidth="1"/>
    <col min="2" max="2" width="2.3984375" style="578" customWidth="1"/>
    <col min="3" max="3" width="2.09765625" style="578" customWidth="1"/>
    <col min="4" max="4" width="1.203125" style="578" customWidth="1"/>
    <col min="5" max="5" width="9.59765625" style="578" customWidth="1"/>
    <col min="6" max="6" width="7.59765625" style="578" customWidth="1"/>
    <col min="7" max="7" width="11.59765625" style="578" customWidth="1"/>
    <col min="8" max="8" width="11.8984375" style="578" customWidth="1"/>
    <col min="9" max="9" width="11.59765625" style="578" customWidth="1"/>
    <col min="10" max="10" width="11.69921875" style="578" customWidth="1"/>
    <col min="11" max="12" width="10.59765625" style="578" customWidth="1"/>
    <col min="13" max="13" width="11" style="578" hidden="1" customWidth="1"/>
    <col min="14" max="14" width="12.69921875" style="578" customWidth="1"/>
    <col min="15" max="15" width="11.69921875" style="578" customWidth="1"/>
    <col min="16" max="16" width="12.09765625" style="578" hidden="1" customWidth="1"/>
    <col min="17" max="17" width="11.09765625" style="578" customWidth="1"/>
    <col min="18" max="18" width="12.09765625" style="578" customWidth="1"/>
    <col min="19" max="19" width="13" style="578" customWidth="1"/>
    <col min="20" max="20" width="10.69921875" style="578" customWidth="1"/>
    <col min="21" max="21" width="9.8984375" style="578" customWidth="1"/>
    <col min="22" max="16384" width="9" style="578" customWidth="1"/>
  </cols>
  <sheetData>
    <row r="1" spans="1:6" ht="18.75" customHeight="1">
      <c r="A1" s="577"/>
      <c r="C1" s="579" t="s">
        <v>663</v>
      </c>
      <c r="D1" s="580"/>
      <c r="E1" s="580"/>
      <c r="F1" s="580"/>
    </row>
    <row r="2" ht="21" customHeight="1" thickBot="1">
      <c r="S2" s="581" t="s">
        <v>107</v>
      </c>
    </row>
    <row r="3" spans="2:19" ht="30" customHeight="1">
      <c r="B3" s="582"/>
      <c r="C3" s="583"/>
      <c r="D3" s="583"/>
      <c r="E3" s="583"/>
      <c r="F3" s="584" t="s">
        <v>248</v>
      </c>
      <c r="G3" s="585"/>
      <c r="H3" s="586"/>
      <c r="I3" s="586"/>
      <c r="J3" s="587" t="s">
        <v>8</v>
      </c>
      <c r="K3" s="586"/>
      <c r="L3" s="586"/>
      <c r="M3" s="586"/>
      <c r="N3" s="587" t="s">
        <v>9</v>
      </c>
      <c r="O3" s="586"/>
      <c r="P3" s="586"/>
      <c r="Q3" s="586"/>
      <c r="R3" s="586"/>
      <c r="S3" s="588"/>
    </row>
    <row r="4" spans="2:19" ht="30" customHeight="1">
      <c r="B4" s="589" t="s">
        <v>398</v>
      </c>
      <c r="C4" s="590"/>
      <c r="D4" s="590"/>
      <c r="E4" s="590"/>
      <c r="F4" s="591" t="s">
        <v>241</v>
      </c>
      <c r="G4" s="592" t="s">
        <v>29</v>
      </c>
      <c r="H4" s="592" t="s">
        <v>30</v>
      </c>
      <c r="I4" s="592" t="s">
        <v>31</v>
      </c>
      <c r="J4" s="592" t="s">
        <v>0</v>
      </c>
      <c r="K4" s="592" t="s">
        <v>32</v>
      </c>
      <c r="L4" s="647" t="s">
        <v>196</v>
      </c>
      <c r="M4" s="592" t="s">
        <v>197</v>
      </c>
      <c r="N4" s="592" t="s">
        <v>198</v>
      </c>
      <c r="O4" s="592" t="s">
        <v>212</v>
      </c>
      <c r="P4" s="593" t="s">
        <v>178</v>
      </c>
      <c r="Q4" s="593" t="s">
        <v>199</v>
      </c>
      <c r="R4" s="593" t="s">
        <v>200</v>
      </c>
      <c r="S4" s="594" t="s">
        <v>15</v>
      </c>
    </row>
    <row r="5" spans="2:19" ht="24" customHeight="1">
      <c r="B5" s="595" t="s">
        <v>242</v>
      </c>
      <c r="C5" s="712" t="s">
        <v>243</v>
      </c>
      <c r="D5" s="712"/>
      <c r="E5" s="712"/>
      <c r="F5" s="713"/>
      <c r="G5" s="599">
        <v>23143702</v>
      </c>
      <c r="H5" s="599">
        <v>15116336</v>
      </c>
      <c r="I5" s="599">
        <v>12812186</v>
      </c>
      <c r="J5" s="599">
        <v>17531244</v>
      </c>
      <c r="K5" s="599">
        <v>6162468</v>
      </c>
      <c r="L5" s="648">
        <v>1720083</v>
      </c>
      <c r="M5" s="599">
        <v>0</v>
      </c>
      <c r="N5" s="599">
        <v>2346985</v>
      </c>
      <c r="O5" s="599">
        <v>3349776</v>
      </c>
      <c r="P5" s="599">
        <v>0</v>
      </c>
      <c r="Q5" s="599">
        <v>8598525</v>
      </c>
      <c r="R5" s="599">
        <v>4398546</v>
      </c>
      <c r="S5" s="649">
        <v>95179851</v>
      </c>
    </row>
    <row r="6" spans="2:19" ht="24" customHeight="1">
      <c r="B6" s="596"/>
      <c r="C6" s="597" t="s">
        <v>244</v>
      </c>
      <c r="D6" s="710" t="s">
        <v>245</v>
      </c>
      <c r="E6" s="710"/>
      <c r="F6" s="711"/>
      <c r="G6" s="599">
        <v>23142537</v>
      </c>
      <c r="H6" s="599">
        <v>15094767</v>
      </c>
      <c r="I6" s="599">
        <v>12778888</v>
      </c>
      <c r="J6" s="599">
        <v>17498719</v>
      </c>
      <c r="K6" s="599">
        <v>6145077</v>
      </c>
      <c r="L6" s="648">
        <v>1719982</v>
      </c>
      <c r="M6" s="599">
        <v>0</v>
      </c>
      <c r="N6" s="599">
        <v>2293827</v>
      </c>
      <c r="O6" s="599">
        <v>3340813</v>
      </c>
      <c r="P6" s="599"/>
      <c r="Q6" s="599">
        <v>4609348</v>
      </c>
      <c r="R6" s="599">
        <v>4382391</v>
      </c>
      <c r="S6" s="649">
        <v>91006349</v>
      </c>
    </row>
    <row r="7" spans="2:19" ht="24" customHeight="1">
      <c r="B7" s="596"/>
      <c r="C7" s="597" t="s">
        <v>558</v>
      </c>
      <c r="D7" s="710" t="s">
        <v>559</v>
      </c>
      <c r="E7" s="710"/>
      <c r="F7" s="711"/>
      <c r="G7" s="599">
        <v>1165</v>
      </c>
      <c r="H7" s="599">
        <v>21569</v>
      </c>
      <c r="I7" s="599" t="s">
        <v>664</v>
      </c>
      <c r="J7" s="599">
        <v>5251</v>
      </c>
      <c r="K7" s="599">
        <v>1380</v>
      </c>
      <c r="L7" s="648">
        <v>101</v>
      </c>
      <c r="M7" s="650">
        <v>0</v>
      </c>
      <c r="N7" s="599">
        <v>1913</v>
      </c>
      <c r="O7" s="599">
        <v>8963</v>
      </c>
      <c r="P7" s="599"/>
      <c r="Q7" s="599">
        <v>8604</v>
      </c>
      <c r="R7" s="599">
        <v>1852</v>
      </c>
      <c r="S7" s="649">
        <v>50798</v>
      </c>
    </row>
    <row r="8" spans="2:19" ht="24" customHeight="1">
      <c r="B8" s="596"/>
      <c r="C8" s="597" t="s">
        <v>560</v>
      </c>
      <c r="D8" s="710" t="s">
        <v>561</v>
      </c>
      <c r="E8" s="710"/>
      <c r="F8" s="711"/>
      <c r="G8" s="599" t="s">
        <v>664</v>
      </c>
      <c r="H8" s="599" t="s">
        <v>664</v>
      </c>
      <c r="I8" s="599">
        <v>33298</v>
      </c>
      <c r="J8" s="599">
        <v>27274</v>
      </c>
      <c r="K8" s="599">
        <v>16011</v>
      </c>
      <c r="L8" s="648" t="s">
        <v>664</v>
      </c>
      <c r="M8" s="650">
        <v>0</v>
      </c>
      <c r="N8" s="650">
        <v>51245</v>
      </c>
      <c r="O8" s="599" t="s">
        <v>664</v>
      </c>
      <c r="P8" s="650"/>
      <c r="Q8" s="599">
        <v>3980573</v>
      </c>
      <c r="R8" s="599">
        <v>14303</v>
      </c>
      <c r="S8" s="649">
        <v>4122704</v>
      </c>
    </row>
    <row r="9" spans="2:19" ht="24" customHeight="1">
      <c r="B9" s="595" t="s">
        <v>562</v>
      </c>
      <c r="C9" s="710" t="s">
        <v>563</v>
      </c>
      <c r="D9" s="710"/>
      <c r="E9" s="710"/>
      <c r="F9" s="711"/>
      <c r="G9" s="599">
        <v>1688096</v>
      </c>
      <c r="H9" s="599">
        <v>1550390</v>
      </c>
      <c r="I9" s="599">
        <v>6822135</v>
      </c>
      <c r="J9" s="599">
        <v>1652084</v>
      </c>
      <c r="K9" s="599">
        <v>795071</v>
      </c>
      <c r="L9" s="648">
        <v>332420</v>
      </c>
      <c r="M9" s="599">
        <v>0</v>
      </c>
      <c r="N9" s="599">
        <v>1112466</v>
      </c>
      <c r="O9" s="599">
        <v>671442</v>
      </c>
      <c r="P9" s="599"/>
      <c r="Q9" s="599">
        <v>2526036</v>
      </c>
      <c r="R9" s="599">
        <v>672365</v>
      </c>
      <c r="S9" s="649">
        <v>17822505</v>
      </c>
    </row>
    <row r="10" spans="2:19" ht="24" customHeight="1">
      <c r="B10" s="596"/>
      <c r="C10" s="597" t="s">
        <v>244</v>
      </c>
      <c r="D10" s="710" t="s">
        <v>564</v>
      </c>
      <c r="E10" s="710"/>
      <c r="F10" s="711"/>
      <c r="G10" s="599">
        <v>2000</v>
      </c>
      <c r="H10" s="599">
        <v>41460</v>
      </c>
      <c r="I10" s="599">
        <v>5077954</v>
      </c>
      <c r="J10" s="599">
        <v>111907</v>
      </c>
      <c r="K10" s="599">
        <v>339691</v>
      </c>
      <c r="L10" s="648">
        <v>265661</v>
      </c>
      <c r="M10" s="599">
        <v>0</v>
      </c>
      <c r="N10" s="599">
        <v>212432</v>
      </c>
      <c r="O10" s="599">
        <v>133354</v>
      </c>
      <c r="P10" s="599"/>
      <c r="Q10" s="599">
        <v>1293859</v>
      </c>
      <c r="R10" s="599">
        <v>99960</v>
      </c>
      <c r="S10" s="649">
        <v>7578278</v>
      </c>
    </row>
    <row r="11" spans="2:19" ht="24" customHeight="1">
      <c r="B11" s="596"/>
      <c r="C11" s="597" t="s">
        <v>558</v>
      </c>
      <c r="D11" s="710" t="s">
        <v>565</v>
      </c>
      <c r="E11" s="710"/>
      <c r="F11" s="711"/>
      <c r="G11" s="599">
        <v>1647377</v>
      </c>
      <c r="H11" s="599">
        <v>1410201</v>
      </c>
      <c r="I11" s="599">
        <v>1709998</v>
      </c>
      <c r="J11" s="599">
        <v>1457836</v>
      </c>
      <c r="K11" s="599">
        <v>422316</v>
      </c>
      <c r="L11" s="648">
        <v>57708</v>
      </c>
      <c r="M11" s="599">
        <v>0</v>
      </c>
      <c r="N11" s="599">
        <v>884537</v>
      </c>
      <c r="O11" s="599">
        <v>501950</v>
      </c>
      <c r="P11" s="599"/>
      <c r="Q11" s="599">
        <v>1050001</v>
      </c>
      <c r="R11" s="599">
        <v>523101</v>
      </c>
      <c r="S11" s="649">
        <v>9665025</v>
      </c>
    </row>
    <row r="12" spans="2:19" ht="24" customHeight="1">
      <c r="B12" s="596"/>
      <c r="C12" s="597" t="s">
        <v>560</v>
      </c>
      <c r="D12" s="710" t="s">
        <v>566</v>
      </c>
      <c r="E12" s="710"/>
      <c r="F12" s="711"/>
      <c r="G12" s="599">
        <v>37719</v>
      </c>
      <c r="H12" s="599">
        <v>98729</v>
      </c>
      <c r="I12" s="599">
        <v>34037</v>
      </c>
      <c r="J12" s="599">
        <v>82341</v>
      </c>
      <c r="K12" s="599">
        <v>32338</v>
      </c>
      <c r="L12" s="648">
        <v>9051</v>
      </c>
      <c r="M12" s="599">
        <v>0</v>
      </c>
      <c r="N12" s="599">
        <v>14497</v>
      </c>
      <c r="O12" s="599">
        <v>36138</v>
      </c>
      <c r="P12" s="599"/>
      <c r="Q12" s="599">
        <v>182176</v>
      </c>
      <c r="R12" s="599">
        <v>41944</v>
      </c>
      <c r="S12" s="649">
        <v>568970</v>
      </c>
    </row>
    <row r="13" spans="2:19" ht="24" customHeight="1">
      <c r="B13" s="596"/>
      <c r="C13" s="597" t="s">
        <v>567</v>
      </c>
      <c r="D13" s="710" t="s">
        <v>416</v>
      </c>
      <c r="E13" s="710"/>
      <c r="F13" s="711"/>
      <c r="G13" s="599">
        <v>1000</v>
      </c>
      <c r="H13" s="599" t="s">
        <v>664</v>
      </c>
      <c r="I13" s="599">
        <v>146</v>
      </c>
      <c r="J13" s="599" t="s">
        <v>664</v>
      </c>
      <c r="K13" s="599">
        <v>726</v>
      </c>
      <c r="L13" s="648" t="s">
        <v>664</v>
      </c>
      <c r="M13" s="599">
        <v>0</v>
      </c>
      <c r="N13" s="599">
        <v>1000</v>
      </c>
      <c r="O13" s="599" t="s">
        <v>664</v>
      </c>
      <c r="P13" s="599" t="s">
        <v>664</v>
      </c>
      <c r="Q13" s="599" t="s">
        <v>664</v>
      </c>
      <c r="R13" s="599">
        <v>7360</v>
      </c>
      <c r="S13" s="649">
        <v>10232</v>
      </c>
    </row>
    <row r="14" spans="2:19" ht="24" customHeight="1">
      <c r="B14" s="595" t="s">
        <v>568</v>
      </c>
      <c r="C14" s="710" t="s">
        <v>569</v>
      </c>
      <c r="D14" s="710"/>
      <c r="E14" s="710"/>
      <c r="F14" s="711"/>
      <c r="G14" s="599">
        <v>651500</v>
      </c>
      <c r="H14" s="599">
        <v>562902</v>
      </c>
      <c r="I14" s="599">
        <v>216610</v>
      </c>
      <c r="J14" s="599">
        <v>733752</v>
      </c>
      <c r="K14" s="599">
        <v>66327</v>
      </c>
      <c r="L14" s="648" t="s">
        <v>664</v>
      </c>
      <c r="M14" s="599">
        <v>0</v>
      </c>
      <c r="N14" s="599">
        <v>1487</v>
      </c>
      <c r="O14" s="599">
        <v>7702</v>
      </c>
      <c r="P14" s="599"/>
      <c r="Q14" s="599">
        <v>42103</v>
      </c>
      <c r="R14" s="599">
        <v>69982</v>
      </c>
      <c r="S14" s="649">
        <v>2352365</v>
      </c>
    </row>
    <row r="15" spans="2:19" ht="24" customHeight="1">
      <c r="B15" s="716" t="s">
        <v>570</v>
      </c>
      <c r="C15" s="710"/>
      <c r="D15" s="710"/>
      <c r="E15" s="710"/>
      <c r="F15" s="711"/>
      <c r="G15" s="599">
        <v>25483298</v>
      </c>
      <c r="H15" s="599">
        <v>17229628</v>
      </c>
      <c r="I15" s="599">
        <v>19850931</v>
      </c>
      <c r="J15" s="599">
        <v>19917080</v>
      </c>
      <c r="K15" s="599">
        <v>7023866</v>
      </c>
      <c r="L15" s="648">
        <v>2052503</v>
      </c>
      <c r="M15" s="599">
        <v>0</v>
      </c>
      <c r="N15" s="599">
        <v>3460938</v>
      </c>
      <c r="O15" s="599">
        <v>4028920</v>
      </c>
      <c r="P15" s="599">
        <v>0</v>
      </c>
      <c r="Q15" s="599">
        <v>11166664</v>
      </c>
      <c r="R15" s="599">
        <v>5140893</v>
      </c>
      <c r="S15" s="649">
        <v>115354721</v>
      </c>
    </row>
    <row r="16" spans="2:19" ht="24" customHeight="1">
      <c r="B16" s="595" t="s">
        <v>571</v>
      </c>
      <c r="C16" s="710" t="s">
        <v>572</v>
      </c>
      <c r="D16" s="710"/>
      <c r="E16" s="710"/>
      <c r="F16" s="711"/>
      <c r="G16" s="599" t="s">
        <v>664</v>
      </c>
      <c r="H16" s="599">
        <v>323375</v>
      </c>
      <c r="I16" s="599">
        <v>743747</v>
      </c>
      <c r="J16" s="599">
        <v>189953</v>
      </c>
      <c r="K16" s="648">
        <v>22000</v>
      </c>
      <c r="L16" s="648">
        <v>7641</v>
      </c>
      <c r="M16" s="599">
        <v>0</v>
      </c>
      <c r="N16" s="599" t="s">
        <v>664</v>
      </c>
      <c r="O16" s="599">
        <v>254637</v>
      </c>
      <c r="P16" s="599"/>
      <c r="Q16" s="599" t="s">
        <v>664</v>
      </c>
      <c r="R16" s="599" t="s">
        <v>664</v>
      </c>
      <c r="S16" s="649">
        <v>1541353</v>
      </c>
    </row>
    <row r="17" spans="2:19" ht="24" customHeight="1">
      <c r="B17" s="595" t="s">
        <v>573</v>
      </c>
      <c r="C17" s="710" t="s">
        <v>574</v>
      </c>
      <c r="D17" s="710"/>
      <c r="E17" s="710"/>
      <c r="F17" s="711"/>
      <c r="G17" s="599">
        <v>1509345</v>
      </c>
      <c r="H17" s="599">
        <v>2176158</v>
      </c>
      <c r="I17" s="599">
        <v>568300</v>
      </c>
      <c r="J17" s="599">
        <v>1762187</v>
      </c>
      <c r="K17" s="599">
        <v>404581</v>
      </c>
      <c r="L17" s="648">
        <v>39419</v>
      </c>
      <c r="M17" s="599">
        <v>0</v>
      </c>
      <c r="N17" s="599">
        <v>869871</v>
      </c>
      <c r="O17" s="599">
        <v>276025</v>
      </c>
      <c r="P17" s="599">
        <v>0</v>
      </c>
      <c r="Q17" s="599">
        <v>664694</v>
      </c>
      <c r="R17" s="599">
        <v>431576</v>
      </c>
      <c r="S17" s="649">
        <v>8702156</v>
      </c>
    </row>
    <row r="18" spans="2:19" ht="24" customHeight="1">
      <c r="B18" s="596"/>
      <c r="C18" s="597" t="s">
        <v>244</v>
      </c>
      <c r="D18" s="710" t="s">
        <v>575</v>
      </c>
      <c r="E18" s="710"/>
      <c r="F18" s="711"/>
      <c r="G18" s="650">
        <v>737663</v>
      </c>
      <c r="H18" s="650">
        <v>1600000</v>
      </c>
      <c r="I18" s="599" t="s">
        <v>664</v>
      </c>
      <c r="J18" s="650">
        <v>1000000</v>
      </c>
      <c r="K18" s="599" t="s">
        <v>664</v>
      </c>
      <c r="L18" s="648" t="s">
        <v>664</v>
      </c>
      <c r="M18" s="650">
        <v>0</v>
      </c>
      <c r="N18" s="650">
        <v>500000</v>
      </c>
      <c r="O18" s="599" t="s">
        <v>664</v>
      </c>
      <c r="P18" s="599" t="s">
        <v>664</v>
      </c>
      <c r="Q18" s="599" t="s">
        <v>664</v>
      </c>
      <c r="R18" s="650">
        <v>250000</v>
      </c>
      <c r="S18" s="649">
        <v>4087663</v>
      </c>
    </row>
    <row r="19" spans="2:19" ht="24" customHeight="1">
      <c r="B19" s="596"/>
      <c r="C19" s="597" t="s">
        <v>558</v>
      </c>
      <c r="D19" s="708" t="s">
        <v>576</v>
      </c>
      <c r="E19" s="708"/>
      <c r="F19" s="709"/>
      <c r="G19" s="599">
        <v>757286</v>
      </c>
      <c r="H19" s="599">
        <v>572698</v>
      </c>
      <c r="I19" s="599">
        <v>524407</v>
      </c>
      <c r="J19" s="599">
        <v>748177</v>
      </c>
      <c r="K19" s="599">
        <v>398231</v>
      </c>
      <c r="L19" s="648">
        <v>39218</v>
      </c>
      <c r="M19" s="599">
        <v>0</v>
      </c>
      <c r="N19" s="599">
        <v>368680</v>
      </c>
      <c r="O19" s="599">
        <v>273740</v>
      </c>
      <c r="P19" s="599"/>
      <c r="Q19" s="599">
        <v>634847</v>
      </c>
      <c r="R19" s="599">
        <v>172039</v>
      </c>
      <c r="S19" s="649">
        <v>4489323</v>
      </c>
    </row>
    <row r="20" spans="2:19" ht="24" customHeight="1">
      <c r="B20" s="596"/>
      <c r="C20" s="597" t="s">
        <v>560</v>
      </c>
      <c r="D20" s="710" t="s">
        <v>416</v>
      </c>
      <c r="E20" s="710"/>
      <c r="F20" s="711"/>
      <c r="G20" s="599">
        <v>14396</v>
      </c>
      <c r="H20" s="599">
        <v>3460</v>
      </c>
      <c r="I20" s="599">
        <v>43893</v>
      </c>
      <c r="J20" s="599">
        <v>14010</v>
      </c>
      <c r="K20" s="599">
        <v>6350</v>
      </c>
      <c r="L20" s="651">
        <v>201</v>
      </c>
      <c r="M20" s="650">
        <v>0</v>
      </c>
      <c r="N20" s="599">
        <v>1191</v>
      </c>
      <c r="O20" s="599">
        <v>2285</v>
      </c>
      <c r="P20" s="599"/>
      <c r="Q20" s="599">
        <v>29847</v>
      </c>
      <c r="R20" s="599">
        <v>9537</v>
      </c>
      <c r="S20" s="649">
        <v>125170</v>
      </c>
    </row>
    <row r="21" spans="2:19" ht="24" customHeight="1">
      <c r="B21" s="702" t="s">
        <v>577</v>
      </c>
      <c r="C21" s="703"/>
      <c r="D21" s="714"/>
      <c r="E21" s="714"/>
      <c r="F21" s="715"/>
      <c r="G21" s="599">
        <v>1509345</v>
      </c>
      <c r="H21" s="599">
        <v>2499533</v>
      </c>
      <c r="I21" s="599">
        <v>1312047</v>
      </c>
      <c r="J21" s="599">
        <v>1952140</v>
      </c>
      <c r="K21" s="599">
        <v>426581</v>
      </c>
      <c r="L21" s="648">
        <v>47060</v>
      </c>
      <c r="M21" s="599">
        <v>0</v>
      </c>
      <c r="N21" s="599">
        <v>869871</v>
      </c>
      <c r="O21" s="599">
        <v>530662</v>
      </c>
      <c r="P21" s="599">
        <v>0</v>
      </c>
      <c r="Q21" s="599">
        <v>664694</v>
      </c>
      <c r="R21" s="599">
        <v>431576</v>
      </c>
      <c r="S21" s="649">
        <v>10243509</v>
      </c>
    </row>
    <row r="22" spans="2:19" ht="24" customHeight="1">
      <c r="B22" s="595" t="s">
        <v>578</v>
      </c>
      <c r="C22" s="710" t="s">
        <v>579</v>
      </c>
      <c r="D22" s="710"/>
      <c r="E22" s="710"/>
      <c r="F22" s="711"/>
      <c r="G22" s="599">
        <v>30541454</v>
      </c>
      <c r="H22" s="599">
        <v>22105719</v>
      </c>
      <c r="I22" s="599">
        <v>17096888</v>
      </c>
      <c r="J22" s="599">
        <v>21094158</v>
      </c>
      <c r="K22" s="599">
        <v>5889278</v>
      </c>
      <c r="L22" s="648">
        <v>1380736</v>
      </c>
      <c r="M22" s="599">
        <v>0</v>
      </c>
      <c r="N22" s="599">
        <v>3617752</v>
      </c>
      <c r="O22" s="599">
        <v>5418923</v>
      </c>
      <c r="P22" s="599">
        <v>0</v>
      </c>
      <c r="Q22" s="599">
        <v>5710417</v>
      </c>
      <c r="R22" s="599">
        <v>2799089</v>
      </c>
      <c r="S22" s="649">
        <v>115654414</v>
      </c>
    </row>
    <row r="23" spans="2:19" ht="24" customHeight="1">
      <c r="B23" s="596"/>
      <c r="C23" s="597" t="s">
        <v>244</v>
      </c>
      <c r="D23" s="710" t="s">
        <v>580</v>
      </c>
      <c r="E23" s="710"/>
      <c r="F23" s="711"/>
      <c r="G23" s="599">
        <v>11879180</v>
      </c>
      <c r="H23" s="599">
        <v>7510191</v>
      </c>
      <c r="I23" s="599">
        <v>4354286</v>
      </c>
      <c r="J23" s="599">
        <v>4792222</v>
      </c>
      <c r="K23" s="599">
        <v>2288120</v>
      </c>
      <c r="L23" s="648">
        <v>261195</v>
      </c>
      <c r="M23" s="599">
        <v>0</v>
      </c>
      <c r="N23" s="599">
        <v>2658482</v>
      </c>
      <c r="O23" s="599">
        <v>2920561</v>
      </c>
      <c r="P23" s="599"/>
      <c r="Q23" s="599">
        <v>3546137</v>
      </c>
      <c r="R23" s="599">
        <v>546215</v>
      </c>
      <c r="S23" s="649">
        <v>40756589</v>
      </c>
    </row>
    <row r="24" spans="2:19" ht="24" customHeight="1">
      <c r="B24" s="596"/>
      <c r="C24" s="597" t="s">
        <v>558</v>
      </c>
      <c r="D24" s="710" t="s">
        <v>581</v>
      </c>
      <c r="E24" s="710"/>
      <c r="F24" s="711"/>
      <c r="G24" s="599">
        <v>18662274</v>
      </c>
      <c r="H24" s="599">
        <v>14595528</v>
      </c>
      <c r="I24" s="599">
        <v>12742602</v>
      </c>
      <c r="J24" s="599">
        <v>16301936</v>
      </c>
      <c r="K24" s="599">
        <v>3601158</v>
      </c>
      <c r="L24" s="648">
        <v>1119541</v>
      </c>
      <c r="M24" s="599">
        <v>0</v>
      </c>
      <c r="N24" s="599">
        <v>959270</v>
      </c>
      <c r="O24" s="599">
        <v>2498362</v>
      </c>
      <c r="P24" s="599"/>
      <c r="Q24" s="599">
        <v>2164280</v>
      </c>
      <c r="R24" s="599">
        <v>2252874</v>
      </c>
      <c r="S24" s="649">
        <v>74897825</v>
      </c>
    </row>
    <row r="25" spans="2:19" ht="24" customHeight="1">
      <c r="B25" s="595" t="s">
        <v>582</v>
      </c>
      <c r="C25" s="710" t="s">
        <v>583</v>
      </c>
      <c r="D25" s="710"/>
      <c r="E25" s="710"/>
      <c r="F25" s="711"/>
      <c r="G25" s="599">
        <v>-6567501</v>
      </c>
      <c r="H25" s="599">
        <v>-7375624</v>
      </c>
      <c r="I25" s="599">
        <v>1441996</v>
      </c>
      <c r="J25" s="599">
        <v>-3129218</v>
      </c>
      <c r="K25" s="599">
        <v>708007</v>
      </c>
      <c r="L25" s="648">
        <v>624707</v>
      </c>
      <c r="M25" s="599">
        <v>0</v>
      </c>
      <c r="N25" s="599">
        <v>-1026685</v>
      </c>
      <c r="O25" s="599">
        <v>-1920665</v>
      </c>
      <c r="P25" s="599">
        <v>0</v>
      </c>
      <c r="Q25" s="599">
        <v>4791553</v>
      </c>
      <c r="R25" s="599">
        <v>1910228</v>
      </c>
      <c r="S25" s="649">
        <v>-10543202</v>
      </c>
    </row>
    <row r="26" spans="2:19" ht="24" customHeight="1">
      <c r="B26" s="596"/>
      <c r="C26" s="597" t="s">
        <v>244</v>
      </c>
      <c r="D26" s="710" t="s">
        <v>584</v>
      </c>
      <c r="E26" s="710"/>
      <c r="F26" s="711"/>
      <c r="G26" s="599">
        <v>1870675</v>
      </c>
      <c r="H26" s="599">
        <v>1652710</v>
      </c>
      <c r="I26" s="599">
        <v>1437850</v>
      </c>
      <c r="J26" s="599">
        <v>698516</v>
      </c>
      <c r="K26" s="599">
        <v>1360642</v>
      </c>
      <c r="L26" s="648">
        <v>953786</v>
      </c>
      <c r="M26" s="599">
        <v>0</v>
      </c>
      <c r="N26" s="599">
        <v>884850</v>
      </c>
      <c r="O26" s="599">
        <v>750038</v>
      </c>
      <c r="P26" s="599"/>
      <c r="Q26" s="599">
        <v>898099</v>
      </c>
      <c r="R26" s="599">
        <v>1961530</v>
      </c>
      <c r="S26" s="649">
        <v>12468696</v>
      </c>
    </row>
    <row r="27" spans="2:19" ht="24" customHeight="1">
      <c r="B27" s="596"/>
      <c r="C27" s="597" t="s">
        <v>558</v>
      </c>
      <c r="D27" s="710" t="s">
        <v>585</v>
      </c>
      <c r="E27" s="710"/>
      <c r="F27" s="711"/>
      <c r="G27" s="599">
        <v>-8438176</v>
      </c>
      <c r="H27" s="599">
        <v>-9028334</v>
      </c>
      <c r="I27" s="599">
        <v>4146</v>
      </c>
      <c r="J27" s="599">
        <v>-3827734</v>
      </c>
      <c r="K27" s="599">
        <v>-652635</v>
      </c>
      <c r="L27" s="648">
        <v>-329079</v>
      </c>
      <c r="M27" s="599">
        <v>0</v>
      </c>
      <c r="N27" s="599">
        <v>-1911535</v>
      </c>
      <c r="O27" s="599">
        <v>-2670703</v>
      </c>
      <c r="P27" s="599">
        <v>0</v>
      </c>
      <c r="Q27" s="599">
        <v>3893454</v>
      </c>
      <c r="R27" s="599">
        <v>-51302</v>
      </c>
      <c r="S27" s="649">
        <v>-23011898</v>
      </c>
    </row>
    <row r="28" spans="2:19" ht="24" customHeight="1">
      <c r="B28" s="596"/>
      <c r="C28" s="598"/>
      <c r="D28" s="597" t="s">
        <v>586</v>
      </c>
      <c r="E28" s="710" t="s">
        <v>587</v>
      </c>
      <c r="F28" s="711"/>
      <c r="G28" s="599" t="s">
        <v>664</v>
      </c>
      <c r="H28" s="599">
        <v>22000</v>
      </c>
      <c r="I28" s="599">
        <v>1281300</v>
      </c>
      <c r="J28" s="599">
        <v>2292</v>
      </c>
      <c r="K28" s="599" t="s">
        <v>664</v>
      </c>
      <c r="L28" s="648">
        <v>147819</v>
      </c>
      <c r="M28" s="599">
        <v>0</v>
      </c>
      <c r="N28" s="599" t="s">
        <v>664</v>
      </c>
      <c r="O28" s="599">
        <v>17000</v>
      </c>
      <c r="P28" s="599"/>
      <c r="Q28" s="599">
        <v>2330041</v>
      </c>
      <c r="R28" s="599" t="s">
        <v>664</v>
      </c>
      <c r="S28" s="649">
        <v>3800452</v>
      </c>
    </row>
    <row r="29" spans="2:19" ht="24" customHeight="1">
      <c r="B29" s="596"/>
      <c r="C29" s="600"/>
      <c r="D29" s="597" t="s">
        <v>588</v>
      </c>
      <c r="E29" s="601" t="s">
        <v>166</v>
      </c>
      <c r="F29" s="600"/>
      <c r="G29" s="599">
        <v>-8438176</v>
      </c>
      <c r="H29" s="599">
        <v>-9050334</v>
      </c>
      <c r="I29" s="599">
        <v>-1277154</v>
      </c>
      <c r="J29" s="599">
        <v>-3830026</v>
      </c>
      <c r="K29" s="599">
        <v>-652635</v>
      </c>
      <c r="L29" s="648">
        <v>-476898</v>
      </c>
      <c r="M29" s="599">
        <v>0</v>
      </c>
      <c r="N29" s="599">
        <v>-1911535</v>
      </c>
      <c r="O29" s="599">
        <v>-2687703</v>
      </c>
      <c r="P29" s="599"/>
      <c r="Q29" s="599">
        <v>1563413</v>
      </c>
      <c r="R29" s="599">
        <v>-51302</v>
      </c>
      <c r="S29" s="649">
        <v>-26812350</v>
      </c>
    </row>
    <row r="30" spans="2:19" ht="24" customHeight="1">
      <c r="B30" s="596"/>
      <c r="C30" s="600"/>
      <c r="D30" s="600"/>
      <c r="E30" s="602" t="s">
        <v>246</v>
      </c>
      <c r="F30" s="600"/>
      <c r="G30" s="599"/>
      <c r="H30" s="599"/>
      <c r="I30" s="599"/>
      <c r="J30" s="599"/>
      <c r="K30" s="599"/>
      <c r="L30" s="648"/>
      <c r="M30" s="599"/>
      <c r="N30" s="599"/>
      <c r="O30" s="599"/>
      <c r="P30" s="599"/>
      <c r="Q30" s="599"/>
      <c r="R30" s="599"/>
      <c r="S30" s="649"/>
    </row>
    <row r="31" spans="2:19" ht="24" customHeight="1">
      <c r="B31" s="702" t="s">
        <v>105</v>
      </c>
      <c r="C31" s="703"/>
      <c r="D31" s="703"/>
      <c r="E31" s="703"/>
      <c r="F31" s="704"/>
      <c r="G31" s="599">
        <v>23973953</v>
      </c>
      <c r="H31" s="599">
        <v>14730095</v>
      </c>
      <c r="I31" s="599">
        <v>18538884</v>
      </c>
      <c r="J31" s="599">
        <v>17964940</v>
      </c>
      <c r="K31" s="599">
        <v>6597285</v>
      </c>
      <c r="L31" s="648">
        <v>2005443</v>
      </c>
      <c r="M31" s="599">
        <v>0</v>
      </c>
      <c r="N31" s="599">
        <v>2591067</v>
      </c>
      <c r="O31" s="599">
        <v>3498258</v>
      </c>
      <c r="P31" s="599">
        <v>0</v>
      </c>
      <c r="Q31" s="599">
        <v>10501970</v>
      </c>
      <c r="R31" s="599">
        <v>4709317</v>
      </c>
      <c r="S31" s="649">
        <v>105111212</v>
      </c>
    </row>
    <row r="32" spans="2:19" ht="24" customHeight="1">
      <c r="B32" s="702" t="s">
        <v>106</v>
      </c>
      <c r="C32" s="703"/>
      <c r="D32" s="703"/>
      <c r="E32" s="703"/>
      <c r="F32" s="704"/>
      <c r="G32" s="599">
        <v>25483298</v>
      </c>
      <c r="H32" s="599">
        <v>17229628</v>
      </c>
      <c r="I32" s="599">
        <v>19850931</v>
      </c>
      <c r="J32" s="599">
        <v>19917080</v>
      </c>
      <c r="K32" s="599">
        <v>7023866</v>
      </c>
      <c r="L32" s="648">
        <v>2052503</v>
      </c>
      <c r="M32" s="599">
        <v>0</v>
      </c>
      <c r="N32" s="599">
        <v>3460938</v>
      </c>
      <c r="O32" s="599">
        <v>4028920</v>
      </c>
      <c r="P32" s="599">
        <v>0</v>
      </c>
      <c r="Q32" s="599">
        <v>11166664</v>
      </c>
      <c r="R32" s="599">
        <v>5140893</v>
      </c>
      <c r="S32" s="649">
        <v>115354721</v>
      </c>
    </row>
    <row r="33" spans="2:19" ht="24" customHeight="1" thickBot="1">
      <c r="B33" s="705" t="s">
        <v>247</v>
      </c>
      <c r="C33" s="706"/>
      <c r="D33" s="706"/>
      <c r="E33" s="706"/>
      <c r="F33" s="707"/>
      <c r="G33" s="652" t="s">
        <v>664</v>
      </c>
      <c r="H33" s="652">
        <v>625768</v>
      </c>
      <c r="I33" s="652" t="s">
        <v>664</v>
      </c>
      <c r="J33" s="652">
        <v>110103</v>
      </c>
      <c r="K33" s="652" t="s">
        <v>664</v>
      </c>
      <c r="L33" s="653" t="s">
        <v>664</v>
      </c>
      <c r="M33" s="652">
        <v>0</v>
      </c>
      <c r="N33" s="652" t="s">
        <v>664</v>
      </c>
      <c r="O33" s="652" t="s">
        <v>664</v>
      </c>
      <c r="P33" s="652" t="s">
        <v>664</v>
      </c>
      <c r="Q33" s="652" t="s">
        <v>664</v>
      </c>
      <c r="R33" s="652" t="s">
        <v>664</v>
      </c>
      <c r="S33" s="654">
        <v>735871</v>
      </c>
    </row>
    <row r="34" ht="24" customHeight="1"/>
    <row r="35" ht="24" customHeight="1"/>
    <row r="36" ht="24" customHeight="1"/>
    <row r="37" ht="24" customHeight="1"/>
    <row r="38" ht="24" customHeight="1"/>
  </sheetData>
  <mergeCells count="27">
    <mergeCell ref="D11:F11"/>
    <mergeCell ref="D12:F12"/>
    <mergeCell ref="D13:F13"/>
    <mergeCell ref="D23:F23"/>
    <mergeCell ref="C14:F14"/>
    <mergeCell ref="C16:F16"/>
    <mergeCell ref="C17:F17"/>
    <mergeCell ref="D18:F18"/>
    <mergeCell ref="C5:F5"/>
    <mergeCell ref="B21:F21"/>
    <mergeCell ref="C22:F22"/>
    <mergeCell ref="B31:F31"/>
    <mergeCell ref="D6:F6"/>
    <mergeCell ref="D7:F7"/>
    <mergeCell ref="D8:F8"/>
    <mergeCell ref="C9:F9"/>
    <mergeCell ref="B15:F15"/>
    <mergeCell ref="D10:F10"/>
    <mergeCell ref="B32:F32"/>
    <mergeCell ref="B33:F33"/>
    <mergeCell ref="D19:F19"/>
    <mergeCell ref="D20:F20"/>
    <mergeCell ref="D24:F24"/>
    <mergeCell ref="C25:F25"/>
    <mergeCell ref="D26:F26"/>
    <mergeCell ref="D27:F27"/>
    <mergeCell ref="E28:F28"/>
  </mergeCells>
  <printOptions/>
  <pageMargins left="0.78" right="0.78" top="1" bottom="0.984251968503937" header="0.5118110236220472" footer="0.5118110236220472"/>
  <pageSetup blackAndWhite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I153"/>
  <sheetViews>
    <sheetView view="pageBreakPreview" zoomScale="70" zoomScaleSheetLayoutView="70" workbookViewId="0" topLeftCell="A1">
      <pane xSplit="7" ySplit="5" topLeftCell="H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K31" sqref="K31"/>
    </sheetView>
  </sheetViews>
  <sheetFormatPr defaultColWidth="8.796875" defaultRowHeight="14.25"/>
  <cols>
    <col min="1" max="1" width="2.09765625" style="401" customWidth="1"/>
    <col min="2" max="2" width="3.09765625" style="401" customWidth="1"/>
    <col min="3" max="3" width="2.09765625" style="401" customWidth="1"/>
    <col min="4" max="4" width="1.390625" style="401" customWidth="1"/>
    <col min="5" max="5" width="13.69921875" style="401" customWidth="1"/>
    <col min="6" max="6" width="2.09765625" style="401" customWidth="1"/>
    <col min="7" max="7" width="4.8984375" style="448" customWidth="1"/>
    <col min="8" max="9" width="12.59765625" style="401" customWidth="1"/>
    <col min="10" max="10" width="10.09765625" style="401" customWidth="1"/>
    <col min="11" max="11" width="11.69921875" style="401" customWidth="1"/>
    <col min="12" max="12" width="11.59765625" style="401" customWidth="1"/>
    <col min="13" max="13" width="10.59765625" style="603" customWidth="1"/>
    <col min="14" max="15" width="11.59765625" style="616" customWidth="1"/>
    <col min="16" max="16" width="10.09765625" style="401" customWidth="1"/>
    <col min="17" max="17" width="11.69921875" style="616" customWidth="1"/>
    <col min="18" max="18" width="11.59765625" style="616" customWidth="1"/>
    <col min="19" max="19" width="9.69921875" style="401" customWidth="1"/>
    <col min="20" max="21" width="10.69921875" style="616" customWidth="1"/>
    <col min="22" max="22" width="9.09765625" style="401" customWidth="1"/>
    <col min="23" max="23" width="3.09765625" style="401" customWidth="1"/>
    <col min="24" max="24" width="2.09765625" style="401" customWidth="1"/>
    <col min="25" max="25" width="1.390625" style="401" customWidth="1"/>
    <col min="26" max="26" width="13.69921875" style="401" customWidth="1"/>
    <col min="27" max="27" width="2.09765625" style="401" customWidth="1"/>
    <col min="28" max="28" width="4.8984375" style="448" customWidth="1"/>
    <col min="29" max="30" width="11.19921875" style="616" customWidth="1"/>
    <col min="31" max="31" width="8.59765625" style="401" customWidth="1"/>
    <col min="32" max="33" width="11.19921875" style="616" customWidth="1"/>
    <col min="34" max="34" width="10.09765625" style="401" customWidth="1"/>
    <col min="35" max="36" width="11.59765625" style="616" customWidth="1"/>
    <col min="37" max="37" width="7.8984375" style="401" customWidth="1"/>
    <col min="38" max="38" width="11.59765625" style="616" customWidth="1"/>
    <col min="39" max="39" width="12.19921875" style="616" customWidth="1"/>
    <col min="40" max="40" width="8.8984375" style="401" customWidth="1"/>
    <col min="41" max="42" width="11.59765625" style="616" customWidth="1"/>
    <col min="43" max="43" width="9.69921875" style="401" customWidth="1"/>
    <col min="44" max="44" width="3.09765625" style="401" customWidth="1"/>
    <col min="45" max="45" width="2.09765625" style="401" customWidth="1"/>
    <col min="46" max="46" width="1.390625" style="401" customWidth="1"/>
    <col min="47" max="47" width="13.69921875" style="401" customWidth="1"/>
    <col min="48" max="48" width="2.09765625" style="401" customWidth="1"/>
    <col min="49" max="49" width="4.8984375" style="448" customWidth="1"/>
    <col min="50" max="51" width="11.09765625" style="616" customWidth="1"/>
    <col min="52" max="52" width="10.59765625" style="401" customWidth="1"/>
    <col min="53" max="53" width="12.3984375" style="616" customWidth="1"/>
    <col min="54" max="54" width="11.8984375" style="616" customWidth="1"/>
    <col min="55" max="55" width="10.3984375" style="401" customWidth="1"/>
    <col min="56" max="57" width="12.59765625" style="616" customWidth="1"/>
    <col min="58" max="58" width="9.5" style="401" customWidth="1"/>
    <col min="59" max="60" width="11" style="401" customWidth="1"/>
    <col min="61" max="61" width="12.59765625" style="401" customWidth="1"/>
    <col min="62" max="16384" width="11" style="401" customWidth="1"/>
  </cols>
  <sheetData>
    <row r="1" spans="1:49" ht="17.25" customHeight="1">
      <c r="A1" s="397"/>
      <c r="B1" s="398" t="s">
        <v>99</v>
      </c>
      <c r="C1" s="399"/>
      <c r="D1" s="399"/>
      <c r="E1" s="399"/>
      <c r="F1" s="399"/>
      <c r="G1" s="400"/>
      <c r="W1" s="398" t="s">
        <v>99</v>
      </c>
      <c r="X1" s="399"/>
      <c r="Y1" s="399"/>
      <c r="Z1" s="399"/>
      <c r="AA1" s="399"/>
      <c r="AB1" s="400"/>
      <c r="AR1" s="398" t="s">
        <v>99</v>
      </c>
      <c r="AS1" s="399"/>
      <c r="AT1" s="399"/>
      <c r="AU1" s="399"/>
      <c r="AV1" s="399"/>
      <c r="AW1" s="400"/>
    </row>
    <row r="2" spans="2:58" ht="15" customHeight="1" thickBot="1">
      <c r="B2" s="402"/>
      <c r="C2" s="402"/>
      <c r="D2" s="402"/>
      <c r="E2" s="402"/>
      <c r="F2" s="402"/>
      <c r="G2" s="403"/>
      <c r="H2" s="404"/>
      <c r="I2" s="404"/>
      <c r="J2" s="404"/>
      <c r="K2" s="404"/>
      <c r="L2" s="404"/>
      <c r="M2" s="604"/>
      <c r="N2" s="617"/>
      <c r="O2" s="617"/>
      <c r="P2" s="404"/>
      <c r="Q2" s="617"/>
      <c r="R2" s="617"/>
      <c r="S2" s="404"/>
      <c r="T2" s="617"/>
      <c r="U2" s="617"/>
      <c r="V2" s="405" t="s">
        <v>225</v>
      </c>
      <c r="W2" s="402"/>
      <c r="X2" s="402"/>
      <c r="Y2" s="402"/>
      <c r="Z2" s="402"/>
      <c r="AA2" s="402"/>
      <c r="AB2" s="403"/>
      <c r="AC2" s="617"/>
      <c r="AD2" s="617"/>
      <c r="AE2" s="404"/>
      <c r="AF2" s="617"/>
      <c r="AG2" s="617"/>
      <c r="AH2" s="404"/>
      <c r="AI2" s="617"/>
      <c r="AJ2" s="617"/>
      <c r="AK2" s="404"/>
      <c r="AL2" s="617"/>
      <c r="AM2" s="617"/>
      <c r="AO2" s="617"/>
      <c r="AP2" s="617"/>
      <c r="AQ2" s="405" t="s">
        <v>225</v>
      </c>
      <c r="AR2" s="402"/>
      <c r="AS2" s="402"/>
      <c r="AT2" s="402"/>
      <c r="AU2" s="402"/>
      <c r="AV2" s="402"/>
      <c r="AW2" s="403"/>
      <c r="AX2" s="617"/>
      <c r="AY2" s="617"/>
      <c r="AZ2" s="404"/>
      <c r="BA2" s="617"/>
      <c r="BB2" s="617"/>
      <c r="BC2" s="404"/>
      <c r="BD2" s="617"/>
      <c r="BE2" s="617"/>
      <c r="BF2" s="405" t="s">
        <v>225</v>
      </c>
    </row>
    <row r="3" spans="2:59" ht="18" customHeight="1">
      <c r="B3" s="406" t="s">
        <v>103</v>
      </c>
      <c r="C3" s="407"/>
      <c r="D3" s="407"/>
      <c r="E3" s="407"/>
      <c r="F3" s="407"/>
      <c r="G3" s="408" t="s">
        <v>226</v>
      </c>
      <c r="H3" s="409"/>
      <c r="I3" s="410"/>
      <c r="J3" s="410"/>
      <c r="K3" s="410" t="s">
        <v>227</v>
      </c>
      <c r="L3" s="410"/>
      <c r="M3" s="605"/>
      <c r="N3" s="618"/>
      <c r="O3" s="618"/>
      <c r="P3" s="410"/>
      <c r="Q3" s="618"/>
      <c r="R3" s="618"/>
      <c r="S3" s="410" t="s">
        <v>228</v>
      </c>
      <c r="T3" s="618"/>
      <c r="U3" s="618"/>
      <c r="V3" s="411"/>
      <c r="W3" s="406" t="s">
        <v>103</v>
      </c>
      <c r="X3" s="407"/>
      <c r="Y3" s="407"/>
      <c r="Z3" s="407"/>
      <c r="AA3" s="407"/>
      <c r="AB3" s="412" t="s">
        <v>226</v>
      </c>
      <c r="AC3" s="618"/>
      <c r="AD3" s="618"/>
      <c r="AE3" s="410"/>
      <c r="AF3" s="618" t="s">
        <v>227</v>
      </c>
      <c r="AG3" s="618"/>
      <c r="AH3" s="410"/>
      <c r="AI3" s="618"/>
      <c r="AJ3" s="618"/>
      <c r="AK3" s="410"/>
      <c r="AL3" s="618"/>
      <c r="AM3" s="618" t="s">
        <v>283</v>
      </c>
      <c r="AN3" s="410"/>
      <c r="AO3" s="618"/>
      <c r="AP3" s="618"/>
      <c r="AQ3" s="411"/>
      <c r="AR3" s="406" t="s">
        <v>103</v>
      </c>
      <c r="AS3" s="407"/>
      <c r="AT3" s="407"/>
      <c r="AU3" s="407"/>
      <c r="AV3" s="407"/>
      <c r="AW3" s="412" t="s">
        <v>226</v>
      </c>
      <c r="AX3" s="618"/>
      <c r="AY3" s="618"/>
      <c r="AZ3" s="410"/>
      <c r="BA3" s="618" t="s">
        <v>399</v>
      </c>
      <c r="BB3" s="618"/>
      <c r="BC3" s="410"/>
      <c r="BD3" s="618" t="s">
        <v>283</v>
      </c>
      <c r="BE3" s="618"/>
      <c r="BF3" s="411"/>
      <c r="BG3" s="404"/>
    </row>
    <row r="4" spans="2:59" ht="18" customHeight="1">
      <c r="B4" s="413"/>
      <c r="C4" s="414"/>
      <c r="D4" s="414"/>
      <c r="E4" s="414"/>
      <c r="F4" s="415"/>
      <c r="G4" s="416" t="s">
        <v>229</v>
      </c>
      <c r="H4" s="417" t="s">
        <v>230</v>
      </c>
      <c r="I4" s="418"/>
      <c r="J4" s="418"/>
      <c r="K4" s="417" t="s">
        <v>231</v>
      </c>
      <c r="L4" s="418"/>
      <c r="M4" s="606"/>
      <c r="N4" s="619" t="s">
        <v>232</v>
      </c>
      <c r="O4" s="620"/>
      <c r="P4" s="418"/>
      <c r="Q4" s="625" t="s">
        <v>233</v>
      </c>
      <c r="R4" s="620"/>
      <c r="S4" s="418"/>
      <c r="T4" s="625" t="s">
        <v>104</v>
      </c>
      <c r="U4" s="620"/>
      <c r="V4" s="420"/>
      <c r="W4" s="413"/>
      <c r="X4" s="414"/>
      <c r="Y4" s="414"/>
      <c r="Z4" s="414"/>
      <c r="AA4" s="415"/>
      <c r="AB4" s="416" t="s">
        <v>229</v>
      </c>
      <c r="AC4" s="625" t="s">
        <v>192</v>
      </c>
      <c r="AD4" s="620"/>
      <c r="AE4" s="418"/>
      <c r="AF4" s="625" t="s">
        <v>193</v>
      </c>
      <c r="AG4" s="620"/>
      <c r="AH4" s="419"/>
      <c r="AI4" s="625" t="s">
        <v>194</v>
      </c>
      <c r="AJ4" s="620"/>
      <c r="AK4" s="418"/>
      <c r="AL4" s="625" t="s">
        <v>219</v>
      </c>
      <c r="AM4" s="620"/>
      <c r="AN4" s="418"/>
      <c r="AO4" s="625" t="s">
        <v>220</v>
      </c>
      <c r="AP4" s="620"/>
      <c r="AQ4" s="420"/>
      <c r="AR4" s="413"/>
      <c r="AS4" s="414"/>
      <c r="AT4" s="414"/>
      <c r="AU4" s="414"/>
      <c r="AV4" s="415"/>
      <c r="AW4" s="416" t="s">
        <v>229</v>
      </c>
      <c r="AX4" s="625" t="s">
        <v>195</v>
      </c>
      <c r="AY4" s="620"/>
      <c r="AZ4" s="419"/>
      <c r="BA4" s="619" t="s">
        <v>140</v>
      </c>
      <c r="BB4" s="620"/>
      <c r="BC4" s="419"/>
      <c r="BD4" s="636" t="s">
        <v>234</v>
      </c>
      <c r="BE4" s="620"/>
      <c r="BF4" s="420"/>
      <c r="BG4" s="404"/>
    </row>
    <row r="5" spans="2:59" ht="18" customHeight="1">
      <c r="B5" s="421" t="s">
        <v>235</v>
      </c>
      <c r="C5" s="422"/>
      <c r="D5" s="422"/>
      <c r="E5" s="422"/>
      <c r="F5" s="422"/>
      <c r="G5" s="423" t="s">
        <v>236</v>
      </c>
      <c r="H5" s="424">
        <v>19</v>
      </c>
      <c r="I5" s="424">
        <v>20</v>
      </c>
      <c r="J5" s="425" t="s">
        <v>34</v>
      </c>
      <c r="K5" s="424">
        <v>19</v>
      </c>
      <c r="L5" s="424">
        <v>20</v>
      </c>
      <c r="M5" s="607" t="s">
        <v>34</v>
      </c>
      <c r="N5" s="621">
        <v>19</v>
      </c>
      <c r="O5" s="621">
        <v>20</v>
      </c>
      <c r="P5" s="425" t="s">
        <v>34</v>
      </c>
      <c r="Q5" s="621">
        <v>19</v>
      </c>
      <c r="R5" s="621">
        <v>20</v>
      </c>
      <c r="S5" s="425" t="s">
        <v>34</v>
      </c>
      <c r="T5" s="621">
        <v>19</v>
      </c>
      <c r="U5" s="621">
        <v>20</v>
      </c>
      <c r="V5" s="426" t="s">
        <v>34</v>
      </c>
      <c r="W5" s="421" t="s">
        <v>237</v>
      </c>
      <c r="X5" s="422"/>
      <c r="Y5" s="422"/>
      <c r="Z5" s="422"/>
      <c r="AA5" s="422"/>
      <c r="AB5" s="423" t="s">
        <v>236</v>
      </c>
      <c r="AC5" s="621">
        <v>19</v>
      </c>
      <c r="AD5" s="621">
        <v>20</v>
      </c>
      <c r="AE5" s="425" t="s">
        <v>34</v>
      </c>
      <c r="AF5" s="621">
        <v>19</v>
      </c>
      <c r="AG5" s="621">
        <v>20</v>
      </c>
      <c r="AH5" s="425" t="s">
        <v>34</v>
      </c>
      <c r="AI5" s="621">
        <v>19</v>
      </c>
      <c r="AJ5" s="621">
        <v>20</v>
      </c>
      <c r="AK5" s="425" t="s">
        <v>34</v>
      </c>
      <c r="AL5" s="621">
        <v>19</v>
      </c>
      <c r="AM5" s="621">
        <v>20</v>
      </c>
      <c r="AN5" s="427" t="s">
        <v>34</v>
      </c>
      <c r="AO5" s="621">
        <v>19</v>
      </c>
      <c r="AP5" s="621">
        <v>20</v>
      </c>
      <c r="AQ5" s="426" t="s">
        <v>34</v>
      </c>
      <c r="AR5" s="421" t="s">
        <v>237</v>
      </c>
      <c r="AS5" s="422"/>
      <c r="AT5" s="422"/>
      <c r="AU5" s="422"/>
      <c r="AV5" s="422"/>
      <c r="AW5" s="423" t="s">
        <v>236</v>
      </c>
      <c r="AX5" s="621">
        <v>19</v>
      </c>
      <c r="AY5" s="621">
        <v>20</v>
      </c>
      <c r="AZ5" s="425" t="s">
        <v>34</v>
      </c>
      <c r="BA5" s="621">
        <v>19</v>
      </c>
      <c r="BB5" s="621">
        <v>20</v>
      </c>
      <c r="BC5" s="425" t="s">
        <v>34</v>
      </c>
      <c r="BD5" s="621">
        <v>19</v>
      </c>
      <c r="BE5" s="621">
        <v>20</v>
      </c>
      <c r="BF5" s="426" t="s">
        <v>34</v>
      </c>
      <c r="BG5" s="404"/>
    </row>
    <row r="6" spans="2:59" ht="18.75" customHeight="1">
      <c r="B6" s="413" t="s">
        <v>238</v>
      </c>
      <c r="C6" s="717" t="s">
        <v>239</v>
      </c>
      <c r="D6" s="717"/>
      <c r="E6" s="717"/>
      <c r="F6" s="717"/>
      <c r="G6" s="428" t="s">
        <v>240</v>
      </c>
      <c r="H6" s="433">
        <v>9744382</v>
      </c>
      <c r="I6" s="433">
        <v>9470417</v>
      </c>
      <c r="J6" s="529">
        <v>-2.8</v>
      </c>
      <c r="K6" s="433">
        <v>7991117</v>
      </c>
      <c r="L6" s="433">
        <v>7791143</v>
      </c>
      <c r="M6" s="608">
        <v>-2.5</v>
      </c>
      <c r="N6" s="615">
        <v>11284521</v>
      </c>
      <c r="O6" s="615">
        <v>9685376</v>
      </c>
      <c r="P6" s="641">
        <v>-14.2</v>
      </c>
      <c r="Q6" s="615">
        <v>8428758</v>
      </c>
      <c r="R6" s="615">
        <v>8616044</v>
      </c>
      <c r="S6" s="531">
        <v>2.2</v>
      </c>
      <c r="T6" s="615">
        <v>2762404</v>
      </c>
      <c r="U6" s="615">
        <v>2620880</v>
      </c>
      <c r="V6" s="532">
        <v>-5.1</v>
      </c>
      <c r="W6" s="413" t="s">
        <v>238</v>
      </c>
      <c r="X6" s="717" t="s">
        <v>239</v>
      </c>
      <c r="Y6" s="717"/>
      <c r="Z6" s="717"/>
      <c r="AA6" s="717"/>
      <c r="AB6" s="428" t="s">
        <v>240</v>
      </c>
      <c r="AC6" s="615">
        <v>447965</v>
      </c>
      <c r="AD6" s="615">
        <v>0</v>
      </c>
      <c r="AE6" s="533" t="s">
        <v>403</v>
      </c>
      <c r="AF6" s="615">
        <v>806138</v>
      </c>
      <c r="AG6" s="615">
        <v>712583</v>
      </c>
      <c r="AH6" s="608">
        <v>-11.6</v>
      </c>
      <c r="AI6" s="615">
        <v>3299437</v>
      </c>
      <c r="AJ6" s="615">
        <v>3477439</v>
      </c>
      <c r="AK6" s="529">
        <v>5.4</v>
      </c>
      <c r="AL6" s="615">
        <v>1151030</v>
      </c>
      <c r="AM6" s="615">
        <v>1048192</v>
      </c>
      <c r="AN6" s="529">
        <v>-8.9</v>
      </c>
      <c r="AO6" s="615">
        <v>1747986</v>
      </c>
      <c r="AP6" s="615">
        <v>1433256</v>
      </c>
      <c r="AQ6" s="642">
        <v>-18</v>
      </c>
      <c r="AR6" s="413" t="s">
        <v>500</v>
      </c>
      <c r="AS6" s="717" t="s">
        <v>501</v>
      </c>
      <c r="AT6" s="717"/>
      <c r="AU6" s="717"/>
      <c r="AV6" s="717"/>
      <c r="AW6" s="429" t="s">
        <v>502</v>
      </c>
      <c r="AX6" s="615">
        <v>7801292</v>
      </c>
      <c r="AY6" s="615">
        <v>7390078</v>
      </c>
      <c r="AZ6" s="608">
        <v>-5.3</v>
      </c>
      <c r="BA6" s="615">
        <v>2653223</v>
      </c>
      <c r="BB6" s="615">
        <v>2241121</v>
      </c>
      <c r="BC6" s="608">
        <v>-15.5</v>
      </c>
      <c r="BD6" s="637">
        <v>58118253</v>
      </c>
      <c r="BE6" s="637">
        <v>54486529</v>
      </c>
      <c r="BF6" s="642">
        <v>-6.2</v>
      </c>
      <c r="BG6" s="404"/>
    </row>
    <row r="7" spans="2:61" ht="18.75" customHeight="1">
      <c r="B7" s="430"/>
      <c r="C7" s="428" t="s">
        <v>503</v>
      </c>
      <c r="D7" s="718" t="s">
        <v>504</v>
      </c>
      <c r="E7" s="718"/>
      <c r="F7" s="718"/>
      <c r="G7" s="719"/>
      <c r="H7" s="1">
        <v>9323473</v>
      </c>
      <c r="I7" s="1">
        <v>9016517</v>
      </c>
      <c r="J7" s="529">
        <v>-3.3</v>
      </c>
      <c r="K7" s="1">
        <v>7623191</v>
      </c>
      <c r="L7" s="1">
        <v>7419433</v>
      </c>
      <c r="M7" s="608">
        <v>-2.7</v>
      </c>
      <c r="N7" s="614">
        <v>10954826</v>
      </c>
      <c r="O7" s="614">
        <v>9365368</v>
      </c>
      <c r="P7" s="641">
        <v>-14.5</v>
      </c>
      <c r="Q7" s="614">
        <v>8041235</v>
      </c>
      <c r="R7" s="614">
        <v>7986558</v>
      </c>
      <c r="S7" s="641">
        <v>-0.7</v>
      </c>
      <c r="T7" s="614">
        <v>2468792</v>
      </c>
      <c r="U7" s="614">
        <v>2312755</v>
      </c>
      <c r="V7" s="532">
        <v>-6.3</v>
      </c>
      <c r="W7" s="430"/>
      <c r="X7" s="428" t="s">
        <v>503</v>
      </c>
      <c r="Y7" s="718" t="s">
        <v>504</v>
      </c>
      <c r="Z7" s="718"/>
      <c r="AA7" s="718"/>
      <c r="AB7" s="719"/>
      <c r="AC7" s="614">
        <v>387219</v>
      </c>
      <c r="AD7" s="614">
        <v>0</v>
      </c>
      <c r="AE7" s="533" t="s">
        <v>403</v>
      </c>
      <c r="AF7" s="614">
        <v>724977</v>
      </c>
      <c r="AG7" s="614">
        <v>640374</v>
      </c>
      <c r="AH7" s="608">
        <v>-11.7</v>
      </c>
      <c r="AI7" s="614">
        <v>2996238</v>
      </c>
      <c r="AJ7" s="614">
        <v>3189123</v>
      </c>
      <c r="AK7" s="529">
        <v>6.4</v>
      </c>
      <c r="AL7" s="614">
        <v>1030152</v>
      </c>
      <c r="AM7" s="614">
        <v>925590</v>
      </c>
      <c r="AN7" s="529">
        <v>-10.2</v>
      </c>
      <c r="AO7" s="614">
        <v>1650988</v>
      </c>
      <c r="AP7" s="614">
        <v>1341230</v>
      </c>
      <c r="AQ7" s="642">
        <v>-18.8</v>
      </c>
      <c r="AR7" s="430"/>
      <c r="AS7" s="428" t="s">
        <v>503</v>
      </c>
      <c r="AT7" s="718" t="s">
        <v>504</v>
      </c>
      <c r="AU7" s="718"/>
      <c r="AV7" s="718"/>
      <c r="AW7" s="719"/>
      <c r="AX7" s="614">
        <v>7483859</v>
      </c>
      <c r="AY7" s="614">
        <v>7063997</v>
      </c>
      <c r="AZ7" s="608">
        <v>-5.6</v>
      </c>
      <c r="BA7" s="614">
        <v>2405220</v>
      </c>
      <c r="BB7" s="614">
        <v>1990625</v>
      </c>
      <c r="BC7" s="608">
        <v>-17.2</v>
      </c>
      <c r="BD7" s="637">
        <v>55090170</v>
      </c>
      <c r="BE7" s="637">
        <v>51251570</v>
      </c>
      <c r="BF7" s="642">
        <v>-7</v>
      </c>
      <c r="BG7" s="404"/>
      <c r="BH7" s="121"/>
      <c r="BI7" s="535"/>
    </row>
    <row r="8" spans="2:61" ht="18.75" customHeight="1">
      <c r="B8" s="430"/>
      <c r="C8" s="428" t="s">
        <v>505</v>
      </c>
      <c r="D8" s="718" t="s">
        <v>506</v>
      </c>
      <c r="E8" s="718"/>
      <c r="F8" s="718"/>
      <c r="G8" s="719"/>
      <c r="H8" s="1">
        <v>420909</v>
      </c>
      <c r="I8" s="1">
        <v>453900</v>
      </c>
      <c r="J8" s="529">
        <v>7.8</v>
      </c>
      <c r="K8" s="1">
        <v>367926</v>
      </c>
      <c r="L8" s="1">
        <v>371710</v>
      </c>
      <c r="M8" s="608">
        <v>1</v>
      </c>
      <c r="N8" s="614">
        <v>329695</v>
      </c>
      <c r="O8" s="614">
        <v>320008</v>
      </c>
      <c r="P8" s="529">
        <v>-2.9</v>
      </c>
      <c r="Q8" s="614">
        <v>387523</v>
      </c>
      <c r="R8" s="614">
        <v>629486</v>
      </c>
      <c r="S8" s="529">
        <v>62.4</v>
      </c>
      <c r="T8" s="614">
        <v>293612</v>
      </c>
      <c r="U8" s="614">
        <v>308125</v>
      </c>
      <c r="V8" s="534">
        <v>4.9</v>
      </c>
      <c r="W8" s="430"/>
      <c r="X8" s="428" t="s">
        <v>505</v>
      </c>
      <c r="Y8" s="718" t="s">
        <v>506</v>
      </c>
      <c r="Z8" s="718"/>
      <c r="AA8" s="718"/>
      <c r="AB8" s="719"/>
      <c r="AC8" s="614">
        <v>60746</v>
      </c>
      <c r="AD8" s="614">
        <v>0</v>
      </c>
      <c r="AE8" s="533" t="s">
        <v>403</v>
      </c>
      <c r="AF8" s="614">
        <v>81161</v>
      </c>
      <c r="AG8" s="614">
        <v>72209</v>
      </c>
      <c r="AH8" s="608">
        <v>-11</v>
      </c>
      <c r="AI8" s="614">
        <v>303199</v>
      </c>
      <c r="AJ8" s="614">
        <v>288316</v>
      </c>
      <c r="AK8" s="529">
        <v>-4.9</v>
      </c>
      <c r="AL8" s="614">
        <v>120878</v>
      </c>
      <c r="AM8" s="614">
        <v>122602</v>
      </c>
      <c r="AN8" s="529">
        <v>1.4</v>
      </c>
      <c r="AO8" s="614">
        <v>96998</v>
      </c>
      <c r="AP8" s="614">
        <v>92026</v>
      </c>
      <c r="AQ8" s="642">
        <v>-5.1</v>
      </c>
      <c r="AR8" s="430"/>
      <c r="AS8" s="428" t="s">
        <v>505</v>
      </c>
      <c r="AT8" s="718" t="s">
        <v>506</v>
      </c>
      <c r="AU8" s="718"/>
      <c r="AV8" s="718"/>
      <c r="AW8" s="719"/>
      <c r="AX8" s="614">
        <v>317433</v>
      </c>
      <c r="AY8" s="614">
        <v>326081</v>
      </c>
      <c r="AZ8" s="530">
        <v>2.7</v>
      </c>
      <c r="BA8" s="614">
        <v>248003</v>
      </c>
      <c r="BB8" s="614">
        <v>250496</v>
      </c>
      <c r="BC8" s="530">
        <v>1</v>
      </c>
      <c r="BD8" s="637">
        <v>3028083</v>
      </c>
      <c r="BE8" s="637">
        <v>3234959</v>
      </c>
      <c r="BF8" s="534">
        <v>6.8</v>
      </c>
      <c r="BG8" s="404"/>
      <c r="BH8" s="121"/>
      <c r="BI8" s="535"/>
    </row>
    <row r="9" spans="2:61" ht="18.75" customHeight="1">
      <c r="B9" s="430"/>
      <c r="C9" s="402"/>
      <c r="D9" s="414" t="s">
        <v>507</v>
      </c>
      <c r="E9" s="431"/>
      <c r="F9" s="431"/>
      <c r="G9" s="431"/>
      <c r="H9" s="1">
        <v>80900</v>
      </c>
      <c r="I9" s="1">
        <v>126750</v>
      </c>
      <c r="J9" s="529">
        <v>56.7</v>
      </c>
      <c r="K9" s="1">
        <v>107866</v>
      </c>
      <c r="L9" s="1">
        <v>108097</v>
      </c>
      <c r="M9" s="608">
        <v>0.2</v>
      </c>
      <c r="N9" s="614">
        <v>44200</v>
      </c>
      <c r="O9" s="614">
        <v>44200</v>
      </c>
      <c r="P9" s="529">
        <v>0</v>
      </c>
      <c r="Q9" s="614">
        <v>150000</v>
      </c>
      <c r="R9" s="614">
        <v>379040</v>
      </c>
      <c r="S9" s="529">
        <v>152.7</v>
      </c>
      <c r="T9" s="614">
        <v>161908</v>
      </c>
      <c r="U9" s="614">
        <v>163907</v>
      </c>
      <c r="V9" s="534">
        <v>1.2</v>
      </c>
      <c r="W9" s="430"/>
      <c r="X9" s="402"/>
      <c r="Y9" s="414" t="s">
        <v>507</v>
      </c>
      <c r="Z9" s="431"/>
      <c r="AA9" s="431"/>
      <c r="AB9" s="431"/>
      <c r="AC9" s="614">
        <v>16520</v>
      </c>
      <c r="AD9" s="614">
        <v>0</v>
      </c>
      <c r="AE9" s="533" t="s">
        <v>403</v>
      </c>
      <c r="AF9" s="614">
        <v>36639</v>
      </c>
      <c r="AG9" s="614">
        <v>36460</v>
      </c>
      <c r="AH9" s="608">
        <v>-0.5</v>
      </c>
      <c r="AI9" s="614">
        <v>208821</v>
      </c>
      <c r="AJ9" s="614">
        <v>194047</v>
      </c>
      <c r="AK9" s="529">
        <v>-7.1</v>
      </c>
      <c r="AL9" s="614">
        <v>58680</v>
      </c>
      <c r="AM9" s="614">
        <v>59400</v>
      </c>
      <c r="AN9" s="529">
        <v>1.2</v>
      </c>
      <c r="AO9" s="614">
        <v>56982</v>
      </c>
      <c r="AP9" s="614">
        <v>57880</v>
      </c>
      <c r="AQ9" s="534">
        <v>1.6</v>
      </c>
      <c r="AR9" s="430"/>
      <c r="AS9" s="402"/>
      <c r="AT9" s="414" t="s">
        <v>507</v>
      </c>
      <c r="AU9" s="431"/>
      <c r="AV9" s="431"/>
      <c r="AW9" s="432"/>
      <c r="AX9" s="614">
        <v>103657</v>
      </c>
      <c r="AY9" s="614">
        <v>102656</v>
      </c>
      <c r="AZ9" s="608">
        <v>-1</v>
      </c>
      <c r="BA9" s="614">
        <v>177073</v>
      </c>
      <c r="BB9" s="614">
        <v>173338</v>
      </c>
      <c r="BC9" s="608">
        <v>-2.1</v>
      </c>
      <c r="BD9" s="637">
        <v>1203246</v>
      </c>
      <c r="BE9" s="637">
        <v>1445775</v>
      </c>
      <c r="BF9" s="534">
        <v>20.2</v>
      </c>
      <c r="BG9" s="404"/>
      <c r="BH9" s="121"/>
      <c r="BI9" s="535"/>
    </row>
    <row r="10" spans="2:61" ht="18.75" customHeight="1">
      <c r="B10" s="413" t="s">
        <v>508</v>
      </c>
      <c r="C10" s="718" t="s">
        <v>509</v>
      </c>
      <c r="D10" s="718"/>
      <c r="E10" s="718"/>
      <c r="F10" s="718"/>
      <c r="G10" s="428" t="s">
        <v>510</v>
      </c>
      <c r="H10" s="433">
        <v>10102437</v>
      </c>
      <c r="I10" s="433">
        <v>10101334</v>
      </c>
      <c r="J10" s="529">
        <v>0</v>
      </c>
      <c r="K10" s="433">
        <v>9072605</v>
      </c>
      <c r="L10" s="433">
        <v>8592397</v>
      </c>
      <c r="M10" s="608">
        <v>-5.3</v>
      </c>
      <c r="N10" s="615">
        <v>11973920</v>
      </c>
      <c r="O10" s="615">
        <v>10731744</v>
      </c>
      <c r="P10" s="529">
        <v>-10.4</v>
      </c>
      <c r="Q10" s="615">
        <v>9521548</v>
      </c>
      <c r="R10" s="615">
        <v>9601356</v>
      </c>
      <c r="S10" s="529">
        <v>0.8</v>
      </c>
      <c r="T10" s="615">
        <v>2847984</v>
      </c>
      <c r="U10" s="615">
        <v>2824093</v>
      </c>
      <c r="V10" s="532">
        <v>-0.8</v>
      </c>
      <c r="W10" s="413" t="s">
        <v>508</v>
      </c>
      <c r="X10" s="718" t="s">
        <v>509</v>
      </c>
      <c r="Y10" s="718"/>
      <c r="Z10" s="718"/>
      <c r="AA10" s="718"/>
      <c r="AB10" s="428" t="s">
        <v>510</v>
      </c>
      <c r="AC10" s="615">
        <v>724803</v>
      </c>
      <c r="AD10" s="615">
        <v>0</v>
      </c>
      <c r="AE10" s="533" t="s">
        <v>403</v>
      </c>
      <c r="AF10" s="615">
        <v>820920</v>
      </c>
      <c r="AG10" s="615">
        <v>840348</v>
      </c>
      <c r="AH10" s="530">
        <v>2.4</v>
      </c>
      <c r="AI10" s="615">
        <v>3700720</v>
      </c>
      <c r="AJ10" s="615">
        <v>3854242</v>
      </c>
      <c r="AK10" s="529">
        <v>4.1</v>
      </c>
      <c r="AL10" s="615">
        <v>1448305</v>
      </c>
      <c r="AM10" s="615">
        <v>1439722</v>
      </c>
      <c r="AN10" s="529">
        <v>-0.6</v>
      </c>
      <c r="AO10" s="615">
        <v>1901887</v>
      </c>
      <c r="AP10" s="615">
        <v>1672880</v>
      </c>
      <c r="AQ10" s="642">
        <v>-12</v>
      </c>
      <c r="AR10" s="413" t="s">
        <v>508</v>
      </c>
      <c r="AS10" s="718" t="s">
        <v>509</v>
      </c>
      <c r="AT10" s="718"/>
      <c r="AU10" s="718"/>
      <c r="AV10" s="718"/>
      <c r="AW10" s="429" t="s">
        <v>510</v>
      </c>
      <c r="AX10" s="615">
        <v>7834646</v>
      </c>
      <c r="AY10" s="615">
        <v>7735461</v>
      </c>
      <c r="AZ10" s="608">
        <v>-1.3</v>
      </c>
      <c r="BA10" s="615">
        <v>2868080</v>
      </c>
      <c r="BB10" s="615">
        <v>2409409</v>
      </c>
      <c r="BC10" s="608">
        <v>-16</v>
      </c>
      <c r="BD10" s="637">
        <v>62817855</v>
      </c>
      <c r="BE10" s="637">
        <v>59802986</v>
      </c>
      <c r="BF10" s="642">
        <v>-4.8</v>
      </c>
      <c r="BG10" s="404"/>
      <c r="BH10" s="121"/>
      <c r="BI10" s="535"/>
    </row>
    <row r="11" spans="2:61" ht="18.75" customHeight="1">
      <c r="B11" s="430"/>
      <c r="C11" s="428" t="s">
        <v>503</v>
      </c>
      <c r="D11" s="718" t="s">
        <v>511</v>
      </c>
      <c r="E11" s="718"/>
      <c r="F11" s="718"/>
      <c r="G11" s="719"/>
      <c r="H11" s="1">
        <v>5305584</v>
      </c>
      <c r="I11" s="1">
        <v>5405384</v>
      </c>
      <c r="J11" s="529">
        <v>1.9</v>
      </c>
      <c r="K11" s="1">
        <v>4437216</v>
      </c>
      <c r="L11" s="1">
        <v>4396905</v>
      </c>
      <c r="M11" s="608">
        <v>-0.9</v>
      </c>
      <c r="N11" s="614">
        <v>5741824</v>
      </c>
      <c r="O11" s="614">
        <v>5741576</v>
      </c>
      <c r="P11" s="529">
        <v>0</v>
      </c>
      <c r="Q11" s="614">
        <v>4413720</v>
      </c>
      <c r="R11" s="614">
        <v>4347048</v>
      </c>
      <c r="S11" s="529">
        <v>-1.5</v>
      </c>
      <c r="T11" s="614">
        <v>1685555</v>
      </c>
      <c r="U11" s="614">
        <v>1682254</v>
      </c>
      <c r="V11" s="642">
        <v>-0.2</v>
      </c>
      <c r="W11" s="430"/>
      <c r="X11" s="428" t="s">
        <v>503</v>
      </c>
      <c r="Y11" s="718" t="s">
        <v>511</v>
      </c>
      <c r="Z11" s="718"/>
      <c r="AA11" s="718"/>
      <c r="AB11" s="719"/>
      <c r="AC11" s="614">
        <v>498717</v>
      </c>
      <c r="AD11" s="614">
        <v>0</v>
      </c>
      <c r="AE11" s="533" t="s">
        <v>403</v>
      </c>
      <c r="AF11" s="614">
        <v>439603</v>
      </c>
      <c r="AG11" s="614">
        <v>445677</v>
      </c>
      <c r="AH11" s="530">
        <v>1.4</v>
      </c>
      <c r="AI11" s="614">
        <v>2261440</v>
      </c>
      <c r="AJ11" s="614">
        <v>2320386</v>
      </c>
      <c r="AK11" s="529">
        <v>2.6</v>
      </c>
      <c r="AL11" s="614">
        <v>965619</v>
      </c>
      <c r="AM11" s="614">
        <v>963460</v>
      </c>
      <c r="AN11" s="529">
        <v>-0.2</v>
      </c>
      <c r="AO11" s="614">
        <v>974415</v>
      </c>
      <c r="AP11" s="614">
        <v>890781</v>
      </c>
      <c r="AQ11" s="642">
        <v>-8.6</v>
      </c>
      <c r="AR11" s="430"/>
      <c r="AS11" s="428" t="s">
        <v>503</v>
      </c>
      <c r="AT11" s="718" t="s">
        <v>511</v>
      </c>
      <c r="AU11" s="718"/>
      <c r="AV11" s="718"/>
      <c r="AW11" s="719"/>
      <c r="AX11" s="614">
        <v>3493598</v>
      </c>
      <c r="AY11" s="614">
        <v>3548687</v>
      </c>
      <c r="AZ11" s="530">
        <v>1.6</v>
      </c>
      <c r="BA11" s="614">
        <v>1339198</v>
      </c>
      <c r="BB11" s="614">
        <v>1300362</v>
      </c>
      <c r="BC11" s="608">
        <v>-2.9</v>
      </c>
      <c r="BD11" s="637">
        <v>31556489</v>
      </c>
      <c r="BE11" s="637">
        <v>31042520</v>
      </c>
      <c r="BF11" s="642">
        <v>-1.6</v>
      </c>
      <c r="BG11" s="404"/>
      <c r="BH11" s="121"/>
      <c r="BI11" s="535"/>
    </row>
    <row r="12" spans="2:61" ht="18.75" customHeight="1">
      <c r="B12" s="430"/>
      <c r="C12" s="428" t="s">
        <v>505</v>
      </c>
      <c r="D12" s="718" t="s">
        <v>512</v>
      </c>
      <c r="E12" s="718"/>
      <c r="F12" s="718"/>
      <c r="G12" s="719"/>
      <c r="H12" s="1">
        <v>2308648</v>
      </c>
      <c r="I12" s="1">
        <v>2111794</v>
      </c>
      <c r="J12" s="529">
        <v>-8.5</v>
      </c>
      <c r="K12" s="1">
        <v>2063515</v>
      </c>
      <c r="L12" s="1">
        <v>1884064</v>
      </c>
      <c r="M12" s="608">
        <v>-8.7</v>
      </c>
      <c r="N12" s="614">
        <v>3948518</v>
      </c>
      <c r="O12" s="614">
        <v>2606375</v>
      </c>
      <c r="P12" s="529">
        <v>-34</v>
      </c>
      <c r="Q12" s="614">
        <v>2120450</v>
      </c>
      <c r="R12" s="614">
        <v>2188477</v>
      </c>
      <c r="S12" s="529">
        <v>3.2</v>
      </c>
      <c r="T12" s="614">
        <v>463631</v>
      </c>
      <c r="U12" s="614">
        <v>405445</v>
      </c>
      <c r="V12" s="532">
        <v>-12.6</v>
      </c>
      <c r="W12" s="430"/>
      <c r="X12" s="428" t="s">
        <v>505</v>
      </c>
      <c r="Y12" s="718" t="s">
        <v>512</v>
      </c>
      <c r="Z12" s="718"/>
      <c r="AA12" s="718"/>
      <c r="AB12" s="719"/>
      <c r="AC12" s="614">
        <v>104024</v>
      </c>
      <c r="AD12" s="614">
        <v>0</v>
      </c>
      <c r="AE12" s="533" t="s">
        <v>403</v>
      </c>
      <c r="AF12" s="614">
        <v>249985</v>
      </c>
      <c r="AG12" s="614">
        <v>229473</v>
      </c>
      <c r="AH12" s="608">
        <v>-8.2</v>
      </c>
      <c r="AI12" s="614">
        <v>760184</v>
      </c>
      <c r="AJ12" s="614">
        <v>738488</v>
      </c>
      <c r="AK12" s="529">
        <v>-2.9</v>
      </c>
      <c r="AL12" s="614">
        <v>222414</v>
      </c>
      <c r="AM12" s="614">
        <v>219905</v>
      </c>
      <c r="AN12" s="529">
        <v>-1.1</v>
      </c>
      <c r="AO12" s="614">
        <v>620469</v>
      </c>
      <c r="AP12" s="614">
        <v>498874</v>
      </c>
      <c r="AQ12" s="642">
        <v>-19.6</v>
      </c>
      <c r="AR12" s="430"/>
      <c r="AS12" s="428" t="s">
        <v>505</v>
      </c>
      <c r="AT12" s="718" t="s">
        <v>512</v>
      </c>
      <c r="AU12" s="718"/>
      <c r="AV12" s="718"/>
      <c r="AW12" s="719"/>
      <c r="AX12" s="614">
        <v>2781619</v>
      </c>
      <c r="AY12" s="614">
        <v>2616871</v>
      </c>
      <c r="AZ12" s="608">
        <v>-5.9</v>
      </c>
      <c r="BA12" s="614">
        <v>814402</v>
      </c>
      <c r="BB12" s="614">
        <v>377726</v>
      </c>
      <c r="BC12" s="608">
        <v>-53.6</v>
      </c>
      <c r="BD12" s="637">
        <v>16457859</v>
      </c>
      <c r="BE12" s="637">
        <v>13877492</v>
      </c>
      <c r="BF12" s="642">
        <v>-15.7</v>
      </c>
      <c r="BG12" s="404"/>
      <c r="BH12" s="121"/>
      <c r="BI12" s="535"/>
    </row>
    <row r="13" spans="2:61" ht="18.75" customHeight="1">
      <c r="B13" s="430"/>
      <c r="C13" s="428" t="s">
        <v>513</v>
      </c>
      <c r="D13" s="718" t="s">
        <v>514</v>
      </c>
      <c r="E13" s="718"/>
      <c r="F13" s="718"/>
      <c r="G13" s="719"/>
      <c r="H13" s="1">
        <v>628526</v>
      </c>
      <c r="I13" s="1">
        <v>650797</v>
      </c>
      <c r="J13" s="529">
        <v>3.5</v>
      </c>
      <c r="K13" s="1">
        <v>844052</v>
      </c>
      <c r="L13" s="1">
        <v>613115</v>
      </c>
      <c r="M13" s="608">
        <v>-27.4</v>
      </c>
      <c r="N13" s="614">
        <v>824450</v>
      </c>
      <c r="O13" s="614">
        <v>844897</v>
      </c>
      <c r="P13" s="529">
        <v>2.5</v>
      </c>
      <c r="Q13" s="614">
        <v>1083529</v>
      </c>
      <c r="R13" s="614">
        <v>1033180</v>
      </c>
      <c r="S13" s="529">
        <v>-4.6</v>
      </c>
      <c r="T13" s="614">
        <v>149472</v>
      </c>
      <c r="U13" s="614">
        <v>165709</v>
      </c>
      <c r="V13" s="532">
        <v>10.9</v>
      </c>
      <c r="W13" s="430"/>
      <c r="X13" s="428" t="s">
        <v>513</v>
      </c>
      <c r="Y13" s="718" t="s">
        <v>514</v>
      </c>
      <c r="Z13" s="718"/>
      <c r="AA13" s="718"/>
      <c r="AB13" s="719"/>
      <c r="AC13" s="614">
        <v>40030</v>
      </c>
      <c r="AD13" s="614">
        <v>0</v>
      </c>
      <c r="AE13" s="533" t="s">
        <v>403</v>
      </c>
      <c r="AF13" s="614">
        <v>49339</v>
      </c>
      <c r="AG13" s="614">
        <v>82409</v>
      </c>
      <c r="AH13" s="536">
        <v>67</v>
      </c>
      <c r="AI13" s="614">
        <v>101411</v>
      </c>
      <c r="AJ13" s="614">
        <v>78392</v>
      </c>
      <c r="AK13" s="529">
        <v>-22.7</v>
      </c>
      <c r="AL13" s="614">
        <v>75113</v>
      </c>
      <c r="AM13" s="614">
        <v>72746</v>
      </c>
      <c r="AN13" s="529">
        <v>-3.2</v>
      </c>
      <c r="AO13" s="614">
        <v>117460</v>
      </c>
      <c r="AP13" s="614">
        <v>115462</v>
      </c>
      <c r="AQ13" s="642">
        <v>-1.7</v>
      </c>
      <c r="AR13" s="430"/>
      <c r="AS13" s="428" t="s">
        <v>513</v>
      </c>
      <c r="AT13" s="718" t="s">
        <v>514</v>
      </c>
      <c r="AU13" s="718"/>
      <c r="AV13" s="718"/>
      <c r="AW13" s="719"/>
      <c r="AX13" s="614">
        <v>272448</v>
      </c>
      <c r="AY13" s="614">
        <v>305509</v>
      </c>
      <c r="AZ13" s="530">
        <v>12.1</v>
      </c>
      <c r="BA13" s="614">
        <v>144847</v>
      </c>
      <c r="BB13" s="614">
        <v>136653</v>
      </c>
      <c r="BC13" s="608">
        <v>-5.7</v>
      </c>
      <c r="BD13" s="637">
        <v>4330677</v>
      </c>
      <c r="BE13" s="637">
        <v>4098869</v>
      </c>
      <c r="BF13" s="642">
        <v>-5.4</v>
      </c>
      <c r="BG13" s="404"/>
      <c r="BH13" s="121"/>
      <c r="BI13" s="535"/>
    </row>
    <row r="14" spans="2:61" ht="18.75" customHeight="1">
      <c r="B14" s="430"/>
      <c r="C14" s="428" t="s">
        <v>515</v>
      </c>
      <c r="D14" s="718" t="s">
        <v>516</v>
      </c>
      <c r="E14" s="718"/>
      <c r="F14" s="718"/>
      <c r="G14" s="719"/>
      <c r="H14" s="1">
        <v>1859679</v>
      </c>
      <c r="I14" s="1">
        <v>1933359</v>
      </c>
      <c r="J14" s="529">
        <v>4</v>
      </c>
      <c r="K14" s="1">
        <v>1727822</v>
      </c>
      <c r="L14" s="1">
        <v>1698313</v>
      </c>
      <c r="M14" s="608">
        <v>-1.7</v>
      </c>
      <c r="N14" s="614">
        <v>1459128</v>
      </c>
      <c r="O14" s="614">
        <v>1538896</v>
      </c>
      <c r="P14" s="529">
        <v>5.5</v>
      </c>
      <c r="Q14" s="614">
        <v>1903849</v>
      </c>
      <c r="R14" s="614">
        <v>2032651</v>
      </c>
      <c r="S14" s="529">
        <v>6.8</v>
      </c>
      <c r="T14" s="614">
        <v>549326</v>
      </c>
      <c r="U14" s="614">
        <v>570685</v>
      </c>
      <c r="V14" s="534">
        <v>3.9</v>
      </c>
      <c r="W14" s="430"/>
      <c r="X14" s="428" t="s">
        <v>515</v>
      </c>
      <c r="Y14" s="718" t="s">
        <v>516</v>
      </c>
      <c r="Z14" s="718"/>
      <c r="AA14" s="718"/>
      <c r="AB14" s="719"/>
      <c r="AC14" s="614">
        <v>82032</v>
      </c>
      <c r="AD14" s="614">
        <v>0</v>
      </c>
      <c r="AE14" s="533" t="s">
        <v>403</v>
      </c>
      <c r="AF14" s="614">
        <v>81993</v>
      </c>
      <c r="AG14" s="614">
        <v>82789</v>
      </c>
      <c r="AH14" s="536">
        <v>1</v>
      </c>
      <c r="AI14" s="614">
        <v>577685</v>
      </c>
      <c r="AJ14" s="614">
        <v>716976</v>
      </c>
      <c r="AK14" s="529">
        <v>24.1</v>
      </c>
      <c r="AL14" s="614">
        <v>185159</v>
      </c>
      <c r="AM14" s="614">
        <v>183611</v>
      </c>
      <c r="AN14" s="529">
        <v>-0.8</v>
      </c>
      <c r="AO14" s="614">
        <v>189543</v>
      </c>
      <c r="AP14" s="614">
        <v>167763</v>
      </c>
      <c r="AQ14" s="532">
        <v>-11.5</v>
      </c>
      <c r="AR14" s="430"/>
      <c r="AS14" s="428" t="s">
        <v>515</v>
      </c>
      <c r="AT14" s="718" t="s">
        <v>516</v>
      </c>
      <c r="AU14" s="718"/>
      <c r="AV14" s="718"/>
      <c r="AW14" s="719"/>
      <c r="AX14" s="614">
        <v>1286981</v>
      </c>
      <c r="AY14" s="614">
        <v>1264394</v>
      </c>
      <c r="AZ14" s="608">
        <v>-1.8</v>
      </c>
      <c r="BA14" s="614">
        <v>569633</v>
      </c>
      <c r="BB14" s="614">
        <v>594668</v>
      </c>
      <c r="BC14" s="530">
        <v>4.4</v>
      </c>
      <c r="BD14" s="637">
        <v>10472830</v>
      </c>
      <c r="BE14" s="637">
        <v>10784105</v>
      </c>
      <c r="BF14" s="534">
        <v>3</v>
      </c>
      <c r="BG14" s="404"/>
      <c r="BH14" s="121"/>
      <c r="BI14" s="535"/>
    </row>
    <row r="15" spans="2:61" ht="18.75" customHeight="1">
      <c r="B15" s="430"/>
      <c r="C15" s="402"/>
      <c r="D15" s="428" t="s">
        <v>517</v>
      </c>
      <c r="E15" s="718" t="s">
        <v>518</v>
      </c>
      <c r="F15" s="718"/>
      <c r="G15" s="719"/>
      <c r="H15" s="433">
        <v>1827782</v>
      </c>
      <c r="I15" s="433">
        <v>1898911</v>
      </c>
      <c r="J15" s="529">
        <v>3.9</v>
      </c>
      <c r="K15" s="433">
        <v>1619398</v>
      </c>
      <c r="L15" s="433">
        <v>1553564</v>
      </c>
      <c r="M15" s="608">
        <v>-4.1</v>
      </c>
      <c r="N15" s="615">
        <v>1408707</v>
      </c>
      <c r="O15" s="615">
        <v>1477152</v>
      </c>
      <c r="P15" s="529">
        <v>4.9</v>
      </c>
      <c r="Q15" s="615">
        <v>1884583</v>
      </c>
      <c r="R15" s="615">
        <v>1999622</v>
      </c>
      <c r="S15" s="529">
        <v>6.1</v>
      </c>
      <c r="T15" s="615">
        <v>508194</v>
      </c>
      <c r="U15" s="615">
        <v>530848</v>
      </c>
      <c r="V15" s="534">
        <v>4.5</v>
      </c>
      <c r="W15" s="430"/>
      <c r="X15" s="402"/>
      <c r="Y15" s="428" t="s">
        <v>517</v>
      </c>
      <c r="Z15" s="718" t="s">
        <v>518</v>
      </c>
      <c r="AA15" s="718"/>
      <c r="AB15" s="719"/>
      <c r="AC15" s="615">
        <v>81013</v>
      </c>
      <c r="AD15" s="615">
        <v>0</v>
      </c>
      <c r="AE15" s="533" t="s">
        <v>403</v>
      </c>
      <c r="AF15" s="615">
        <v>81440</v>
      </c>
      <c r="AG15" s="615">
        <v>77616</v>
      </c>
      <c r="AH15" s="536">
        <v>-4.7</v>
      </c>
      <c r="AI15" s="615">
        <v>567451</v>
      </c>
      <c r="AJ15" s="615">
        <v>695486</v>
      </c>
      <c r="AK15" s="529">
        <v>22.6</v>
      </c>
      <c r="AL15" s="615">
        <v>183217</v>
      </c>
      <c r="AM15" s="615">
        <v>182343</v>
      </c>
      <c r="AN15" s="529">
        <v>-0.5</v>
      </c>
      <c r="AO15" s="615">
        <v>177409</v>
      </c>
      <c r="AP15" s="615">
        <v>160767</v>
      </c>
      <c r="AQ15" s="532">
        <v>-9.4</v>
      </c>
      <c r="AR15" s="430"/>
      <c r="AS15" s="402"/>
      <c r="AT15" s="428" t="s">
        <v>517</v>
      </c>
      <c r="AU15" s="718" t="s">
        <v>518</v>
      </c>
      <c r="AV15" s="718"/>
      <c r="AW15" s="719"/>
      <c r="AX15" s="615">
        <v>1241896</v>
      </c>
      <c r="AY15" s="615">
        <v>1235091</v>
      </c>
      <c r="AZ15" s="608">
        <v>-0.5</v>
      </c>
      <c r="BA15" s="615">
        <v>563634</v>
      </c>
      <c r="BB15" s="615">
        <v>588395</v>
      </c>
      <c r="BC15" s="530">
        <v>4.4</v>
      </c>
      <c r="BD15" s="637">
        <v>10144724</v>
      </c>
      <c r="BE15" s="637">
        <v>10399795</v>
      </c>
      <c r="BF15" s="534">
        <v>2.5</v>
      </c>
      <c r="BG15" s="404"/>
      <c r="BH15" s="121"/>
      <c r="BI15" s="535"/>
    </row>
    <row r="16" spans="2:61" ht="18.75" customHeight="1">
      <c r="B16" s="430"/>
      <c r="C16" s="402"/>
      <c r="D16" s="428" t="s">
        <v>519</v>
      </c>
      <c r="E16" s="718" t="s">
        <v>520</v>
      </c>
      <c r="F16" s="718"/>
      <c r="G16" s="719"/>
      <c r="H16" s="1">
        <v>21566</v>
      </c>
      <c r="I16" s="1">
        <v>20570</v>
      </c>
      <c r="J16" s="529">
        <v>-4.6</v>
      </c>
      <c r="K16" s="1">
        <v>104745</v>
      </c>
      <c r="L16" s="1">
        <v>142505</v>
      </c>
      <c r="M16" s="608">
        <v>36</v>
      </c>
      <c r="N16" s="614">
        <v>37285</v>
      </c>
      <c r="O16" s="614">
        <v>52241</v>
      </c>
      <c r="P16" s="529">
        <v>40.1</v>
      </c>
      <c r="Q16" s="614">
        <v>18541</v>
      </c>
      <c r="R16" s="614">
        <v>20981</v>
      </c>
      <c r="S16" s="529">
        <v>13.2</v>
      </c>
      <c r="T16" s="614">
        <v>36196</v>
      </c>
      <c r="U16" s="614">
        <v>34909</v>
      </c>
      <c r="V16" s="532">
        <v>-3.6</v>
      </c>
      <c r="W16" s="430"/>
      <c r="X16" s="402"/>
      <c r="Y16" s="428" t="s">
        <v>519</v>
      </c>
      <c r="Z16" s="718" t="s">
        <v>520</v>
      </c>
      <c r="AA16" s="718"/>
      <c r="AB16" s="719"/>
      <c r="AC16" s="614">
        <v>218</v>
      </c>
      <c r="AD16" s="614">
        <v>0</v>
      </c>
      <c r="AE16" s="533" t="s">
        <v>403</v>
      </c>
      <c r="AF16" s="614">
        <v>507</v>
      </c>
      <c r="AG16" s="614">
        <v>481</v>
      </c>
      <c r="AH16" s="536">
        <v>-5.1</v>
      </c>
      <c r="AI16" s="614">
        <v>7337</v>
      </c>
      <c r="AJ16" s="614">
        <v>11028</v>
      </c>
      <c r="AK16" s="529">
        <v>50.3</v>
      </c>
      <c r="AL16" s="614">
        <v>1602</v>
      </c>
      <c r="AM16" s="614">
        <v>928</v>
      </c>
      <c r="AN16" s="529">
        <v>-42.1</v>
      </c>
      <c r="AO16" s="614">
        <v>3376</v>
      </c>
      <c r="AP16" s="614">
        <v>2575</v>
      </c>
      <c r="AQ16" s="532">
        <v>-23.7</v>
      </c>
      <c r="AR16" s="430"/>
      <c r="AS16" s="402"/>
      <c r="AT16" s="428" t="s">
        <v>519</v>
      </c>
      <c r="AU16" s="718" t="s">
        <v>520</v>
      </c>
      <c r="AV16" s="718"/>
      <c r="AW16" s="719"/>
      <c r="AX16" s="614">
        <v>26412</v>
      </c>
      <c r="AY16" s="614">
        <v>27549</v>
      </c>
      <c r="AZ16" s="530">
        <v>4.3</v>
      </c>
      <c r="BA16" s="614">
        <v>5740</v>
      </c>
      <c r="BB16" s="614">
        <v>5634</v>
      </c>
      <c r="BC16" s="608">
        <v>-1.8</v>
      </c>
      <c r="BD16" s="637">
        <v>263525</v>
      </c>
      <c r="BE16" s="637">
        <v>319401</v>
      </c>
      <c r="BF16" s="534">
        <v>21.2</v>
      </c>
      <c r="BG16" s="404"/>
      <c r="BH16" s="121"/>
      <c r="BI16" s="535"/>
    </row>
    <row r="17" spans="2:61" ht="18.75" customHeight="1">
      <c r="B17" s="430"/>
      <c r="C17" s="402"/>
      <c r="D17" s="428" t="s">
        <v>521</v>
      </c>
      <c r="E17" s="718" t="s">
        <v>522</v>
      </c>
      <c r="F17" s="718"/>
      <c r="G17" s="719"/>
      <c r="H17" s="1">
        <v>10331</v>
      </c>
      <c r="I17" s="1">
        <v>13878</v>
      </c>
      <c r="J17" s="529">
        <v>34.3</v>
      </c>
      <c r="K17" s="1">
        <v>3679</v>
      </c>
      <c r="L17" s="1">
        <v>2244</v>
      </c>
      <c r="M17" s="608">
        <v>-39</v>
      </c>
      <c r="N17" s="614">
        <v>13136</v>
      </c>
      <c r="O17" s="614">
        <v>9503</v>
      </c>
      <c r="P17" s="529">
        <v>-27.7</v>
      </c>
      <c r="Q17" s="614">
        <v>725</v>
      </c>
      <c r="R17" s="614">
        <v>12048</v>
      </c>
      <c r="S17" s="529">
        <v>1561.8</v>
      </c>
      <c r="T17" s="628">
        <v>4936</v>
      </c>
      <c r="U17" s="628">
        <v>4928</v>
      </c>
      <c r="V17" s="532">
        <v>-0.2</v>
      </c>
      <c r="W17" s="430"/>
      <c r="X17" s="402"/>
      <c r="Y17" s="428" t="s">
        <v>521</v>
      </c>
      <c r="Z17" s="718" t="s">
        <v>522</v>
      </c>
      <c r="AA17" s="718"/>
      <c r="AB17" s="719"/>
      <c r="AC17" s="614">
        <v>801</v>
      </c>
      <c r="AD17" s="614">
        <v>0</v>
      </c>
      <c r="AE17" s="533" t="s">
        <v>403</v>
      </c>
      <c r="AF17" s="614">
        <v>46</v>
      </c>
      <c r="AG17" s="614">
        <v>4692</v>
      </c>
      <c r="AH17" s="536">
        <v>10100</v>
      </c>
      <c r="AI17" s="614">
        <v>2897</v>
      </c>
      <c r="AJ17" s="614">
        <v>10462</v>
      </c>
      <c r="AK17" s="531">
        <v>261.1</v>
      </c>
      <c r="AL17" s="628">
        <v>340</v>
      </c>
      <c r="AM17" s="628">
        <v>340</v>
      </c>
      <c r="AN17" s="533">
        <v>0</v>
      </c>
      <c r="AO17" s="614">
        <v>8758</v>
      </c>
      <c r="AP17" s="614">
        <v>4421</v>
      </c>
      <c r="AQ17" s="532">
        <v>-49.5</v>
      </c>
      <c r="AR17" s="430"/>
      <c r="AS17" s="402"/>
      <c r="AT17" s="428" t="s">
        <v>521</v>
      </c>
      <c r="AU17" s="718" t="s">
        <v>522</v>
      </c>
      <c r="AV17" s="718"/>
      <c r="AW17" s="719"/>
      <c r="AX17" s="614">
        <v>18673</v>
      </c>
      <c r="AY17" s="614">
        <v>1754</v>
      </c>
      <c r="AZ17" s="608">
        <v>-90.6</v>
      </c>
      <c r="BA17" s="628">
        <v>259</v>
      </c>
      <c r="BB17" s="628">
        <v>639</v>
      </c>
      <c r="BC17" s="537">
        <v>146.7</v>
      </c>
      <c r="BD17" s="637">
        <v>64581</v>
      </c>
      <c r="BE17" s="637">
        <v>64909</v>
      </c>
      <c r="BF17" s="534">
        <v>0.5</v>
      </c>
      <c r="BG17" s="404"/>
      <c r="BH17" s="121"/>
      <c r="BI17" s="535"/>
    </row>
    <row r="18" spans="2:61" ht="18.75" customHeight="1">
      <c r="B18" s="720" t="s">
        <v>523</v>
      </c>
      <c r="C18" s="721"/>
      <c r="D18" s="721"/>
      <c r="E18" s="721"/>
      <c r="F18" s="721"/>
      <c r="G18" s="434" t="s">
        <v>524</v>
      </c>
      <c r="H18" s="538">
        <v>-358055</v>
      </c>
      <c r="I18" s="613">
        <v>-630917</v>
      </c>
      <c r="J18" s="539">
        <v>76.2</v>
      </c>
      <c r="K18" s="538">
        <v>-1081488</v>
      </c>
      <c r="L18" s="538">
        <v>-801254</v>
      </c>
      <c r="M18" s="609">
        <v>-25.9</v>
      </c>
      <c r="N18" s="613">
        <v>-689399</v>
      </c>
      <c r="O18" s="613">
        <v>-1046368</v>
      </c>
      <c r="P18" s="539">
        <v>51.8</v>
      </c>
      <c r="Q18" s="613">
        <v>-1092790</v>
      </c>
      <c r="R18" s="626">
        <v>-985312</v>
      </c>
      <c r="S18" s="539">
        <v>-9.8</v>
      </c>
      <c r="T18" s="613">
        <v>-85580</v>
      </c>
      <c r="U18" s="613">
        <v>-203213</v>
      </c>
      <c r="V18" s="541">
        <v>137.5</v>
      </c>
      <c r="W18" s="720" t="s">
        <v>523</v>
      </c>
      <c r="X18" s="721"/>
      <c r="Y18" s="721"/>
      <c r="Z18" s="721"/>
      <c r="AA18" s="721"/>
      <c r="AB18" s="434" t="s">
        <v>524</v>
      </c>
      <c r="AC18" s="613">
        <v>-276838</v>
      </c>
      <c r="AD18" s="613">
        <v>0</v>
      </c>
      <c r="AE18" s="542" t="s">
        <v>403</v>
      </c>
      <c r="AF18" s="613">
        <v>-14782</v>
      </c>
      <c r="AG18" s="613">
        <v>-127765</v>
      </c>
      <c r="AH18" s="540">
        <v>764.3</v>
      </c>
      <c r="AI18" s="613">
        <v>-401283</v>
      </c>
      <c r="AJ18" s="613">
        <v>-376803</v>
      </c>
      <c r="AK18" s="643">
        <v>-6.1</v>
      </c>
      <c r="AL18" s="613">
        <v>-297275</v>
      </c>
      <c r="AM18" s="613">
        <v>-391530</v>
      </c>
      <c r="AN18" s="539">
        <v>31.7</v>
      </c>
      <c r="AO18" s="613">
        <v>-153901</v>
      </c>
      <c r="AP18" s="613">
        <v>-239624</v>
      </c>
      <c r="AQ18" s="541">
        <v>55.7</v>
      </c>
      <c r="AR18" s="720" t="s">
        <v>523</v>
      </c>
      <c r="AS18" s="721"/>
      <c r="AT18" s="721"/>
      <c r="AU18" s="721"/>
      <c r="AV18" s="721"/>
      <c r="AW18" s="435" t="s">
        <v>524</v>
      </c>
      <c r="AX18" s="613">
        <v>-33354</v>
      </c>
      <c r="AY18" s="613">
        <v>-345383</v>
      </c>
      <c r="AZ18" s="544">
        <v>935.5</v>
      </c>
      <c r="BA18" s="613">
        <v>-214857</v>
      </c>
      <c r="BB18" s="613">
        <v>-168288</v>
      </c>
      <c r="BC18" s="609">
        <v>-21.7</v>
      </c>
      <c r="BD18" s="638">
        <v>-4699602</v>
      </c>
      <c r="BE18" s="638">
        <v>-5316457</v>
      </c>
      <c r="BF18" s="545">
        <v>13.1</v>
      </c>
      <c r="BG18" s="404"/>
      <c r="BH18" s="121"/>
      <c r="BI18" s="535"/>
    </row>
    <row r="19" spans="2:61" ht="18.75" customHeight="1">
      <c r="B19" s="413" t="s">
        <v>525</v>
      </c>
      <c r="C19" s="717" t="s">
        <v>526</v>
      </c>
      <c r="D19" s="717"/>
      <c r="E19" s="717"/>
      <c r="F19" s="717"/>
      <c r="G19" s="428" t="s">
        <v>527</v>
      </c>
      <c r="H19" s="433">
        <v>1115563</v>
      </c>
      <c r="I19" s="433">
        <v>1217482</v>
      </c>
      <c r="J19" s="529">
        <v>9.1</v>
      </c>
      <c r="K19" s="433">
        <v>408044</v>
      </c>
      <c r="L19" s="433">
        <v>788257</v>
      </c>
      <c r="M19" s="608">
        <v>93.2</v>
      </c>
      <c r="N19" s="615">
        <v>940160</v>
      </c>
      <c r="O19" s="615">
        <v>1041048</v>
      </c>
      <c r="P19" s="529">
        <v>10.7</v>
      </c>
      <c r="Q19" s="615">
        <v>927940</v>
      </c>
      <c r="R19" s="615">
        <v>1012234</v>
      </c>
      <c r="S19" s="529">
        <v>9.1</v>
      </c>
      <c r="T19" s="615">
        <v>136277</v>
      </c>
      <c r="U19" s="615">
        <v>162521</v>
      </c>
      <c r="V19" s="532">
        <v>19.3</v>
      </c>
      <c r="W19" s="413" t="s">
        <v>525</v>
      </c>
      <c r="X19" s="717" t="s">
        <v>526</v>
      </c>
      <c r="Y19" s="717"/>
      <c r="Z19" s="717"/>
      <c r="AA19" s="717"/>
      <c r="AB19" s="428" t="s">
        <v>527</v>
      </c>
      <c r="AC19" s="615">
        <v>527262</v>
      </c>
      <c r="AD19" s="615">
        <v>0</v>
      </c>
      <c r="AE19" s="533" t="s">
        <v>403</v>
      </c>
      <c r="AF19" s="615">
        <v>76204</v>
      </c>
      <c r="AG19" s="615">
        <v>114115</v>
      </c>
      <c r="AH19" s="536">
        <v>49.7</v>
      </c>
      <c r="AI19" s="615">
        <v>341965</v>
      </c>
      <c r="AJ19" s="615">
        <v>369904</v>
      </c>
      <c r="AK19" s="529">
        <v>8.2</v>
      </c>
      <c r="AL19" s="615">
        <v>153586</v>
      </c>
      <c r="AM19" s="615">
        <v>221550</v>
      </c>
      <c r="AN19" s="531">
        <v>44.3</v>
      </c>
      <c r="AO19" s="615">
        <v>108270</v>
      </c>
      <c r="AP19" s="615">
        <v>207310</v>
      </c>
      <c r="AQ19" s="532">
        <v>91.5</v>
      </c>
      <c r="AR19" s="413" t="s">
        <v>525</v>
      </c>
      <c r="AS19" s="717" t="s">
        <v>526</v>
      </c>
      <c r="AT19" s="717"/>
      <c r="AU19" s="717"/>
      <c r="AV19" s="717"/>
      <c r="AW19" s="429" t="s">
        <v>527</v>
      </c>
      <c r="AX19" s="615">
        <v>551666</v>
      </c>
      <c r="AY19" s="615">
        <v>574507</v>
      </c>
      <c r="AZ19" s="530">
        <v>4.1</v>
      </c>
      <c r="BA19" s="615">
        <v>264241</v>
      </c>
      <c r="BB19" s="615">
        <v>225184</v>
      </c>
      <c r="BC19" s="608">
        <v>-14.8</v>
      </c>
      <c r="BD19" s="637">
        <v>5551178</v>
      </c>
      <c r="BE19" s="637">
        <v>5934112</v>
      </c>
      <c r="BF19" s="534">
        <v>6.9</v>
      </c>
      <c r="BG19" s="404"/>
      <c r="BH19" s="121"/>
      <c r="BI19" s="535"/>
    </row>
    <row r="20" spans="2:61" ht="18.75" customHeight="1">
      <c r="B20" s="430"/>
      <c r="C20" s="428" t="s">
        <v>503</v>
      </c>
      <c r="D20" s="718" t="s">
        <v>528</v>
      </c>
      <c r="E20" s="718"/>
      <c r="F20" s="718"/>
      <c r="G20" s="719"/>
      <c r="H20" s="1">
        <v>765069</v>
      </c>
      <c r="I20" s="1">
        <v>853016</v>
      </c>
      <c r="J20" s="529">
        <v>11.5</v>
      </c>
      <c r="K20" s="1">
        <v>324036</v>
      </c>
      <c r="L20" s="1">
        <v>705820</v>
      </c>
      <c r="M20" s="608">
        <v>117.8</v>
      </c>
      <c r="N20" s="614">
        <v>672208</v>
      </c>
      <c r="O20" s="614">
        <v>772917</v>
      </c>
      <c r="P20" s="529">
        <v>15</v>
      </c>
      <c r="Q20" s="622">
        <v>700000</v>
      </c>
      <c r="R20" s="614">
        <v>814595</v>
      </c>
      <c r="S20" s="529">
        <v>16.4</v>
      </c>
      <c r="T20" s="614">
        <v>118962</v>
      </c>
      <c r="U20" s="614">
        <v>117041</v>
      </c>
      <c r="V20" s="532">
        <v>-1.6</v>
      </c>
      <c r="W20" s="430"/>
      <c r="X20" s="428" t="s">
        <v>503</v>
      </c>
      <c r="Y20" s="718" t="s">
        <v>528</v>
      </c>
      <c r="Z20" s="718"/>
      <c r="AA20" s="718"/>
      <c r="AB20" s="719"/>
      <c r="AC20" s="614">
        <v>525135</v>
      </c>
      <c r="AD20" s="614">
        <v>0</v>
      </c>
      <c r="AE20" s="533" t="s">
        <v>403</v>
      </c>
      <c r="AF20" s="614">
        <v>72631</v>
      </c>
      <c r="AG20" s="614">
        <v>110262</v>
      </c>
      <c r="AH20" s="536">
        <v>51.8</v>
      </c>
      <c r="AI20" s="622">
        <v>294157</v>
      </c>
      <c r="AJ20" s="614">
        <v>312629</v>
      </c>
      <c r="AK20" s="533">
        <v>6.3</v>
      </c>
      <c r="AL20" s="614">
        <v>138591</v>
      </c>
      <c r="AM20" s="614">
        <v>195586</v>
      </c>
      <c r="AN20" s="531">
        <v>41.1</v>
      </c>
      <c r="AO20" s="614">
        <v>96834</v>
      </c>
      <c r="AP20" s="614">
        <v>195250</v>
      </c>
      <c r="AQ20" s="532">
        <v>101.6</v>
      </c>
      <c r="AR20" s="430"/>
      <c r="AS20" s="428" t="s">
        <v>503</v>
      </c>
      <c r="AT20" s="718" t="s">
        <v>528</v>
      </c>
      <c r="AU20" s="718"/>
      <c r="AV20" s="718"/>
      <c r="AW20" s="719"/>
      <c r="AX20" s="622">
        <v>367982</v>
      </c>
      <c r="AY20" s="614">
        <v>343283</v>
      </c>
      <c r="AZ20" s="610">
        <v>-6.7</v>
      </c>
      <c r="BA20" s="614">
        <v>218886</v>
      </c>
      <c r="BB20" s="614">
        <v>187662</v>
      </c>
      <c r="BC20" s="608">
        <v>-14.3</v>
      </c>
      <c r="BD20" s="637">
        <v>4294491</v>
      </c>
      <c r="BE20" s="637">
        <v>4608061</v>
      </c>
      <c r="BF20" s="534">
        <v>7.3</v>
      </c>
      <c r="BG20" s="404"/>
      <c r="BH20" s="121"/>
      <c r="BI20" s="535"/>
    </row>
    <row r="21" spans="2:61" ht="18.75" customHeight="1">
      <c r="B21" s="430"/>
      <c r="C21" s="428" t="s">
        <v>505</v>
      </c>
      <c r="D21" s="718" t="s">
        <v>529</v>
      </c>
      <c r="E21" s="718"/>
      <c r="F21" s="718"/>
      <c r="G21" s="719"/>
      <c r="H21" s="1">
        <v>23755</v>
      </c>
      <c r="I21" s="1">
        <v>23040</v>
      </c>
      <c r="J21" s="529">
        <v>-3</v>
      </c>
      <c r="K21" s="1">
        <v>20347</v>
      </c>
      <c r="L21" s="1">
        <v>17580</v>
      </c>
      <c r="M21" s="608">
        <v>-13.6</v>
      </c>
      <c r="N21" s="614">
        <v>30693</v>
      </c>
      <c r="O21" s="614">
        <v>35594</v>
      </c>
      <c r="P21" s="529">
        <v>16</v>
      </c>
      <c r="Q21" s="614">
        <v>45389</v>
      </c>
      <c r="R21" s="614">
        <v>49018</v>
      </c>
      <c r="S21" s="529">
        <v>8</v>
      </c>
      <c r="T21" s="622">
        <v>0</v>
      </c>
      <c r="U21" s="614">
        <v>0</v>
      </c>
      <c r="V21" s="547" t="s">
        <v>530</v>
      </c>
      <c r="W21" s="430"/>
      <c r="X21" s="428" t="s">
        <v>505</v>
      </c>
      <c r="Y21" s="718" t="s">
        <v>529</v>
      </c>
      <c r="Z21" s="718"/>
      <c r="AA21" s="718"/>
      <c r="AB21" s="719"/>
      <c r="AC21" s="614">
        <v>0</v>
      </c>
      <c r="AD21" s="614">
        <v>0</v>
      </c>
      <c r="AE21" s="529"/>
      <c r="AF21" s="614">
        <v>1137</v>
      </c>
      <c r="AG21" s="614">
        <v>0</v>
      </c>
      <c r="AH21" s="548" t="s">
        <v>403</v>
      </c>
      <c r="AI21" s="614">
        <v>16970</v>
      </c>
      <c r="AJ21" s="614">
        <v>18390</v>
      </c>
      <c r="AK21" s="531">
        <v>8.4</v>
      </c>
      <c r="AL21" s="622">
        <v>6659</v>
      </c>
      <c r="AM21" s="614">
        <v>4599</v>
      </c>
      <c r="AN21" s="641">
        <v>-30.9</v>
      </c>
      <c r="AO21" s="614">
        <v>4414</v>
      </c>
      <c r="AP21" s="614">
        <v>5944</v>
      </c>
      <c r="AQ21" s="532">
        <v>34.7</v>
      </c>
      <c r="AR21" s="430"/>
      <c r="AS21" s="428" t="s">
        <v>505</v>
      </c>
      <c r="AT21" s="718" t="s">
        <v>529</v>
      </c>
      <c r="AU21" s="718"/>
      <c r="AV21" s="718"/>
      <c r="AW21" s="719"/>
      <c r="AX21" s="614">
        <v>51994</v>
      </c>
      <c r="AY21" s="614">
        <v>66371</v>
      </c>
      <c r="AZ21" s="530">
        <v>27.7</v>
      </c>
      <c r="BA21" s="622">
        <v>18635</v>
      </c>
      <c r="BB21" s="614">
        <v>14239</v>
      </c>
      <c r="BC21" s="610">
        <v>-23.6</v>
      </c>
      <c r="BD21" s="637">
        <v>219993</v>
      </c>
      <c r="BE21" s="637">
        <v>234775</v>
      </c>
      <c r="BF21" s="534">
        <v>6.7</v>
      </c>
      <c r="BG21" s="404"/>
      <c r="BH21" s="121"/>
      <c r="BI21" s="535"/>
    </row>
    <row r="22" spans="2:61" ht="18.75" customHeight="1">
      <c r="B22" s="430"/>
      <c r="C22" s="428" t="s">
        <v>513</v>
      </c>
      <c r="D22" s="718" t="s">
        <v>531</v>
      </c>
      <c r="E22" s="718"/>
      <c r="F22" s="718"/>
      <c r="G22" s="719"/>
      <c r="H22" s="1">
        <v>38682</v>
      </c>
      <c r="I22" s="1">
        <v>39622</v>
      </c>
      <c r="J22" s="529">
        <v>2.4</v>
      </c>
      <c r="K22" s="437">
        <v>0</v>
      </c>
      <c r="L22" s="437">
        <v>0</v>
      </c>
      <c r="M22" s="610" t="s">
        <v>530</v>
      </c>
      <c r="N22" s="622">
        <v>0</v>
      </c>
      <c r="O22" s="622">
        <v>0</v>
      </c>
      <c r="P22" s="533" t="s">
        <v>530</v>
      </c>
      <c r="Q22" s="622">
        <v>0</v>
      </c>
      <c r="R22" s="622">
        <v>0</v>
      </c>
      <c r="S22" s="533" t="s">
        <v>530</v>
      </c>
      <c r="T22" s="622">
        <v>0</v>
      </c>
      <c r="U22" s="622">
        <v>0</v>
      </c>
      <c r="V22" s="547" t="s">
        <v>530</v>
      </c>
      <c r="W22" s="430"/>
      <c r="X22" s="428" t="s">
        <v>513</v>
      </c>
      <c r="Y22" s="718" t="s">
        <v>531</v>
      </c>
      <c r="Z22" s="718"/>
      <c r="AA22" s="718"/>
      <c r="AB22" s="719"/>
      <c r="AC22" s="614">
        <v>0</v>
      </c>
      <c r="AD22" s="614">
        <v>0</v>
      </c>
      <c r="AE22" s="529"/>
      <c r="AF22" s="622">
        <v>0</v>
      </c>
      <c r="AG22" s="622">
        <v>0</v>
      </c>
      <c r="AH22" s="548" t="s">
        <v>530</v>
      </c>
      <c r="AI22" s="622">
        <v>0</v>
      </c>
      <c r="AJ22" s="622">
        <v>0</v>
      </c>
      <c r="AK22" s="549">
        <v>0</v>
      </c>
      <c r="AL22" s="622">
        <v>0</v>
      </c>
      <c r="AM22" s="622">
        <v>0</v>
      </c>
      <c r="AN22" s="549" t="s">
        <v>530</v>
      </c>
      <c r="AO22" s="622">
        <v>0</v>
      </c>
      <c r="AP22" s="622">
        <v>0</v>
      </c>
      <c r="AQ22" s="547" t="s">
        <v>404</v>
      </c>
      <c r="AR22" s="430"/>
      <c r="AS22" s="428" t="s">
        <v>513</v>
      </c>
      <c r="AT22" s="718" t="s">
        <v>531</v>
      </c>
      <c r="AU22" s="718"/>
      <c r="AV22" s="718"/>
      <c r="AW22" s="719"/>
      <c r="AX22" s="622">
        <v>40117</v>
      </c>
      <c r="AY22" s="622">
        <v>41127</v>
      </c>
      <c r="AZ22" s="530">
        <v>2.5</v>
      </c>
      <c r="BA22" s="622">
        <v>0</v>
      </c>
      <c r="BB22" s="622">
        <v>0</v>
      </c>
      <c r="BC22" s="537" t="s">
        <v>530</v>
      </c>
      <c r="BD22" s="637">
        <v>78799</v>
      </c>
      <c r="BE22" s="637">
        <v>80749</v>
      </c>
      <c r="BF22" s="534">
        <v>2.5</v>
      </c>
      <c r="BG22" s="404"/>
      <c r="BH22" s="121"/>
      <c r="BI22" s="535"/>
    </row>
    <row r="23" spans="2:61" ht="18.75" customHeight="1">
      <c r="B23" s="430"/>
      <c r="C23" s="428" t="s">
        <v>515</v>
      </c>
      <c r="D23" s="718" t="s">
        <v>532</v>
      </c>
      <c r="E23" s="718"/>
      <c r="F23" s="718"/>
      <c r="G23" s="719"/>
      <c r="H23" s="1">
        <v>288057</v>
      </c>
      <c r="I23" s="1">
        <v>301804</v>
      </c>
      <c r="J23" s="529">
        <v>4.8</v>
      </c>
      <c r="K23" s="1">
        <v>63661</v>
      </c>
      <c r="L23" s="1">
        <v>64857</v>
      </c>
      <c r="M23" s="608">
        <v>1.9</v>
      </c>
      <c r="N23" s="614">
        <v>237259</v>
      </c>
      <c r="O23" s="614">
        <v>232537</v>
      </c>
      <c r="P23" s="529">
        <v>-2</v>
      </c>
      <c r="Q23" s="614">
        <v>182551</v>
      </c>
      <c r="R23" s="614">
        <v>148621</v>
      </c>
      <c r="S23" s="529">
        <v>-18.6</v>
      </c>
      <c r="T23" s="614">
        <v>17315</v>
      </c>
      <c r="U23" s="614">
        <v>45480</v>
      </c>
      <c r="V23" s="532">
        <v>162.7</v>
      </c>
      <c r="W23" s="430"/>
      <c r="X23" s="428" t="s">
        <v>515</v>
      </c>
      <c r="Y23" s="718" t="s">
        <v>532</v>
      </c>
      <c r="Z23" s="718"/>
      <c r="AA23" s="718"/>
      <c r="AB23" s="719"/>
      <c r="AC23" s="614">
        <v>2127</v>
      </c>
      <c r="AD23" s="614">
        <v>0</v>
      </c>
      <c r="AE23" s="533" t="s">
        <v>403</v>
      </c>
      <c r="AF23" s="614">
        <v>2436</v>
      </c>
      <c r="AG23" s="614">
        <v>3853</v>
      </c>
      <c r="AH23" s="536">
        <v>58.2</v>
      </c>
      <c r="AI23" s="614">
        <v>30838</v>
      </c>
      <c r="AJ23" s="614">
        <v>38885</v>
      </c>
      <c r="AK23" s="529">
        <v>26.1</v>
      </c>
      <c r="AL23" s="614">
        <v>8336</v>
      </c>
      <c r="AM23" s="614">
        <v>21365</v>
      </c>
      <c r="AN23" s="531">
        <v>156.3</v>
      </c>
      <c r="AO23" s="614">
        <v>7022</v>
      </c>
      <c r="AP23" s="614">
        <v>6116</v>
      </c>
      <c r="AQ23" s="642">
        <v>-12.9</v>
      </c>
      <c r="AR23" s="430"/>
      <c r="AS23" s="428" t="s">
        <v>515</v>
      </c>
      <c r="AT23" s="718" t="s">
        <v>532</v>
      </c>
      <c r="AU23" s="718"/>
      <c r="AV23" s="718"/>
      <c r="AW23" s="719"/>
      <c r="AX23" s="614">
        <v>91573</v>
      </c>
      <c r="AY23" s="614">
        <v>123726</v>
      </c>
      <c r="AZ23" s="530">
        <v>35.1</v>
      </c>
      <c r="BA23" s="614">
        <v>26720</v>
      </c>
      <c r="BB23" s="614">
        <v>23283</v>
      </c>
      <c r="BC23" s="608">
        <v>-12.9</v>
      </c>
      <c r="BD23" s="637">
        <v>957895</v>
      </c>
      <c r="BE23" s="637">
        <v>1010527</v>
      </c>
      <c r="BF23" s="534">
        <v>5.5</v>
      </c>
      <c r="BG23" s="404"/>
      <c r="BH23" s="121"/>
      <c r="BI23" s="535"/>
    </row>
    <row r="24" spans="2:61" ht="18.75" customHeight="1">
      <c r="B24" s="413"/>
      <c r="C24" s="402"/>
      <c r="D24" s="414" t="s">
        <v>533</v>
      </c>
      <c r="E24" s="402"/>
      <c r="F24" s="402"/>
      <c r="G24" s="403"/>
      <c r="H24" s="437">
        <v>0</v>
      </c>
      <c r="I24" s="437">
        <v>0</v>
      </c>
      <c r="J24" s="533" t="s">
        <v>530</v>
      </c>
      <c r="K24" s="1">
        <v>0</v>
      </c>
      <c r="L24" s="1">
        <v>0</v>
      </c>
      <c r="M24" s="610" t="s">
        <v>530</v>
      </c>
      <c r="N24" s="614">
        <v>3876</v>
      </c>
      <c r="O24" s="614">
        <v>3314</v>
      </c>
      <c r="P24" s="529">
        <v>-14.5</v>
      </c>
      <c r="Q24" s="614">
        <v>0</v>
      </c>
      <c r="R24" s="614">
        <v>0</v>
      </c>
      <c r="S24" s="533" t="s">
        <v>530</v>
      </c>
      <c r="T24" s="622">
        <v>0</v>
      </c>
      <c r="U24" s="622">
        <v>0</v>
      </c>
      <c r="V24" s="550" t="s">
        <v>530</v>
      </c>
      <c r="W24" s="413"/>
      <c r="X24" s="402"/>
      <c r="Y24" s="414" t="s">
        <v>533</v>
      </c>
      <c r="Z24" s="402"/>
      <c r="AA24" s="402"/>
      <c r="AB24" s="403"/>
      <c r="AC24" s="622">
        <v>0</v>
      </c>
      <c r="AD24" s="622">
        <v>0</v>
      </c>
      <c r="AE24" s="533"/>
      <c r="AF24" s="614">
        <v>0</v>
      </c>
      <c r="AG24" s="614">
        <v>0</v>
      </c>
      <c r="AH24" s="548" t="s">
        <v>530</v>
      </c>
      <c r="AI24" s="614">
        <v>0</v>
      </c>
      <c r="AJ24" s="614">
        <v>0</v>
      </c>
      <c r="AK24" s="1">
        <v>0</v>
      </c>
      <c r="AL24" s="622">
        <v>1111</v>
      </c>
      <c r="AM24" s="622">
        <v>1188</v>
      </c>
      <c r="AN24" s="529">
        <v>6.9</v>
      </c>
      <c r="AO24" s="614">
        <v>0</v>
      </c>
      <c r="AP24" s="614">
        <v>0</v>
      </c>
      <c r="AQ24" s="534">
        <v>0</v>
      </c>
      <c r="AR24" s="413"/>
      <c r="AS24" s="402"/>
      <c r="AT24" s="414" t="s">
        <v>533</v>
      </c>
      <c r="AU24" s="402"/>
      <c r="AV24" s="402"/>
      <c r="AW24" s="439"/>
      <c r="AX24" s="614">
        <v>0</v>
      </c>
      <c r="AY24" s="614">
        <v>0</v>
      </c>
      <c r="AZ24" s="530">
        <v>0</v>
      </c>
      <c r="BA24" s="622">
        <v>0</v>
      </c>
      <c r="BB24" s="622">
        <v>0</v>
      </c>
      <c r="BC24" s="537" t="s">
        <v>530</v>
      </c>
      <c r="BD24" s="637">
        <v>4987</v>
      </c>
      <c r="BE24" s="637">
        <v>4502</v>
      </c>
      <c r="BF24" s="642">
        <v>-9.7</v>
      </c>
      <c r="BG24" s="404"/>
      <c r="BH24" s="121"/>
      <c r="BI24" s="535"/>
    </row>
    <row r="25" spans="2:61" ht="18.75" customHeight="1">
      <c r="B25" s="413" t="s">
        <v>534</v>
      </c>
      <c r="C25" s="718" t="s">
        <v>535</v>
      </c>
      <c r="D25" s="718"/>
      <c r="E25" s="718"/>
      <c r="F25" s="718"/>
      <c r="G25" s="414" t="s">
        <v>536</v>
      </c>
      <c r="H25" s="433">
        <v>1186598</v>
      </c>
      <c r="I25" s="433">
        <v>1093010</v>
      </c>
      <c r="J25" s="529">
        <v>-7.9</v>
      </c>
      <c r="K25" s="433">
        <v>543007</v>
      </c>
      <c r="L25" s="433">
        <v>522174</v>
      </c>
      <c r="M25" s="608">
        <v>-3.8</v>
      </c>
      <c r="N25" s="615">
        <v>822673</v>
      </c>
      <c r="O25" s="615">
        <v>705686</v>
      </c>
      <c r="P25" s="529">
        <v>-14.2</v>
      </c>
      <c r="Q25" s="615">
        <v>1180643</v>
      </c>
      <c r="R25" s="615">
        <v>1028954</v>
      </c>
      <c r="S25" s="529">
        <v>-12.8</v>
      </c>
      <c r="T25" s="615">
        <v>144760</v>
      </c>
      <c r="U25" s="615">
        <v>154195</v>
      </c>
      <c r="V25" s="532">
        <v>6.5</v>
      </c>
      <c r="W25" s="413" t="s">
        <v>534</v>
      </c>
      <c r="X25" s="718" t="s">
        <v>535</v>
      </c>
      <c r="Y25" s="718"/>
      <c r="Z25" s="718"/>
      <c r="AA25" s="718"/>
      <c r="AB25" s="414" t="s">
        <v>536</v>
      </c>
      <c r="AC25" s="615">
        <v>22300</v>
      </c>
      <c r="AD25" s="615">
        <v>0</v>
      </c>
      <c r="AE25" s="533" t="s">
        <v>403</v>
      </c>
      <c r="AF25" s="615">
        <v>40904</v>
      </c>
      <c r="AG25" s="615">
        <v>36674</v>
      </c>
      <c r="AH25" s="536">
        <v>-10.3</v>
      </c>
      <c r="AI25" s="615">
        <v>117024</v>
      </c>
      <c r="AJ25" s="615">
        <v>126139</v>
      </c>
      <c r="AK25" s="529">
        <v>7.8</v>
      </c>
      <c r="AL25" s="615">
        <v>38862</v>
      </c>
      <c r="AM25" s="615">
        <v>53857</v>
      </c>
      <c r="AN25" s="529">
        <v>38.6</v>
      </c>
      <c r="AO25" s="615">
        <v>139993</v>
      </c>
      <c r="AP25" s="615">
        <v>130473</v>
      </c>
      <c r="AQ25" s="532">
        <v>-6.8</v>
      </c>
      <c r="AR25" s="413" t="s">
        <v>534</v>
      </c>
      <c r="AS25" s="718" t="s">
        <v>535</v>
      </c>
      <c r="AT25" s="718"/>
      <c r="AU25" s="718"/>
      <c r="AV25" s="718"/>
      <c r="AW25" s="440" t="s">
        <v>536</v>
      </c>
      <c r="AX25" s="615">
        <v>520230</v>
      </c>
      <c r="AY25" s="615">
        <v>497382</v>
      </c>
      <c r="AZ25" s="608">
        <v>-4.4</v>
      </c>
      <c r="BA25" s="631">
        <v>172939</v>
      </c>
      <c r="BB25" s="615">
        <v>102073</v>
      </c>
      <c r="BC25" s="608">
        <v>-41</v>
      </c>
      <c r="BD25" s="637">
        <v>4929933</v>
      </c>
      <c r="BE25" s="637">
        <v>4450617</v>
      </c>
      <c r="BF25" s="642">
        <v>-9.7</v>
      </c>
      <c r="BG25" s="404"/>
      <c r="BH25" s="121"/>
      <c r="BI25" s="535"/>
    </row>
    <row r="26" spans="2:61" ht="18.75" customHeight="1">
      <c r="B26" s="430"/>
      <c r="C26" s="428" t="s">
        <v>503</v>
      </c>
      <c r="D26" s="718" t="s">
        <v>537</v>
      </c>
      <c r="E26" s="690"/>
      <c r="F26" s="690"/>
      <c r="G26" s="667"/>
      <c r="H26" s="1">
        <v>488881</v>
      </c>
      <c r="I26" s="1">
        <v>451060</v>
      </c>
      <c r="J26" s="529">
        <v>-7.7</v>
      </c>
      <c r="K26" s="1">
        <v>305354</v>
      </c>
      <c r="L26" s="1">
        <v>300182</v>
      </c>
      <c r="M26" s="608">
        <v>-1.7</v>
      </c>
      <c r="N26" s="614">
        <v>415408</v>
      </c>
      <c r="O26" s="614">
        <v>403414</v>
      </c>
      <c r="P26" s="529">
        <v>-2.9</v>
      </c>
      <c r="Q26" s="614">
        <v>800211</v>
      </c>
      <c r="R26" s="614">
        <v>725545</v>
      </c>
      <c r="S26" s="529">
        <v>-9.3</v>
      </c>
      <c r="T26" s="614">
        <v>83725</v>
      </c>
      <c r="U26" s="614">
        <v>79349</v>
      </c>
      <c r="V26" s="532">
        <v>-5.2</v>
      </c>
      <c r="W26" s="430"/>
      <c r="X26" s="428" t="s">
        <v>503</v>
      </c>
      <c r="Y26" s="718" t="s">
        <v>537</v>
      </c>
      <c r="Z26" s="690"/>
      <c r="AA26" s="690"/>
      <c r="AB26" s="667"/>
      <c r="AC26" s="614">
        <v>7697</v>
      </c>
      <c r="AD26" s="614">
        <v>0</v>
      </c>
      <c r="AE26" s="533" t="s">
        <v>403</v>
      </c>
      <c r="AF26" s="614">
        <v>25117</v>
      </c>
      <c r="AG26" s="614">
        <v>20200</v>
      </c>
      <c r="AH26" s="536">
        <v>-19.6</v>
      </c>
      <c r="AI26" s="614">
        <v>48549</v>
      </c>
      <c r="AJ26" s="614">
        <v>45696</v>
      </c>
      <c r="AK26" s="529">
        <v>-5.9</v>
      </c>
      <c r="AL26" s="614">
        <v>18281</v>
      </c>
      <c r="AM26" s="614">
        <v>17565</v>
      </c>
      <c r="AN26" s="529">
        <v>-3.9</v>
      </c>
      <c r="AO26" s="614">
        <v>98684</v>
      </c>
      <c r="AP26" s="614">
        <v>94932</v>
      </c>
      <c r="AQ26" s="532">
        <v>-3.8</v>
      </c>
      <c r="AR26" s="430"/>
      <c r="AS26" s="428" t="s">
        <v>503</v>
      </c>
      <c r="AT26" s="718" t="s">
        <v>537</v>
      </c>
      <c r="AU26" s="690"/>
      <c r="AV26" s="690"/>
      <c r="AW26" s="667"/>
      <c r="AX26" s="614">
        <v>95773</v>
      </c>
      <c r="AY26" s="614">
        <v>77866</v>
      </c>
      <c r="AZ26" s="608">
        <v>-18.7</v>
      </c>
      <c r="BA26" s="632">
        <v>96559</v>
      </c>
      <c r="BB26" s="614">
        <v>48414</v>
      </c>
      <c r="BC26" s="608">
        <v>-49.9</v>
      </c>
      <c r="BD26" s="637">
        <v>2484239</v>
      </c>
      <c r="BE26" s="637">
        <v>2264223</v>
      </c>
      <c r="BF26" s="642">
        <v>-8.9</v>
      </c>
      <c r="BG26" s="404"/>
      <c r="BH26" s="121"/>
      <c r="BI26" s="535"/>
    </row>
    <row r="27" spans="2:61" ht="18.75" customHeight="1">
      <c r="B27" s="430"/>
      <c r="C27" s="403"/>
      <c r="D27" s="414" t="s">
        <v>538</v>
      </c>
      <c r="E27" s="402"/>
      <c r="F27" s="402"/>
      <c r="G27" s="403"/>
      <c r="H27" s="1">
        <v>981</v>
      </c>
      <c r="I27" s="1">
        <v>2128</v>
      </c>
      <c r="J27" s="529">
        <v>116.9</v>
      </c>
      <c r="K27" s="1">
        <v>3192</v>
      </c>
      <c r="L27" s="1">
        <v>6903</v>
      </c>
      <c r="M27" s="608">
        <v>116.3</v>
      </c>
      <c r="N27" s="622">
        <v>0</v>
      </c>
      <c r="O27" s="622">
        <v>0</v>
      </c>
      <c r="P27" s="549" t="s">
        <v>530</v>
      </c>
      <c r="Q27" s="622">
        <v>2389</v>
      </c>
      <c r="R27" s="622">
        <v>1904</v>
      </c>
      <c r="S27" s="529">
        <v>-20.3</v>
      </c>
      <c r="T27" s="622">
        <v>0</v>
      </c>
      <c r="U27" s="622">
        <v>0</v>
      </c>
      <c r="V27" s="550" t="s">
        <v>530</v>
      </c>
      <c r="W27" s="430"/>
      <c r="X27" s="403"/>
      <c r="Y27" s="414" t="s">
        <v>538</v>
      </c>
      <c r="Z27" s="402"/>
      <c r="AA27" s="402"/>
      <c r="AB27" s="403"/>
      <c r="AC27" s="614">
        <v>1757</v>
      </c>
      <c r="AD27" s="614">
        <v>0</v>
      </c>
      <c r="AE27" s="533" t="s">
        <v>403</v>
      </c>
      <c r="AF27" s="614">
        <v>0</v>
      </c>
      <c r="AG27" s="614">
        <v>0</v>
      </c>
      <c r="AH27" s="548" t="s">
        <v>530</v>
      </c>
      <c r="AI27" s="622">
        <v>335</v>
      </c>
      <c r="AJ27" s="622">
        <v>1161</v>
      </c>
      <c r="AK27" s="529">
        <v>246.6</v>
      </c>
      <c r="AL27" s="622">
        <v>0</v>
      </c>
      <c r="AM27" s="622">
        <v>0</v>
      </c>
      <c r="AN27" s="529" t="s">
        <v>404</v>
      </c>
      <c r="AO27" s="622">
        <v>0</v>
      </c>
      <c r="AP27" s="622">
        <v>0</v>
      </c>
      <c r="AQ27" s="547" t="s">
        <v>530</v>
      </c>
      <c r="AR27" s="430"/>
      <c r="AS27" s="403"/>
      <c r="AT27" s="414" t="s">
        <v>538</v>
      </c>
      <c r="AU27" s="402"/>
      <c r="AV27" s="402"/>
      <c r="AW27" s="439"/>
      <c r="AX27" s="622">
        <v>0</v>
      </c>
      <c r="AY27" s="622">
        <v>0</v>
      </c>
      <c r="AZ27" s="537" t="s">
        <v>530</v>
      </c>
      <c r="BA27" s="633">
        <v>1089</v>
      </c>
      <c r="BB27" s="622">
        <v>2449</v>
      </c>
      <c r="BC27" s="530">
        <v>124.9</v>
      </c>
      <c r="BD27" s="637">
        <v>9743</v>
      </c>
      <c r="BE27" s="637">
        <v>14545</v>
      </c>
      <c r="BF27" s="534">
        <v>49.3</v>
      </c>
      <c r="BG27" s="404"/>
      <c r="BH27" s="121"/>
      <c r="BI27" s="535"/>
    </row>
    <row r="28" spans="2:61" ht="18.75" customHeight="1">
      <c r="B28" s="430"/>
      <c r="C28" s="403"/>
      <c r="D28" s="414" t="s">
        <v>539</v>
      </c>
      <c r="E28" s="402"/>
      <c r="F28" s="402"/>
      <c r="G28" s="403"/>
      <c r="H28" s="1">
        <v>479252</v>
      </c>
      <c r="I28" s="1">
        <v>441204</v>
      </c>
      <c r="J28" s="529">
        <v>-7.9</v>
      </c>
      <c r="K28" s="1">
        <v>299762</v>
      </c>
      <c r="L28" s="1">
        <v>289862</v>
      </c>
      <c r="M28" s="608">
        <v>-3.3</v>
      </c>
      <c r="N28" s="614">
        <v>415408</v>
      </c>
      <c r="O28" s="614">
        <v>403414</v>
      </c>
      <c r="P28" s="529">
        <v>-2.9</v>
      </c>
      <c r="Q28" s="614">
        <v>797822</v>
      </c>
      <c r="R28" s="614">
        <v>722068</v>
      </c>
      <c r="S28" s="529">
        <v>-9.5</v>
      </c>
      <c r="T28" s="614">
        <v>83725</v>
      </c>
      <c r="U28" s="614">
        <v>79349</v>
      </c>
      <c r="V28" s="532">
        <v>-5.2</v>
      </c>
      <c r="W28" s="430"/>
      <c r="X28" s="403"/>
      <c r="Y28" s="414" t="s">
        <v>539</v>
      </c>
      <c r="Z28" s="402"/>
      <c r="AA28" s="402"/>
      <c r="AB28" s="403"/>
      <c r="AC28" s="614">
        <v>5940</v>
      </c>
      <c r="AD28" s="614">
        <v>0</v>
      </c>
      <c r="AE28" s="533" t="s">
        <v>403</v>
      </c>
      <c r="AF28" s="614">
        <v>25117</v>
      </c>
      <c r="AG28" s="614">
        <v>20200</v>
      </c>
      <c r="AH28" s="536">
        <v>-19.6</v>
      </c>
      <c r="AI28" s="614">
        <v>48214</v>
      </c>
      <c r="AJ28" s="614">
        <v>44535</v>
      </c>
      <c r="AK28" s="529">
        <v>-7.6</v>
      </c>
      <c r="AL28" s="614">
        <v>18281</v>
      </c>
      <c r="AM28" s="614">
        <v>17565</v>
      </c>
      <c r="AN28" s="529">
        <v>-3.9</v>
      </c>
      <c r="AO28" s="614">
        <v>98684</v>
      </c>
      <c r="AP28" s="614">
        <v>94932</v>
      </c>
      <c r="AQ28" s="532">
        <v>-3.8</v>
      </c>
      <c r="AR28" s="430"/>
      <c r="AS28" s="403"/>
      <c r="AT28" s="414" t="s">
        <v>539</v>
      </c>
      <c r="AU28" s="402"/>
      <c r="AV28" s="402"/>
      <c r="AW28" s="439"/>
      <c r="AX28" s="614">
        <v>95773</v>
      </c>
      <c r="AY28" s="614">
        <v>77866</v>
      </c>
      <c r="AZ28" s="608">
        <v>-18.7</v>
      </c>
      <c r="BA28" s="632">
        <v>95410</v>
      </c>
      <c r="BB28" s="614">
        <v>45885</v>
      </c>
      <c r="BC28" s="608">
        <v>-51.9</v>
      </c>
      <c r="BD28" s="637">
        <v>2463388</v>
      </c>
      <c r="BE28" s="637">
        <v>2236880</v>
      </c>
      <c r="BF28" s="642">
        <v>-9.2</v>
      </c>
      <c r="BG28" s="404"/>
      <c r="BH28" s="121"/>
      <c r="BI28" s="535"/>
    </row>
    <row r="29" spans="2:61" ht="18.75" customHeight="1">
      <c r="B29" s="430"/>
      <c r="C29" s="428" t="s">
        <v>505</v>
      </c>
      <c r="D29" s="718" t="s">
        <v>540</v>
      </c>
      <c r="E29" s="690"/>
      <c r="F29" s="690"/>
      <c r="G29" s="667"/>
      <c r="H29" s="1">
        <v>156686</v>
      </c>
      <c r="I29" s="1">
        <v>121244</v>
      </c>
      <c r="J29" s="529">
        <v>-22.6</v>
      </c>
      <c r="K29" s="437">
        <v>0</v>
      </c>
      <c r="L29" s="437">
        <v>0</v>
      </c>
      <c r="M29" s="610" t="s">
        <v>530</v>
      </c>
      <c r="N29" s="622">
        <v>0</v>
      </c>
      <c r="O29" s="622">
        <v>0</v>
      </c>
      <c r="P29" s="533" t="s">
        <v>530</v>
      </c>
      <c r="Q29" s="622">
        <v>0</v>
      </c>
      <c r="R29" s="622">
        <v>0</v>
      </c>
      <c r="S29" s="533" t="s">
        <v>530</v>
      </c>
      <c r="T29" s="622">
        <v>0</v>
      </c>
      <c r="U29" s="622">
        <v>0</v>
      </c>
      <c r="V29" s="550" t="s">
        <v>530</v>
      </c>
      <c r="W29" s="430"/>
      <c r="X29" s="428" t="s">
        <v>505</v>
      </c>
      <c r="Y29" s="718" t="s">
        <v>540</v>
      </c>
      <c r="Z29" s="690"/>
      <c r="AA29" s="690"/>
      <c r="AB29" s="667"/>
      <c r="AC29" s="614">
        <v>0</v>
      </c>
      <c r="AD29" s="614">
        <v>0</v>
      </c>
      <c r="AE29" s="529"/>
      <c r="AF29" s="622">
        <v>0</v>
      </c>
      <c r="AG29" s="622">
        <v>0</v>
      </c>
      <c r="AH29" s="548" t="s">
        <v>530</v>
      </c>
      <c r="AI29" s="622">
        <v>0</v>
      </c>
      <c r="AJ29" s="622">
        <v>0</v>
      </c>
      <c r="AK29" s="549">
        <v>0</v>
      </c>
      <c r="AL29" s="622">
        <v>0</v>
      </c>
      <c r="AM29" s="622">
        <v>0</v>
      </c>
      <c r="AN29" s="549" t="s">
        <v>530</v>
      </c>
      <c r="AO29" s="622">
        <v>0</v>
      </c>
      <c r="AP29" s="622">
        <v>0</v>
      </c>
      <c r="AQ29" s="547" t="s">
        <v>530</v>
      </c>
      <c r="AR29" s="430"/>
      <c r="AS29" s="428" t="s">
        <v>505</v>
      </c>
      <c r="AT29" s="718" t="s">
        <v>540</v>
      </c>
      <c r="AU29" s="690"/>
      <c r="AV29" s="690"/>
      <c r="AW29" s="667"/>
      <c r="AX29" s="622">
        <v>127321</v>
      </c>
      <c r="AY29" s="622">
        <v>125749</v>
      </c>
      <c r="AZ29" s="608">
        <v>-1.2</v>
      </c>
      <c r="BA29" s="633">
        <v>0</v>
      </c>
      <c r="BB29" s="622">
        <v>0</v>
      </c>
      <c r="BC29" s="537" t="s">
        <v>530</v>
      </c>
      <c r="BD29" s="637">
        <v>284007</v>
      </c>
      <c r="BE29" s="637">
        <v>246993</v>
      </c>
      <c r="BF29" s="642">
        <v>-13</v>
      </c>
      <c r="BG29" s="404"/>
      <c r="BH29" s="121"/>
      <c r="BI29" s="535"/>
    </row>
    <row r="30" spans="2:61" ht="18.75" customHeight="1">
      <c r="B30" s="430"/>
      <c r="C30" s="428" t="s">
        <v>513</v>
      </c>
      <c r="D30" s="718" t="s">
        <v>541</v>
      </c>
      <c r="E30" s="690"/>
      <c r="F30" s="690"/>
      <c r="G30" s="667"/>
      <c r="H30" s="1">
        <v>541031</v>
      </c>
      <c r="I30" s="1">
        <v>520706</v>
      </c>
      <c r="J30" s="529">
        <v>-3.8</v>
      </c>
      <c r="K30" s="1">
        <v>237653</v>
      </c>
      <c r="L30" s="1">
        <v>221992</v>
      </c>
      <c r="M30" s="608">
        <v>-6.6</v>
      </c>
      <c r="N30" s="614">
        <v>407265</v>
      </c>
      <c r="O30" s="614">
        <v>302272</v>
      </c>
      <c r="P30" s="529">
        <v>-25.8</v>
      </c>
      <c r="Q30" s="614">
        <v>380432</v>
      </c>
      <c r="R30" s="614">
        <v>303409</v>
      </c>
      <c r="S30" s="529">
        <v>-20.2</v>
      </c>
      <c r="T30" s="614">
        <v>61035</v>
      </c>
      <c r="U30" s="614">
        <v>74846</v>
      </c>
      <c r="V30" s="532">
        <v>22.6</v>
      </c>
      <c r="W30" s="430"/>
      <c r="X30" s="428" t="s">
        <v>513</v>
      </c>
      <c r="Y30" s="718" t="s">
        <v>541</v>
      </c>
      <c r="Z30" s="690"/>
      <c r="AA30" s="690"/>
      <c r="AB30" s="667"/>
      <c r="AC30" s="614">
        <v>14603</v>
      </c>
      <c r="AD30" s="614">
        <v>0</v>
      </c>
      <c r="AE30" s="533" t="s">
        <v>403</v>
      </c>
      <c r="AF30" s="614">
        <v>15787</v>
      </c>
      <c r="AG30" s="614">
        <v>16474</v>
      </c>
      <c r="AH30" s="536">
        <v>4.4</v>
      </c>
      <c r="AI30" s="614">
        <v>68475</v>
      </c>
      <c r="AJ30" s="614">
        <v>80443</v>
      </c>
      <c r="AK30" s="531">
        <v>17.5</v>
      </c>
      <c r="AL30" s="614">
        <v>20581</v>
      </c>
      <c r="AM30" s="614">
        <v>36292</v>
      </c>
      <c r="AN30" s="531">
        <v>76.3</v>
      </c>
      <c r="AO30" s="614">
        <v>41309</v>
      </c>
      <c r="AP30" s="614">
        <v>35541</v>
      </c>
      <c r="AQ30" s="642">
        <v>-14</v>
      </c>
      <c r="AR30" s="430"/>
      <c r="AS30" s="428" t="s">
        <v>513</v>
      </c>
      <c r="AT30" s="718" t="s">
        <v>541</v>
      </c>
      <c r="AU30" s="690"/>
      <c r="AV30" s="690"/>
      <c r="AW30" s="667"/>
      <c r="AX30" s="614">
        <v>297136</v>
      </c>
      <c r="AY30" s="614">
        <v>293767</v>
      </c>
      <c r="AZ30" s="608">
        <v>-1.1</v>
      </c>
      <c r="BA30" s="632">
        <v>76380</v>
      </c>
      <c r="BB30" s="614">
        <v>53659</v>
      </c>
      <c r="BC30" s="608">
        <v>-29.7</v>
      </c>
      <c r="BD30" s="637">
        <v>2161687</v>
      </c>
      <c r="BE30" s="637">
        <v>1939401</v>
      </c>
      <c r="BF30" s="642">
        <v>-10.3</v>
      </c>
      <c r="BG30" s="404"/>
      <c r="BH30" s="121"/>
      <c r="BI30" s="535"/>
    </row>
    <row r="31" spans="2:61" ht="18.75" customHeight="1">
      <c r="B31" s="430"/>
      <c r="C31" s="402" t="s">
        <v>100</v>
      </c>
      <c r="D31" s="414" t="s">
        <v>542</v>
      </c>
      <c r="E31" s="402"/>
      <c r="F31" s="402"/>
      <c r="G31" s="403"/>
      <c r="H31" s="437">
        <v>0</v>
      </c>
      <c r="I31" s="437">
        <v>0</v>
      </c>
      <c r="J31" s="533" t="s">
        <v>530</v>
      </c>
      <c r="K31" s="1">
        <v>0</v>
      </c>
      <c r="L31" s="1">
        <v>0</v>
      </c>
      <c r="M31" s="610" t="s">
        <v>530</v>
      </c>
      <c r="N31" s="614">
        <v>2165</v>
      </c>
      <c r="O31" s="614">
        <v>1974</v>
      </c>
      <c r="P31" s="529">
        <v>-8.8</v>
      </c>
      <c r="Q31" s="614">
        <v>0</v>
      </c>
      <c r="R31" s="614">
        <v>0</v>
      </c>
      <c r="S31" s="533" t="s">
        <v>530</v>
      </c>
      <c r="T31" s="622">
        <v>0</v>
      </c>
      <c r="U31" s="622">
        <v>0</v>
      </c>
      <c r="V31" s="550" t="s">
        <v>530</v>
      </c>
      <c r="W31" s="430"/>
      <c r="X31" s="402" t="s">
        <v>100</v>
      </c>
      <c r="Y31" s="414" t="s">
        <v>542</v>
      </c>
      <c r="Z31" s="402"/>
      <c r="AA31" s="402"/>
      <c r="AB31" s="403"/>
      <c r="AC31" s="622">
        <v>0</v>
      </c>
      <c r="AD31" s="622">
        <v>0</v>
      </c>
      <c r="AE31" s="533"/>
      <c r="AF31" s="614">
        <v>0</v>
      </c>
      <c r="AG31" s="614">
        <v>0</v>
      </c>
      <c r="AH31" s="548" t="s">
        <v>530</v>
      </c>
      <c r="AI31" s="614">
        <v>939</v>
      </c>
      <c r="AJ31" s="614">
        <v>1143</v>
      </c>
      <c r="AK31" s="529">
        <v>21.7</v>
      </c>
      <c r="AL31" s="622">
        <v>1327</v>
      </c>
      <c r="AM31" s="622">
        <v>1174</v>
      </c>
      <c r="AN31" s="529">
        <v>-11.5</v>
      </c>
      <c r="AO31" s="614">
        <v>0</v>
      </c>
      <c r="AP31" s="614">
        <v>0</v>
      </c>
      <c r="AQ31" s="534">
        <v>0</v>
      </c>
      <c r="AR31" s="430"/>
      <c r="AS31" s="402" t="s">
        <v>100</v>
      </c>
      <c r="AT31" s="414" t="s">
        <v>542</v>
      </c>
      <c r="AU31" s="402"/>
      <c r="AV31" s="402"/>
      <c r="AW31" s="439"/>
      <c r="AX31" s="614">
        <v>0</v>
      </c>
      <c r="AY31" s="614">
        <v>0</v>
      </c>
      <c r="AZ31" s="530">
        <v>0</v>
      </c>
      <c r="BA31" s="633">
        <v>0</v>
      </c>
      <c r="BB31" s="622">
        <v>0</v>
      </c>
      <c r="BC31" s="537" t="s">
        <v>530</v>
      </c>
      <c r="BD31" s="637">
        <v>4431</v>
      </c>
      <c r="BE31" s="637">
        <v>4291</v>
      </c>
      <c r="BF31" s="642">
        <v>-3.2</v>
      </c>
      <c r="BG31" s="404"/>
      <c r="BH31" s="121"/>
      <c r="BI31" s="535"/>
    </row>
    <row r="32" spans="2:61" ht="18.75" customHeight="1">
      <c r="B32" s="722" t="s">
        <v>543</v>
      </c>
      <c r="C32" s="723"/>
      <c r="D32" s="723"/>
      <c r="E32" s="723"/>
      <c r="F32" s="723"/>
      <c r="G32" s="434" t="s">
        <v>544</v>
      </c>
      <c r="H32" s="538">
        <v>-71035</v>
      </c>
      <c r="I32" s="538">
        <v>124472</v>
      </c>
      <c r="J32" s="539">
        <v>-275.2</v>
      </c>
      <c r="K32" s="538">
        <v>-134963</v>
      </c>
      <c r="L32" s="538">
        <v>266083</v>
      </c>
      <c r="M32" s="609">
        <v>-297.2</v>
      </c>
      <c r="N32" s="613">
        <v>117487</v>
      </c>
      <c r="O32" s="613">
        <v>335362</v>
      </c>
      <c r="P32" s="539">
        <v>185.4</v>
      </c>
      <c r="Q32" s="613">
        <v>-252703</v>
      </c>
      <c r="R32" s="613">
        <v>-16720</v>
      </c>
      <c r="S32" s="539">
        <v>-93.4</v>
      </c>
      <c r="T32" s="613">
        <v>-8483</v>
      </c>
      <c r="U32" s="613">
        <v>8326</v>
      </c>
      <c r="V32" s="541">
        <v>-198.1</v>
      </c>
      <c r="W32" s="722" t="s">
        <v>543</v>
      </c>
      <c r="X32" s="723"/>
      <c r="Y32" s="723"/>
      <c r="Z32" s="723"/>
      <c r="AA32" s="723"/>
      <c r="AB32" s="434" t="s">
        <v>544</v>
      </c>
      <c r="AC32" s="613">
        <v>504962</v>
      </c>
      <c r="AD32" s="613">
        <v>0</v>
      </c>
      <c r="AE32" s="542" t="s">
        <v>403</v>
      </c>
      <c r="AF32" s="613">
        <v>35300</v>
      </c>
      <c r="AG32" s="613">
        <v>77441</v>
      </c>
      <c r="AH32" s="540">
        <v>119.4</v>
      </c>
      <c r="AI32" s="613">
        <v>224941</v>
      </c>
      <c r="AJ32" s="613">
        <v>243765</v>
      </c>
      <c r="AK32" s="539">
        <v>8.4</v>
      </c>
      <c r="AL32" s="613">
        <v>114724</v>
      </c>
      <c r="AM32" s="613">
        <v>167693</v>
      </c>
      <c r="AN32" s="539">
        <v>46.2</v>
      </c>
      <c r="AO32" s="613">
        <v>-31723</v>
      </c>
      <c r="AP32" s="613">
        <v>76837</v>
      </c>
      <c r="AQ32" s="644">
        <v>-342.2</v>
      </c>
      <c r="AR32" s="722" t="s">
        <v>543</v>
      </c>
      <c r="AS32" s="723"/>
      <c r="AT32" s="723"/>
      <c r="AU32" s="723"/>
      <c r="AV32" s="723"/>
      <c r="AW32" s="435" t="s">
        <v>544</v>
      </c>
      <c r="AX32" s="613">
        <v>31436</v>
      </c>
      <c r="AY32" s="613">
        <v>77125</v>
      </c>
      <c r="AZ32" s="544">
        <v>145.3</v>
      </c>
      <c r="BA32" s="634">
        <v>91302</v>
      </c>
      <c r="BB32" s="613">
        <v>123111</v>
      </c>
      <c r="BC32" s="544">
        <v>34.8</v>
      </c>
      <c r="BD32" s="638">
        <v>621245</v>
      </c>
      <c r="BE32" s="638">
        <v>1483495</v>
      </c>
      <c r="BF32" s="545">
        <v>138.8</v>
      </c>
      <c r="BG32" s="404"/>
      <c r="BH32" s="121"/>
      <c r="BI32" s="535"/>
    </row>
    <row r="33" spans="2:61" ht="18.75" customHeight="1">
      <c r="B33" s="724" t="s">
        <v>545</v>
      </c>
      <c r="C33" s="725"/>
      <c r="D33" s="725"/>
      <c r="E33" s="725"/>
      <c r="F33" s="725"/>
      <c r="G33" s="434" t="s">
        <v>546</v>
      </c>
      <c r="H33" s="538">
        <v>-429090</v>
      </c>
      <c r="I33" s="538">
        <v>-506445</v>
      </c>
      <c r="J33" s="539">
        <v>18</v>
      </c>
      <c r="K33" s="538">
        <v>-1216451</v>
      </c>
      <c r="L33" s="538">
        <v>-535171</v>
      </c>
      <c r="M33" s="609">
        <v>-56</v>
      </c>
      <c r="N33" s="613">
        <v>-571912</v>
      </c>
      <c r="O33" s="613">
        <v>-711006</v>
      </c>
      <c r="P33" s="539">
        <v>24.3</v>
      </c>
      <c r="Q33" s="613">
        <v>-1345493</v>
      </c>
      <c r="R33" s="626">
        <v>-1002032</v>
      </c>
      <c r="S33" s="539">
        <v>-25.5</v>
      </c>
      <c r="T33" s="613">
        <v>-94063</v>
      </c>
      <c r="U33" s="613">
        <v>-194887</v>
      </c>
      <c r="V33" s="541">
        <v>107.2</v>
      </c>
      <c r="W33" s="724" t="s">
        <v>545</v>
      </c>
      <c r="X33" s="725"/>
      <c r="Y33" s="725"/>
      <c r="Z33" s="725"/>
      <c r="AA33" s="725"/>
      <c r="AB33" s="434" t="s">
        <v>546</v>
      </c>
      <c r="AC33" s="613">
        <v>228124</v>
      </c>
      <c r="AD33" s="613">
        <v>0</v>
      </c>
      <c r="AE33" s="551" t="s">
        <v>403</v>
      </c>
      <c r="AF33" s="613">
        <v>20518</v>
      </c>
      <c r="AG33" s="613">
        <v>-50324</v>
      </c>
      <c r="AH33" s="609">
        <v>-345.3</v>
      </c>
      <c r="AI33" s="613">
        <v>-176342</v>
      </c>
      <c r="AJ33" s="613">
        <v>-133038</v>
      </c>
      <c r="AK33" s="643">
        <v>-24.6</v>
      </c>
      <c r="AL33" s="613">
        <v>-182551</v>
      </c>
      <c r="AM33" s="613">
        <v>-223837</v>
      </c>
      <c r="AN33" s="552">
        <v>22.6</v>
      </c>
      <c r="AO33" s="613">
        <v>-185624</v>
      </c>
      <c r="AP33" s="613">
        <v>-162787</v>
      </c>
      <c r="AQ33" s="644">
        <v>-12.3</v>
      </c>
      <c r="AR33" s="724" t="s">
        <v>545</v>
      </c>
      <c r="AS33" s="725"/>
      <c r="AT33" s="725"/>
      <c r="AU33" s="725"/>
      <c r="AV33" s="725"/>
      <c r="AW33" s="435" t="s">
        <v>546</v>
      </c>
      <c r="AX33" s="613">
        <v>-1918</v>
      </c>
      <c r="AY33" s="613">
        <v>-268258</v>
      </c>
      <c r="AZ33" s="544">
        <v>13886.3</v>
      </c>
      <c r="BA33" s="634">
        <v>-123555</v>
      </c>
      <c r="BB33" s="613">
        <v>-45177</v>
      </c>
      <c r="BC33" s="609">
        <v>-63.4</v>
      </c>
      <c r="BD33" s="638">
        <v>-4078357</v>
      </c>
      <c r="BE33" s="638">
        <v>-3832962</v>
      </c>
      <c r="BF33" s="644">
        <v>-6</v>
      </c>
      <c r="BG33" s="404"/>
      <c r="BH33" s="121"/>
      <c r="BI33" s="535"/>
    </row>
    <row r="34" spans="2:61" ht="18.75" customHeight="1">
      <c r="B34" s="413" t="s">
        <v>547</v>
      </c>
      <c r="C34" s="717" t="s">
        <v>548</v>
      </c>
      <c r="D34" s="685"/>
      <c r="E34" s="685"/>
      <c r="F34" s="685"/>
      <c r="G34" s="428" t="s">
        <v>549</v>
      </c>
      <c r="H34" s="438">
        <v>315</v>
      </c>
      <c r="I34" s="438">
        <v>110</v>
      </c>
      <c r="J34" s="548">
        <v>-65.1</v>
      </c>
      <c r="K34" s="438">
        <v>0</v>
      </c>
      <c r="L34" s="438">
        <v>0</v>
      </c>
      <c r="M34" s="611" t="s">
        <v>530</v>
      </c>
      <c r="N34" s="622">
        <v>0</v>
      </c>
      <c r="O34" s="622">
        <v>0</v>
      </c>
      <c r="P34" s="549" t="s">
        <v>530</v>
      </c>
      <c r="Q34" s="622">
        <v>0</v>
      </c>
      <c r="R34" s="622">
        <v>2420125</v>
      </c>
      <c r="S34" s="548" t="s">
        <v>402</v>
      </c>
      <c r="T34" s="622">
        <v>0</v>
      </c>
      <c r="U34" s="622">
        <v>0</v>
      </c>
      <c r="V34" s="554" t="s">
        <v>530</v>
      </c>
      <c r="W34" s="413" t="s">
        <v>547</v>
      </c>
      <c r="X34" s="717" t="s">
        <v>548</v>
      </c>
      <c r="Y34" s="685"/>
      <c r="Z34" s="685"/>
      <c r="AA34" s="685"/>
      <c r="AB34" s="428" t="s">
        <v>549</v>
      </c>
      <c r="AC34" s="622">
        <v>0</v>
      </c>
      <c r="AD34" s="622">
        <v>0</v>
      </c>
      <c r="AE34" s="548"/>
      <c r="AF34" s="622">
        <v>0</v>
      </c>
      <c r="AG34" s="622">
        <v>0</v>
      </c>
      <c r="AH34" s="553" t="s">
        <v>530</v>
      </c>
      <c r="AI34" s="622">
        <v>0</v>
      </c>
      <c r="AJ34" s="622">
        <v>0</v>
      </c>
      <c r="AK34" s="549" t="s">
        <v>530</v>
      </c>
      <c r="AL34" s="622">
        <v>0</v>
      </c>
      <c r="AM34" s="622">
        <v>0</v>
      </c>
      <c r="AN34" s="555">
        <v>0</v>
      </c>
      <c r="AO34" s="622">
        <v>0</v>
      </c>
      <c r="AP34" s="622">
        <v>0</v>
      </c>
      <c r="AQ34" s="547" t="s">
        <v>530</v>
      </c>
      <c r="AR34" s="413" t="s">
        <v>547</v>
      </c>
      <c r="AS34" s="717" t="s">
        <v>548</v>
      </c>
      <c r="AT34" s="685"/>
      <c r="AU34" s="685"/>
      <c r="AV34" s="685"/>
      <c r="AW34" s="429" t="s">
        <v>549</v>
      </c>
      <c r="AX34" s="622">
        <v>2718</v>
      </c>
      <c r="AY34" s="622">
        <v>0</v>
      </c>
      <c r="AZ34" s="548" t="s">
        <v>403</v>
      </c>
      <c r="BA34" s="633">
        <v>0</v>
      </c>
      <c r="BB34" s="622">
        <v>0</v>
      </c>
      <c r="BC34" s="553" t="s">
        <v>2</v>
      </c>
      <c r="BD34" s="637">
        <v>3033</v>
      </c>
      <c r="BE34" s="637">
        <v>2420235</v>
      </c>
      <c r="BF34" s="534">
        <v>79696.7</v>
      </c>
      <c r="BG34" s="404"/>
      <c r="BH34" s="121"/>
      <c r="BI34" s="535"/>
    </row>
    <row r="35" spans="2:61" ht="18.75" customHeight="1">
      <c r="B35" s="413"/>
      <c r="C35" s="414" t="s">
        <v>550</v>
      </c>
      <c r="D35" s="402"/>
      <c r="E35" s="402"/>
      <c r="F35" s="402"/>
      <c r="G35" s="403"/>
      <c r="H35" s="438">
        <v>0</v>
      </c>
      <c r="I35" s="438">
        <v>0</v>
      </c>
      <c r="J35" s="529" t="s">
        <v>404</v>
      </c>
      <c r="K35" s="438">
        <v>0</v>
      </c>
      <c r="L35" s="438">
        <v>0</v>
      </c>
      <c r="M35" s="610" t="s">
        <v>530</v>
      </c>
      <c r="N35" s="622" t="s">
        <v>2</v>
      </c>
      <c r="O35" s="622">
        <v>0</v>
      </c>
      <c r="P35" s="549" t="s">
        <v>530</v>
      </c>
      <c r="Q35" s="622">
        <v>0</v>
      </c>
      <c r="R35" s="622">
        <v>1605985</v>
      </c>
      <c r="S35" s="548" t="s">
        <v>402</v>
      </c>
      <c r="T35" s="622">
        <v>0</v>
      </c>
      <c r="U35" s="622">
        <v>0</v>
      </c>
      <c r="V35" s="547" t="s">
        <v>530</v>
      </c>
      <c r="W35" s="413"/>
      <c r="X35" s="414" t="s">
        <v>550</v>
      </c>
      <c r="Y35" s="402"/>
      <c r="Z35" s="402"/>
      <c r="AA35" s="402"/>
      <c r="AB35" s="403"/>
      <c r="AC35" s="622">
        <v>0</v>
      </c>
      <c r="AD35" s="622">
        <v>0</v>
      </c>
      <c r="AE35" s="533"/>
      <c r="AF35" s="622">
        <v>0</v>
      </c>
      <c r="AG35" s="622">
        <v>0</v>
      </c>
      <c r="AH35" s="537" t="s">
        <v>530</v>
      </c>
      <c r="AI35" s="622">
        <v>0</v>
      </c>
      <c r="AJ35" s="622">
        <v>0</v>
      </c>
      <c r="AK35" s="549" t="s">
        <v>530</v>
      </c>
      <c r="AL35" s="622">
        <v>0</v>
      </c>
      <c r="AM35" s="622">
        <v>0</v>
      </c>
      <c r="AN35" s="549" t="s">
        <v>530</v>
      </c>
      <c r="AO35" s="622">
        <v>0</v>
      </c>
      <c r="AP35" s="622">
        <v>0</v>
      </c>
      <c r="AQ35" s="547" t="s">
        <v>530</v>
      </c>
      <c r="AR35" s="413"/>
      <c r="AS35" s="414" t="s">
        <v>550</v>
      </c>
      <c r="AT35" s="402"/>
      <c r="AU35" s="402"/>
      <c r="AV35" s="402"/>
      <c r="AW35" s="439"/>
      <c r="AX35" s="622">
        <v>0</v>
      </c>
      <c r="AY35" s="622">
        <v>0</v>
      </c>
      <c r="AZ35" s="537" t="s">
        <v>530</v>
      </c>
      <c r="BA35" s="633">
        <v>0</v>
      </c>
      <c r="BB35" s="622">
        <v>0</v>
      </c>
      <c r="BC35" s="537" t="s">
        <v>530</v>
      </c>
      <c r="BD35" s="637">
        <v>0</v>
      </c>
      <c r="BE35" s="637">
        <v>1605985</v>
      </c>
      <c r="BF35" s="547" t="s">
        <v>402</v>
      </c>
      <c r="BG35" s="404"/>
      <c r="BH35" s="121"/>
      <c r="BI35" s="535"/>
    </row>
    <row r="36" spans="2:61" ht="18.75" customHeight="1">
      <c r="B36" s="413" t="s">
        <v>551</v>
      </c>
      <c r="C36" s="718" t="s">
        <v>552</v>
      </c>
      <c r="D36" s="690"/>
      <c r="E36" s="690"/>
      <c r="F36" s="690"/>
      <c r="G36" s="428" t="s">
        <v>553</v>
      </c>
      <c r="H36" s="436">
        <v>24473</v>
      </c>
      <c r="I36" s="436">
        <v>33868</v>
      </c>
      <c r="J36" s="529">
        <v>38.4</v>
      </c>
      <c r="K36" s="436">
        <v>3760</v>
      </c>
      <c r="L36" s="436">
        <v>6486</v>
      </c>
      <c r="M36" s="608">
        <v>72.5</v>
      </c>
      <c r="N36" s="622">
        <v>0</v>
      </c>
      <c r="O36" s="622">
        <v>0</v>
      </c>
      <c r="P36" s="549" t="s">
        <v>530</v>
      </c>
      <c r="Q36" s="622">
        <v>1411511</v>
      </c>
      <c r="R36" s="622">
        <v>2204708</v>
      </c>
      <c r="S36" s="536">
        <v>56.2</v>
      </c>
      <c r="T36" s="622">
        <v>0</v>
      </c>
      <c r="U36" s="622">
        <v>0</v>
      </c>
      <c r="V36" s="547" t="s">
        <v>530</v>
      </c>
      <c r="W36" s="413" t="s">
        <v>551</v>
      </c>
      <c r="X36" s="718" t="s">
        <v>552</v>
      </c>
      <c r="Y36" s="690"/>
      <c r="Z36" s="690"/>
      <c r="AA36" s="690"/>
      <c r="AB36" s="428" t="s">
        <v>553</v>
      </c>
      <c r="AC36" s="614">
        <v>0</v>
      </c>
      <c r="AD36" s="614">
        <v>0</v>
      </c>
      <c r="AE36" s="548" t="s">
        <v>404</v>
      </c>
      <c r="AF36" s="614">
        <v>0</v>
      </c>
      <c r="AG36" s="614">
        <v>0</v>
      </c>
      <c r="AH36" s="537" t="s">
        <v>530</v>
      </c>
      <c r="AI36" s="622">
        <v>104</v>
      </c>
      <c r="AJ36" s="622">
        <v>1404</v>
      </c>
      <c r="AK36" s="533">
        <v>1250</v>
      </c>
      <c r="AL36" s="622">
        <v>136</v>
      </c>
      <c r="AM36" s="622">
        <v>137</v>
      </c>
      <c r="AN36" s="529">
        <v>0.7</v>
      </c>
      <c r="AO36" s="622">
        <v>635</v>
      </c>
      <c r="AP36" s="622">
        <v>736</v>
      </c>
      <c r="AQ36" s="534">
        <v>15.9</v>
      </c>
      <c r="AR36" s="413" t="s">
        <v>551</v>
      </c>
      <c r="AS36" s="718" t="s">
        <v>552</v>
      </c>
      <c r="AT36" s="690"/>
      <c r="AU36" s="690"/>
      <c r="AV36" s="690"/>
      <c r="AW36" s="429" t="s">
        <v>553</v>
      </c>
      <c r="AX36" s="622">
        <v>0</v>
      </c>
      <c r="AY36" s="622">
        <v>0</v>
      </c>
      <c r="AZ36" s="537" t="s">
        <v>530</v>
      </c>
      <c r="BA36" s="622">
        <v>12196</v>
      </c>
      <c r="BB36" s="622">
        <v>6125</v>
      </c>
      <c r="BC36" s="608">
        <v>-49.8</v>
      </c>
      <c r="BD36" s="637">
        <v>1452815</v>
      </c>
      <c r="BE36" s="637">
        <v>2253464</v>
      </c>
      <c r="BF36" s="534">
        <v>55.1</v>
      </c>
      <c r="BG36" s="404"/>
      <c r="BH36" s="121"/>
      <c r="BI36" s="535"/>
    </row>
    <row r="37" spans="2:60" ht="18.75" customHeight="1">
      <c r="B37" s="726" t="s">
        <v>554</v>
      </c>
      <c r="C37" s="727"/>
      <c r="D37" s="727"/>
      <c r="E37" s="727"/>
      <c r="F37" s="727"/>
      <c r="G37" s="728"/>
      <c r="H37" s="538">
        <v>-453248</v>
      </c>
      <c r="I37" s="538">
        <v>-540203</v>
      </c>
      <c r="J37" s="539">
        <v>19.2</v>
      </c>
      <c r="K37" s="538">
        <v>-1220211</v>
      </c>
      <c r="L37" s="538">
        <v>-541657</v>
      </c>
      <c r="M37" s="609">
        <v>-55.6</v>
      </c>
      <c r="N37" s="613">
        <v>-571912</v>
      </c>
      <c r="O37" s="613">
        <v>-711006</v>
      </c>
      <c r="P37" s="539">
        <v>24.3</v>
      </c>
      <c r="Q37" s="613">
        <v>-2757004</v>
      </c>
      <c r="R37" s="626">
        <v>-786615</v>
      </c>
      <c r="S37" s="539">
        <v>-71.5</v>
      </c>
      <c r="T37" s="613">
        <v>-94063</v>
      </c>
      <c r="U37" s="613">
        <v>-194887</v>
      </c>
      <c r="V37" s="541">
        <v>107.2</v>
      </c>
      <c r="W37" s="726" t="s">
        <v>554</v>
      </c>
      <c r="X37" s="727"/>
      <c r="Y37" s="727"/>
      <c r="Z37" s="727"/>
      <c r="AA37" s="727"/>
      <c r="AB37" s="728"/>
      <c r="AC37" s="613">
        <v>228124</v>
      </c>
      <c r="AD37" s="613">
        <v>0</v>
      </c>
      <c r="AE37" s="542" t="s">
        <v>403</v>
      </c>
      <c r="AF37" s="613">
        <v>20518</v>
      </c>
      <c r="AG37" s="613">
        <v>-50324</v>
      </c>
      <c r="AH37" s="609">
        <v>-345.3</v>
      </c>
      <c r="AI37" s="613">
        <v>-176446</v>
      </c>
      <c r="AJ37" s="613">
        <v>-134442</v>
      </c>
      <c r="AK37" s="643">
        <v>-23.8</v>
      </c>
      <c r="AL37" s="613">
        <v>-182687</v>
      </c>
      <c r="AM37" s="613">
        <v>-223974</v>
      </c>
      <c r="AN37" s="552">
        <v>22.6</v>
      </c>
      <c r="AO37" s="613">
        <v>-186259</v>
      </c>
      <c r="AP37" s="613">
        <v>-163523</v>
      </c>
      <c r="AQ37" s="644">
        <v>-12.2</v>
      </c>
      <c r="AR37" s="726" t="s">
        <v>554</v>
      </c>
      <c r="AS37" s="727"/>
      <c r="AT37" s="727"/>
      <c r="AU37" s="727"/>
      <c r="AV37" s="727"/>
      <c r="AW37" s="728"/>
      <c r="AX37" s="613">
        <v>800</v>
      </c>
      <c r="AY37" s="613">
        <v>-268258</v>
      </c>
      <c r="AZ37" s="609">
        <v>-33632.3</v>
      </c>
      <c r="BA37" s="634">
        <v>-135751</v>
      </c>
      <c r="BB37" s="613">
        <v>-51302</v>
      </c>
      <c r="BC37" s="609">
        <v>-62.2</v>
      </c>
      <c r="BD37" s="638">
        <v>-5528139</v>
      </c>
      <c r="BE37" s="638">
        <v>-3666191</v>
      </c>
      <c r="BF37" s="644">
        <v>-33.7</v>
      </c>
      <c r="BG37" s="404"/>
      <c r="BH37" s="121"/>
    </row>
    <row r="38" spans="2:60" ht="18.75" customHeight="1">
      <c r="B38" s="729" t="s">
        <v>555</v>
      </c>
      <c r="C38" s="730"/>
      <c r="D38" s="730"/>
      <c r="E38" s="730"/>
      <c r="F38" s="730"/>
      <c r="G38" s="731"/>
      <c r="H38" s="436">
        <v>-7444725</v>
      </c>
      <c r="I38" s="436">
        <v>-7897973</v>
      </c>
      <c r="J38" s="529">
        <v>6.1</v>
      </c>
      <c r="K38" s="436">
        <v>-7288466</v>
      </c>
      <c r="L38" s="436">
        <v>-8508677</v>
      </c>
      <c r="M38" s="608">
        <v>16.7</v>
      </c>
      <c r="N38" s="614">
        <v>5764</v>
      </c>
      <c r="O38" s="614">
        <v>-566148</v>
      </c>
      <c r="P38" s="529">
        <v>-9922.1</v>
      </c>
      <c r="Q38" s="614">
        <v>-286406</v>
      </c>
      <c r="R38" s="614">
        <v>-3043411</v>
      </c>
      <c r="S38" s="556">
        <v>962.6</v>
      </c>
      <c r="T38" s="629">
        <v>-363685</v>
      </c>
      <c r="U38" s="614">
        <v>-457748</v>
      </c>
      <c r="V38" s="532">
        <v>25.9</v>
      </c>
      <c r="W38" s="729" t="s">
        <v>555</v>
      </c>
      <c r="X38" s="730"/>
      <c r="Y38" s="730"/>
      <c r="Z38" s="730"/>
      <c r="AA38" s="730"/>
      <c r="AB38" s="731"/>
      <c r="AC38" s="614">
        <v>-710654</v>
      </c>
      <c r="AD38" s="614">
        <v>0</v>
      </c>
      <c r="AE38" s="548" t="s">
        <v>403</v>
      </c>
      <c r="AF38" s="614">
        <v>35438</v>
      </c>
      <c r="AG38" s="614">
        <v>-426574</v>
      </c>
      <c r="AH38" s="608">
        <v>-1303.7</v>
      </c>
      <c r="AI38" s="614">
        <v>-1600647</v>
      </c>
      <c r="AJ38" s="614">
        <v>-1777093</v>
      </c>
      <c r="AK38" s="531">
        <v>11</v>
      </c>
      <c r="AL38" s="614">
        <v>-498628</v>
      </c>
      <c r="AM38" s="614">
        <v>-681315</v>
      </c>
      <c r="AN38" s="529">
        <v>36.6</v>
      </c>
      <c r="AO38" s="614">
        <v>-1432632</v>
      </c>
      <c r="AP38" s="614">
        <v>-1618891</v>
      </c>
      <c r="AQ38" s="534">
        <v>13</v>
      </c>
      <c r="AR38" s="729" t="s">
        <v>555</v>
      </c>
      <c r="AS38" s="730"/>
      <c r="AT38" s="730"/>
      <c r="AU38" s="730"/>
      <c r="AV38" s="730"/>
      <c r="AW38" s="731"/>
      <c r="AX38" s="614">
        <v>1832871</v>
      </c>
      <c r="AY38" s="614">
        <v>1831671</v>
      </c>
      <c r="AZ38" s="608">
        <v>-0.1</v>
      </c>
      <c r="BA38" s="614">
        <v>-1166386</v>
      </c>
      <c r="BB38" s="615">
        <v>0</v>
      </c>
      <c r="BC38" s="537" t="s">
        <v>403</v>
      </c>
      <c r="BD38" s="637">
        <v>-18918156</v>
      </c>
      <c r="BE38" s="637">
        <v>-23146159</v>
      </c>
      <c r="BF38" s="534">
        <v>22.3</v>
      </c>
      <c r="BG38" s="404"/>
      <c r="BH38" s="121"/>
    </row>
    <row r="39" spans="2:60" ht="18.75" customHeight="1">
      <c r="B39" s="732" t="s">
        <v>101</v>
      </c>
      <c r="C39" s="733"/>
      <c r="D39" s="733"/>
      <c r="E39" s="733"/>
      <c r="F39" s="733"/>
      <c r="G39" s="734"/>
      <c r="H39" s="546">
        <v>-7897973</v>
      </c>
      <c r="I39" s="546">
        <v>-8438176</v>
      </c>
      <c r="J39" s="529">
        <v>6.8</v>
      </c>
      <c r="K39" s="546">
        <v>-8508677</v>
      </c>
      <c r="L39" s="546">
        <v>-9050334</v>
      </c>
      <c r="M39" s="608">
        <v>6.4</v>
      </c>
      <c r="N39" s="615">
        <v>-566148</v>
      </c>
      <c r="O39" s="615">
        <v>-1277154</v>
      </c>
      <c r="P39" s="557">
        <v>125.6</v>
      </c>
      <c r="Q39" s="615">
        <v>-3043410</v>
      </c>
      <c r="R39" s="627">
        <v>-3830026</v>
      </c>
      <c r="S39" s="529">
        <v>25.8</v>
      </c>
      <c r="T39" s="615">
        <v>-457748</v>
      </c>
      <c r="U39" s="615">
        <v>-652635</v>
      </c>
      <c r="V39" s="532">
        <v>42.6</v>
      </c>
      <c r="W39" s="732" t="s">
        <v>101</v>
      </c>
      <c r="X39" s="733"/>
      <c r="Y39" s="733"/>
      <c r="Z39" s="733"/>
      <c r="AA39" s="733"/>
      <c r="AB39" s="734"/>
      <c r="AC39" s="615">
        <v>-482530</v>
      </c>
      <c r="AD39" s="615">
        <v>0</v>
      </c>
      <c r="AE39" s="548" t="s">
        <v>403</v>
      </c>
      <c r="AF39" s="615">
        <v>55956</v>
      </c>
      <c r="AG39" s="615">
        <v>-476898</v>
      </c>
      <c r="AH39" s="608">
        <v>-952.3</v>
      </c>
      <c r="AI39" s="615">
        <v>-1777093</v>
      </c>
      <c r="AJ39" s="615">
        <v>-1911535</v>
      </c>
      <c r="AK39" s="531">
        <v>7.6</v>
      </c>
      <c r="AL39" s="615">
        <v>-681315</v>
      </c>
      <c r="AM39" s="615">
        <v>-905289</v>
      </c>
      <c r="AN39" s="529">
        <v>32.9</v>
      </c>
      <c r="AO39" s="615">
        <v>-1618891</v>
      </c>
      <c r="AP39" s="615">
        <v>-1782414</v>
      </c>
      <c r="AQ39" s="534">
        <v>10.1</v>
      </c>
      <c r="AR39" s="732" t="s">
        <v>101</v>
      </c>
      <c r="AS39" s="733"/>
      <c r="AT39" s="733"/>
      <c r="AU39" s="733"/>
      <c r="AV39" s="733"/>
      <c r="AW39" s="734"/>
      <c r="AX39" s="615">
        <v>1833671</v>
      </c>
      <c r="AY39" s="615">
        <v>1563413</v>
      </c>
      <c r="AZ39" s="608">
        <v>-14.7</v>
      </c>
      <c r="BA39" s="631">
        <v>-1302137</v>
      </c>
      <c r="BB39" s="615">
        <v>-51302</v>
      </c>
      <c r="BC39" s="608">
        <v>-96.1</v>
      </c>
      <c r="BD39" s="637">
        <v>-24446295</v>
      </c>
      <c r="BE39" s="637">
        <v>-26812350</v>
      </c>
      <c r="BF39" s="534">
        <v>9.7</v>
      </c>
      <c r="BG39" s="404"/>
      <c r="BH39" s="121"/>
    </row>
    <row r="40" spans="2:60" ht="18.75" customHeight="1">
      <c r="B40" s="441" t="s">
        <v>556</v>
      </c>
      <c r="C40" s="442"/>
      <c r="D40" s="442"/>
      <c r="E40" s="442"/>
      <c r="F40" s="442"/>
      <c r="G40" s="442"/>
      <c r="H40" s="443"/>
      <c r="I40" s="443"/>
      <c r="J40" s="539" t="s">
        <v>404</v>
      </c>
      <c r="K40" s="443"/>
      <c r="L40" s="443"/>
      <c r="M40" s="609" t="s">
        <v>404</v>
      </c>
      <c r="N40" s="623"/>
      <c r="O40" s="623"/>
      <c r="P40" s="539" t="s">
        <v>404</v>
      </c>
      <c r="Q40" s="623"/>
      <c r="R40" s="623"/>
      <c r="S40" s="539" t="s">
        <v>404</v>
      </c>
      <c r="T40" s="623"/>
      <c r="U40" s="623"/>
      <c r="V40" s="541" t="s">
        <v>404</v>
      </c>
      <c r="W40" s="441" t="s">
        <v>556</v>
      </c>
      <c r="X40" s="442"/>
      <c r="Y40" s="442"/>
      <c r="Z40" s="442"/>
      <c r="AA40" s="442"/>
      <c r="AB40" s="442"/>
      <c r="AC40" s="623"/>
      <c r="AD40" s="623"/>
      <c r="AE40" s="539" t="s">
        <v>404</v>
      </c>
      <c r="AF40" s="623"/>
      <c r="AG40" s="623"/>
      <c r="AH40" s="544" t="s">
        <v>404</v>
      </c>
      <c r="AI40" s="623"/>
      <c r="AJ40" s="623"/>
      <c r="AK40" s="543" t="s">
        <v>404</v>
      </c>
      <c r="AL40" s="623"/>
      <c r="AM40" s="623"/>
      <c r="AN40" s="543" t="s">
        <v>404</v>
      </c>
      <c r="AO40" s="623"/>
      <c r="AP40" s="623"/>
      <c r="AQ40" s="545" t="s">
        <v>404</v>
      </c>
      <c r="AR40" s="441" t="s">
        <v>556</v>
      </c>
      <c r="AS40" s="442"/>
      <c r="AT40" s="442"/>
      <c r="AU40" s="442"/>
      <c r="AV40" s="442"/>
      <c r="AW40" s="444"/>
      <c r="AX40" s="623"/>
      <c r="AY40" s="623"/>
      <c r="AZ40" s="544" t="s">
        <v>404</v>
      </c>
      <c r="BA40" s="635"/>
      <c r="BB40" s="623"/>
      <c r="BC40" s="544" t="s">
        <v>404</v>
      </c>
      <c r="BD40" s="639"/>
      <c r="BE40" s="639"/>
      <c r="BF40" s="545" t="s">
        <v>404</v>
      </c>
      <c r="BG40" s="404"/>
      <c r="BH40" s="121"/>
    </row>
    <row r="41" spans="2:60" ht="18.75" customHeight="1">
      <c r="B41" s="735" t="s">
        <v>23</v>
      </c>
      <c r="C41" s="736"/>
      <c r="D41" s="736"/>
      <c r="E41" s="736"/>
      <c r="F41" s="736"/>
      <c r="G41" s="737"/>
      <c r="H41" s="558">
        <v>95.99374482256079</v>
      </c>
      <c r="I41" s="558">
        <v>95.18887780173728</v>
      </c>
      <c r="J41" s="529">
        <v>-0.8</v>
      </c>
      <c r="K41" s="558">
        <v>87.31506588995622</v>
      </c>
      <c r="L41" s="558">
        <v>94.06146677956293</v>
      </c>
      <c r="M41" s="608">
        <v>7.7</v>
      </c>
      <c r="N41" s="615">
        <v>95.53074791079158</v>
      </c>
      <c r="O41" s="615">
        <v>93.78351605212009</v>
      </c>
      <c r="P41" s="529">
        <v>-1.8</v>
      </c>
      <c r="Q41" s="615">
        <v>77.24061562683315</v>
      </c>
      <c r="R41" s="615">
        <v>93.87133699383983</v>
      </c>
      <c r="S41" s="529">
        <v>21.5</v>
      </c>
      <c r="T41" s="615">
        <v>96.85696471198338</v>
      </c>
      <c r="U41" s="615">
        <v>93.45640851388448</v>
      </c>
      <c r="V41" s="532">
        <v>-3.5</v>
      </c>
      <c r="W41" s="735" t="s">
        <v>23</v>
      </c>
      <c r="X41" s="736"/>
      <c r="Y41" s="736"/>
      <c r="Z41" s="736"/>
      <c r="AA41" s="736"/>
      <c r="AB41" s="737"/>
      <c r="AC41" s="615">
        <v>130.53447784308187</v>
      </c>
      <c r="AD41" s="614">
        <v>0</v>
      </c>
      <c r="AE41" s="548" t="s">
        <v>403</v>
      </c>
      <c r="AF41" s="615">
        <v>102.38076451804545</v>
      </c>
      <c r="AG41" s="615">
        <v>94.26194553842436</v>
      </c>
      <c r="AH41" s="608">
        <v>-7.9</v>
      </c>
      <c r="AI41" s="615">
        <v>95.37839117743817</v>
      </c>
      <c r="AJ41" s="615">
        <v>96.62357460284771</v>
      </c>
      <c r="AK41" s="529">
        <v>1.3</v>
      </c>
      <c r="AL41" s="615">
        <v>87.71689427103959</v>
      </c>
      <c r="AM41" s="615">
        <v>85.00558339068472</v>
      </c>
      <c r="AN41" s="641">
        <v>-3.1</v>
      </c>
      <c r="AO41" s="615">
        <v>90.8808992834814</v>
      </c>
      <c r="AP41" s="615">
        <v>90.93597932252788</v>
      </c>
      <c r="AQ41" s="534">
        <v>0.1</v>
      </c>
      <c r="AR41" s="735" t="s">
        <v>23</v>
      </c>
      <c r="AS41" s="736"/>
      <c r="AT41" s="736"/>
      <c r="AU41" s="736"/>
      <c r="AV41" s="736"/>
      <c r="AW41" s="737"/>
      <c r="AX41" s="615">
        <v>100.00957524683788</v>
      </c>
      <c r="AY41" s="615">
        <v>96.74161161581728</v>
      </c>
      <c r="AZ41" s="608">
        <v>-3.3</v>
      </c>
      <c r="BA41" s="631">
        <v>95.55383423702555</v>
      </c>
      <c r="BB41" s="615">
        <v>97.96227131557865</v>
      </c>
      <c r="BC41" s="530">
        <v>2.5</v>
      </c>
      <c r="BD41" s="637">
        <v>92</v>
      </c>
      <c r="BE41" s="637">
        <v>94.5</v>
      </c>
      <c r="BF41" s="534">
        <v>2.7</v>
      </c>
      <c r="BG41" s="404"/>
      <c r="BH41" s="121"/>
    </row>
    <row r="42" spans="2:60" ht="18.75" customHeight="1">
      <c r="B42" s="732" t="s">
        <v>24</v>
      </c>
      <c r="C42" s="733"/>
      <c r="D42" s="733"/>
      <c r="E42" s="733"/>
      <c r="F42" s="733"/>
      <c r="G42" s="734"/>
      <c r="H42" s="558">
        <v>96.19905510081243</v>
      </c>
      <c r="I42" s="558">
        <v>95.47588496476435</v>
      </c>
      <c r="J42" s="529">
        <v>-0.8</v>
      </c>
      <c r="K42" s="558">
        <v>87.3492087659111</v>
      </c>
      <c r="L42" s="558">
        <v>94.12840165488863</v>
      </c>
      <c r="M42" s="608">
        <v>7.8</v>
      </c>
      <c r="N42" s="615">
        <v>95.53074791079158</v>
      </c>
      <c r="O42" s="615">
        <v>93.78351605212009</v>
      </c>
      <c r="P42" s="529">
        <v>-1.8</v>
      </c>
      <c r="Q42" s="615">
        <v>87.42787341395794</v>
      </c>
      <c r="R42" s="615">
        <v>90.57382145958114</v>
      </c>
      <c r="S42" s="529">
        <v>3.6</v>
      </c>
      <c r="T42" s="615">
        <v>96.85696471198338</v>
      </c>
      <c r="U42" s="615">
        <v>93.45640851388448</v>
      </c>
      <c r="V42" s="532">
        <v>-3.5</v>
      </c>
      <c r="W42" s="732" t="s">
        <v>24</v>
      </c>
      <c r="X42" s="733"/>
      <c r="Y42" s="733"/>
      <c r="Z42" s="733"/>
      <c r="AA42" s="733"/>
      <c r="AB42" s="734"/>
      <c r="AC42" s="615">
        <v>130.53447784308187</v>
      </c>
      <c r="AD42" s="614">
        <v>0</v>
      </c>
      <c r="AE42" s="548" t="s">
        <v>403</v>
      </c>
      <c r="AF42" s="615">
        <v>102.38076451804545</v>
      </c>
      <c r="AG42" s="615">
        <v>94.26194553842436</v>
      </c>
      <c r="AH42" s="608">
        <v>-7.9</v>
      </c>
      <c r="AI42" s="615">
        <v>95.38098940107037</v>
      </c>
      <c r="AJ42" s="615">
        <v>96.65765664141198</v>
      </c>
      <c r="AK42" s="529">
        <v>1.3</v>
      </c>
      <c r="AL42" s="615">
        <v>87.72491589713866</v>
      </c>
      <c r="AM42" s="615">
        <v>85.01338061126998</v>
      </c>
      <c r="AN42" s="641">
        <v>-3.1</v>
      </c>
      <c r="AO42" s="615">
        <v>90.90916214469019</v>
      </c>
      <c r="AP42" s="615">
        <v>90.97309289972623</v>
      </c>
      <c r="AQ42" s="534">
        <v>0.1</v>
      </c>
      <c r="AR42" s="732" t="s">
        <v>24</v>
      </c>
      <c r="AS42" s="733"/>
      <c r="AT42" s="733"/>
      <c r="AU42" s="733"/>
      <c r="AV42" s="733"/>
      <c r="AW42" s="734"/>
      <c r="AX42" s="615">
        <v>99.97704334570615</v>
      </c>
      <c r="AY42" s="615">
        <v>96.74161161581728</v>
      </c>
      <c r="AZ42" s="608">
        <v>-3.2</v>
      </c>
      <c r="BA42" s="631">
        <v>95.93705267872382</v>
      </c>
      <c r="BB42" s="615">
        <v>98.20118161308741</v>
      </c>
      <c r="BC42" s="530">
        <v>2.4</v>
      </c>
      <c r="BD42" s="637">
        <v>93.98008832406455</v>
      </c>
      <c r="BE42" s="637">
        <v>94.03463491378064</v>
      </c>
      <c r="BF42" s="534">
        <v>0.1</v>
      </c>
      <c r="BG42" s="404"/>
      <c r="BH42" s="121"/>
    </row>
    <row r="43" spans="2:60" ht="18.75" customHeight="1">
      <c r="B43" s="732" t="s">
        <v>102</v>
      </c>
      <c r="C43" s="733"/>
      <c r="D43" s="733"/>
      <c r="E43" s="733"/>
      <c r="F43" s="733"/>
      <c r="G43" s="734"/>
      <c r="H43" s="558">
        <v>96.45575617051608</v>
      </c>
      <c r="I43" s="558">
        <v>93.75412198032458</v>
      </c>
      <c r="J43" s="529">
        <v>-2.8</v>
      </c>
      <c r="K43" s="558">
        <v>88.07963093290185</v>
      </c>
      <c r="L43" s="558">
        <v>90.67484893912606</v>
      </c>
      <c r="M43" s="608">
        <v>2.9</v>
      </c>
      <c r="N43" s="615">
        <v>94.24249535657495</v>
      </c>
      <c r="O43" s="615">
        <v>90.24978605527676</v>
      </c>
      <c r="P43" s="529">
        <v>-4.2</v>
      </c>
      <c r="Q43" s="615">
        <v>88.52297966675167</v>
      </c>
      <c r="R43" s="615">
        <v>89.73778287150273</v>
      </c>
      <c r="S43" s="529">
        <v>1.4</v>
      </c>
      <c r="T43" s="615">
        <v>96.99506738801902</v>
      </c>
      <c r="U43" s="615">
        <v>92.80430920653109</v>
      </c>
      <c r="V43" s="532">
        <v>-4.3</v>
      </c>
      <c r="W43" s="732" t="s">
        <v>102</v>
      </c>
      <c r="X43" s="733"/>
      <c r="Y43" s="733"/>
      <c r="Z43" s="733"/>
      <c r="AA43" s="733"/>
      <c r="AB43" s="734"/>
      <c r="AC43" s="615">
        <v>61.8050697913778</v>
      </c>
      <c r="AD43" s="614">
        <v>0</v>
      </c>
      <c r="AE43" s="548" t="s">
        <v>403</v>
      </c>
      <c r="AF43" s="615">
        <v>98.19933732885056</v>
      </c>
      <c r="AG43" s="615">
        <v>84.79617967794294</v>
      </c>
      <c r="AH43" s="608">
        <v>-13.6</v>
      </c>
      <c r="AI43" s="615">
        <v>89.15662357595279</v>
      </c>
      <c r="AJ43" s="615">
        <v>90.22368081713603</v>
      </c>
      <c r="AK43" s="529">
        <v>1.2</v>
      </c>
      <c r="AL43" s="615">
        <v>79.4742820055168</v>
      </c>
      <c r="AM43" s="615">
        <v>72.80516655298732</v>
      </c>
      <c r="AN43" s="529">
        <v>-8.4</v>
      </c>
      <c r="AO43" s="615">
        <v>91.90798401797794</v>
      </c>
      <c r="AP43" s="615">
        <v>85.67596002104155</v>
      </c>
      <c r="AQ43" s="642">
        <v>-6.8</v>
      </c>
      <c r="AR43" s="732" t="s">
        <v>102</v>
      </c>
      <c r="AS43" s="733"/>
      <c r="AT43" s="733"/>
      <c r="AU43" s="733"/>
      <c r="AV43" s="733"/>
      <c r="AW43" s="734"/>
      <c r="AX43" s="615">
        <v>99.57427559585972</v>
      </c>
      <c r="AY43" s="615">
        <v>95.53506895064172</v>
      </c>
      <c r="AZ43" s="608">
        <v>-4.1</v>
      </c>
      <c r="BA43" s="631">
        <v>92.50868176619899</v>
      </c>
      <c r="BB43" s="615">
        <v>93.01538261042438</v>
      </c>
      <c r="BC43" s="530">
        <v>0.5</v>
      </c>
      <c r="BD43" s="637">
        <v>92.51868437723638</v>
      </c>
      <c r="BE43" s="637">
        <v>91.11004758190504</v>
      </c>
      <c r="BF43" s="642">
        <v>-1.5</v>
      </c>
      <c r="BG43" s="404"/>
      <c r="BH43" s="121"/>
    </row>
    <row r="44" spans="2:60" ht="18.75" customHeight="1" thickBot="1">
      <c r="B44" s="445" t="s">
        <v>557</v>
      </c>
      <c r="C44" s="446"/>
      <c r="D44" s="446"/>
      <c r="E44" s="446"/>
      <c r="F44" s="446"/>
      <c r="G44" s="446"/>
      <c r="H44" s="559">
        <v>845969</v>
      </c>
      <c r="I44" s="559">
        <v>979766</v>
      </c>
      <c r="J44" s="560">
        <v>15.8</v>
      </c>
      <c r="K44" s="559">
        <v>431902</v>
      </c>
      <c r="L44" s="559">
        <v>813917</v>
      </c>
      <c r="M44" s="612">
        <v>88.4</v>
      </c>
      <c r="N44" s="624">
        <v>716408</v>
      </c>
      <c r="O44" s="624">
        <v>817117</v>
      </c>
      <c r="P44" s="561">
        <v>14.1</v>
      </c>
      <c r="Q44" s="624">
        <v>850000</v>
      </c>
      <c r="R44" s="624">
        <v>2799620</v>
      </c>
      <c r="S44" s="561">
        <v>229.4</v>
      </c>
      <c r="T44" s="624">
        <v>280870</v>
      </c>
      <c r="U44" s="624">
        <v>280948</v>
      </c>
      <c r="V44" s="562">
        <v>0</v>
      </c>
      <c r="W44" s="445" t="s">
        <v>557</v>
      </c>
      <c r="X44" s="446"/>
      <c r="Y44" s="446"/>
      <c r="Z44" s="446"/>
      <c r="AA44" s="446"/>
      <c r="AB44" s="446"/>
      <c r="AC44" s="624">
        <v>541655</v>
      </c>
      <c r="AD44" s="624">
        <v>0</v>
      </c>
      <c r="AE44" s="563" t="s">
        <v>403</v>
      </c>
      <c r="AF44" s="630">
        <v>109270</v>
      </c>
      <c r="AG44" s="624">
        <v>146722</v>
      </c>
      <c r="AH44" s="564">
        <v>34.3</v>
      </c>
      <c r="AI44" s="624">
        <v>502978</v>
      </c>
      <c r="AJ44" s="624">
        <v>506676</v>
      </c>
      <c r="AK44" s="561">
        <v>0.7</v>
      </c>
      <c r="AL44" s="624">
        <v>197271</v>
      </c>
      <c r="AM44" s="624">
        <v>254986</v>
      </c>
      <c r="AN44" s="561">
        <v>29.3</v>
      </c>
      <c r="AO44" s="624">
        <v>153816</v>
      </c>
      <c r="AP44" s="624">
        <v>253130</v>
      </c>
      <c r="AQ44" s="565">
        <v>64.6</v>
      </c>
      <c r="AR44" s="445" t="s">
        <v>557</v>
      </c>
      <c r="AS44" s="446"/>
      <c r="AT44" s="446"/>
      <c r="AU44" s="446"/>
      <c r="AV44" s="446"/>
      <c r="AW44" s="447"/>
      <c r="AX44" s="624">
        <v>471639</v>
      </c>
      <c r="AY44" s="624">
        <v>445939</v>
      </c>
      <c r="AZ44" s="612">
        <v>-5.4</v>
      </c>
      <c r="BA44" s="630">
        <v>395959</v>
      </c>
      <c r="BB44" s="624">
        <v>361000</v>
      </c>
      <c r="BC44" s="612">
        <v>-8.8</v>
      </c>
      <c r="BD44" s="640">
        <v>5497737</v>
      </c>
      <c r="BE44" s="640">
        <v>7659821</v>
      </c>
      <c r="BF44" s="565">
        <v>39.3</v>
      </c>
      <c r="BG44" s="404"/>
      <c r="BH44" s="121"/>
    </row>
    <row r="45" spans="5:48" ht="13.5">
      <c r="E45" s="404"/>
      <c r="F45" s="404"/>
      <c r="Z45" s="404"/>
      <c r="AA45" s="404"/>
      <c r="AU45" s="404"/>
      <c r="AV45" s="404"/>
    </row>
    <row r="46" spans="5:48" ht="13.5">
      <c r="E46" s="404"/>
      <c r="F46" s="404"/>
      <c r="Z46" s="404"/>
      <c r="AA46" s="404"/>
      <c r="AU46" s="404"/>
      <c r="AV46" s="404"/>
    </row>
    <row r="47" spans="5:48" ht="13.5">
      <c r="E47" s="404"/>
      <c r="F47" s="404"/>
      <c r="Z47" s="404"/>
      <c r="AA47" s="404"/>
      <c r="AU47" s="404"/>
      <c r="AV47" s="404"/>
    </row>
    <row r="48" spans="5:48" ht="13.5">
      <c r="E48" s="404"/>
      <c r="F48" s="404"/>
      <c r="Z48" s="404"/>
      <c r="AA48" s="404"/>
      <c r="AU48" s="404"/>
      <c r="AV48" s="404"/>
    </row>
    <row r="49" spans="5:48" ht="13.5">
      <c r="E49" s="404"/>
      <c r="F49" s="404"/>
      <c r="Z49" s="404"/>
      <c r="AA49" s="404"/>
      <c r="AU49" s="404"/>
      <c r="AV49" s="404"/>
    </row>
    <row r="50" spans="5:48" ht="13.5">
      <c r="E50" s="404"/>
      <c r="F50" s="404"/>
      <c r="Z50" s="404"/>
      <c r="AA50" s="404"/>
      <c r="AU50" s="404"/>
      <c r="AV50" s="404"/>
    </row>
    <row r="51" spans="5:48" ht="13.5">
      <c r="E51" s="404"/>
      <c r="F51" s="404"/>
      <c r="Z51" s="404"/>
      <c r="AA51" s="404"/>
      <c r="AU51" s="404"/>
      <c r="AV51" s="404"/>
    </row>
    <row r="52" spans="5:48" ht="13.5">
      <c r="E52" s="404"/>
      <c r="F52" s="404"/>
      <c r="Z52" s="404"/>
      <c r="AA52" s="404"/>
      <c r="AU52" s="404"/>
      <c r="AV52" s="404"/>
    </row>
    <row r="53" spans="5:48" ht="13.5">
      <c r="E53" s="404"/>
      <c r="F53" s="404"/>
      <c r="Z53" s="404"/>
      <c r="AA53" s="404"/>
      <c r="AU53" s="404"/>
      <c r="AV53" s="404"/>
    </row>
    <row r="54" spans="5:48" ht="13.5">
      <c r="E54" s="404"/>
      <c r="F54" s="404"/>
      <c r="Z54" s="404"/>
      <c r="AA54" s="404"/>
      <c r="AU54" s="404"/>
      <c r="AV54" s="404"/>
    </row>
    <row r="55" spans="5:48" ht="13.5">
      <c r="E55" s="404"/>
      <c r="F55" s="404"/>
      <c r="Z55" s="404"/>
      <c r="AA55" s="404"/>
      <c r="AU55" s="404"/>
      <c r="AV55" s="404"/>
    </row>
    <row r="56" spans="5:48" ht="13.5">
      <c r="E56" s="404"/>
      <c r="F56" s="404"/>
      <c r="Z56" s="404"/>
      <c r="AA56" s="404"/>
      <c r="AU56" s="404"/>
      <c r="AV56" s="404"/>
    </row>
    <row r="57" spans="5:48" ht="13.5">
      <c r="E57" s="404"/>
      <c r="F57" s="404"/>
      <c r="Z57" s="404"/>
      <c r="AA57" s="404"/>
      <c r="AU57" s="404"/>
      <c r="AV57" s="404"/>
    </row>
    <row r="58" spans="5:48" ht="13.5">
      <c r="E58" s="404"/>
      <c r="F58" s="404"/>
      <c r="Z58" s="404"/>
      <c r="AA58" s="404"/>
      <c r="AU58" s="404"/>
      <c r="AV58" s="404"/>
    </row>
    <row r="59" spans="5:48" ht="13.5">
      <c r="E59" s="404"/>
      <c r="F59" s="404"/>
      <c r="Z59" s="404"/>
      <c r="AA59" s="404"/>
      <c r="AU59" s="404"/>
      <c r="AV59" s="404"/>
    </row>
    <row r="60" spans="5:48" ht="13.5">
      <c r="E60" s="404"/>
      <c r="F60" s="404"/>
      <c r="Z60" s="404"/>
      <c r="AA60" s="404"/>
      <c r="AU60" s="404"/>
      <c r="AV60" s="404"/>
    </row>
    <row r="61" spans="5:48" ht="13.5">
      <c r="E61" s="404"/>
      <c r="F61" s="404"/>
      <c r="Z61" s="404"/>
      <c r="AA61" s="404"/>
      <c r="AU61" s="404"/>
      <c r="AV61" s="404"/>
    </row>
    <row r="62" spans="5:48" ht="13.5">
      <c r="E62" s="404"/>
      <c r="F62" s="404"/>
      <c r="Z62" s="404"/>
      <c r="AA62" s="404"/>
      <c r="AU62" s="404"/>
      <c r="AV62" s="404"/>
    </row>
    <row r="63" spans="5:48" ht="13.5">
      <c r="E63" s="404"/>
      <c r="F63" s="404"/>
      <c r="Z63" s="404"/>
      <c r="AA63" s="404"/>
      <c r="AU63" s="404"/>
      <c r="AV63" s="404"/>
    </row>
    <row r="64" spans="5:48" ht="13.5">
      <c r="E64" s="404"/>
      <c r="F64" s="404"/>
      <c r="Z64" s="404"/>
      <c r="AA64" s="404"/>
      <c r="AU64" s="404"/>
      <c r="AV64" s="404"/>
    </row>
    <row r="65" spans="5:48" ht="13.5">
      <c r="E65" s="404"/>
      <c r="F65" s="404"/>
      <c r="Z65" s="404"/>
      <c r="AA65" s="404"/>
      <c r="AU65" s="404"/>
      <c r="AV65" s="404"/>
    </row>
    <row r="66" spans="5:48" ht="13.5">
      <c r="E66" s="404"/>
      <c r="F66" s="404"/>
      <c r="Z66" s="404"/>
      <c r="AA66" s="404"/>
      <c r="AU66" s="404"/>
      <c r="AV66" s="404"/>
    </row>
    <row r="67" spans="5:48" ht="13.5">
      <c r="E67" s="404"/>
      <c r="F67" s="404"/>
      <c r="Z67" s="404"/>
      <c r="AA67" s="404"/>
      <c r="AU67" s="404"/>
      <c r="AV67" s="404"/>
    </row>
    <row r="68" spans="5:48" ht="13.5">
      <c r="E68" s="404"/>
      <c r="F68" s="404"/>
      <c r="Z68" s="404"/>
      <c r="AA68" s="404"/>
      <c r="AU68" s="404"/>
      <c r="AV68" s="404"/>
    </row>
    <row r="69" spans="5:48" ht="13.5">
      <c r="E69" s="404"/>
      <c r="F69" s="404"/>
      <c r="Z69" s="404"/>
      <c r="AA69" s="404"/>
      <c r="AU69" s="404"/>
      <c r="AV69" s="404"/>
    </row>
    <row r="70" spans="5:48" ht="13.5">
      <c r="E70" s="404"/>
      <c r="F70" s="404"/>
      <c r="Z70" s="404"/>
      <c r="AA70" s="404"/>
      <c r="AU70" s="404"/>
      <c r="AV70" s="404"/>
    </row>
    <row r="71" spans="5:48" ht="13.5">
      <c r="E71" s="404"/>
      <c r="F71" s="404"/>
      <c r="Z71" s="404"/>
      <c r="AA71" s="404"/>
      <c r="AU71" s="404"/>
      <c r="AV71" s="404"/>
    </row>
    <row r="72" spans="5:48" ht="13.5">
      <c r="E72" s="404"/>
      <c r="F72" s="404"/>
      <c r="Z72" s="404"/>
      <c r="AA72" s="404"/>
      <c r="AU72" s="404"/>
      <c r="AV72" s="404"/>
    </row>
    <row r="73" spans="5:48" ht="13.5">
      <c r="E73" s="404"/>
      <c r="F73" s="404"/>
      <c r="Z73" s="404"/>
      <c r="AA73" s="404"/>
      <c r="AU73" s="404"/>
      <c r="AV73" s="404"/>
    </row>
    <row r="74" spans="5:48" ht="13.5">
      <c r="E74" s="404"/>
      <c r="F74" s="404"/>
      <c r="Z74" s="404"/>
      <c r="AA74" s="404"/>
      <c r="AU74" s="404"/>
      <c r="AV74" s="404"/>
    </row>
    <row r="75" spans="5:48" ht="13.5">
      <c r="E75" s="404"/>
      <c r="F75" s="404"/>
      <c r="Z75" s="404"/>
      <c r="AA75" s="404"/>
      <c r="AU75" s="404"/>
      <c r="AV75" s="404"/>
    </row>
    <row r="76" spans="5:48" ht="13.5">
      <c r="E76" s="404"/>
      <c r="F76" s="404"/>
      <c r="Z76" s="404"/>
      <c r="AA76" s="404"/>
      <c r="AU76" s="404"/>
      <c r="AV76" s="404"/>
    </row>
    <row r="77" spans="5:48" ht="13.5">
      <c r="E77" s="404"/>
      <c r="F77" s="404"/>
      <c r="Z77" s="404"/>
      <c r="AA77" s="404"/>
      <c r="AU77" s="404"/>
      <c r="AV77" s="404"/>
    </row>
    <row r="78" spans="5:48" ht="13.5">
      <c r="E78" s="404"/>
      <c r="F78" s="404"/>
      <c r="Z78" s="404"/>
      <c r="AA78" s="404"/>
      <c r="AU78" s="404"/>
      <c r="AV78" s="404"/>
    </row>
    <row r="79" spans="5:48" ht="13.5">
      <c r="E79" s="404"/>
      <c r="F79" s="404"/>
      <c r="Z79" s="404"/>
      <c r="AA79" s="404"/>
      <c r="AU79" s="404"/>
      <c r="AV79" s="404"/>
    </row>
    <row r="80" spans="5:48" ht="13.5">
      <c r="E80" s="404"/>
      <c r="F80" s="404"/>
      <c r="Z80" s="404"/>
      <c r="AA80" s="404"/>
      <c r="AU80" s="404"/>
      <c r="AV80" s="404"/>
    </row>
    <row r="81" spans="5:48" ht="13.5">
      <c r="E81" s="404"/>
      <c r="F81" s="404"/>
      <c r="Z81" s="404"/>
      <c r="AA81" s="404"/>
      <c r="AU81" s="404"/>
      <c r="AV81" s="404"/>
    </row>
    <row r="82" spans="5:48" ht="13.5">
      <c r="E82" s="404"/>
      <c r="F82" s="404"/>
      <c r="Z82" s="404"/>
      <c r="AA82" s="404"/>
      <c r="AU82" s="404"/>
      <c r="AV82" s="404"/>
    </row>
    <row r="83" spans="5:48" ht="13.5">
      <c r="E83" s="404"/>
      <c r="F83" s="404"/>
      <c r="Z83" s="404"/>
      <c r="AA83" s="404"/>
      <c r="AU83" s="404"/>
      <c r="AV83" s="404"/>
    </row>
    <row r="84" spans="5:48" ht="13.5">
      <c r="E84" s="404"/>
      <c r="F84" s="404"/>
      <c r="Z84" s="404"/>
      <c r="AA84" s="404"/>
      <c r="AU84" s="404"/>
      <c r="AV84" s="404"/>
    </row>
    <row r="85" spans="5:48" ht="13.5">
      <c r="E85" s="404"/>
      <c r="F85" s="404"/>
      <c r="Z85" s="404"/>
      <c r="AA85" s="404"/>
      <c r="AU85" s="404"/>
      <c r="AV85" s="404"/>
    </row>
    <row r="86" spans="5:48" ht="13.5">
      <c r="E86" s="404"/>
      <c r="F86" s="404"/>
      <c r="Z86" s="404"/>
      <c r="AA86" s="404"/>
      <c r="AU86" s="404"/>
      <c r="AV86" s="404"/>
    </row>
    <row r="87" spans="5:48" ht="13.5">
      <c r="E87" s="404"/>
      <c r="F87" s="404"/>
      <c r="Z87" s="404"/>
      <c r="AA87" s="404"/>
      <c r="AU87" s="404"/>
      <c r="AV87" s="404"/>
    </row>
    <row r="88" spans="5:48" ht="13.5">
      <c r="E88" s="404"/>
      <c r="F88" s="404"/>
      <c r="Z88" s="404"/>
      <c r="AA88" s="404"/>
      <c r="AU88" s="404"/>
      <c r="AV88" s="404"/>
    </row>
    <row r="89" spans="5:48" ht="13.5">
      <c r="E89" s="404"/>
      <c r="F89" s="404"/>
      <c r="Z89" s="404"/>
      <c r="AA89" s="404"/>
      <c r="AU89" s="404"/>
      <c r="AV89" s="404"/>
    </row>
    <row r="90" spans="5:48" ht="13.5">
      <c r="E90" s="404"/>
      <c r="F90" s="404"/>
      <c r="Z90" s="404"/>
      <c r="AA90" s="404"/>
      <c r="AU90" s="404"/>
      <c r="AV90" s="404"/>
    </row>
    <row r="91" spans="5:48" ht="13.5">
      <c r="E91" s="404"/>
      <c r="F91" s="404"/>
      <c r="Z91" s="404"/>
      <c r="AA91" s="404"/>
      <c r="AU91" s="404"/>
      <c r="AV91" s="404"/>
    </row>
    <row r="92" spans="5:48" ht="13.5">
      <c r="E92" s="404"/>
      <c r="F92" s="404"/>
      <c r="Z92" s="404"/>
      <c r="AA92" s="404"/>
      <c r="AU92" s="404"/>
      <c r="AV92" s="404"/>
    </row>
    <row r="93" spans="5:48" ht="13.5">
      <c r="E93" s="404"/>
      <c r="F93" s="404"/>
      <c r="Z93" s="404"/>
      <c r="AA93" s="404"/>
      <c r="AU93" s="404"/>
      <c r="AV93" s="404"/>
    </row>
    <row r="94" spans="5:48" ht="13.5">
      <c r="E94" s="404"/>
      <c r="F94" s="404"/>
      <c r="Z94" s="404"/>
      <c r="AA94" s="404"/>
      <c r="AU94" s="404"/>
      <c r="AV94" s="404"/>
    </row>
    <row r="95" spans="5:48" ht="13.5">
      <c r="E95" s="404"/>
      <c r="F95" s="404"/>
      <c r="Z95" s="404"/>
      <c r="AA95" s="404"/>
      <c r="AU95" s="404"/>
      <c r="AV95" s="404"/>
    </row>
    <row r="96" spans="5:48" ht="13.5">
      <c r="E96" s="404"/>
      <c r="F96" s="404"/>
      <c r="Z96" s="404"/>
      <c r="AA96" s="404"/>
      <c r="AU96" s="404"/>
      <c r="AV96" s="404"/>
    </row>
    <row r="97" spans="5:48" ht="13.5">
      <c r="E97" s="404"/>
      <c r="F97" s="404"/>
      <c r="Z97" s="404"/>
      <c r="AA97" s="404"/>
      <c r="AU97" s="404"/>
      <c r="AV97" s="404"/>
    </row>
    <row r="98" spans="5:48" ht="13.5">
      <c r="E98" s="404"/>
      <c r="F98" s="404"/>
      <c r="Z98" s="404"/>
      <c r="AA98" s="404"/>
      <c r="AU98" s="404"/>
      <c r="AV98" s="404"/>
    </row>
    <row r="99" spans="5:48" ht="13.5">
      <c r="E99" s="404"/>
      <c r="F99" s="404"/>
      <c r="Z99" s="404"/>
      <c r="AA99" s="404"/>
      <c r="AU99" s="404"/>
      <c r="AV99" s="404"/>
    </row>
    <row r="100" spans="5:48" ht="13.5">
      <c r="E100" s="404"/>
      <c r="F100" s="404"/>
      <c r="Z100" s="404"/>
      <c r="AA100" s="404"/>
      <c r="AU100" s="404"/>
      <c r="AV100" s="404"/>
    </row>
    <row r="101" spans="5:48" ht="13.5">
      <c r="E101" s="404"/>
      <c r="F101" s="404"/>
      <c r="Z101" s="404"/>
      <c r="AA101" s="404"/>
      <c r="AU101" s="404"/>
      <c r="AV101" s="404"/>
    </row>
    <row r="102" spans="5:48" ht="13.5">
      <c r="E102" s="404"/>
      <c r="F102" s="404"/>
      <c r="Z102" s="404"/>
      <c r="AA102" s="404"/>
      <c r="AU102" s="404"/>
      <c r="AV102" s="404"/>
    </row>
    <row r="103" spans="5:48" ht="13.5">
      <c r="E103" s="404"/>
      <c r="F103" s="404"/>
      <c r="Z103" s="404"/>
      <c r="AA103" s="404"/>
      <c r="AU103" s="404"/>
      <c r="AV103" s="404"/>
    </row>
    <row r="104" spans="5:48" ht="13.5">
      <c r="E104" s="404"/>
      <c r="F104" s="404"/>
      <c r="Z104" s="404"/>
      <c r="AA104" s="404"/>
      <c r="AU104" s="404"/>
      <c r="AV104" s="404"/>
    </row>
    <row r="105" spans="5:48" ht="13.5">
      <c r="E105" s="404"/>
      <c r="F105" s="404"/>
      <c r="Z105" s="404"/>
      <c r="AA105" s="404"/>
      <c r="AU105" s="404"/>
      <c r="AV105" s="404"/>
    </row>
    <row r="106" spans="5:48" ht="13.5">
      <c r="E106" s="404"/>
      <c r="F106" s="404"/>
      <c r="Z106" s="404"/>
      <c r="AA106" s="404"/>
      <c r="AU106" s="404"/>
      <c r="AV106" s="404"/>
    </row>
    <row r="107" spans="5:48" ht="13.5">
      <c r="E107" s="404"/>
      <c r="F107" s="404"/>
      <c r="Z107" s="404"/>
      <c r="AA107" s="404"/>
      <c r="AU107" s="404"/>
      <c r="AV107" s="404"/>
    </row>
    <row r="108" spans="5:48" ht="13.5">
      <c r="E108" s="404"/>
      <c r="F108" s="404"/>
      <c r="Z108" s="404"/>
      <c r="AA108" s="404"/>
      <c r="AU108" s="404"/>
      <c r="AV108" s="404"/>
    </row>
    <row r="109" spans="5:48" ht="13.5">
      <c r="E109" s="404"/>
      <c r="F109" s="404"/>
      <c r="Z109" s="404"/>
      <c r="AA109" s="404"/>
      <c r="AU109" s="404"/>
      <c r="AV109" s="404"/>
    </row>
    <row r="110" spans="5:48" ht="13.5">
      <c r="E110" s="404"/>
      <c r="F110" s="404"/>
      <c r="Z110" s="404"/>
      <c r="AA110" s="404"/>
      <c r="AU110" s="404"/>
      <c r="AV110" s="404"/>
    </row>
    <row r="111" spans="5:48" ht="13.5">
      <c r="E111" s="404"/>
      <c r="F111" s="404"/>
      <c r="Z111" s="404"/>
      <c r="AA111" s="404"/>
      <c r="AU111" s="404"/>
      <c r="AV111" s="404"/>
    </row>
    <row r="112" spans="5:48" ht="13.5">
      <c r="E112" s="404"/>
      <c r="F112" s="404"/>
      <c r="Z112" s="404"/>
      <c r="AA112" s="404"/>
      <c r="AU112" s="404"/>
      <c r="AV112" s="404"/>
    </row>
    <row r="113" spans="5:48" ht="13.5">
      <c r="E113" s="404"/>
      <c r="F113" s="404"/>
      <c r="Z113" s="404"/>
      <c r="AA113" s="404"/>
      <c r="AU113" s="404"/>
      <c r="AV113" s="404"/>
    </row>
    <row r="114" spans="5:48" ht="13.5">
      <c r="E114" s="404"/>
      <c r="F114" s="404"/>
      <c r="Z114" s="404"/>
      <c r="AA114" s="404"/>
      <c r="AU114" s="404"/>
      <c r="AV114" s="404"/>
    </row>
    <row r="115" spans="5:48" ht="13.5">
      <c r="E115" s="404"/>
      <c r="F115" s="404"/>
      <c r="Z115" s="404"/>
      <c r="AA115" s="404"/>
      <c r="AU115" s="404"/>
      <c r="AV115" s="404"/>
    </row>
    <row r="116" spans="5:48" ht="13.5">
      <c r="E116" s="404"/>
      <c r="F116" s="404"/>
      <c r="Z116" s="404"/>
      <c r="AA116" s="404"/>
      <c r="AU116" s="404"/>
      <c r="AV116" s="404"/>
    </row>
    <row r="117" spans="5:48" ht="13.5">
      <c r="E117" s="404"/>
      <c r="F117" s="404"/>
      <c r="Z117" s="404"/>
      <c r="AA117" s="404"/>
      <c r="AU117" s="404"/>
      <c r="AV117" s="404"/>
    </row>
    <row r="118" spans="5:48" ht="13.5">
      <c r="E118" s="404"/>
      <c r="F118" s="404"/>
      <c r="Z118" s="404"/>
      <c r="AA118" s="404"/>
      <c r="AU118" s="404"/>
      <c r="AV118" s="404"/>
    </row>
    <row r="119" spans="5:48" ht="13.5">
      <c r="E119" s="404"/>
      <c r="F119" s="404"/>
      <c r="Z119" s="404"/>
      <c r="AA119" s="404"/>
      <c r="AU119" s="404"/>
      <c r="AV119" s="404"/>
    </row>
    <row r="120" spans="5:48" ht="13.5">
      <c r="E120" s="404"/>
      <c r="F120" s="404"/>
      <c r="Z120" s="404"/>
      <c r="AA120" s="404"/>
      <c r="AU120" s="404"/>
      <c r="AV120" s="404"/>
    </row>
    <row r="121" spans="5:48" ht="13.5">
      <c r="E121" s="404"/>
      <c r="F121" s="404"/>
      <c r="Z121" s="404"/>
      <c r="AA121" s="404"/>
      <c r="AU121" s="404"/>
      <c r="AV121" s="404"/>
    </row>
    <row r="122" spans="5:48" ht="13.5">
      <c r="E122" s="404"/>
      <c r="F122" s="404"/>
      <c r="Z122" s="404"/>
      <c r="AA122" s="404"/>
      <c r="AU122" s="404"/>
      <c r="AV122" s="404"/>
    </row>
    <row r="123" spans="5:48" ht="13.5">
      <c r="E123" s="404"/>
      <c r="F123" s="404"/>
      <c r="Z123" s="404"/>
      <c r="AA123" s="404"/>
      <c r="AU123" s="404"/>
      <c r="AV123" s="404"/>
    </row>
    <row r="124" spans="5:48" ht="13.5">
      <c r="E124" s="404"/>
      <c r="F124" s="404"/>
      <c r="Z124" s="404"/>
      <c r="AA124" s="404"/>
      <c r="AU124" s="404"/>
      <c r="AV124" s="404"/>
    </row>
    <row r="125" spans="5:48" ht="13.5">
      <c r="E125" s="404"/>
      <c r="F125" s="404"/>
      <c r="Z125" s="404"/>
      <c r="AA125" s="404"/>
      <c r="AU125" s="404"/>
      <c r="AV125" s="404"/>
    </row>
    <row r="126" spans="5:48" ht="13.5">
      <c r="E126" s="404"/>
      <c r="F126" s="404"/>
      <c r="Z126" s="404"/>
      <c r="AA126" s="404"/>
      <c r="AU126" s="404"/>
      <c r="AV126" s="404"/>
    </row>
    <row r="127" spans="5:48" ht="13.5">
      <c r="E127" s="404"/>
      <c r="F127" s="404"/>
      <c r="Z127" s="404"/>
      <c r="AA127" s="404"/>
      <c r="AU127" s="404"/>
      <c r="AV127" s="404"/>
    </row>
    <row r="128" spans="5:48" ht="13.5">
      <c r="E128" s="404"/>
      <c r="F128" s="404"/>
      <c r="Z128" s="404"/>
      <c r="AA128" s="404"/>
      <c r="AU128" s="404"/>
      <c r="AV128" s="404"/>
    </row>
    <row r="129" spans="5:48" ht="13.5">
      <c r="E129" s="404"/>
      <c r="F129" s="404"/>
      <c r="Z129" s="404"/>
      <c r="AA129" s="404"/>
      <c r="AU129" s="404"/>
      <c r="AV129" s="404"/>
    </row>
    <row r="130" spans="5:48" ht="13.5">
      <c r="E130" s="404"/>
      <c r="F130" s="404"/>
      <c r="Z130" s="404"/>
      <c r="AA130" s="404"/>
      <c r="AU130" s="404"/>
      <c r="AV130" s="404"/>
    </row>
    <row r="131" spans="5:48" ht="13.5">
      <c r="E131" s="404"/>
      <c r="F131" s="404"/>
      <c r="Z131" s="404"/>
      <c r="AA131" s="404"/>
      <c r="AU131" s="404"/>
      <c r="AV131" s="404"/>
    </row>
    <row r="132" spans="5:48" ht="13.5">
      <c r="E132" s="404"/>
      <c r="F132" s="404"/>
      <c r="Z132" s="404"/>
      <c r="AA132" s="404"/>
      <c r="AU132" s="404"/>
      <c r="AV132" s="404"/>
    </row>
    <row r="133" spans="5:48" ht="13.5">
      <c r="E133" s="404"/>
      <c r="F133" s="404"/>
      <c r="Z133" s="404"/>
      <c r="AA133" s="404"/>
      <c r="AU133" s="404"/>
      <c r="AV133" s="404"/>
    </row>
    <row r="134" spans="5:48" ht="13.5">
      <c r="E134" s="404"/>
      <c r="F134" s="404"/>
      <c r="Z134" s="404"/>
      <c r="AA134" s="404"/>
      <c r="AU134" s="404"/>
      <c r="AV134" s="404"/>
    </row>
    <row r="135" spans="5:48" ht="13.5">
      <c r="E135" s="404"/>
      <c r="F135" s="404"/>
      <c r="Z135" s="404"/>
      <c r="AA135" s="404"/>
      <c r="AU135" s="404"/>
      <c r="AV135" s="404"/>
    </row>
    <row r="136" spans="5:48" ht="13.5">
      <c r="E136" s="404"/>
      <c r="F136" s="404"/>
      <c r="Z136" s="404"/>
      <c r="AA136" s="404"/>
      <c r="AU136" s="404"/>
      <c r="AV136" s="404"/>
    </row>
    <row r="137" spans="5:48" ht="13.5">
      <c r="E137" s="404"/>
      <c r="F137" s="404"/>
      <c r="Z137" s="404"/>
      <c r="AA137" s="404"/>
      <c r="AU137" s="404"/>
      <c r="AV137" s="404"/>
    </row>
    <row r="138" spans="5:48" ht="13.5">
      <c r="E138" s="404"/>
      <c r="F138" s="404"/>
      <c r="Z138" s="404"/>
      <c r="AA138" s="404"/>
      <c r="AU138" s="404"/>
      <c r="AV138" s="404"/>
    </row>
    <row r="139" spans="5:48" ht="13.5">
      <c r="E139" s="404"/>
      <c r="F139" s="404"/>
      <c r="Z139" s="404"/>
      <c r="AA139" s="404"/>
      <c r="AU139" s="404"/>
      <c r="AV139" s="404"/>
    </row>
    <row r="140" spans="5:48" ht="13.5">
      <c r="E140" s="404"/>
      <c r="F140" s="404"/>
      <c r="Z140" s="404"/>
      <c r="AA140" s="404"/>
      <c r="AU140" s="404"/>
      <c r="AV140" s="404"/>
    </row>
    <row r="141" spans="5:48" ht="13.5">
      <c r="E141" s="404"/>
      <c r="F141" s="404"/>
      <c r="Z141" s="404"/>
      <c r="AA141" s="404"/>
      <c r="AU141" s="404"/>
      <c r="AV141" s="404"/>
    </row>
    <row r="142" spans="5:48" ht="13.5">
      <c r="E142" s="404"/>
      <c r="F142" s="404"/>
      <c r="Z142" s="404"/>
      <c r="AA142" s="404"/>
      <c r="AU142" s="404"/>
      <c r="AV142" s="404"/>
    </row>
    <row r="143" spans="5:48" ht="13.5">
      <c r="E143" s="404"/>
      <c r="F143" s="404"/>
      <c r="Z143" s="404"/>
      <c r="AA143" s="404"/>
      <c r="AU143" s="404"/>
      <c r="AV143" s="404"/>
    </row>
    <row r="144" spans="5:48" ht="13.5">
      <c r="E144" s="404"/>
      <c r="F144" s="404"/>
      <c r="Z144" s="404"/>
      <c r="AA144" s="404"/>
      <c r="AU144" s="404"/>
      <c r="AV144" s="404"/>
    </row>
    <row r="145" spans="5:48" ht="13.5">
      <c r="E145" s="404"/>
      <c r="F145" s="404"/>
      <c r="Z145" s="404"/>
      <c r="AA145" s="404"/>
      <c r="AU145" s="404"/>
      <c r="AV145" s="404"/>
    </row>
    <row r="146" spans="5:48" ht="13.5">
      <c r="E146" s="404"/>
      <c r="F146" s="404"/>
      <c r="Z146" s="404"/>
      <c r="AA146" s="404"/>
      <c r="AU146" s="404"/>
      <c r="AV146" s="404"/>
    </row>
    <row r="147" spans="5:48" ht="13.5">
      <c r="E147" s="404"/>
      <c r="F147" s="404"/>
      <c r="Z147" s="404"/>
      <c r="AA147" s="404"/>
      <c r="AU147" s="404"/>
      <c r="AV147" s="404"/>
    </row>
    <row r="148" spans="5:48" ht="13.5">
      <c r="E148" s="404"/>
      <c r="F148" s="404"/>
      <c r="Z148" s="404"/>
      <c r="AA148" s="404"/>
      <c r="AU148" s="404"/>
      <c r="AV148" s="404"/>
    </row>
    <row r="149" spans="5:48" ht="13.5">
      <c r="E149" s="404"/>
      <c r="F149" s="404"/>
      <c r="Z149" s="404"/>
      <c r="AA149" s="404"/>
      <c r="AU149" s="404"/>
      <c r="AV149" s="404"/>
    </row>
    <row r="150" spans="5:48" ht="13.5">
      <c r="E150" s="404"/>
      <c r="F150" s="404"/>
      <c r="Z150" s="404"/>
      <c r="AA150" s="404"/>
      <c r="AU150" s="404"/>
      <c r="AV150" s="404"/>
    </row>
    <row r="151" spans="5:48" ht="13.5">
      <c r="E151" s="404"/>
      <c r="F151" s="404"/>
      <c r="Z151" s="404"/>
      <c r="AA151" s="404"/>
      <c r="AU151" s="404"/>
      <c r="AV151" s="404"/>
    </row>
    <row r="152" spans="5:48" ht="13.5">
      <c r="E152" s="404"/>
      <c r="F152" s="404"/>
      <c r="Z152" s="404"/>
      <c r="AA152" s="404"/>
      <c r="AU152" s="404"/>
      <c r="AV152" s="404"/>
    </row>
    <row r="153" spans="5:48" ht="13.5">
      <c r="E153" s="404"/>
      <c r="F153" s="404"/>
      <c r="Z153" s="404"/>
      <c r="AA153" s="404"/>
      <c r="AU153" s="404"/>
      <c r="AV153" s="404"/>
    </row>
  </sheetData>
  <mergeCells count="93">
    <mergeCell ref="AR39:AW39"/>
    <mergeCell ref="AR41:AW41"/>
    <mergeCell ref="AR42:AW42"/>
    <mergeCell ref="AR43:AW43"/>
    <mergeCell ref="AS34:AV34"/>
    <mergeCell ref="AS36:AV36"/>
    <mergeCell ref="AR37:AW37"/>
    <mergeCell ref="AR38:AW38"/>
    <mergeCell ref="AT29:AW29"/>
    <mergeCell ref="AT30:AW30"/>
    <mergeCell ref="AR32:AV32"/>
    <mergeCell ref="AR33:AV33"/>
    <mergeCell ref="AT22:AW22"/>
    <mergeCell ref="AT23:AW23"/>
    <mergeCell ref="AS25:AV25"/>
    <mergeCell ref="AT26:AW26"/>
    <mergeCell ref="AR18:AV18"/>
    <mergeCell ref="AS19:AV19"/>
    <mergeCell ref="AT20:AW20"/>
    <mergeCell ref="AT21:AW21"/>
    <mergeCell ref="AT14:AW14"/>
    <mergeCell ref="AU15:AW15"/>
    <mergeCell ref="AU16:AW16"/>
    <mergeCell ref="AU17:AW17"/>
    <mergeCell ref="W41:AB41"/>
    <mergeCell ref="W42:AB42"/>
    <mergeCell ref="W43:AB43"/>
    <mergeCell ref="AS6:AV6"/>
    <mergeCell ref="AT7:AW7"/>
    <mergeCell ref="AT8:AW8"/>
    <mergeCell ref="AS10:AV10"/>
    <mergeCell ref="AT11:AW11"/>
    <mergeCell ref="AT12:AW12"/>
    <mergeCell ref="AT13:AW13"/>
    <mergeCell ref="X36:AA36"/>
    <mergeCell ref="W37:AB37"/>
    <mergeCell ref="W38:AB38"/>
    <mergeCell ref="W39:AB39"/>
    <mergeCell ref="Y30:AB30"/>
    <mergeCell ref="W32:AA32"/>
    <mergeCell ref="W33:AA33"/>
    <mergeCell ref="X34:AA34"/>
    <mergeCell ref="Y23:AB23"/>
    <mergeCell ref="X25:AA25"/>
    <mergeCell ref="Y26:AB26"/>
    <mergeCell ref="Y29:AB29"/>
    <mergeCell ref="X19:AA19"/>
    <mergeCell ref="Y20:AB20"/>
    <mergeCell ref="Y21:AB21"/>
    <mergeCell ref="Y22:AB22"/>
    <mergeCell ref="Z15:AB15"/>
    <mergeCell ref="Z16:AB16"/>
    <mergeCell ref="Z17:AB17"/>
    <mergeCell ref="W18:AA18"/>
    <mergeCell ref="Y11:AB11"/>
    <mergeCell ref="Y12:AB12"/>
    <mergeCell ref="Y13:AB13"/>
    <mergeCell ref="Y14:AB14"/>
    <mergeCell ref="X6:AA6"/>
    <mergeCell ref="Y7:AB7"/>
    <mergeCell ref="Y8:AB8"/>
    <mergeCell ref="X10:AA10"/>
    <mergeCell ref="B39:G39"/>
    <mergeCell ref="B41:G41"/>
    <mergeCell ref="B42:G42"/>
    <mergeCell ref="B43:G43"/>
    <mergeCell ref="C34:F34"/>
    <mergeCell ref="C36:F36"/>
    <mergeCell ref="B37:G37"/>
    <mergeCell ref="B38:G38"/>
    <mergeCell ref="D30:G30"/>
    <mergeCell ref="C19:F19"/>
    <mergeCell ref="B32:F32"/>
    <mergeCell ref="B33:F33"/>
    <mergeCell ref="D23:G23"/>
    <mergeCell ref="C25:F25"/>
    <mergeCell ref="D26:G26"/>
    <mergeCell ref="D29:G29"/>
    <mergeCell ref="D20:G20"/>
    <mergeCell ref="D21:G21"/>
    <mergeCell ref="D22:G22"/>
    <mergeCell ref="E15:G15"/>
    <mergeCell ref="E16:G16"/>
    <mergeCell ref="E17:G17"/>
    <mergeCell ref="B18:F18"/>
    <mergeCell ref="D11:G11"/>
    <mergeCell ref="D12:G12"/>
    <mergeCell ref="D13:G13"/>
    <mergeCell ref="D14:G14"/>
    <mergeCell ref="C6:F6"/>
    <mergeCell ref="C10:F10"/>
    <mergeCell ref="D7:G7"/>
    <mergeCell ref="D8:G8"/>
  </mergeCells>
  <printOptions/>
  <pageMargins left="0.78" right="0.78" top="1" bottom="0.984251968503937" header="0.5118110236220472" footer="0.5118110236220472"/>
  <pageSetup blackAndWhite="1" horizontalDpi="600" verticalDpi="600" orientation="portrait" paperSize="9" scale="89" r:id="rId2"/>
  <colBreaks count="3" manualBreakCount="3">
    <brk id="13" max="43" man="1"/>
    <brk id="22" max="43" man="1"/>
    <brk id="43" max="4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6"/>
  <sheetViews>
    <sheetView view="pageBreakPreview" zoomScale="70" zoomScaleSheetLayoutView="70" workbookViewId="0" topLeftCell="B1">
      <pane xSplit="5" ySplit="5" topLeftCell="G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V24" sqref="V24:Y24"/>
    </sheetView>
  </sheetViews>
  <sheetFormatPr defaultColWidth="8.796875" defaultRowHeight="27.75" customHeight="1"/>
  <cols>
    <col min="1" max="1" width="2.09765625" style="50" customWidth="1"/>
    <col min="2" max="4" width="2.59765625" style="50" customWidth="1"/>
    <col min="5" max="5" width="7.8984375" style="50" customWidth="1"/>
    <col min="6" max="6" width="6.59765625" style="50" customWidth="1"/>
    <col min="7" max="7" width="13.3984375" style="50" customWidth="1"/>
    <col min="8" max="8" width="7.19921875" style="50" customWidth="1"/>
    <col min="9" max="9" width="13.3984375" style="50" customWidth="1"/>
    <col min="10" max="10" width="7.3984375" style="50" customWidth="1"/>
    <col min="11" max="11" width="13.3984375" style="50" customWidth="1"/>
    <col min="12" max="12" width="7.19921875" style="50" customWidth="1"/>
    <col min="13" max="13" width="13.59765625" style="50" customWidth="1"/>
    <col min="14" max="14" width="7.59765625" style="50" customWidth="1"/>
    <col min="15" max="15" width="13.59765625" style="50" customWidth="1"/>
    <col min="16" max="16" width="7.59765625" style="50" customWidth="1"/>
    <col min="17" max="17" width="13.69921875" style="50" customWidth="1"/>
    <col min="18" max="18" width="7.59765625" style="50" customWidth="1"/>
    <col min="19" max="19" width="13.19921875" style="50" customWidth="1"/>
    <col min="20" max="20" width="7.19921875" style="50" customWidth="1"/>
    <col min="21" max="23" width="2.59765625" style="50" customWidth="1"/>
    <col min="24" max="24" width="7.8984375" style="50" customWidth="1"/>
    <col min="25" max="25" width="6.59765625" style="50" customWidth="1"/>
    <col min="26" max="26" width="13.19921875" style="50" hidden="1" customWidth="1"/>
    <col min="27" max="27" width="7.19921875" style="50" hidden="1" customWidth="1"/>
    <col min="28" max="28" width="13.19921875" style="50" customWidth="1"/>
    <col min="29" max="29" width="7.19921875" style="50" customWidth="1"/>
    <col min="30" max="30" width="13.19921875" style="50" customWidth="1"/>
    <col min="31" max="31" width="7.59765625" style="50" customWidth="1"/>
    <col min="32" max="32" width="13.19921875" style="50" customWidth="1"/>
    <col min="33" max="33" width="7.59765625" style="50" customWidth="1"/>
    <col min="34" max="34" width="13.3984375" style="50" customWidth="1"/>
    <col min="35" max="35" width="7.59765625" style="50" customWidth="1"/>
    <col min="36" max="36" width="13.3984375" style="50" customWidth="1"/>
    <col min="37" max="37" width="7.59765625" style="50" customWidth="1"/>
    <col min="38" max="38" width="9.8984375" style="50" customWidth="1"/>
    <col min="39" max="16384" width="9" style="50" customWidth="1"/>
  </cols>
  <sheetData>
    <row r="1" spans="1:21" s="48" customFormat="1" ht="27.75" customHeight="1">
      <c r="A1" s="46"/>
      <c r="B1" s="122" t="s">
        <v>497</v>
      </c>
      <c r="U1" s="122" t="s">
        <v>497</v>
      </c>
    </row>
    <row r="2" spans="18:37" ht="27.75" customHeight="1" thickBot="1">
      <c r="R2" s="52"/>
      <c r="T2" s="52" t="s">
        <v>33</v>
      </c>
      <c r="AK2" s="52" t="s">
        <v>33</v>
      </c>
    </row>
    <row r="3" spans="1:37" ht="27.75" customHeight="1">
      <c r="A3" s="248"/>
      <c r="B3" s="248"/>
      <c r="C3" s="265"/>
      <c r="D3" s="265"/>
      <c r="E3" s="265"/>
      <c r="F3" s="55" t="s">
        <v>498</v>
      </c>
      <c r="G3" s="57"/>
      <c r="H3" s="59"/>
      <c r="I3" s="59"/>
      <c r="J3" s="59" t="s">
        <v>8</v>
      </c>
      <c r="K3" s="59"/>
      <c r="L3" s="59"/>
      <c r="M3" s="59"/>
      <c r="N3" s="59"/>
      <c r="O3" s="59"/>
      <c r="P3" s="59" t="s">
        <v>9</v>
      </c>
      <c r="Q3" s="59"/>
      <c r="R3" s="59"/>
      <c r="S3" s="59"/>
      <c r="T3" s="249"/>
      <c r="U3" s="248"/>
      <c r="V3" s="265"/>
      <c r="W3" s="265"/>
      <c r="X3" s="265"/>
      <c r="Y3" s="55" t="s">
        <v>498</v>
      </c>
      <c r="Z3" s="57"/>
      <c r="AA3" s="59"/>
      <c r="AB3" s="57"/>
      <c r="AC3" s="59"/>
      <c r="AD3" s="59"/>
      <c r="AE3" s="59"/>
      <c r="AF3" s="59" t="s">
        <v>400</v>
      </c>
      <c r="AG3" s="59"/>
      <c r="AH3" s="59"/>
      <c r="AI3" s="59" t="s">
        <v>401</v>
      </c>
      <c r="AJ3" s="59"/>
      <c r="AK3" s="249"/>
    </row>
    <row r="4" spans="1:37" ht="27.75" customHeight="1">
      <c r="A4" s="381"/>
      <c r="B4" s="381"/>
      <c r="C4" s="143"/>
      <c r="D4" s="143"/>
      <c r="E4" s="143"/>
      <c r="F4" s="67" t="s">
        <v>413</v>
      </c>
      <c r="G4" s="68" t="s">
        <v>10</v>
      </c>
      <c r="H4" s="69"/>
      <c r="I4" s="68" t="s">
        <v>11</v>
      </c>
      <c r="J4" s="69"/>
      <c r="K4" s="68" t="s">
        <v>12</v>
      </c>
      <c r="L4" s="73"/>
      <c r="M4" s="68" t="s">
        <v>0</v>
      </c>
      <c r="N4" s="69"/>
      <c r="O4" s="68" t="s">
        <v>14</v>
      </c>
      <c r="P4" s="69"/>
      <c r="Q4" s="68" t="s">
        <v>180</v>
      </c>
      <c r="R4" s="69"/>
      <c r="S4" s="74" t="s">
        <v>182</v>
      </c>
      <c r="T4" s="75"/>
      <c r="U4" s="381"/>
      <c r="V4" s="143"/>
      <c r="W4" s="143"/>
      <c r="X4" s="143"/>
      <c r="Y4" s="67" t="s">
        <v>499</v>
      </c>
      <c r="Z4" s="68" t="s">
        <v>181</v>
      </c>
      <c r="AA4" s="69"/>
      <c r="AB4" s="738" t="s">
        <v>213</v>
      </c>
      <c r="AC4" s="739"/>
      <c r="AD4" s="738" t="s">
        <v>214</v>
      </c>
      <c r="AE4" s="739"/>
      <c r="AF4" s="68" t="s">
        <v>183</v>
      </c>
      <c r="AG4" s="73"/>
      <c r="AH4" s="68" t="s">
        <v>139</v>
      </c>
      <c r="AI4" s="69"/>
      <c r="AJ4" s="68" t="s">
        <v>15</v>
      </c>
      <c r="AK4" s="75"/>
    </row>
    <row r="5" spans="1:37" ht="27.75" customHeight="1">
      <c r="A5" s="381"/>
      <c r="B5" s="133" t="s">
        <v>250</v>
      </c>
      <c r="C5" s="134"/>
      <c r="D5" s="134"/>
      <c r="E5" s="134"/>
      <c r="F5" s="135" t="s">
        <v>251</v>
      </c>
      <c r="G5" s="250" t="s">
        <v>35</v>
      </c>
      <c r="H5" s="250" t="s">
        <v>36</v>
      </c>
      <c r="I5" s="250" t="s">
        <v>35</v>
      </c>
      <c r="J5" s="250" t="s">
        <v>36</v>
      </c>
      <c r="K5" s="250" t="s">
        <v>35</v>
      </c>
      <c r="L5" s="382" t="s">
        <v>36</v>
      </c>
      <c r="M5" s="250" t="s">
        <v>35</v>
      </c>
      <c r="N5" s="250" t="s">
        <v>36</v>
      </c>
      <c r="O5" s="250" t="s">
        <v>35</v>
      </c>
      <c r="P5" s="250" t="s">
        <v>36</v>
      </c>
      <c r="Q5" s="250" t="s">
        <v>35</v>
      </c>
      <c r="R5" s="383" t="s">
        <v>36</v>
      </c>
      <c r="S5" s="250" t="s">
        <v>35</v>
      </c>
      <c r="T5" s="254" t="s">
        <v>36</v>
      </c>
      <c r="U5" s="133" t="s">
        <v>252</v>
      </c>
      <c r="V5" s="134"/>
      <c r="W5" s="134"/>
      <c r="X5" s="134"/>
      <c r="Y5" s="135" t="s">
        <v>251</v>
      </c>
      <c r="Z5" s="250" t="s">
        <v>35</v>
      </c>
      <c r="AA5" s="250" t="s">
        <v>36</v>
      </c>
      <c r="AB5" s="250" t="s">
        <v>35</v>
      </c>
      <c r="AC5" s="382" t="s">
        <v>36</v>
      </c>
      <c r="AD5" s="250" t="s">
        <v>35</v>
      </c>
      <c r="AE5" s="250" t="s">
        <v>36</v>
      </c>
      <c r="AF5" s="250" t="s">
        <v>35</v>
      </c>
      <c r="AG5" s="384" t="s">
        <v>36</v>
      </c>
      <c r="AH5" s="250" t="s">
        <v>35</v>
      </c>
      <c r="AI5" s="250" t="s">
        <v>36</v>
      </c>
      <c r="AJ5" s="250" t="s">
        <v>35</v>
      </c>
      <c r="AK5" s="385" t="s">
        <v>36</v>
      </c>
    </row>
    <row r="6" spans="1:37" ht="30" customHeight="1">
      <c r="A6" s="381"/>
      <c r="B6" s="64" t="s">
        <v>253</v>
      </c>
      <c r="C6" s="744" t="s">
        <v>254</v>
      </c>
      <c r="D6" s="745"/>
      <c r="E6" s="745"/>
      <c r="F6" s="746"/>
      <c r="G6" s="281"/>
      <c r="H6" s="255"/>
      <c r="I6" s="281"/>
      <c r="J6" s="255"/>
      <c r="K6" s="281"/>
      <c r="L6" s="256"/>
      <c r="M6" s="281"/>
      <c r="N6" s="255"/>
      <c r="O6" s="281"/>
      <c r="P6" s="255"/>
      <c r="Q6" s="281"/>
      <c r="R6" s="386"/>
      <c r="S6" s="281"/>
      <c r="T6" s="257"/>
      <c r="U6" s="64" t="s">
        <v>253</v>
      </c>
      <c r="V6" s="744" t="s">
        <v>254</v>
      </c>
      <c r="W6" s="745"/>
      <c r="X6" s="745"/>
      <c r="Y6" s="746"/>
      <c r="Z6" s="281"/>
      <c r="AA6" s="255"/>
      <c r="AB6" s="281"/>
      <c r="AC6" s="387"/>
      <c r="AD6" s="281"/>
      <c r="AE6" s="255"/>
      <c r="AF6" s="281"/>
      <c r="AG6" s="256"/>
      <c r="AH6" s="281"/>
      <c r="AI6" s="255"/>
      <c r="AJ6" s="281"/>
      <c r="AK6" s="388"/>
    </row>
    <row r="7" spans="1:39" ht="30" customHeight="1">
      <c r="A7" s="381"/>
      <c r="B7" s="381"/>
      <c r="C7" s="65" t="s">
        <v>255</v>
      </c>
      <c r="D7" s="740" t="s">
        <v>167</v>
      </c>
      <c r="E7" s="740"/>
      <c r="F7" s="741"/>
      <c r="G7" s="281">
        <v>2385010</v>
      </c>
      <c r="H7" s="255">
        <v>21.305491416022235</v>
      </c>
      <c r="I7" s="281">
        <v>1716988</v>
      </c>
      <c r="J7" s="255">
        <v>18.837836690284163</v>
      </c>
      <c r="K7" s="281">
        <v>2163602</v>
      </c>
      <c r="L7" s="256">
        <v>18.916854573099027</v>
      </c>
      <c r="M7" s="281">
        <v>1732057</v>
      </c>
      <c r="N7" s="255">
        <v>16.293569989962663</v>
      </c>
      <c r="O7" s="281">
        <v>767279</v>
      </c>
      <c r="P7" s="255">
        <v>25.76241787228099</v>
      </c>
      <c r="Q7" s="281">
        <v>184094</v>
      </c>
      <c r="R7" s="255">
        <v>20.990807528203398</v>
      </c>
      <c r="S7" s="281">
        <v>836938</v>
      </c>
      <c r="T7" s="257">
        <v>21.02658011883787</v>
      </c>
      <c r="U7" s="381"/>
      <c r="V7" s="65" t="s">
        <v>256</v>
      </c>
      <c r="W7" s="740" t="s">
        <v>167</v>
      </c>
      <c r="X7" s="740"/>
      <c r="Y7" s="741"/>
      <c r="Z7" s="281">
        <v>0</v>
      </c>
      <c r="AA7" s="255" t="e">
        <f>Z7/Z$26*100</f>
        <v>#DIV/0!</v>
      </c>
      <c r="AB7" s="281">
        <v>369752</v>
      </c>
      <c r="AC7" s="256">
        <v>24.756105970959688</v>
      </c>
      <c r="AD7" s="281">
        <v>354637</v>
      </c>
      <c r="AE7" s="255">
        <v>19.665423242149487</v>
      </c>
      <c r="AF7" s="281">
        <v>1606581</v>
      </c>
      <c r="AG7" s="256">
        <v>19.514291721583906</v>
      </c>
      <c r="AH7" s="281">
        <v>595464</v>
      </c>
      <c r="AI7" s="255">
        <v>23.709666244870558</v>
      </c>
      <c r="AJ7" s="281">
        <v>12712402</v>
      </c>
      <c r="AK7" s="257">
        <v>19.7847302041568</v>
      </c>
      <c r="AL7" s="121"/>
      <c r="AM7" s="279"/>
    </row>
    <row r="8" spans="1:39" ht="30" customHeight="1">
      <c r="A8" s="381"/>
      <c r="B8" s="381"/>
      <c r="C8" s="65" t="s">
        <v>257</v>
      </c>
      <c r="D8" s="740" t="s">
        <v>168</v>
      </c>
      <c r="E8" s="740"/>
      <c r="F8" s="741"/>
      <c r="G8" s="281">
        <v>1814833</v>
      </c>
      <c r="H8" s="255">
        <v>16.2120531582735</v>
      </c>
      <c r="I8" s="281">
        <v>1426316</v>
      </c>
      <c r="J8" s="255">
        <v>15.648745289273624</v>
      </c>
      <c r="K8" s="281">
        <v>1726361</v>
      </c>
      <c r="L8" s="256">
        <v>15.093959044995248</v>
      </c>
      <c r="M8" s="281">
        <v>1465809</v>
      </c>
      <c r="N8" s="255">
        <v>13.788958177136884</v>
      </c>
      <c r="O8" s="281">
        <v>508880</v>
      </c>
      <c r="P8" s="255">
        <v>17.08632610412425</v>
      </c>
      <c r="Q8" s="281">
        <v>133481</v>
      </c>
      <c r="R8" s="255">
        <v>15.21980064354144</v>
      </c>
      <c r="S8" s="281">
        <v>702013</v>
      </c>
      <c r="T8" s="257">
        <v>17.636829238206094</v>
      </c>
      <c r="U8" s="381"/>
      <c r="V8" s="65" t="s">
        <v>257</v>
      </c>
      <c r="W8" s="740" t="s">
        <v>168</v>
      </c>
      <c r="X8" s="740"/>
      <c r="Y8" s="741"/>
      <c r="Z8" s="281">
        <v>0</v>
      </c>
      <c r="AA8" s="255" t="e">
        <f>Z8/Z$26*100</f>
        <v>#DIV/0!</v>
      </c>
      <c r="AB8" s="281">
        <v>298265</v>
      </c>
      <c r="AC8" s="256">
        <v>19.969817465296448</v>
      </c>
      <c r="AD8" s="281">
        <v>257955</v>
      </c>
      <c r="AE8" s="255">
        <v>14.304187810151422</v>
      </c>
      <c r="AF8" s="389">
        <v>1261327</v>
      </c>
      <c r="AG8" s="256">
        <v>15.320673551044276</v>
      </c>
      <c r="AH8" s="281">
        <v>395535</v>
      </c>
      <c r="AI8" s="255">
        <v>15.749067681950338</v>
      </c>
      <c r="AJ8" s="281">
        <v>9990775</v>
      </c>
      <c r="AK8" s="257">
        <v>15.548972405485184</v>
      </c>
      <c r="AL8" s="121"/>
      <c r="AM8" s="279"/>
    </row>
    <row r="9" spans="1:39" ht="30" customHeight="1">
      <c r="A9" s="381"/>
      <c r="B9" s="381"/>
      <c r="C9" s="65" t="s">
        <v>258</v>
      </c>
      <c r="D9" s="740" t="s">
        <v>169</v>
      </c>
      <c r="E9" s="740"/>
      <c r="F9" s="741"/>
      <c r="G9" s="281">
        <v>462397</v>
      </c>
      <c r="H9" s="255">
        <v>4.1306306113158575</v>
      </c>
      <c r="I9" s="281">
        <v>539469</v>
      </c>
      <c r="J9" s="255">
        <v>5.918753608919169</v>
      </c>
      <c r="K9" s="281">
        <v>1059443</v>
      </c>
      <c r="L9" s="256">
        <v>9.262946308742436</v>
      </c>
      <c r="M9" s="281">
        <v>518732</v>
      </c>
      <c r="N9" s="255">
        <v>4.879744805184421</v>
      </c>
      <c r="O9" s="281">
        <v>164331</v>
      </c>
      <c r="P9" s="255">
        <v>5.5176329488618965</v>
      </c>
      <c r="Q9" s="281">
        <v>37834</v>
      </c>
      <c r="R9" s="255">
        <v>4.313916868676042</v>
      </c>
      <c r="S9" s="281">
        <v>396977</v>
      </c>
      <c r="T9" s="257">
        <v>9.9733417479382</v>
      </c>
      <c r="U9" s="381"/>
      <c r="V9" s="65" t="s">
        <v>258</v>
      </c>
      <c r="W9" s="740" t="s">
        <v>169</v>
      </c>
      <c r="X9" s="740"/>
      <c r="Y9" s="741"/>
      <c r="Z9" s="390">
        <v>0</v>
      </c>
      <c r="AA9" s="3" t="e">
        <f>Z9/Z$26*100</f>
        <v>#DIV/0!</v>
      </c>
      <c r="AB9" s="281">
        <v>174221</v>
      </c>
      <c r="AC9" s="256">
        <v>11.664665879742552</v>
      </c>
      <c r="AD9" s="281">
        <v>162080</v>
      </c>
      <c r="AE9" s="255">
        <v>8.98770235222943</v>
      </c>
      <c r="AF9" s="281">
        <v>236978</v>
      </c>
      <c r="AG9" s="256">
        <v>2.878446728548085</v>
      </c>
      <c r="AH9" s="281">
        <v>135440</v>
      </c>
      <c r="AI9" s="255">
        <v>5.392831802099318</v>
      </c>
      <c r="AJ9" s="281">
        <v>3887902</v>
      </c>
      <c r="AK9" s="257">
        <v>6.050870018915515</v>
      </c>
      <c r="AL9" s="121"/>
      <c r="AM9" s="279"/>
    </row>
    <row r="10" spans="1:39" ht="30" customHeight="1">
      <c r="A10" s="381"/>
      <c r="B10" s="381"/>
      <c r="C10" s="65" t="s">
        <v>259</v>
      </c>
      <c r="D10" s="740" t="s">
        <v>170</v>
      </c>
      <c r="E10" s="740"/>
      <c r="F10" s="741"/>
      <c r="G10" s="281">
        <v>99249</v>
      </c>
      <c r="H10" s="255">
        <v>0.8865995184711137</v>
      </c>
      <c r="I10" s="281">
        <v>209050</v>
      </c>
      <c r="J10" s="255">
        <v>2.2935802463988706</v>
      </c>
      <c r="K10" s="281">
        <v>115695</v>
      </c>
      <c r="L10" s="256">
        <v>1.0115471744963684</v>
      </c>
      <c r="M10" s="281">
        <v>185814</v>
      </c>
      <c r="N10" s="255">
        <v>1.7479640763063353</v>
      </c>
      <c r="O10" s="281">
        <v>45888</v>
      </c>
      <c r="P10" s="255">
        <v>1.54075092804994</v>
      </c>
      <c r="Q10" s="390">
        <v>0</v>
      </c>
      <c r="R10" s="3">
        <v>0</v>
      </c>
      <c r="S10" s="281">
        <v>145806</v>
      </c>
      <c r="T10" s="257">
        <v>3.6631166714945125</v>
      </c>
      <c r="U10" s="381"/>
      <c r="V10" s="65" t="s">
        <v>259</v>
      </c>
      <c r="W10" s="740" t="s">
        <v>170</v>
      </c>
      <c r="X10" s="740"/>
      <c r="Y10" s="741"/>
      <c r="Z10" s="281">
        <v>0</v>
      </c>
      <c r="AA10" s="255" t="e">
        <f>Z10/Z$26*100</f>
        <v>#DIV/0!</v>
      </c>
      <c r="AB10" s="281">
        <v>10000</v>
      </c>
      <c r="AC10" s="256">
        <v>0.6695327130335924</v>
      </c>
      <c r="AD10" s="281">
        <v>12052</v>
      </c>
      <c r="AE10" s="255">
        <v>0.6683106413442071</v>
      </c>
      <c r="AF10" s="390">
        <v>0</v>
      </c>
      <c r="AG10" s="20">
        <v>0</v>
      </c>
      <c r="AH10" s="390">
        <v>0</v>
      </c>
      <c r="AI10" s="3">
        <v>0</v>
      </c>
      <c r="AJ10" s="281">
        <v>823554</v>
      </c>
      <c r="AK10" s="257">
        <v>1.2817242326473115</v>
      </c>
      <c r="AL10" s="121"/>
      <c r="AM10" s="279"/>
    </row>
    <row r="11" spans="1:39" ht="30" customHeight="1">
      <c r="A11" s="381"/>
      <c r="B11" s="381"/>
      <c r="C11" s="65" t="s">
        <v>260</v>
      </c>
      <c r="D11" s="740" t="s">
        <v>171</v>
      </c>
      <c r="E11" s="740"/>
      <c r="F11" s="741"/>
      <c r="G11" s="281">
        <v>643895</v>
      </c>
      <c r="H11" s="255">
        <v>5.751967243457947</v>
      </c>
      <c r="I11" s="281">
        <v>505082</v>
      </c>
      <c r="J11" s="255">
        <v>5.54147858412645</v>
      </c>
      <c r="K11" s="281">
        <v>676475</v>
      </c>
      <c r="L11" s="256">
        <v>5.914571717597397</v>
      </c>
      <c r="M11" s="281">
        <v>444636</v>
      </c>
      <c r="N11" s="255">
        <v>4.182719036415683</v>
      </c>
      <c r="O11" s="281">
        <v>195876</v>
      </c>
      <c r="P11" s="255">
        <v>6.5767984828868125</v>
      </c>
      <c r="Q11" s="281">
        <v>90268</v>
      </c>
      <c r="R11" s="255">
        <v>10.292558225449303</v>
      </c>
      <c r="S11" s="281">
        <v>238652</v>
      </c>
      <c r="T11" s="257">
        <v>5.99570744609624</v>
      </c>
      <c r="U11" s="381"/>
      <c r="V11" s="65" t="s">
        <v>260</v>
      </c>
      <c r="W11" s="740" t="s">
        <v>171</v>
      </c>
      <c r="X11" s="740"/>
      <c r="Y11" s="741"/>
      <c r="Z11" s="281">
        <v>0</v>
      </c>
      <c r="AA11" s="255" t="e">
        <f>Z11/Z$26*100</f>
        <v>#DIV/0!</v>
      </c>
      <c r="AB11" s="281">
        <v>111222</v>
      </c>
      <c r="AC11" s="256">
        <v>7.446676740902222</v>
      </c>
      <c r="AD11" s="281">
        <v>104057</v>
      </c>
      <c r="AE11" s="255">
        <v>5.770195851838214</v>
      </c>
      <c r="AF11" s="281">
        <v>443801</v>
      </c>
      <c r="AG11" s="256">
        <v>5.390616582874227</v>
      </c>
      <c r="AH11" s="281">
        <v>173923</v>
      </c>
      <c r="AI11" s="255">
        <v>6.925114334882751</v>
      </c>
      <c r="AJ11" s="281">
        <v>3627887</v>
      </c>
      <c r="AK11" s="257">
        <v>5.64620010491863</v>
      </c>
      <c r="AL11" s="121"/>
      <c r="AM11" s="279"/>
    </row>
    <row r="12" spans="1:39" ht="30" customHeight="1">
      <c r="A12" s="381"/>
      <c r="B12" s="391" t="s">
        <v>146</v>
      </c>
      <c r="C12" s="392"/>
      <c r="D12" s="392"/>
      <c r="E12" s="392"/>
      <c r="F12" s="392"/>
      <c r="G12" s="281">
        <v>5405384</v>
      </c>
      <c r="H12" s="255">
        <v>48.286741947540655</v>
      </c>
      <c r="I12" s="281">
        <v>4396905</v>
      </c>
      <c r="J12" s="255">
        <v>48.24039441900227</v>
      </c>
      <c r="K12" s="281">
        <v>5741576</v>
      </c>
      <c r="L12" s="256">
        <v>50.19987881893048</v>
      </c>
      <c r="M12" s="281">
        <v>4347048</v>
      </c>
      <c r="N12" s="255">
        <v>40.89295608500599</v>
      </c>
      <c r="O12" s="281">
        <v>1682254</v>
      </c>
      <c r="P12" s="255">
        <v>56.48392633620389</v>
      </c>
      <c r="Q12" s="281">
        <v>445677</v>
      </c>
      <c r="R12" s="255">
        <v>50.81708326587019</v>
      </c>
      <c r="S12" s="281">
        <v>2320386</v>
      </c>
      <c r="T12" s="257">
        <v>58.295575222572914</v>
      </c>
      <c r="U12" s="391" t="s">
        <v>146</v>
      </c>
      <c r="V12" s="392"/>
      <c r="W12" s="392"/>
      <c r="X12" s="392"/>
      <c r="Y12" s="392"/>
      <c r="Z12" s="281">
        <f>SUM(Z7:Z11)</f>
        <v>0</v>
      </c>
      <c r="AA12" s="255" t="e">
        <f>SUM(AA7:AA11)</f>
        <v>#DIV/0!</v>
      </c>
      <c r="AB12" s="281">
        <v>963460</v>
      </c>
      <c r="AC12" s="256">
        <v>64.5067987699345</v>
      </c>
      <c r="AD12" s="281">
        <v>890781</v>
      </c>
      <c r="AE12" s="255">
        <v>49.39581989771276</v>
      </c>
      <c r="AF12" s="281">
        <v>3548687</v>
      </c>
      <c r="AG12" s="256">
        <v>43.104028584050496</v>
      </c>
      <c r="AH12" s="281">
        <v>1300362</v>
      </c>
      <c r="AI12" s="255">
        <v>51.776680063802964</v>
      </c>
      <c r="AJ12" s="281">
        <v>31042520</v>
      </c>
      <c r="AK12" s="257">
        <v>48.31249696612345</v>
      </c>
      <c r="AL12" s="121"/>
      <c r="AM12" s="279"/>
    </row>
    <row r="13" spans="1:39" ht="30" customHeight="1">
      <c r="A13" s="381"/>
      <c r="B13" s="64" t="s">
        <v>261</v>
      </c>
      <c r="C13" s="740" t="s">
        <v>262</v>
      </c>
      <c r="D13" s="742"/>
      <c r="E13" s="742"/>
      <c r="F13" s="743"/>
      <c r="G13" s="281">
        <v>451060</v>
      </c>
      <c r="H13" s="255">
        <v>4.029356253479436</v>
      </c>
      <c r="I13" s="281">
        <v>300182</v>
      </c>
      <c r="J13" s="255">
        <v>3.2934298279096184</v>
      </c>
      <c r="K13" s="281">
        <v>403414</v>
      </c>
      <c r="L13" s="256">
        <v>3.5271385267494537</v>
      </c>
      <c r="M13" s="281">
        <v>725545</v>
      </c>
      <c r="N13" s="255">
        <v>6.8252478055672885</v>
      </c>
      <c r="O13" s="281">
        <v>79349</v>
      </c>
      <c r="P13" s="255">
        <v>2.6642487227561604</v>
      </c>
      <c r="Q13" s="281">
        <v>20200</v>
      </c>
      <c r="R13" s="255">
        <v>2.303248949285195</v>
      </c>
      <c r="S13" s="281">
        <v>45696</v>
      </c>
      <c r="T13" s="257">
        <v>1.1480308040863425</v>
      </c>
      <c r="U13" s="64" t="s">
        <v>261</v>
      </c>
      <c r="V13" s="740" t="s">
        <v>262</v>
      </c>
      <c r="W13" s="742"/>
      <c r="X13" s="742"/>
      <c r="Y13" s="743"/>
      <c r="Z13" s="281">
        <v>0</v>
      </c>
      <c r="AA13" s="255" t="e">
        <f>Z13/Z$26*100</f>
        <v>#DIV/0!</v>
      </c>
      <c r="AB13" s="281">
        <v>17565</v>
      </c>
      <c r="AC13" s="256">
        <v>1.176034210443505</v>
      </c>
      <c r="AD13" s="281">
        <v>94932</v>
      </c>
      <c r="AE13" s="255">
        <v>5.264193976442771</v>
      </c>
      <c r="AF13" s="281">
        <v>77866</v>
      </c>
      <c r="AG13" s="256">
        <v>0.9457972173160596</v>
      </c>
      <c r="AH13" s="281">
        <v>48414</v>
      </c>
      <c r="AI13" s="255">
        <v>1.927706429908715</v>
      </c>
      <c r="AJ13" s="281">
        <v>2264223</v>
      </c>
      <c r="AK13" s="257">
        <v>3.5238848784868924</v>
      </c>
      <c r="AL13" s="121"/>
      <c r="AM13" s="279"/>
    </row>
    <row r="14" spans="1:39" ht="30" customHeight="1">
      <c r="A14" s="381"/>
      <c r="B14" s="381"/>
      <c r="C14" s="747" t="s">
        <v>263</v>
      </c>
      <c r="D14" s="747"/>
      <c r="E14" s="747"/>
      <c r="F14" s="748"/>
      <c r="G14" s="281">
        <v>441204</v>
      </c>
      <c r="H14" s="255">
        <v>3.941311791025897</v>
      </c>
      <c r="I14" s="281">
        <v>289862</v>
      </c>
      <c r="J14" s="255">
        <v>3.180204531842475</v>
      </c>
      <c r="K14" s="281">
        <v>403414</v>
      </c>
      <c r="L14" s="256">
        <v>3.5271385267494537</v>
      </c>
      <c r="M14" s="281">
        <v>722068</v>
      </c>
      <c r="N14" s="255">
        <v>6.79253944616855</v>
      </c>
      <c r="O14" s="281">
        <v>79349</v>
      </c>
      <c r="P14" s="255">
        <v>2.6642487227561604</v>
      </c>
      <c r="Q14" s="281">
        <v>20200</v>
      </c>
      <c r="R14" s="255">
        <v>2.303248949285195</v>
      </c>
      <c r="S14" s="281">
        <v>44535</v>
      </c>
      <c r="T14" s="257">
        <v>1.1188627420339912</v>
      </c>
      <c r="U14" s="381"/>
      <c r="V14" s="747" t="s">
        <v>263</v>
      </c>
      <c r="W14" s="747"/>
      <c r="X14" s="747"/>
      <c r="Y14" s="748"/>
      <c r="Z14" s="281">
        <v>0</v>
      </c>
      <c r="AA14" s="255" t="e">
        <f>Z14/Z$26*100</f>
        <v>#DIV/0!</v>
      </c>
      <c r="AB14" s="281">
        <v>17565</v>
      </c>
      <c r="AC14" s="256">
        <v>1.176034210443505</v>
      </c>
      <c r="AD14" s="281">
        <v>94932</v>
      </c>
      <c r="AE14" s="255">
        <v>5.264193976442771</v>
      </c>
      <c r="AF14" s="281">
        <v>77866</v>
      </c>
      <c r="AG14" s="256">
        <v>0.9457972173160596</v>
      </c>
      <c r="AH14" s="281">
        <v>45885</v>
      </c>
      <c r="AI14" s="255">
        <v>1.8270089134622507</v>
      </c>
      <c r="AJ14" s="281">
        <v>2236880</v>
      </c>
      <c r="AK14" s="257">
        <v>3.481330066424446</v>
      </c>
      <c r="AL14" s="121"/>
      <c r="AM14" s="279"/>
    </row>
    <row r="15" spans="1:39" ht="30" customHeight="1">
      <c r="A15" s="381"/>
      <c r="B15" s="64" t="s">
        <v>264</v>
      </c>
      <c r="C15" s="740" t="s">
        <v>265</v>
      </c>
      <c r="D15" s="742"/>
      <c r="E15" s="742"/>
      <c r="F15" s="743"/>
      <c r="G15" s="281">
        <v>650797</v>
      </c>
      <c r="H15" s="255">
        <v>5.813623379806803</v>
      </c>
      <c r="I15" s="281">
        <v>613115</v>
      </c>
      <c r="J15" s="255">
        <v>6.72675653083398</v>
      </c>
      <c r="K15" s="281">
        <v>844897</v>
      </c>
      <c r="L15" s="256">
        <v>7.387122806434662</v>
      </c>
      <c r="M15" s="281">
        <v>1033180</v>
      </c>
      <c r="N15" s="255">
        <v>9.719189750816298</v>
      </c>
      <c r="O15" s="281">
        <v>165709</v>
      </c>
      <c r="P15" s="255">
        <v>5.563901140520997</v>
      </c>
      <c r="Q15" s="281">
        <v>82409</v>
      </c>
      <c r="R15" s="255">
        <v>9.396457557507109</v>
      </c>
      <c r="S15" s="281">
        <v>78392</v>
      </c>
      <c r="T15" s="257">
        <v>1.9694597075003624</v>
      </c>
      <c r="U15" s="64" t="s">
        <v>264</v>
      </c>
      <c r="V15" s="740" t="s">
        <v>265</v>
      </c>
      <c r="W15" s="742"/>
      <c r="X15" s="742"/>
      <c r="Y15" s="743"/>
      <c r="Z15" s="281">
        <v>0</v>
      </c>
      <c r="AA15" s="255" t="e">
        <f>Z15/Z$26*100</f>
        <v>#DIV/0!</v>
      </c>
      <c r="AB15" s="281">
        <v>72746</v>
      </c>
      <c r="AC15" s="256">
        <v>4.870582674234171</v>
      </c>
      <c r="AD15" s="281">
        <v>115462</v>
      </c>
      <c r="AE15" s="255">
        <v>6.402628880757123</v>
      </c>
      <c r="AF15" s="281">
        <v>305509</v>
      </c>
      <c r="AG15" s="256">
        <v>3.710856626319729</v>
      </c>
      <c r="AH15" s="281">
        <v>136653</v>
      </c>
      <c r="AI15" s="255">
        <v>5.441129978235957</v>
      </c>
      <c r="AJ15" s="281">
        <v>4098869</v>
      </c>
      <c r="AK15" s="257">
        <v>6.379204914003032</v>
      </c>
      <c r="AL15" s="121"/>
      <c r="AM15" s="279"/>
    </row>
    <row r="16" spans="1:39" ht="30" customHeight="1">
      <c r="A16" s="381"/>
      <c r="B16" s="64" t="s">
        <v>266</v>
      </c>
      <c r="C16" s="740" t="s">
        <v>267</v>
      </c>
      <c r="D16" s="740"/>
      <c r="E16" s="740"/>
      <c r="F16" s="741"/>
      <c r="G16" s="281">
        <v>135126</v>
      </c>
      <c r="H16" s="255">
        <v>1.2070917241778527</v>
      </c>
      <c r="I16" s="281">
        <v>38163</v>
      </c>
      <c r="J16" s="255">
        <v>0.4187031951366663</v>
      </c>
      <c r="K16" s="281">
        <v>105428</v>
      </c>
      <c r="L16" s="256">
        <v>0.92178050488615</v>
      </c>
      <c r="M16" s="281">
        <v>17301</v>
      </c>
      <c r="N16" s="255">
        <v>0.162751603669131</v>
      </c>
      <c r="O16" s="281">
        <v>4903</v>
      </c>
      <c r="P16" s="255">
        <v>0.16462477772465256</v>
      </c>
      <c r="Q16" s="281">
        <v>4713</v>
      </c>
      <c r="R16" s="255">
        <v>0.537386747424808</v>
      </c>
      <c r="S16" s="281">
        <v>35313</v>
      </c>
      <c r="T16" s="257">
        <v>0.8871763783416713</v>
      </c>
      <c r="U16" s="64" t="s">
        <v>266</v>
      </c>
      <c r="V16" s="740" t="s">
        <v>267</v>
      </c>
      <c r="W16" s="740"/>
      <c r="X16" s="740"/>
      <c r="Y16" s="741"/>
      <c r="Z16" s="281">
        <v>0</v>
      </c>
      <c r="AA16" s="255" t="e">
        <f>Z16/Z$26*100</f>
        <v>#DIV/0!</v>
      </c>
      <c r="AB16" s="281">
        <v>23452</v>
      </c>
      <c r="AC16" s="256">
        <v>1.570188118606381</v>
      </c>
      <c r="AD16" s="281">
        <v>7288</v>
      </c>
      <c r="AE16" s="255">
        <v>0.4041360731925474</v>
      </c>
      <c r="AF16" s="281">
        <v>70826</v>
      </c>
      <c r="AG16" s="256">
        <v>0.8602860518535335</v>
      </c>
      <c r="AH16" s="281">
        <v>26559</v>
      </c>
      <c r="AI16" s="255">
        <v>1.0575030997634067</v>
      </c>
      <c r="AJ16" s="281">
        <v>469072</v>
      </c>
      <c r="AK16" s="257">
        <v>0.7300322131351917</v>
      </c>
      <c r="AL16" s="121"/>
      <c r="AM16" s="279"/>
    </row>
    <row r="17" spans="1:39" ht="30" customHeight="1">
      <c r="A17" s="381"/>
      <c r="B17" s="64" t="s">
        <v>268</v>
      </c>
      <c r="C17" s="740" t="s">
        <v>269</v>
      </c>
      <c r="D17" s="742"/>
      <c r="E17" s="742"/>
      <c r="F17" s="743"/>
      <c r="G17" s="281"/>
      <c r="H17" s="255"/>
      <c r="I17" s="281"/>
      <c r="J17" s="255"/>
      <c r="K17" s="281"/>
      <c r="L17" s="256"/>
      <c r="M17" s="281"/>
      <c r="N17" s="255"/>
      <c r="O17" s="281"/>
      <c r="P17" s="255"/>
      <c r="Q17" s="281"/>
      <c r="R17" s="255"/>
      <c r="S17" s="281"/>
      <c r="T17" s="257"/>
      <c r="U17" s="64" t="s">
        <v>268</v>
      </c>
      <c r="V17" s="740" t="s">
        <v>269</v>
      </c>
      <c r="W17" s="742"/>
      <c r="X17" s="742"/>
      <c r="Y17" s="743"/>
      <c r="Z17" s="281"/>
      <c r="AA17" s="255"/>
      <c r="AB17" s="281"/>
      <c r="AC17" s="256"/>
      <c r="AD17" s="281"/>
      <c r="AE17" s="255"/>
      <c r="AF17" s="281"/>
      <c r="AG17" s="256"/>
      <c r="AH17" s="281"/>
      <c r="AI17" s="255"/>
      <c r="AJ17" s="281"/>
      <c r="AK17" s="257"/>
      <c r="AL17" s="121"/>
      <c r="AM17" s="279"/>
    </row>
    <row r="18" spans="1:39" ht="30" customHeight="1">
      <c r="A18" s="381"/>
      <c r="B18" s="381"/>
      <c r="C18" s="65" t="s">
        <v>270</v>
      </c>
      <c r="D18" s="740" t="s">
        <v>271</v>
      </c>
      <c r="E18" s="690"/>
      <c r="F18" s="667"/>
      <c r="G18" s="281"/>
      <c r="H18" s="255"/>
      <c r="I18" s="281"/>
      <c r="J18" s="255"/>
      <c r="K18" s="281"/>
      <c r="L18" s="256"/>
      <c r="M18" s="281"/>
      <c r="N18" s="255"/>
      <c r="O18" s="281"/>
      <c r="P18" s="255"/>
      <c r="Q18" s="281"/>
      <c r="R18" s="255"/>
      <c r="S18" s="281"/>
      <c r="T18" s="257"/>
      <c r="U18" s="381"/>
      <c r="V18" s="65" t="s">
        <v>270</v>
      </c>
      <c r="W18" s="740" t="s">
        <v>271</v>
      </c>
      <c r="X18" s="690"/>
      <c r="Y18" s="667"/>
      <c r="Z18" s="281"/>
      <c r="AA18" s="255"/>
      <c r="AB18" s="281"/>
      <c r="AC18" s="256"/>
      <c r="AD18" s="281"/>
      <c r="AE18" s="255"/>
      <c r="AF18" s="281"/>
      <c r="AG18" s="256"/>
      <c r="AH18" s="281"/>
      <c r="AI18" s="255"/>
      <c r="AJ18" s="281"/>
      <c r="AK18" s="257"/>
      <c r="AL18" s="121"/>
      <c r="AM18" s="279"/>
    </row>
    <row r="19" spans="1:39" ht="30" customHeight="1">
      <c r="A19" s="381"/>
      <c r="B19" s="381"/>
      <c r="C19" s="66"/>
      <c r="D19" s="65" t="s">
        <v>272</v>
      </c>
      <c r="E19" s="740" t="s">
        <v>273</v>
      </c>
      <c r="F19" s="741"/>
      <c r="G19" s="281">
        <v>164694</v>
      </c>
      <c r="H19" s="255">
        <v>1.4712251115384698</v>
      </c>
      <c r="I19" s="281">
        <v>250133</v>
      </c>
      <c r="J19" s="255">
        <v>2.744320056314225</v>
      </c>
      <c r="K19" s="281">
        <v>407228</v>
      </c>
      <c r="L19" s="256">
        <v>3.5604851789256853</v>
      </c>
      <c r="M19" s="281">
        <v>109253</v>
      </c>
      <c r="N19" s="255">
        <v>1.027749896287126</v>
      </c>
      <c r="O19" s="281">
        <v>37244</v>
      </c>
      <c r="P19" s="255">
        <v>1.2505170755816764</v>
      </c>
      <c r="Q19" s="281">
        <v>182203</v>
      </c>
      <c r="R19" s="255">
        <v>20.775191500327246</v>
      </c>
      <c r="S19" s="281">
        <v>100072</v>
      </c>
      <c r="T19" s="257">
        <v>2.514131184929282</v>
      </c>
      <c r="U19" s="381"/>
      <c r="V19" s="66"/>
      <c r="W19" s="65" t="s">
        <v>272</v>
      </c>
      <c r="X19" s="740" t="s">
        <v>273</v>
      </c>
      <c r="Y19" s="741"/>
      <c r="Z19" s="281">
        <v>0</v>
      </c>
      <c r="AA19" s="255" t="e">
        <f>Z19/Z$26*100</f>
        <v>#DIV/0!</v>
      </c>
      <c r="AB19" s="281">
        <v>24071</v>
      </c>
      <c r="AC19" s="256">
        <v>1.6116321935431603</v>
      </c>
      <c r="AD19" s="281">
        <v>339647</v>
      </c>
      <c r="AE19" s="255">
        <v>18.83419385999302</v>
      </c>
      <c r="AF19" s="281">
        <v>1176981</v>
      </c>
      <c r="AG19" s="256">
        <v>14.296167192791117</v>
      </c>
      <c r="AH19" s="281">
        <v>76416</v>
      </c>
      <c r="AI19" s="255">
        <v>3.0426656452246124</v>
      </c>
      <c r="AJ19" s="281">
        <v>2867942</v>
      </c>
      <c r="AK19" s="257">
        <v>4.463472655377785</v>
      </c>
      <c r="AL19" s="121"/>
      <c r="AM19" s="279"/>
    </row>
    <row r="20" spans="1:39" ht="30" customHeight="1">
      <c r="A20" s="381"/>
      <c r="B20" s="381"/>
      <c r="C20" s="66"/>
      <c r="D20" s="65" t="s">
        <v>274</v>
      </c>
      <c r="E20" s="740" t="s">
        <v>275</v>
      </c>
      <c r="F20" s="741"/>
      <c r="G20" s="281">
        <v>641084</v>
      </c>
      <c r="H20" s="255">
        <v>5.726856348170112</v>
      </c>
      <c r="I20" s="281">
        <v>695184</v>
      </c>
      <c r="J20" s="255">
        <v>7.627171920653204</v>
      </c>
      <c r="K20" s="281">
        <v>934183</v>
      </c>
      <c r="L20" s="256">
        <v>8.167770207118208</v>
      </c>
      <c r="M20" s="281">
        <v>663767</v>
      </c>
      <c r="N20" s="255">
        <v>6.244098243607195</v>
      </c>
      <c r="O20" s="281">
        <v>164323</v>
      </c>
      <c r="P20" s="255">
        <v>5.5173643381701165</v>
      </c>
      <c r="Q20" s="281">
        <v>21531</v>
      </c>
      <c r="R20" s="255">
        <v>2.455012531042551</v>
      </c>
      <c r="S20" s="281">
        <v>252634</v>
      </c>
      <c r="T20" s="257">
        <v>6.346980351880887</v>
      </c>
      <c r="U20" s="381"/>
      <c r="V20" s="66"/>
      <c r="W20" s="65" t="s">
        <v>274</v>
      </c>
      <c r="X20" s="740" t="s">
        <v>275</v>
      </c>
      <c r="Y20" s="741"/>
      <c r="Z20" s="281">
        <v>0</v>
      </c>
      <c r="AA20" s="255" t="e">
        <f>Z20/Z$26*100</f>
        <v>#DIV/0!</v>
      </c>
      <c r="AB20" s="281">
        <v>93949</v>
      </c>
      <c r="AC20" s="256">
        <v>6.290192885679298</v>
      </c>
      <c r="AD20" s="281">
        <v>80209</v>
      </c>
      <c r="AE20" s="255">
        <v>4.447770347791032</v>
      </c>
      <c r="AF20" s="281">
        <v>558489</v>
      </c>
      <c r="AG20" s="256">
        <v>6.783671205681925</v>
      </c>
      <c r="AH20" s="281">
        <v>100711</v>
      </c>
      <c r="AI20" s="255">
        <v>4.01002276743373</v>
      </c>
      <c r="AJ20" s="281">
        <v>4206064</v>
      </c>
      <c r="AK20" s="257">
        <v>6.546036025403898</v>
      </c>
      <c r="AL20" s="121"/>
      <c r="AM20" s="279"/>
    </row>
    <row r="21" spans="1:39" ht="30" customHeight="1">
      <c r="A21" s="381"/>
      <c r="B21" s="381"/>
      <c r="C21" s="104"/>
      <c r="D21" s="104" t="s">
        <v>37</v>
      </c>
      <c r="E21" s="740" t="s">
        <v>276</v>
      </c>
      <c r="F21" s="741"/>
      <c r="G21" s="281">
        <v>805778</v>
      </c>
      <c r="H21" s="255">
        <v>7.198081459708582</v>
      </c>
      <c r="I21" s="281">
        <v>945317</v>
      </c>
      <c r="J21" s="255">
        <v>10.371491976967429</v>
      </c>
      <c r="K21" s="281">
        <v>1341411</v>
      </c>
      <c r="L21" s="256">
        <v>11.728255386043893</v>
      </c>
      <c r="M21" s="281">
        <v>773020</v>
      </c>
      <c r="N21" s="255">
        <v>7.271848139894321</v>
      </c>
      <c r="O21" s="281">
        <v>201567</v>
      </c>
      <c r="P21" s="255">
        <v>6.767881413751793</v>
      </c>
      <c r="Q21" s="281">
        <v>203734</v>
      </c>
      <c r="R21" s="255">
        <v>23.230204031369798</v>
      </c>
      <c r="S21" s="281">
        <v>352706</v>
      </c>
      <c r="T21" s="257">
        <v>8.861111536810169</v>
      </c>
      <c r="U21" s="381"/>
      <c r="V21" s="104"/>
      <c r="W21" s="104" t="s">
        <v>37</v>
      </c>
      <c r="X21" s="740" t="s">
        <v>276</v>
      </c>
      <c r="Y21" s="741"/>
      <c r="Z21" s="281">
        <f>Z19+Z20</f>
        <v>0</v>
      </c>
      <c r="AA21" s="255" t="e">
        <f>AA19+AA20</f>
        <v>#DIV/0!</v>
      </c>
      <c r="AB21" s="281">
        <v>118020</v>
      </c>
      <c r="AC21" s="256">
        <v>7.9018250792224585</v>
      </c>
      <c r="AD21" s="281">
        <v>419856</v>
      </c>
      <c r="AE21" s="255">
        <v>23.281964207784053</v>
      </c>
      <c r="AF21" s="281">
        <v>1735470</v>
      </c>
      <c r="AG21" s="256">
        <v>21.079838398473044</v>
      </c>
      <c r="AH21" s="281">
        <v>177127</v>
      </c>
      <c r="AI21" s="255">
        <v>7.052688412658343</v>
      </c>
      <c r="AJ21" s="281">
        <v>7074006</v>
      </c>
      <c r="AK21" s="257">
        <v>11.009508680781682</v>
      </c>
      <c r="AL21" s="121"/>
      <c r="AM21" s="279"/>
    </row>
    <row r="22" spans="1:39" ht="30" customHeight="1">
      <c r="A22" s="381"/>
      <c r="B22" s="381"/>
      <c r="C22" s="65" t="s">
        <v>277</v>
      </c>
      <c r="D22" s="740" t="s">
        <v>278</v>
      </c>
      <c r="E22" s="690"/>
      <c r="F22" s="667"/>
      <c r="G22" s="281">
        <v>1306016</v>
      </c>
      <c r="H22" s="255">
        <v>11.666748851026911</v>
      </c>
      <c r="I22" s="281">
        <v>938747</v>
      </c>
      <c r="J22" s="255">
        <v>10.299409593715382</v>
      </c>
      <c r="K22" s="281">
        <v>1156362</v>
      </c>
      <c r="L22" s="256">
        <v>10.110330729892992</v>
      </c>
      <c r="M22" s="281">
        <v>1414696</v>
      </c>
      <c r="N22" s="255">
        <v>13.308134946205708</v>
      </c>
      <c r="O22" s="281">
        <v>203878</v>
      </c>
      <c r="P22" s="255">
        <v>6.845476327339734</v>
      </c>
      <c r="Q22" s="281">
        <v>19533</v>
      </c>
      <c r="R22" s="255">
        <v>2.2271961250686987</v>
      </c>
      <c r="S22" s="281">
        <v>349789</v>
      </c>
      <c r="T22" s="257">
        <v>8.787827094943927</v>
      </c>
      <c r="U22" s="381"/>
      <c r="V22" s="65" t="s">
        <v>277</v>
      </c>
      <c r="W22" s="740" t="s">
        <v>278</v>
      </c>
      <c r="X22" s="690"/>
      <c r="Y22" s="667"/>
      <c r="Z22" s="281">
        <v>0</v>
      </c>
      <c r="AA22" s="255" t="e">
        <f>Z22/Z$26*100</f>
        <v>#DIV/0!</v>
      </c>
      <c r="AB22" s="281">
        <v>91178</v>
      </c>
      <c r="AC22" s="256">
        <v>6.104665370897689</v>
      </c>
      <c r="AD22" s="281">
        <v>67656</v>
      </c>
      <c r="AE22" s="255">
        <v>3.7516781240278525</v>
      </c>
      <c r="AF22" s="281">
        <v>810443</v>
      </c>
      <c r="AG22" s="256">
        <v>9.844023504395748</v>
      </c>
      <c r="AH22" s="281">
        <v>172218</v>
      </c>
      <c r="AI22" s="255">
        <v>6.857226131821768</v>
      </c>
      <c r="AJ22" s="281">
        <v>6530516</v>
      </c>
      <c r="AK22" s="257">
        <v>10.163657281600225</v>
      </c>
      <c r="AL22" s="121"/>
      <c r="AM22" s="279"/>
    </row>
    <row r="23" spans="1:39" ht="30" customHeight="1">
      <c r="A23" s="381"/>
      <c r="B23" s="391" t="s">
        <v>146</v>
      </c>
      <c r="C23" s="392"/>
      <c r="D23" s="392"/>
      <c r="E23" s="392"/>
      <c r="F23" s="392"/>
      <c r="G23" s="281">
        <v>2111794</v>
      </c>
      <c r="H23" s="255">
        <v>18.864830310735492</v>
      </c>
      <c r="I23" s="281">
        <v>1884064</v>
      </c>
      <c r="J23" s="255">
        <v>20.67090157068281</v>
      </c>
      <c r="K23" s="281">
        <v>2497773</v>
      </c>
      <c r="L23" s="256">
        <v>21.838586115936884</v>
      </c>
      <c r="M23" s="281">
        <v>2187716</v>
      </c>
      <c r="N23" s="255">
        <v>20.57998308610003</v>
      </c>
      <c r="O23" s="281">
        <v>405445</v>
      </c>
      <c r="P23" s="255">
        <v>13.613357741091527</v>
      </c>
      <c r="Q23" s="281">
        <v>223267</v>
      </c>
      <c r="R23" s="255">
        <v>25.457400156438496</v>
      </c>
      <c r="S23" s="281">
        <v>702495</v>
      </c>
      <c r="T23" s="257">
        <v>17.648938631754095</v>
      </c>
      <c r="U23" s="391" t="s">
        <v>146</v>
      </c>
      <c r="V23" s="392"/>
      <c r="W23" s="392"/>
      <c r="X23" s="392"/>
      <c r="Y23" s="392"/>
      <c r="Z23" s="281">
        <f>Z21+Z22</f>
        <v>0</v>
      </c>
      <c r="AA23" s="255" t="e">
        <f>AA21+AA22</f>
        <v>#DIV/0!</v>
      </c>
      <c r="AB23" s="281">
        <v>209198</v>
      </c>
      <c r="AC23" s="256">
        <v>14.006490450120147</v>
      </c>
      <c r="AD23" s="281">
        <v>487512</v>
      </c>
      <c r="AE23" s="255">
        <v>27.033642331811905</v>
      </c>
      <c r="AF23" s="281">
        <v>2545913</v>
      </c>
      <c r="AG23" s="256">
        <v>30.923861902868794</v>
      </c>
      <c r="AH23" s="281">
        <v>349345</v>
      </c>
      <c r="AI23" s="255">
        <v>13.909914544480111</v>
      </c>
      <c r="AJ23" s="281">
        <v>13604522</v>
      </c>
      <c r="AK23" s="257">
        <v>21.17316596238191</v>
      </c>
      <c r="AL23" s="121"/>
      <c r="AM23" s="279"/>
    </row>
    <row r="24" spans="1:39" ht="30" customHeight="1">
      <c r="A24" s="381"/>
      <c r="B24" s="64" t="s">
        <v>279</v>
      </c>
      <c r="C24" s="740" t="s">
        <v>280</v>
      </c>
      <c r="D24" s="742"/>
      <c r="E24" s="742"/>
      <c r="F24" s="743"/>
      <c r="G24" s="390">
        <v>0</v>
      </c>
      <c r="H24" s="3">
        <v>0</v>
      </c>
      <c r="I24" s="390">
        <v>0</v>
      </c>
      <c r="J24" s="3">
        <v>0</v>
      </c>
      <c r="K24" s="281">
        <v>108602</v>
      </c>
      <c r="L24" s="256">
        <v>0.9495314944004029</v>
      </c>
      <c r="M24" s="281">
        <v>761</v>
      </c>
      <c r="N24" s="527">
        <v>0.0071587752379751865</v>
      </c>
      <c r="O24" s="390">
        <v>0</v>
      </c>
      <c r="P24" s="3">
        <v>0</v>
      </c>
      <c r="Q24" s="281">
        <v>6206</v>
      </c>
      <c r="R24" s="255">
        <v>0.7076219296665306</v>
      </c>
      <c r="S24" s="281">
        <v>35993</v>
      </c>
      <c r="T24" s="257">
        <v>0.9042601700691466</v>
      </c>
      <c r="U24" s="64" t="s">
        <v>279</v>
      </c>
      <c r="V24" s="740" t="s">
        <v>280</v>
      </c>
      <c r="W24" s="742"/>
      <c r="X24" s="742"/>
      <c r="Y24" s="743"/>
      <c r="Z24" s="281">
        <v>0</v>
      </c>
      <c r="AA24" s="255" t="e">
        <f>Z24/Z$26*100</f>
        <v>#DIV/0!</v>
      </c>
      <c r="AB24" s="281">
        <v>10707</v>
      </c>
      <c r="AC24" s="256">
        <v>0.7168686758450674</v>
      </c>
      <c r="AD24" s="281">
        <v>11362</v>
      </c>
      <c r="AE24" s="255">
        <v>0.630048581725264</v>
      </c>
      <c r="AF24" s="281">
        <v>70958</v>
      </c>
      <c r="AG24" s="256">
        <v>0.8618893862059558</v>
      </c>
      <c r="AH24" s="281">
        <v>28381</v>
      </c>
      <c r="AI24" s="255">
        <v>1.1300499067881036</v>
      </c>
      <c r="AJ24" s="281">
        <v>272970</v>
      </c>
      <c r="AK24" s="257">
        <v>0.42483220746391454</v>
      </c>
      <c r="AL24" s="121"/>
      <c r="AM24" s="279"/>
    </row>
    <row r="25" spans="1:39" ht="30" customHeight="1">
      <c r="A25" s="381"/>
      <c r="B25" s="64" t="s">
        <v>281</v>
      </c>
      <c r="C25" s="740" t="s">
        <v>282</v>
      </c>
      <c r="D25" s="740"/>
      <c r="E25" s="740"/>
      <c r="F25" s="741"/>
      <c r="G25" s="281">
        <v>2440183</v>
      </c>
      <c r="H25" s="255">
        <v>21.798356384259765</v>
      </c>
      <c r="I25" s="281">
        <v>1882142</v>
      </c>
      <c r="J25" s="255">
        <v>20.649814456434648</v>
      </c>
      <c r="K25" s="281">
        <v>1735740</v>
      </c>
      <c r="L25" s="256">
        <v>15.175961732661971</v>
      </c>
      <c r="M25" s="281">
        <v>2318759</v>
      </c>
      <c r="N25" s="255">
        <v>21.81271289360329</v>
      </c>
      <c r="O25" s="281">
        <v>640628</v>
      </c>
      <c r="P25" s="255">
        <v>21.509941281702776</v>
      </c>
      <c r="Q25" s="281">
        <v>94550</v>
      </c>
      <c r="R25" s="255">
        <v>10.78080139380768</v>
      </c>
      <c r="S25" s="281">
        <v>762106</v>
      </c>
      <c r="T25" s="257">
        <v>19.146559085675467</v>
      </c>
      <c r="U25" s="64" t="s">
        <v>281</v>
      </c>
      <c r="V25" s="740" t="s">
        <v>282</v>
      </c>
      <c r="W25" s="740"/>
      <c r="X25" s="740"/>
      <c r="Y25" s="741"/>
      <c r="Z25" s="281">
        <v>0</v>
      </c>
      <c r="AA25" s="255" t="e">
        <f>Z25/Z$26*100</f>
        <v>#DIV/0!</v>
      </c>
      <c r="AB25" s="281">
        <v>196451</v>
      </c>
      <c r="AC25" s="256">
        <v>13.153037100816228</v>
      </c>
      <c r="AD25" s="281">
        <v>196016</v>
      </c>
      <c r="AE25" s="255">
        <v>10.869530258357626</v>
      </c>
      <c r="AF25" s="281">
        <v>1613084</v>
      </c>
      <c r="AG25" s="256">
        <v>19.59328023138544</v>
      </c>
      <c r="AH25" s="281">
        <v>621768</v>
      </c>
      <c r="AI25" s="255">
        <v>24.75701597702074</v>
      </c>
      <c r="AJ25" s="281">
        <v>12501427</v>
      </c>
      <c r="AK25" s="257">
        <v>19.45638285840562</v>
      </c>
      <c r="AL25" s="121"/>
      <c r="AM25" s="279"/>
    </row>
    <row r="26" spans="1:39" ht="30" customHeight="1" thickBot="1">
      <c r="A26" s="393"/>
      <c r="B26" s="394" t="s">
        <v>146</v>
      </c>
      <c r="C26" s="395"/>
      <c r="D26" s="395"/>
      <c r="E26" s="395"/>
      <c r="F26" s="395"/>
      <c r="G26" s="396">
        <v>11194344</v>
      </c>
      <c r="H26" s="259">
        <v>100</v>
      </c>
      <c r="I26" s="396">
        <v>9114571</v>
      </c>
      <c r="J26" s="259">
        <v>100</v>
      </c>
      <c r="K26" s="396">
        <v>11437430</v>
      </c>
      <c r="L26" s="260">
        <v>100</v>
      </c>
      <c r="M26" s="396">
        <v>10630310</v>
      </c>
      <c r="N26" s="259">
        <v>100</v>
      </c>
      <c r="O26" s="396">
        <v>2978288</v>
      </c>
      <c r="P26" s="259">
        <v>100</v>
      </c>
      <c r="Q26" s="396">
        <v>877022</v>
      </c>
      <c r="R26" s="259">
        <v>100</v>
      </c>
      <c r="S26" s="396">
        <v>3980381</v>
      </c>
      <c r="T26" s="261">
        <v>100</v>
      </c>
      <c r="U26" s="394" t="s">
        <v>146</v>
      </c>
      <c r="V26" s="395"/>
      <c r="W26" s="395"/>
      <c r="X26" s="395"/>
      <c r="Y26" s="395"/>
      <c r="Z26" s="396">
        <f>Z12+Z13+Z15+Z16+Z17+Z23+Z24+Z25</f>
        <v>0</v>
      </c>
      <c r="AA26" s="259" t="e">
        <f>AA12+AA13+AA15+AA16+AA17+AA23+AA24+AA25</f>
        <v>#DIV/0!</v>
      </c>
      <c r="AB26" s="396">
        <v>1493579</v>
      </c>
      <c r="AC26" s="260">
        <v>100</v>
      </c>
      <c r="AD26" s="396">
        <v>1803353</v>
      </c>
      <c r="AE26" s="259">
        <v>100</v>
      </c>
      <c r="AF26" s="396">
        <v>8232843</v>
      </c>
      <c r="AG26" s="260">
        <v>100</v>
      </c>
      <c r="AH26" s="396">
        <v>2511482</v>
      </c>
      <c r="AI26" s="259">
        <v>100</v>
      </c>
      <c r="AJ26" s="528">
        <v>64253603</v>
      </c>
      <c r="AK26" s="261">
        <v>100</v>
      </c>
      <c r="AL26" s="121"/>
      <c r="AM26" s="279"/>
    </row>
  </sheetData>
  <mergeCells count="38">
    <mergeCell ref="W22:Y22"/>
    <mergeCell ref="V24:Y24"/>
    <mergeCell ref="V25:Y25"/>
    <mergeCell ref="W18:Y18"/>
    <mergeCell ref="X19:Y19"/>
    <mergeCell ref="X20:Y20"/>
    <mergeCell ref="X21:Y21"/>
    <mergeCell ref="V14:Y14"/>
    <mergeCell ref="V15:Y15"/>
    <mergeCell ref="V16:Y16"/>
    <mergeCell ref="V17:Y17"/>
    <mergeCell ref="C6:F6"/>
    <mergeCell ref="C14:F14"/>
    <mergeCell ref="C24:F24"/>
    <mergeCell ref="V6:Y6"/>
    <mergeCell ref="W7:Y7"/>
    <mergeCell ref="W8:Y8"/>
    <mergeCell ref="W9:Y9"/>
    <mergeCell ref="W10:Y10"/>
    <mergeCell ref="W11:Y11"/>
    <mergeCell ref="V13:Y13"/>
    <mergeCell ref="C15:F15"/>
    <mergeCell ref="C13:F13"/>
    <mergeCell ref="D7:F7"/>
    <mergeCell ref="D8:F8"/>
    <mergeCell ref="D9:F9"/>
    <mergeCell ref="D10:F10"/>
    <mergeCell ref="D11:F11"/>
    <mergeCell ref="AB4:AC4"/>
    <mergeCell ref="AD4:AE4"/>
    <mergeCell ref="C25:F25"/>
    <mergeCell ref="D22:F22"/>
    <mergeCell ref="E19:F19"/>
    <mergeCell ref="E20:F20"/>
    <mergeCell ref="E21:F21"/>
    <mergeCell ref="D18:F18"/>
    <mergeCell ref="C17:F17"/>
    <mergeCell ref="C16:F16"/>
  </mergeCells>
  <printOptions/>
  <pageMargins left="0.78" right="0.78" top="1" bottom="0.984251968503937" header="0.5118110236220472" footer="0.5118110236220472"/>
  <pageSetup blackAndWhite="1" horizontalDpi="600" verticalDpi="600" orientation="portrait" paperSize="9" scale="95" r:id="rId2"/>
  <colBreaks count="2" manualBreakCount="2">
    <brk id="12" max="25" man="1"/>
    <brk id="20" max="2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15"/>
  <sheetViews>
    <sheetView view="pageBreakPreview" zoomScale="70" zoomScaleSheetLayoutView="70" workbookViewId="0" topLeftCell="A1">
      <pane xSplit="6" ySplit="4" topLeftCell="G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46" sqref="I46"/>
    </sheetView>
  </sheetViews>
  <sheetFormatPr defaultColWidth="8.796875" defaultRowHeight="21.75" customHeight="1"/>
  <cols>
    <col min="1" max="1" width="2.59765625" style="2" customWidth="1"/>
    <col min="2" max="2" width="2.59765625" style="380" customWidth="1"/>
    <col min="3" max="3" width="4.19921875" style="380" customWidth="1"/>
    <col min="4" max="4" width="16.59765625" style="380" customWidth="1"/>
    <col min="5" max="5" width="2.59765625" style="380" customWidth="1"/>
    <col min="6" max="6" width="4.8984375" style="380" customWidth="1"/>
    <col min="7" max="7" width="11.5" style="2" customWidth="1"/>
    <col min="8" max="9" width="11.19921875" style="2" customWidth="1"/>
    <col min="10" max="10" width="11.3984375" style="2" customWidth="1"/>
    <col min="11" max="11" width="11.19921875" style="2" customWidth="1"/>
    <col min="12" max="12" width="12.19921875" style="2" customWidth="1"/>
    <col min="13" max="13" width="12.09765625" style="2" hidden="1" customWidth="1"/>
    <col min="14" max="15" width="12.19921875" style="2" customWidth="1"/>
    <col min="16" max="19" width="12.59765625" style="2" customWidth="1"/>
    <col min="20" max="86" width="10.19921875" style="2" customWidth="1"/>
    <col min="87" max="16384" width="11" style="2" customWidth="1"/>
  </cols>
  <sheetData>
    <row r="1" spans="1:6" ht="16.5" customHeight="1">
      <c r="A1" s="305"/>
      <c r="B1" s="306" t="s">
        <v>484</v>
      </c>
      <c r="C1" s="307"/>
      <c r="D1" s="307"/>
      <c r="E1" s="307"/>
      <c r="F1" s="307"/>
    </row>
    <row r="2" spans="2:19" ht="16.5" customHeight="1" thickBot="1">
      <c r="B2" s="308"/>
      <c r="C2" s="308"/>
      <c r="D2" s="308"/>
      <c r="E2" s="308"/>
      <c r="F2" s="308"/>
      <c r="S2" s="309" t="s">
        <v>485</v>
      </c>
    </row>
    <row r="3" spans="2:19" ht="25.5" customHeight="1">
      <c r="B3" s="310"/>
      <c r="C3" s="311"/>
      <c r="D3" s="311"/>
      <c r="E3" s="311"/>
      <c r="F3" s="312" t="s">
        <v>486</v>
      </c>
      <c r="G3" s="313"/>
      <c r="H3" s="313"/>
      <c r="I3" s="313"/>
      <c r="J3" s="313"/>
      <c r="K3" s="313" t="s">
        <v>227</v>
      </c>
      <c r="L3" s="313"/>
      <c r="M3" s="313"/>
      <c r="N3" s="313"/>
      <c r="O3" s="314" t="s">
        <v>283</v>
      </c>
      <c r="P3" s="313"/>
      <c r="Q3" s="313"/>
      <c r="R3" s="314"/>
      <c r="S3" s="315"/>
    </row>
    <row r="4" spans="2:31" ht="33" customHeight="1">
      <c r="B4" s="316" t="s">
        <v>108</v>
      </c>
      <c r="C4" s="317"/>
      <c r="D4" s="317"/>
      <c r="E4" s="318"/>
      <c r="F4" s="319" t="s">
        <v>284</v>
      </c>
      <c r="G4" s="320" t="s">
        <v>285</v>
      </c>
      <c r="H4" s="321" t="s">
        <v>286</v>
      </c>
      <c r="I4" s="321" t="s">
        <v>287</v>
      </c>
      <c r="J4" s="321" t="s">
        <v>288</v>
      </c>
      <c r="K4" s="321" t="s">
        <v>289</v>
      </c>
      <c r="L4" s="322" t="s">
        <v>201</v>
      </c>
      <c r="M4" s="321" t="s">
        <v>187</v>
      </c>
      <c r="N4" s="321" t="s">
        <v>189</v>
      </c>
      <c r="O4" s="322" t="s">
        <v>215</v>
      </c>
      <c r="P4" s="322" t="s">
        <v>216</v>
      </c>
      <c r="Q4" s="323" t="s">
        <v>190</v>
      </c>
      <c r="R4" s="323" t="s">
        <v>135</v>
      </c>
      <c r="S4" s="324" t="s">
        <v>290</v>
      </c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</row>
    <row r="5" spans="2:31" ht="21.75" customHeight="1">
      <c r="B5" s="326" t="s">
        <v>487</v>
      </c>
      <c r="C5" s="755" t="s">
        <v>488</v>
      </c>
      <c r="D5" s="685"/>
      <c r="E5" s="685"/>
      <c r="F5" s="686"/>
      <c r="G5" s="327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9"/>
      <c r="S5" s="330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</row>
    <row r="6" spans="2:31" ht="21.75" customHeight="1">
      <c r="B6" s="331"/>
      <c r="C6" s="332" t="s">
        <v>109</v>
      </c>
      <c r="D6" s="754" t="s">
        <v>489</v>
      </c>
      <c r="E6" s="690"/>
      <c r="F6" s="333"/>
      <c r="G6" s="334">
        <v>241400</v>
      </c>
      <c r="H6" s="335">
        <v>35000</v>
      </c>
      <c r="I6" s="335">
        <v>58000</v>
      </c>
      <c r="J6" s="335">
        <v>11757900</v>
      </c>
      <c r="K6" s="335">
        <v>220500</v>
      </c>
      <c r="L6" s="335">
        <v>0</v>
      </c>
      <c r="M6" s="335">
        <v>0</v>
      </c>
      <c r="N6" s="335">
        <v>100000</v>
      </c>
      <c r="O6" s="335">
        <v>15600</v>
      </c>
      <c r="P6" s="335">
        <v>0</v>
      </c>
      <c r="Q6" s="335">
        <v>31700</v>
      </c>
      <c r="R6" s="336">
        <v>0</v>
      </c>
      <c r="S6" s="519">
        <v>12460100</v>
      </c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</row>
    <row r="7" spans="2:31" ht="21.75" customHeight="1">
      <c r="B7" s="331"/>
      <c r="C7" s="332" t="s">
        <v>110</v>
      </c>
      <c r="D7" s="754" t="s">
        <v>490</v>
      </c>
      <c r="E7" s="690"/>
      <c r="F7" s="333"/>
      <c r="G7" s="334">
        <v>800296</v>
      </c>
      <c r="H7" s="335">
        <v>400169</v>
      </c>
      <c r="I7" s="335">
        <v>81758</v>
      </c>
      <c r="J7" s="335">
        <v>0</v>
      </c>
      <c r="K7" s="335">
        <v>128067</v>
      </c>
      <c r="L7" s="335">
        <v>0</v>
      </c>
      <c r="M7" s="335">
        <v>0</v>
      </c>
      <c r="N7" s="335">
        <v>210330</v>
      </c>
      <c r="O7" s="335">
        <v>31216</v>
      </c>
      <c r="P7" s="335">
        <v>44643</v>
      </c>
      <c r="Q7" s="335">
        <v>36447</v>
      </c>
      <c r="R7" s="336">
        <v>66000</v>
      </c>
      <c r="S7" s="519">
        <v>1798926</v>
      </c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</row>
    <row r="8" spans="2:31" ht="21.75" customHeight="1">
      <c r="B8" s="331"/>
      <c r="C8" s="332" t="s">
        <v>111</v>
      </c>
      <c r="D8" s="754" t="s">
        <v>491</v>
      </c>
      <c r="E8" s="690"/>
      <c r="F8" s="333"/>
      <c r="G8" s="334">
        <v>0</v>
      </c>
      <c r="H8" s="335">
        <v>0</v>
      </c>
      <c r="I8" s="335">
        <v>0</v>
      </c>
      <c r="J8" s="335">
        <v>0</v>
      </c>
      <c r="K8" s="335">
        <v>0</v>
      </c>
      <c r="L8" s="335">
        <v>0</v>
      </c>
      <c r="M8" s="335">
        <v>0</v>
      </c>
      <c r="N8" s="335">
        <v>0</v>
      </c>
      <c r="O8" s="335">
        <v>0</v>
      </c>
      <c r="P8" s="335">
        <v>0</v>
      </c>
      <c r="Q8" s="335">
        <v>0</v>
      </c>
      <c r="R8" s="336">
        <v>0</v>
      </c>
      <c r="S8" s="519">
        <v>0</v>
      </c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</row>
    <row r="9" spans="2:31" ht="21.75" customHeight="1">
      <c r="B9" s="331"/>
      <c r="C9" s="332" t="s">
        <v>112</v>
      </c>
      <c r="D9" s="754" t="s">
        <v>492</v>
      </c>
      <c r="E9" s="690"/>
      <c r="F9" s="333"/>
      <c r="G9" s="337">
        <v>0</v>
      </c>
      <c r="H9" s="338">
        <v>0</v>
      </c>
      <c r="I9" s="338">
        <v>0</v>
      </c>
      <c r="J9" s="338">
        <v>0</v>
      </c>
      <c r="K9" s="338">
        <v>0</v>
      </c>
      <c r="L9" s="338">
        <v>61677</v>
      </c>
      <c r="M9" s="338">
        <v>0</v>
      </c>
      <c r="N9" s="338">
        <v>0</v>
      </c>
      <c r="O9" s="338">
        <v>0</v>
      </c>
      <c r="P9" s="338">
        <v>0</v>
      </c>
      <c r="Q9" s="338">
        <v>2300</v>
      </c>
      <c r="R9" s="339">
        <v>157000</v>
      </c>
      <c r="S9" s="519">
        <v>220977</v>
      </c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</row>
    <row r="10" spans="2:31" ht="21.75" customHeight="1">
      <c r="B10" s="331"/>
      <c r="C10" s="332" t="s">
        <v>113</v>
      </c>
      <c r="D10" s="754" t="s">
        <v>493</v>
      </c>
      <c r="E10" s="690"/>
      <c r="F10" s="333"/>
      <c r="G10" s="334">
        <v>1494</v>
      </c>
      <c r="H10" s="335">
        <v>0</v>
      </c>
      <c r="I10" s="335">
        <v>0</v>
      </c>
      <c r="J10" s="335">
        <v>717088</v>
      </c>
      <c r="K10" s="335">
        <v>0</v>
      </c>
      <c r="L10" s="335">
        <v>0</v>
      </c>
      <c r="M10" s="335">
        <v>0</v>
      </c>
      <c r="N10" s="335">
        <v>0</v>
      </c>
      <c r="O10" s="335">
        <v>0</v>
      </c>
      <c r="P10" s="335">
        <v>0</v>
      </c>
      <c r="Q10" s="335">
        <v>0</v>
      </c>
      <c r="R10" s="336">
        <v>0</v>
      </c>
      <c r="S10" s="519">
        <v>718582</v>
      </c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</row>
    <row r="11" spans="2:31" ht="21.75" customHeight="1">
      <c r="B11" s="331"/>
      <c r="C11" s="332" t="s">
        <v>114</v>
      </c>
      <c r="D11" s="754" t="s">
        <v>494</v>
      </c>
      <c r="E11" s="690"/>
      <c r="F11" s="333"/>
      <c r="G11" s="334">
        <v>2153</v>
      </c>
      <c r="H11" s="335">
        <v>0</v>
      </c>
      <c r="I11" s="335">
        <v>1223</v>
      </c>
      <c r="J11" s="335">
        <v>2152</v>
      </c>
      <c r="K11" s="335">
        <v>0</v>
      </c>
      <c r="L11" s="335">
        <v>0</v>
      </c>
      <c r="M11" s="335">
        <v>0</v>
      </c>
      <c r="N11" s="335">
        <v>171832</v>
      </c>
      <c r="O11" s="335">
        <v>2160</v>
      </c>
      <c r="P11" s="335">
        <v>1995</v>
      </c>
      <c r="Q11" s="335">
        <v>40251</v>
      </c>
      <c r="R11" s="336"/>
      <c r="S11" s="519">
        <v>221766</v>
      </c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</row>
    <row r="12" spans="2:31" ht="21.75" customHeight="1">
      <c r="B12" s="331"/>
      <c r="C12" s="332" t="s">
        <v>115</v>
      </c>
      <c r="D12" s="754" t="s">
        <v>495</v>
      </c>
      <c r="E12" s="690"/>
      <c r="F12" s="333"/>
      <c r="G12" s="334">
        <v>0</v>
      </c>
      <c r="H12" s="335">
        <v>0</v>
      </c>
      <c r="I12" s="335">
        <v>0</v>
      </c>
      <c r="J12" s="335">
        <v>0</v>
      </c>
      <c r="K12" s="335">
        <v>0</v>
      </c>
      <c r="L12" s="335">
        <v>0</v>
      </c>
      <c r="M12" s="335">
        <v>0</v>
      </c>
      <c r="N12" s="335">
        <v>0</v>
      </c>
      <c r="O12" s="335">
        <v>0</v>
      </c>
      <c r="P12" s="335">
        <v>0</v>
      </c>
      <c r="Q12" s="335">
        <v>0</v>
      </c>
      <c r="R12" s="336">
        <v>0</v>
      </c>
      <c r="S12" s="519">
        <v>0</v>
      </c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</row>
    <row r="13" spans="2:31" ht="21.75" customHeight="1">
      <c r="B13" s="331"/>
      <c r="C13" s="332" t="s">
        <v>496</v>
      </c>
      <c r="D13" s="754" t="s">
        <v>317</v>
      </c>
      <c r="E13" s="690"/>
      <c r="F13" s="333"/>
      <c r="G13" s="334">
        <v>0</v>
      </c>
      <c r="H13" s="335">
        <v>1972</v>
      </c>
      <c r="I13" s="335">
        <v>1095</v>
      </c>
      <c r="J13" s="335">
        <v>0</v>
      </c>
      <c r="K13" s="335">
        <v>1270</v>
      </c>
      <c r="L13" s="335">
        <v>0</v>
      </c>
      <c r="M13" s="335">
        <v>0</v>
      </c>
      <c r="N13" s="335">
        <v>0</v>
      </c>
      <c r="O13" s="335">
        <v>750</v>
      </c>
      <c r="P13" s="335">
        <v>0</v>
      </c>
      <c r="Q13" s="335">
        <v>3000105</v>
      </c>
      <c r="R13" s="336">
        <v>1760</v>
      </c>
      <c r="S13" s="519">
        <v>3006952</v>
      </c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</row>
    <row r="14" spans="2:31" ht="21.75" customHeight="1">
      <c r="B14" s="340"/>
      <c r="C14" s="341" t="s">
        <v>291</v>
      </c>
      <c r="D14" s="342"/>
      <c r="E14" s="342"/>
      <c r="F14" s="343" t="s">
        <v>116</v>
      </c>
      <c r="G14" s="334">
        <v>1045343</v>
      </c>
      <c r="H14" s="335">
        <v>437141</v>
      </c>
      <c r="I14" s="335">
        <v>142076</v>
      </c>
      <c r="J14" s="335">
        <v>12477140</v>
      </c>
      <c r="K14" s="335">
        <v>349837</v>
      </c>
      <c r="L14" s="335">
        <v>61677</v>
      </c>
      <c r="M14" s="335">
        <v>0</v>
      </c>
      <c r="N14" s="335">
        <v>482162</v>
      </c>
      <c r="O14" s="335">
        <v>49726</v>
      </c>
      <c r="P14" s="335">
        <v>46638</v>
      </c>
      <c r="Q14" s="335">
        <v>3110803</v>
      </c>
      <c r="R14" s="336">
        <v>224760</v>
      </c>
      <c r="S14" s="519">
        <v>18427303</v>
      </c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</row>
    <row r="15" spans="2:31" ht="30" customHeight="1">
      <c r="B15" s="344"/>
      <c r="C15" s="332" t="s">
        <v>117</v>
      </c>
      <c r="D15" s="756" t="s">
        <v>172</v>
      </c>
      <c r="E15" s="756"/>
      <c r="F15" s="343" t="s">
        <v>292</v>
      </c>
      <c r="G15" s="345">
        <v>0</v>
      </c>
      <c r="H15" s="346">
        <v>0</v>
      </c>
      <c r="I15" s="346">
        <v>0</v>
      </c>
      <c r="J15" s="346">
        <v>0</v>
      </c>
      <c r="K15" s="335">
        <v>0</v>
      </c>
      <c r="L15" s="335">
        <v>0</v>
      </c>
      <c r="M15" s="346">
        <v>0</v>
      </c>
      <c r="N15" s="346">
        <v>0</v>
      </c>
      <c r="O15" s="346">
        <v>0</v>
      </c>
      <c r="P15" s="346">
        <v>0</v>
      </c>
      <c r="Q15" s="346">
        <v>0</v>
      </c>
      <c r="R15" s="347">
        <v>0</v>
      </c>
      <c r="S15" s="519">
        <v>0</v>
      </c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</row>
    <row r="16" spans="2:31" ht="30" customHeight="1">
      <c r="B16" s="348"/>
      <c r="C16" s="332" t="s">
        <v>293</v>
      </c>
      <c r="D16" s="752" t="s">
        <v>173</v>
      </c>
      <c r="E16" s="753"/>
      <c r="F16" s="333" t="s">
        <v>294</v>
      </c>
      <c r="G16" s="345">
        <v>0</v>
      </c>
      <c r="H16" s="346">
        <v>0</v>
      </c>
      <c r="I16" s="346">
        <v>0</v>
      </c>
      <c r="J16" s="346">
        <v>0</v>
      </c>
      <c r="K16" s="335">
        <v>0</v>
      </c>
      <c r="L16" s="346">
        <v>0</v>
      </c>
      <c r="M16" s="346">
        <v>0</v>
      </c>
      <c r="N16" s="346">
        <v>0</v>
      </c>
      <c r="O16" s="346">
        <v>0</v>
      </c>
      <c r="P16" s="346">
        <v>0</v>
      </c>
      <c r="Q16" s="346">
        <v>0</v>
      </c>
      <c r="R16" s="347">
        <v>0</v>
      </c>
      <c r="S16" s="519">
        <v>0</v>
      </c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</row>
    <row r="17" spans="2:31" ht="21.75" customHeight="1">
      <c r="B17" s="340" t="s">
        <v>295</v>
      </c>
      <c r="C17" s="332"/>
      <c r="D17" s="332"/>
      <c r="E17" s="332"/>
      <c r="F17" s="333" t="s">
        <v>296</v>
      </c>
      <c r="G17" s="346">
        <v>1045343</v>
      </c>
      <c r="H17" s="346">
        <v>437141</v>
      </c>
      <c r="I17" s="346">
        <v>142076</v>
      </c>
      <c r="J17" s="346">
        <v>12477140</v>
      </c>
      <c r="K17" s="346">
        <v>349837</v>
      </c>
      <c r="L17" s="346">
        <v>61677</v>
      </c>
      <c r="M17" s="346">
        <v>0</v>
      </c>
      <c r="N17" s="346">
        <v>482162</v>
      </c>
      <c r="O17" s="346">
        <v>49726</v>
      </c>
      <c r="P17" s="346">
        <v>46638</v>
      </c>
      <c r="Q17" s="346">
        <v>3110803</v>
      </c>
      <c r="R17" s="346">
        <v>224760</v>
      </c>
      <c r="S17" s="520">
        <v>18427303</v>
      </c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</row>
    <row r="18" spans="2:19" ht="21.75" customHeight="1">
      <c r="B18" s="344" t="s">
        <v>297</v>
      </c>
      <c r="C18" s="754" t="s">
        <v>298</v>
      </c>
      <c r="D18" s="690"/>
      <c r="E18" s="690"/>
      <c r="F18" s="667"/>
      <c r="G18" s="334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6"/>
      <c r="S18" s="519"/>
    </row>
    <row r="19" spans="2:19" ht="23.25" customHeight="1">
      <c r="B19" s="344"/>
      <c r="C19" s="332" t="s">
        <v>299</v>
      </c>
      <c r="D19" s="754" t="s">
        <v>300</v>
      </c>
      <c r="E19" s="690"/>
      <c r="F19" s="333"/>
      <c r="G19" s="334">
        <v>199931</v>
      </c>
      <c r="H19" s="335">
        <v>35028</v>
      </c>
      <c r="I19" s="335">
        <v>132688</v>
      </c>
      <c r="J19" s="335">
        <v>11955132</v>
      </c>
      <c r="K19" s="335">
        <v>287973</v>
      </c>
      <c r="L19" s="335">
        <v>37666</v>
      </c>
      <c r="M19" s="335">
        <v>0</v>
      </c>
      <c r="N19" s="335">
        <v>334379</v>
      </c>
      <c r="O19" s="335">
        <v>19592</v>
      </c>
      <c r="P19" s="335">
        <v>15112</v>
      </c>
      <c r="Q19" s="335">
        <v>183541</v>
      </c>
      <c r="R19" s="336">
        <v>78293</v>
      </c>
      <c r="S19" s="519">
        <v>13279335</v>
      </c>
    </row>
    <row r="20" spans="2:19" ht="23.25" customHeight="1">
      <c r="B20" s="331"/>
      <c r="C20" s="349"/>
      <c r="D20" s="332" t="s">
        <v>301</v>
      </c>
      <c r="E20" s="349"/>
      <c r="F20" s="333"/>
      <c r="G20" s="334">
        <v>0</v>
      </c>
      <c r="H20" s="335">
        <v>0</v>
      </c>
      <c r="I20" s="335">
        <v>0</v>
      </c>
      <c r="J20" s="335">
        <v>0</v>
      </c>
      <c r="K20" s="335">
        <v>0</v>
      </c>
      <c r="L20" s="335">
        <v>0</v>
      </c>
      <c r="M20" s="335">
        <v>0</v>
      </c>
      <c r="N20" s="335">
        <v>0</v>
      </c>
      <c r="O20" s="335">
        <v>0</v>
      </c>
      <c r="P20" s="335">
        <v>0</v>
      </c>
      <c r="Q20" s="335">
        <v>0</v>
      </c>
      <c r="R20" s="336">
        <v>0</v>
      </c>
      <c r="S20" s="519">
        <v>0</v>
      </c>
    </row>
    <row r="21" spans="2:19" ht="23.25" customHeight="1">
      <c r="B21" s="331"/>
      <c r="C21" s="332" t="s">
        <v>302</v>
      </c>
      <c r="D21" s="754" t="s">
        <v>303</v>
      </c>
      <c r="E21" s="690"/>
      <c r="F21" s="333"/>
      <c r="G21" s="334">
        <v>928065</v>
      </c>
      <c r="H21" s="335">
        <v>593145</v>
      </c>
      <c r="I21" s="335">
        <v>534940</v>
      </c>
      <c r="J21" s="335">
        <v>876870</v>
      </c>
      <c r="K21" s="335">
        <v>142849</v>
      </c>
      <c r="L21" s="335">
        <v>87500</v>
      </c>
      <c r="M21" s="335">
        <v>0</v>
      </c>
      <c r="N21" s="335">
        <v>190154</v>
      </c>
      <c r="O21" s="335">
        <v>57261</v>
      </c>
      <c r="P21" s="335">
        <v>105738</v>
      </c>
      <c r="Q21" s="335">
        <v>169052</v>
      </c>
      <c r="R21" s="336">
        <v>193230</v>
      </c>
      <c r="S21" s="519">
        <v>3878804</v>
      </c>
    </row>
    <row r="22" spans="2:19" s="356" customFormat="1" ht="23.25" customHeight="1">
      <c r="B22" s="350"/>
      <c r="C22" s="351" t="s">
        <v>304</v>
      </c>
      <c r="D22" s="752" t="s">
        <v>305</v>
      </c>
      <c r="E22" s="753"/>
      <c r="F22" s="352"/>
      <c r="G22" s="353">
        <v>128000</v>
      </c>
      <c r="H22" s="354">
        <v>100000</v>
      </c>
      <c r="I22" s="354">
        <v>0</v>
      </c>
      <c r="J22" s="354">
        <v>850000</v>
      </c>
      <c r="K22" s="354">
        <v>0</v>
      </c>
      <c r="L22" s="354">
        <v>0</v>
      </c>
      <c r="M22" s="354">
        <v>0</v>
      </c>
      <c r="N22" s="354">
        <v>0</v>
      </c>
      <c r="O22" s="354">
        <v>0</v>
      </c>
      <c r="P22" s="354">
        <v>0</v>
      </c>
      <c r="Q22" s="354">
        <v>0</v>
      </c>
      <c r="R22" s="355">
        <v>0</v>
      </c>
      <c r="S22" s="521">
        <v>1078000</v>
      </c>
    </row>
    <row r="23" spans="2:19" s="356" customFormat="1" ht="23.25" customHeight="1">
      <c r="B23" s="357"/>
      <c r="C23" s="351" t="s">
        <v>306</v>
      </c>
      <c r="D23" s="757" t="s">
        <v>307</v>
      </c>
      <c r="E23" s="758"/>
      <c r="F23" s="358"/>
      <c r="G23" s="353">
        <v>0</v>
      </c>
      <c r="H23" s="354">
        <v>0</v>
      </c>
      <c r="I23" s="354">
        <v>0</v>
      </c>
      <c r="J23" s="354">
        <v>0</v>
      </c>
      <c r="K23" s="354">
        <v>0</v>
      </c>
      <c r="L23" s="354">
        <v>0</v>
      </c>
      <c r="M23" s="354">
        <v>0</v>
      </c>
      <c r="N23" s="354">
        <v>0</v>
      </c>
      <c r="O23" s="354">
        <v>0</v>
      </c>
      <c r="P23" s="354">
        <v>0</v>
      </c>
      <c r="Q23" s="354">
        <v>0</v>
      </c>
      <c r="R23" s="355">
        <v>0</v>
      </c>
      <c r="S23" s="521">
        <v>0</v>
      </c>
    </row>
    <row r="24" spans="2:19" s="356" customFormat="1" ht="23.25" customHeight="1">
      <c r="B24" s="357"/>
      <c r="C24" s="351" t="s">
        <v>308</v>
      </c>
      <c r="D24" s="757" t="s">
        <v>309</v>
      </c>
      <c r="E24" s="758"/>
      <c r="F24" s="358"/>
      <c r="G24" s="359"/>
      <c r="H24" s="360">
        <v>6975</v>
      </c>
      <c r="I24" s="360">
        <v>0</v>
      </c>
      <c r="J24" s="360">
        <v>27274</v>
      </c>
      <c r="K24" s="360">
        <v>3672</v>
      </c>
      <c r="L24" s="360">
        <v>0</v>
      </c>
      <c r="M24" s="360">
        <v>0</v>
      </c>
      <c r="N24" s="360">
        <v>37660</v>
      </c>
      <c r="O24" s="360">
        <v>0</v>
      </c>
      <c r="P24" s="360">
        <v>0</v>
      </c>
      <c r="Q24" s="360">
        <v>2999981</v>
      </c>
      <c r="R24" s="361">
        <v>3280</v>
      </c>
      <c r="S24" s="522">
        <v>3078842</v>
      </c>
    </row>
    <row r="25" spans="2:19" s="356" customFormat="1" ht="23.25" customHeight="1">
      <c r="B25" s="362"/>
      <c r="C25" s="363" t="s">
        <v>291</v>
      </c>
      <c r="D25" s="364"/>
      <c r="E25" s="364"/>
      <c r="F25" s="358" t="s">
        <v>118</v>
      </c>
      <c r="G25" s="359">
        <v>1255996</v>
      </c>
      <c r="H25" s="360">
        <v>735148</v>
      </c>
      <c r="I25" s="360">
        <v>667628</v>
      </c>
      <c r="J25" s="360">
        <v>13709276</v>
      </c>
      <c r="K25" s="360">
        <v>434494</v>
      </c>
      <c r="L25" s="360">
        <v>125166</v>
      </c>
      <c r="M25" s="360">
        <v>0</v>
      </c>
      <c r="N25" s="360">
        <v>562193</v>
      </c>
      <c r="O25" s="360">
        <v>76853</v>
      </c>
      <c r="P25" s="360">
        <v>120850</v>
      </c>
      <c r="Q25" s="360">
        <v>3352574</v>
      </c>
      <c r="R25" s="361">
        <v>274803</v>
      </c>
      <c r="S25" s="522">
        <v>21314981</v>
      </c>
    </row>
    <row r="26" spans="2:19" ht="21.75" customHeight="1">
      <c r="B26" s="365" t="s">
        <v>119</v>
      </c>
      <c r="C26" s="759" t="s">
        <v>120</v>
      </c>
      <c r="D26" s="760"/>
      <c r="E26" s="760"/>
      <c r="F26" s="761"/>
      <c r="G26" s="334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6"/>
      <c r="S26" s="519"/>
    </row>
    <row r="27" spans="2:19" ht="21.75" customHeight="1">
      <c r="B27" s="366"/>
      <c r="C27" s="762" t="s">
        <v>121</v>
      </c>
      <c r="D27" s="762"/>
      <c r="E27" s="367"/>
      <c r="F27" s="368" t="s">
        <v>122</v>
      </c>
      <c r="G27" s="334">
        <v>210653</v>
      </c>
      <c r="H27" s="335">
        <v>298007</v>
      </c>
      <c r="I27" s="335">
        <v>525552</v>
      </c>
      <c r="J27" s="335">
        <v>1232136</v>
      </c>
      <c r="K27" s="335">
        <v>84657</v>
      </c>
      <c r="L27" s="335">
        <v>63489</v>
      </c>
      <c r="M27" s="335">
        <v>0</v>
      </c>
      <c r="N27" s="335">
        <v>80031</v>
      </c>
      <c r="O27" s="335">
        <v>27127</v>
      </c>
      <c r="P27" s="335">
        <v>74212</v>
      </c>
      <c r="Q27" s="335">
        <v>241771</v>
      </c>
      <c r="R27" s="336">
        <v>50043</v>
      </c>
      <c r="S27" s="519">
        <v>2887678</v>
      </c>
    </row>
    <row r="28" spans="2:19" ht="22.5" customHeight="1">
      <c r="B28" s="344" t="s">
        <v>123</v>
      </c>
      <c r="C28" s="754" t="s">
        <v>310</v>
      </c>
      <c r="D28" s="754"/>
      <c r="E28" s="754"/>
      <c r="F28" s="369"/>
      <c r="G28" s="334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6"/>
      <c r="S28" s="519">
        <v>0</v>
      </c>
    </row>
    <row r="29" spans="2:19" ht="22.5" customHeight="1">
      <c r="B29" s="344"/>
      <c r="C29" s="332" t="s">
        <v>109</v>
      </c>
      <c r="D29" s="332" t="s">
        <v>311</v>
      </c>
      <c r="E29" s="332"/>
      <c r="F29" s="343"/>
      <c r="G29" s="334">
        <v>82912</v>
      </c>
      <c r="H29" s="335">
        <v>0</v>
      </c>
      <c r="I29" s="335">
        <v>525552</v>
      </c>
      <c r="J29" s="335">
        <v>232014</v>
      </c>
      <c r="K29" s="335">
        <v>84657</v>
      </c>
      <c r="L29" s="335">
        <v>61696</v>
      </c>
      <c r="M29" s="335">
        <v>0</v>
      </c>
      <c r="N29" s="335">
        <v>0</v>
      </c>
      <c r="O29" s="335">
        <v>27067</v>
      </c>
      <c r="P29" s="335">
        <v>74192</v>
      </c>
      <c r="Q29" s="335">
        <v>239771</v>
      </c>
      <c r="R29" s="336">
        <v>5966</v>
      </c>
      <c r="S29" s="519">
        <v>1333827</v>
      </c>
    </row>
    <row r="30" spans="2:19" ht="22.5" customHeight="1">
      <c r="B30" s="331"/>
      <c r="C30" s="332" t="s">
        <v>110</v>
      </c>
      <c r="D30" s="332" t="s">
        <v>312</v>
      </c>
      <c r="E30" s="349"/>
      <c r="F30" s="333"/>
      <c r="G30" s="334">
        <v>127238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5">
        <v>0</v>
      </c>
      <c r="O30" s="335">
        <v>0</v>
      </c>
      <c r="P30" s="335">
        <v>0</v>
      </c>
      <c r="Q30" s="335">
        <v>0</v>
      </c>
      <c r="R30" s="336">
        <v>43911</v>
      </c>
      <c r="S30" s="519">
        <v>171149</v>
      </c>
    </row>
    <row r="31" spans="2:19" ht="22.5" customHeight="1">
      <c r="B31" s="331"/>
      <c r="C31" s="332" t="s">
        <v>111</v>
      </c>
      <c r="D31" s="332" t="s">
        <v>313</v>
      </c>
      <c r="E31" s="349"/>
      <c r="F31" s="333"/>
      <c r="G31" s="334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6">
        <v>0</v>
      </c>
      <c r="S31" s="519">
        <v>0</v>
      </c>
    </row>
    <row r="32" spans="2:19" ht="22.5" customHeight="1">
      <c r="B32" s="331"/>
      <c r="C32" s="332" t="s">
        <v>112</v>
      </c>
      <c r="D32" s="332" t="s">
        <v>314</v>
      </c>
      <c r="E32" s="349"/>
      <c r="F32" s="333"/>
      <c r="G32" s="334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6">
        <v>0</v>
      </c>
      <c r="S32" s="519">
        <v>0</v>
      </c>
    </row>
    <row r="33" spans="2:19" ht="22.5" customHeight="1">
      <c r="B33" s="344"/>
      <c r="C33" s="332" t="s">
        <v>113</v>
      </c>
      <c r="D33" s="332" t="s">
        <v>315</v>
      </c>
      <c r="E33" s="332"/>
      <c r="F33" s="343"/>
      <c r="G33" s="334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2000</v>
      </c>
      <c r="R33" s="336">
        <v>0</v>
      </c>
      <c r="S33" s="519">
        <v>2000</v>
      </c>
    </row>
    <row r="34" spans="2:19" ht="22.5" customHeight="1">
      <c r="B34" s="331"/>
      <c r="C34" s="332" t="s">
        <v>114</v>
      </c>
      <c r="D34" s="754" t="s">
        <v>316</v>
      </c>
      <c r="E34" s="690"/>
      <c r="F34" s="333"/>
      <c r="G34" s="334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335">
        <v>0</v>
      </c>
      <c r="P34" s="335">
        <v>0</v>
      </c>
      <c r="Q34" s="335">
        <v>0</v>
      </c>
      <c r="R34" s="336">
        <v>0</v>
      </c>
      <c r="S34" s="519">
        <v>0</v>
      </c>
    </row>
    <row r="35" spans="2:19" ht="22.5" customHeight="1">
      <c r="B35" s="331"/>
      <c r="C35" s="332" t="s">
        <v>115</v>
      </c>
      <c r="D35" s="754" t="s">
        <v>317</v>
      </c>
      <c r="E35" s="690"/>
      <c r="F35" s="333"/>
      <c r="G35" s="334">
        <v>503</v>
      </c>
      <c r="H35" s="335">
        <v>298007</v>
      </c>
      <c r="I35" s="335">
        <v>0</v>
      </c>
      <c r="J35" s="335">
        <v>1000122</v>
      </c>
      <c r="K35" s="335">
        <v>0</v>
      </c>
      <c r="L35" s="335">
        <v>1793</v>
      </c>
      <c r="M35" s="335">
        <v>0</v>
      </c>
      <c r="N35" s="335">
        <v>80031</v>
      </c>
      <c r="O35" s="335">
        <v>60</v>
      </c>
      <c r="P35" s="335">
        <v>20</v>
      </c>
      <c r="Q35" s="335">
        <v>0</v>
      </c>
      <c r="R35" s="336">
        <v>166</v>
      </c>
      <c r="S35" s="519">
        <v>1380702</v>
      </c>
    </row>
    <row r="36" spans="2:19" ht="21.75" customHeight="1">
      <c r="B36" s="340"/>
      <c r="C36" s="341" t="s">
        <v>291</v>
      </c>
      <c r="D36" s="342"/>
      <c r="E36" s="342"/>
      <c r="F36" s="333" t="s">
        <v>124</v>
      </c>
      <c r="G36" s="334">
        <v>210653</v>
      </c>
      <c r="H36" s="335">
        <v>298007</v>
      </c>
      <c r="I36" s="335">
        <v>525552</v>
      </c>
      <c r="J36" s="335">
        <v>1232136</v>
      </c>
      <c r="K36" s="335">
        <v>84657</v>
      </c>
      <c r="L36" s="335">
        <v>63489</v>
      </c>
      <c r="M36" s="335">
        <v>0</v>
      </c>
      <c r="N36" s="335">
        <v>80031</v>
      </c>
      <c r="O36" s="335">
        <v>27127</v>
      </c>
      <c r="P36" s="335">
        <v>74212</v>
      </c>
      <c r="Q36" s="335">
        <v>241771</v>
      </c>
      <c r="R36" s="336">
        <v>50043</v>
      </c>
      <c r="S36" s="519">
        <v>2887678</v>
      </c>
    </row>
    <row r="37" spans="2:19" ht="21.75" customHeight="1">
      <c r="B37" s="344" t="s">
        <v>125</v>
      </c>
      <c r="C37" s="370" t="s">
        <v>126</v>
      </c>
      <c r="D37" s="371"/>
      <c r="E37" s="371"/>
      <c r="F37" s="372" t="s">
        <v>127</v>
      </c>
      <c r="G37" s="334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6">
        <v>0</v>
      </c>
      <c r="S37" s="519">
        <v>0</v>
      </c>
    </row>
    <row r="38" spans="2:19" ht="21.75" customHeight="1">
      <c r="B38" s="344" t="s">
        <v>128</v>
      </c>
      <c r="C38" s="370" t="s">
        <v>129</v>
      </c>
      <c r="D38" s="371"/>
      <c r="E38" s="371"/>
      <c r="F38" s="372"/>
      <c r="G38" s="523">
        <v>0</v>
      </c>
      <c r="H38" s="524">
        <v>0</v>
      </c>
      <c r="I38" s="524">
        <v>0</v>
      </c>
      <c r="J38" s="524">
        <v>0</v>
      </c>
      <c r="K38" s="524">
        <v>0</v>
      </c>
      <c r="L38" s="524">
        <v>0</v>
      </c>
      <c r="M38" s="524" t="e">
        <v>#DIV/0!</v>
      </c>
      <c r="N38" s="524">
        <v>0</v>
      </c>
      <c r="O38" s="524">
        <v>0</v>
      </c>
      <c r="P38" s="524">
        <v>0</v>
      </c>
      <c r="Q38" s="524">
        <v>0</v>
      </c>
      <c r="R38" s="524">
        <v>0</v>
      </c>
      <c r="S38" s="525">
        <v>0</v>
      </c>
    </row>
    <row r="39" spans="2:19" ht="30" customHeight="1" thickBot="1">
      <c r="B39" s="373" t="s">
        <v>130</v>
      </c>
      <c r="C39" s="749" t="s">
        <v>318</v>
      </c>
      <c r="D39" s="750"/>
      <c r="E39" s="750"/>
      <c r="F39" s="751"/>
      <c r="G39" s="374">
        <v>0</v>
      </c>
      <c r="H39" s="375">
        <v>0</v>
      </c>
      <c r="I39" s="375">
        <v>0</v>
      </c>
      <c r="J39" s="375">
        <v>0</v>
      </c>
      <c r="K39" s="376">
        <v>0</v>
      </c>
      <c r="L39" s="375">
        <v>0</v>
      </c>
      <c r="M39" s="375">
        <v>0</v>
      </c>
      <c r="N39" s="375">
        <v>0</v>
      </c>
      <c r="O39" s="375">
        <v>0</v>
      </c>
      <c r="P39" s="375">
        <v>0</v>
      </c>
      <c r="Q39" s="375">
        <v>0</v>
      </c>
      <c r="R39" s="377">
        <v>0</v>
      </c>
      <c r="S39" s="526">
        <v>0</v>
      </c>
    </row>
    <row r="40" spans="2:6" ht="21.75" customHeight="1">
      <c r="B40" s="378"/>
      <c r="C40" s="378"/>
      <c r="D40" s="378"/>
      <c r="E40" s="378"/>
      <c r="F40" s="378"/>
    </row>
    <row r="41" spans="2:6" ht="21.75" customHeight="1">
      <c r="B41" s="379"/>
      <c r="C41" s="379"/>
      <c r="D41" s="379"/>
      <c r="E41" s="379"/>
      <c r="F41" s="379"/>
    </row>
    <row r="42" spans="2:6" ht="21.75" customHeight="1">
      <c r="B42" s="379"/>
      <c r="C42" s="379"/>
      <c r="D42" s="379"/>
      <c r="E42" s="379"/>
      <c r="F42" s="379"/>
    </row>
    <row r="43" spans="2:6" ht="21.75" customHeight="1">
      <c r="B43" s="379"/>
      <c r="C43" s="379"/>
      <c r="D43" s="379"/>
      <c r="E43" s="379"/>
      <c r="F43" s="379"/>
    </row>
    <row r="44" spans="2:6" ht="21.75" customHeight="1">
      <c r="B44" s="379"/>
      <c r="C44" s="379"/>
      <c r="D44" s="379"/>
      <c r="E44" s="379"/>
      <c r="F44" s="379"/>
    </row>
    <row r="45" spans="2:6" ht="21.75" customHeight="1">
      <c r="B45" s="379"/>
      <c r="C45" s="379"/>
      <c r="D45" s="379"/>
      <c r="E45" s="379"/>
      <c r="F45" s="379"/>
    </row>
    <row r="46" spans="2:6" ht="21.75" customHeight="1">
      <c r="B46" s="379"/>
      <c r="C46" s="379"/>
      <c r="D46" s="379"/>
      <c r="E46" s="379"/>
      <c r="F46" s="379"/>
    </row>
    <row r="47" spans="2:6" ht="21.75" customHeight="1">
      <c r="B47" s="379"/>
      <c r="C47" s="379"/>
      <c r="D47" s="379"/>
      <c r="E47" s="379"/>
      <c r="F47" s="379"/>
    </row>
    <row r="48" spans="2:6" ht="21.75" customHeight="1">
      <c r="B48" s="379"/>
      <c r="C48" s="379"/>
      <c r="D48" s="379"/>
      <c r="E48" s="379"/>
      <c r="F48" s="379"/>
    </row>
    <row r="49" spans="2:6" ht="21.75" customHeight="1">
      <c r="B49" s="379"/>
      <c r="C49" s="379"/>
      <c r="D49" s="379"/>
      <c r="E49" s="379"/>
      <c r="F49" s="379"/>
    </row>
    <row r="50" spans="2:6" ht="21.75" customHeight="1">
      <c r="B50" s="379"/>
      <c r="C50" s="379"/>
      <c r="D50" s="379"/>
      <c r="E50" s="379"/>
      <c r="F50" s="379"/>
    </row>
    <row r="51" spans="2:6" ht="21.75" customHeight="1">
      <c r="B51" s="379"/>
      <c r="C51" s="379"/>
      <c r="D51" s="379"/>
      <c r="E51" s="379"/>
      <c r="F51" s="379"/>
    </row>
    <row r="52" spans="2:6" ht="21.75" customHeight="1">
      <c r="B52" s="379"/>
      <c r="C52" s="379"/>
      <c r="D52" s="379"/>
      <c r="E52" s="379"/>
      <c r="F52" s="379"/>
    </row>
    <row r="53" spans="2:6" ht="21.75" customHeight="1">
      <c r="B53" s="379"/>
      <c r="C53" s="379"/>
      <c r="D53" s="379"/>
      <c r="E53" s="379"/>
      <c r="F53" s="379"/>
    </row>
    <row r="54" spans="2:6" ht="21.75" customHeight="1">
      <c r="B54" s="379"/>
      <c r="C54" s="379"/>
      <c r="D54" s="379"/>
      <c r="E54" s="379"/>
      <c r="F54" s="379"/>
    </row>
    <row r="55" spans="2:6" ht="21.75" customHeight="1">
      <c r="B55" s="379"/>
      <c r="C55" s="379"/>
      <c r="D55" s="379"/>
      <c r="E55" s="379"/>
      <c r="F55" s="379"/>
    </row>
    <row r="56" spans="2:6" ht="21.75" customHeight="1">
      <c r="B56" s="379"/>
      <c r="C56" s="379"/>
      <c r="D56" s="379"/>
      <c r="E56" s="379"/>
      <c r="F56" s="379"/>
    </row>
    <row r="57" spans="2:6" ht="21.75" customHeight="1">
      <c r="B57" s="379"/>
      <c r="C57" s="379"/>
      <c r="D57" s="379"/>
      <c r="E57" s="379"/>
      <c r="F57" s="379"/>
    </row>
    <row r="58" spans="2:6" ht="21.75" customHeight="1">
      <c r="B58" s="379"/>
      <c r="C58" s="379"/>
      <c r="D58" s="379"/>
      <c r="E58" s="379"/>
      <c r="F58" s="379"/>
    </row>
    <row r="59" spans="2:6" ht="21.75" customHeight="1">
      <c r="B59" s="379"/>
      <c r="C59" s="379"/>
      <c r="D59" s="379"/>
      <c r="E59" s="379"/>
      <c r="F59" s="379"/>
    </row>
    <row r="60" spans="2:6" ht="21.75" customHeight="1">
      <c r="B60" s="379"/>
      <c r="C60" s="379"/>
      <c r="D60" s="379"/>
      <c r="E60" s="379"/>
      <c r="F60" s="379"/>
    </row>
    <row r="61" spans="2:6" ht="21.75" customHeight="1">
      <c r="B61" s="379"/>
      <c r="C61" s="379"/>
      <c r="D61" s="379"/>
      <c r="E61" s="379"/>
      <c r="F61" s="379"/>
    </row>
    <row r="62" spans="2:6" ht="21.75" customHeight="1">
      <c r="B62" s="379"/>
      <c r="C62" s="379"/>
      <c r="D62" s="379"/>
      <c r="E62" s="379"/>
      <c r="F62" s="379"/>
    </row>
    <row r="63" spans="2:6" ht="21.75" customHeight="1">
      <c r="B63" s="379"/>
      <c r="C63" s="379"/>
      <c r="D63" s="379"/>
      <c r="E63" s="379"/>
      <c r="F63" s="379"/>
    </row>
    <row r="64" spans="2:6" ht="21.75" customHeight="1">
      <c r="B64" s="379"/>
      <c r="C64" s="379"/>
      <c r="D64" s="379"/>
      <c r="E64" s="379"/>
      <c r="F64" s="379"/>
    </row>
    <row r="65" spans="2:6" ht="21.75" customHeight="1">
      <c r="B65" s="379"/>
      <c r="C65" s="379"/>
      <c r="D65" s="379"/>
      <c r="E65" s="379"/>
      <c r="F65" s="379"/>
    </row>
    <row r="66" spans="2:6" ht="21.75" customHeight="1">
      <c r="B66" s="379"/>
      <c r="C66" s="379"/>
      <c r="D66" s="379"/>
      <c r="E66" s="379"/>
      <c r="F66" s="379"/>
    </row>
    <row r="67" spans="2:6" ht="21.75" customHeight="1">
      <c r="B67" s="379"/>
      <c r="C67" s="379"/>
      <c r="D67" s="379"/>
      <c r="E67" s="379"/>
      <c r="F67" s="379"/>
    </row>
    <row r="68" spans="2:6" ht="21.75" customHeight="1">
      <c r="B68" s="379"/>
      <c r="C68" s="379"/>
      <c r="D68" s="379"/>
      <c r="E68" s="379"/>
      <c r="F68" s="379"/>
    </row>
    <row r="69" spans="2:6" ht="21.75" customHeight="1">
      <c r="B69" s="379"/>
      <c r="C69" s="379"/>
      <c r="D69" s="379"/>
      <c r="E69" s="379"/>
      <c r="F69" s="379"/>
    </row>
    <row r="70" spans="2:6" ht="21.75" customHeight="1">
      <c r="B70" s="379"/>
      <c r="C70" s="379"/>
      <c r="D70" s="379"/>
      <c r="E70" s="379"/>
      <c r="F70" s="379"/>
    </row>
    <row r="71" spans="2:6" ht="21.75" customHeight="1">
      <c r="B71" s="379"/>
      <c r="C71" s="379"/>
      <c r="D71" s="379"/>
      <c r="E71" s="379"/>
      <c r="F71" s="379"/>
    </row>
    <row r="72" spans="2:6" ht="21.75" customHeight="1">
      <c r="B72" s="379"/>
      <c r="C72" s="379"/>
      <c r="D72" s="379"/>
      <c r="E72" s="379"/>
      <c r="F72" s="379"/>
    </row>
    <row r="73" spans="2:6" ht="21.75" customHeight="1">
      <c r="B73" s="379"/>
      <c r="C73" s="379"/>
      <c r="D73" s="379"/>
      <c r="E73" s="379"/>
      <c r="F73" s="379"/>
    </row>
    <row r="74" spans="2:6" ht="21.75" customHeight="1">
      <c r="B74" s="379"/>
      <c r="C74" s="379"/>
      <c r="D74" s="379"/>
      <c r="E74" s="379"/>
      <c r="F74" s="379"/>
    </row>
    <row r="75" spans="2:6" ht="21.75" customHeight="1">
      <c r="B75" s="379"/>
      <c r="C75" s="379"/>
      <c r="D75" s="379"/>
      <c r="E75" s="379"/>
      <c r="F75" s="379"/>
    </row>
    <row r="76" spans="2:6" ht="21.75" customHeight="1">
      <c r="B76" s="379"/>
      <c r="C76" s="379"/>
      <c r="D76" s="379"/>
      <c r="E76" s="379"/>
      <c r="F76" s="379"/>
    </row>
    <row r="77" spans="2:6" ht="21.75" customHeight="1">
      <c r="B77" s="379"/>
      <c r="C77" s="379"/>
      <c r="D77" s="379"/>
      <c r="E77" s="379"/>
      <c r="F77" s="379"/>
    </row>
    <row r="78" spans="2:6" ht="21.75" customHeight="1">
      <c r="B78" s="379"/>
      <c r="C78" s="379"/>
      <c r="D78" s="379"/>
      <c r="E78" s="379"/>
      <c r="F78" s="379"/>
    </row>
    <row r="79" spans="2:6" ht="21.75" customHeight="1">
      <c r="B79" s="379"/>
      <c r="C79" s="379"/>
      <c r="D79" s="379"/>
      <c r="E79" s="379"/>
      <c r="F79" s="379"/>
    </row>
    <row r="80" spans="2:6" ht="21.75" customHeight="1">
      <c r="B80" s="379"/>
      <c r="C80" s="379"/>
      <c r="D80" s="379"/>
      <c r="E80" s="379"/>
      <c r="F80" s="379"/>
    </row>
    <row r="81" spans="2:6" ht="21.75" customHeight="1">
      <c r="B81" s="379"/>
      <c r="C81" s="379"/>
      <c r="D81" s="379"/>
      <c r="E81" s="379"/>
      <c r="F81" s="379"/>
    </row>
    <row r="82" spans="2:6" ht="21.75" customHeight="1">
      <c r="B82" s="379"/>
      <c r="C82" s="379"/>
      <c r="D82" s="379"/>
      <c r="E82" s="379"/>
      <c r="F82" s="379"/>
    </row>
    <row r="83" spans="2:6" ht="21.75" customHeight="1">
      <c r="B83" s="379"/>
      <c r="C83" s="379"/>
      <c r="D83" s="379"/>
      <c r="E83" s="379"/>
      <c r="F83" s="379"/>
    </row>
    <row r="84" spans="2:6" ht="21.75" customHeight="1">
      <c r="B84" s="379"/>
      <c r="C84" s="379"/>
      <c r="D84" s="379"/>
      <c r="E84" s="379"/>
      <c r="F84" s="379"/>
    </row>
    <row r="85" spans="2:6" ht="21.75" customHeight="1">
      <c r="B85" s="379"/>
      <c r="C85" s="379"/>
      <c r="D85" s="379"/>
      <c r="E85" s="379"/>
      <c r="F85" s="379"/>
    </row>
    <row r="86" spans="2:6" ht="21.75" customHeight="1">
      <c r="B86" s="379"/>
      <c r="C86" s="379"/>
      <c r="D86" s="379"/>
      <c r="E86" s="379"/>
      <c r="F86" s="379"/>
    </row>
    <row r="87" spans="2:6" ht="21.75" customHeight="1">
      <c r="B87" s="379"/>
      <c r="C87" s="379"/>
      <c r="D87" s="379"/>
      <c r="E87" s="379"/>
      <c r="F87" s="379"/>
    </row>
    <row r="88" spans="2:6" ht="21.75" customHeight="1">
      <c r="B88" s="379"/>
      <c r="C88" s="379"/>
      <c r="D88" s="379"/>
      <c r="E88" s="379"/>
      <c r="F88" s="379"/>
    </row>
    <row r="89" spans="2:6" ht="21.75" customHeight="1">
      <c r="B89" s="379"/>
      <c r="C89" s="379"/>
      <c r="D89" s="379"/>
      <c r="E89" s="379"/>
      <c r="F89" s="379"/>
    </row>
    <row r="90" spans="2:6" ht="21.75" customHeight="1">
      <c r="B90" s="379"/>
      <c r="C90" s="379"/>
      <c r="D90" s="379"/>
      <c r="E90" s="379"/>
      <c r="F90" s="379"/>
    </row>
    <row r="91" spans="2:6" ht="21.75" customHeight="1">
      <c r="B91" s="379"/>
      <c r="C91" s="379"/>
      <c r="D91" s="379"/>
      <c r="E91" s="379"/>
      <c r="F91" s="379"/>
    </row>
    <row r="92" spans="2:6" ht="21.75" customHeight="1">
      <c r="B92" s="379"/>
      <c r="C92" s="379"/>
      <c r="D92" s="379"/>
      <c r="E92" s="379"/>
      <c r="F92" s="379"/>
    </row>
    <row r="93" spans="2:6" ht="21.75" customHeight="1">
      <c r="B93" s="379"/>
      <c r="C93" s="379"/>
      <c r="D93" s="379"/>
      <c r="E93" s="379"/>
      <c r="F93" s="379"/>
    </row>
    <row r="94" spans="2:6" ht="21.75" customHeight="1">
      <c r="B94" s="379"/>
      <c r="C94" s="379"/>
      <c r="D94" s="379"/>
      <c r="E94" s="379"/>
      <c r="F94" s="379"/>
    </row>
    <row r="95" spans="2:6" ht="21.75" customHeight="1">
      <c r="B95" s="379"/>
      <c r="C95" s="379"/>
      <c r="D95" s="379"/>
      <c r="E95" s="379"/>
      <c r="F95" s="379"/>
    </row>
    <row r="96" spans="2:6" ht="21.75" customHeight="1">
      <c r="B96" s="379"/>
      <c r="C96" s="379"/>
      <c r="D96" s="379"/>
      <c r="E96" s="379"/>
      <c r="F96" s="379"/>
    </row>
    <row r="97" spans="2:6" ht="21.75" customHeight="1">
      <c r="B97" s="379"/>
      <c r="C97" s="379"/>
      <c r="D97" s="379"/>
      <c r="E97" s="379"/>
      <c r="F97" s="379"/>
    </row>
    <row r="98" spans="2:6" ht="21.75" customHeight="1">
      <c r="B98" s="379"/>
      <c r="C98" s="379"/>
      <c r="D98" s="379"/>
      <c r="E98" s="379"/>
      <c r="F98" s="379"/>
    </row>
    <row r="99" spans="2:6" ht="21.75" customHeight="1">
      <c r="B99" s="379"/>
      <c r="C99" s="379"/>
      <c r="D99" s="379"/>
      <c r="E99" s="379"/>
      <c r="F99" s="379"/>
    </row>
    <row r="100" spans="2:6" ht="21.75" customHeight="1">
      <c r="B100" s="379"/>
      <c r="C100" s="379"/>
      <c r="D100" s="379"/>
      <c r="E100" s="379"/>
      <c r="F100" s="379"/>
    </row>
    <row r="101" spans="2:6" ht="21.75" customHeight="1">
      <c r="B101" s="379"/>
      <c r="C101" s="379"/>
      <c r="D101" s="379"/>
      <c r="E101" s="379"/>
      <c r="F101" s="379"/>
    </row>
    <row r="102" spans="2:6" ht="21.75" customHeight="1">
      <c r="B102" s="379"/>
      <c r="C102" s="379"/>
      <c r="D102" s="379"/>
      <c r="E102" s="379"/>
      <c r="F102" s="379"/>
    </row>
    <row r="103" spans="2:6" ht="21.75" customHeight="1">
      <c r="B103" s="379"/>
      <c r="C103" s="379"/>
      <c r="D103" s="379"/>
      <c r="E103" s="379"/>
      <c r="F103" s="379"/>
    </row>
    <row r="104" spans="2:6" ht="21.75" customHeight="1">
      <c r="B104" s="379"/>
      <c r="C104" s="379"/>
      <c r="D104" s="379"/>
      <c r="E104" s="379"/>
      <c r="F104" s="379"/>
    </row>
    <row r="105" spans="2:6" ht="21.75" customHeight="1">
      <c r="B105" s="379"/>
      <c r="C105" s="379"/>
      <c r="D105" s="379"/>
      <c r="E105" s="379"/>
      <c r="F105" s="379"/>
    </row>
    <row r="106" spans="2:6" ht="21.75" customHeight="1">
      <c r="B106" s="379"/>
      <c r="C106" s="379"/>
      <c r="D106" s="379"/>
      <c r="E106" s="379"/>
      <c r="F106" s="379"/>
    </row>
    <row r="107" spans="2:6" ht="21.75" customHeight="1">
      <c r="B107" s="379"/>
      <c r="C107" s="379"/>
      <c r="D107" s="379"/>
      <c r="E107" s="379"/>
      <c r="F107" s="379"/>
    </row>
    <row r="108" spans="2:6" ht="21.75" customHeight="1">
      <c r="B108" s="379"/>
      <c r="C108" s="379"/>
      <c r="D108" s="379"/>
      <c r="E108" s="379"/>
      <c r="F108" s="379"/>
    </row>
    <row r="109" spans="2:6" ht="21.75" customHeight="1">
      <c r="B109" s="379"/>
      <c r="C109" s="379"/>
      <c r="D109" s="379"/>
      <c r="E109" s="379"/>
      <c r="F109" s="379"/>
    </row>
    <row r="110" spans="2:6" ht="21.75" customHeight="1">
      <c r="B110" s="379"/>
      <c r="C110" s="379"/>
      <c r="D110" s="379"/>
      <c r="E110" s="379"/>
      <c r="F110" s="379"/>
    </row>
    <row r="111" spans="2:6" ht="21.75" customHeight="1">
      <c r="B111" s="379"/>
      <c r="C111" s="379"/>
      <c r="D111" s="379"/>
      <c r="E111" s="379"/>
      <c r="F111" s="379"/>
    </row>
    <row r="112" spans="2:6" ht="21.75" customHeight="1">
      <c r="B112" s="379"/>
      <c r="C112" s="379"/>
      <c r="D112" s="379"/>
      <c r="E112" s="379"/>
      <c r="F112" s="379"/>
    </row>
    <row r="113" spans="2:6" ht="21.75" customHeight="1">
      <c r="B113" s="379"/>
      <c r="C113" s="379"/>
      <c r="D113" s="379"/>
      <c r="E113" s="379"/>
      <c r="F113" s="379"/>
    </row>
    <row r="114" spans="2:6" ht="21.75" customHeight="1">
      <c r="B114" s="379"/>
      <c r="C114" s="379"/>
      <c r="D114" s="379"/>
      <c r="E114" s="379"/>
      <c r="F114" s="379"/>
    </row>
    <row r="115" spans="2:6" ht="21.75" customHeight="1">
      <c r="B115" s="379"/>
      <c r="C115" s="379"/>
      <c r="D115" s="379"/>
      <c r="E115" s="379"/>
      <c r="F115" s="379"/>
    </row>
  </sheetData>
  <mergeCells count="23">
    <mergeCell ref="D21:E21"/>
    <mergeCell ref="D15:E15"/>
    <mergeCell ref="D34:E34"/>
    <mergeCell ref="D35:E35"/>
    <mergeCell ref="D23:E23"/>
    <mergeCell ref="D24:E24"/>
    <mergeCell ref="C26:F26"/>
    <mergeCell ref="C27:D27"/>
    <mergeCell ref="D12:E12"/>
    <mergeCell ref="D13:E13"/>
    <mergeCell ref="C18:F18"/>
    <mergeCell ref="D19:E19"/>
    <mergeCell ref="D16:E16"/>
    <mergeCell ref="C39:F39"/>
    <mergeCell ref="D22:E22"/>
    <mergeCell ref="C28:E28"/>
    <mergeCell ref="C5:F5"/>
    <mergeCell ref="D6:E6"/>
    <mergeCell ref="D7:E7"/>
    <mergeCell ref="D8:E8"/>
    <mergeCell ref="D9:E9"/>
    <mergeCell ref="D10:E10"/>
    <mergeCell ref="D11:E11"/>
  </mergeCells>
  <printOptions/>
  <pageMargins left="0.78" right="0.78" top="1" bottom="0.984251968503937" header="0.5118110236220472" footer="0.5118110236220472"/>
  <pageSetup blackAndWhite="1" horizontalDpi="600" verticalDpi="600" orientation="portrait" paperSize="9" scale="86" r:id="rId2"/>
  <colBreaks count="1" manualBreakCount="1">
    <brk id="12" max="3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Normal="75" zoomScaleSheetLayoutView="100" workbookViewId="0" topLeftCell="A1">
      <pane xSplit="4" ySplit="5" topLeftCell="E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52" sqref="G52"/>
    </sheetView>
  </sheetViews>
  <sheetFormatPr defaultColWidth="8.796875" defaultRowHeight="18" customHeight="1"/>
  <cols>
    <col min="1" max="1" width="2.3984375" style="50" customWidth="1"/>
    <col min="2" max="2" width="2.59765625" style="50" customWidth="1"/>
    <col min="3" max="3" width="14.09765625" style="50" customWidth="1"/>
    <col min="4" max="4" width="5.59765625" style="50" customWidth="1"/>
    <col min="5" max="10" width="11.09765625" style="50" customWidth="1"/>
    <col min="11" max="11" width="11.09765625" style="50" hidden="1" customWidth="1"/>
    <col min="12" max="17" width="11.09765625" style="50" customWidth="1"/>
    <col min="18" max="16384" width="9" style="50" customWidth="1"/>
  </cols>
  <sheetData>
    <row r="1" spans="1:4" ht="18" customHeight="1">
      <c r="A1" s="46"/>
      <c r="B1" s="47" t="s">
        <v>38</v>
      </c>
      <c r="C1" s="48"/>
      <c r="D1" s="48"/>
    </row>
    <row r="2" spans="6:17" ht="17.25" customHeight="1" thickBot="1">
      <c r="F2" s="262"/>
      <c r="Q2" s="263" t="s">
        <v>448</v>
      </c>
    </row>
    <row r="3" spans="2:17" ht="17.25" customHeight="1">
      <c r="B3" s="264"/>
      <c r="C3" s="265"/>
      <c r="D3" s="55" t="s">
        <v>449</v>
      </c>
      <c r="E3" s="266"/>
      <c r="F3" s="266"/>
      <c r="G3" s="266"/>
      <c r="H3" s="266"/>
      <c r="I3" s="266"/>
      <c r="J3" s="267"/>
      <c r="K3" s="266"/>
      <c r="L3" s="266"/>
      <c r="M3" s="266"/>
      <c r="N3" s="266"/>
      <c r="O3" s="691" t="s">
        <v>203</v>
      </c>
      <c r="P3" s="691" t="s">
        <v>191</v>
      </c>
      <c r="Q3" s="268"/>
    </row>
    <row r="4" spans="2:17" ht="17.25" customHeight="1">
      <c r="B4" s="269"/>
      <c r="C4" s="143"/>
      <c r="D4" s="143"/>
      <c r="E4" s="270" t="s">
        <v>29</v>
      </c>
      <c r="F4" s="270" t="s">
        <v>30</v>
      </c>
      <c r="G4" s="270" t="s">
        <v>31</v>
      </c>
      <c r="H4" s="270" t="s">
        <v>0</v>
      </c>
      <c r="I4" s="270" t="s">
        <v>32</v>
      </c>
      <c r="J4" s="271" t="s">
        <v>196</v>
      </c>
      <c r="K4" s="270" t="s">
        <v>197</v>
      </c>
      <c r="L4" s="270" t="s">
        <v>198</v>
      </c>
      <c r="M4" s="270" t="s">
        <v>212</v>
      </c>
      <c r="N4" s="270" t="s">
        <v>212</v>
      </c>
      <c r="O4" s="659"/>
      <c r="P4" s="659"/>
      <c r="Q4" s="272" t="s">
        <v>15</v>
      </c>
    </row>
    <row r="5" spans="2:17" ht="17.25" customHeight="1">
      <c r="B5" s="133" t="s">
        <v>450</v>
      </c>
      <c r="C5" s="134"/>
      <c r="D5" s="134"/>
      <c r="E5" s="250"/>
      <c r="F5" s="250"/>
      <c r="G5" s="250"/>
      <c r="H5" s="273"/>
      <c r="I5" s="250"/>
      <c r="J5" s="274" t="s">
        <v>202</v>
      </c>
      <c r="K5" s="250"/>
      <c r="L5" s="250"/>
      <c r="M5" s="275" t="s">
        <v>217</v>
      </c>
      <c r="N5" s="275" t="s">
        <v>218</v>
      </c>
      <c r="O5" s="660"/>
      <c r="P5" s="660"/>
      <c r="Q5" s="254"/>
    </row>
    <row r="6" spans="2:17" ht="17.25" customHeight="1">
      <c r="B6" s="765" t="s">
        <v>451</v>
      </c>
      <c r="C6" s="744"/>
      <c r="D6" s="104"/>
      <c r="E6" s="276"/>
      <c r="F6" s="276"/>
      <c r="G6" s="276"/>
      <c r="H6" s="276"/>
      <c r="I6" s="276"/>
      <c r="J6" s="277"/>
      <c r="K6" s="276"/>
      <c r="L6" s="276"/>
      <c r="M6" s="276"/>
      <c r="N6" s="276"/>
      <c r="O6" s="276"/>
      <c r="P6" s="276"/>
      <c r="Q6" s="278"/>
    </row>
    <row r="7" spans="2:17" s="279" customFormat="1" ht="17.25" customHeight="1">
      <c r="B7" s="280"/>
      <c r="C7" s="763" t="s">
        <v>452</v>
      </c>
      <c r="D7" s="764"/>
      <c r="E7" s="281">
        <v>401562</v>
      </c>
      <c r="F7" s="281">
        <v>366912</v>
      </c>
      <c r="G7" s="281">
        <v>350573</v>
      </c>
      <c r="H7" s="281">
        <v>367201</v>
      </c>
      <c r="I7" s="281">
        <v>377200</v>
      </c>
      <c r="J7" s="282">
        <v>334361</v>
      </c>
      <c r="K7" s="281" t="e">
        <v>#DIV/0!</v>
      </c>
      <c r="L7" s="281">
        <v>345765</v>
      </c>
      <c r="M7" s="281">
        <v>367426</v>
      </c>
      <c r="N7" s="281">
        <v>431976</v>
      </c>
      <c r="O7" s="281">
        <v>299779</v>
      </c>
      <c r="P7" s="281">
        <v>296662</v>
      </c>
      <c r="Q7" s="283">
        <v>351061</v>
      </c>
    </row>
    <row r="8" spans="2:17" s="279" customFormat="1" ht="17.25" customHeight="1">
      <c r="B8" s="280"/>
      <c r="C8" s="763" t="s">
        <v>453</v>
      </c>
      <c r="D8" s="764"/>
      <c r="E8" s="281">
        <v>270723</v>
      </c>
      <c r="F8" s="281">
        <v>218559</v>
      </c>
      <c r="G8" s="281">
        <v>221632</v>
      </c>
      <c r="H8" s="281">
        <v>210784</v>
      </c>
      <c r="I8" s="281">
        <v>222217</v>
      </c>
      <c r="J8" s="282">
        <v>165236</v>
      </c>
      <c r="K8" s="281" t="e">
        <v>#DIV/0!</v>
      </c>
      <c r="L8" s="281">
        <v>172654</v>
      </c>
      <c r="M8" s="281">
        <v>249352</v>
      </c>
      <c r="N8" s="281">
        <v>233048</v>
      </c>
      <c r="O8" s="281">
        <v>219563</v>
      </c>
      <c r="P8" s="281">
        <v>161113</v>
      </c>
      <c r="Q8" s="283">
        <v>216677</v>
      </c>
    </row>
    <row r="9" spans="2:17" s="279" customFormat="1" ht="17.25" customHeight="1">
      <c r="B9" s="280"/>
      <c r="C9" s="284" t="s">
        <v>454</v>
      </c>
      <c r="D9" s="284"/>
      <c r="E9" s="281">
        <v>672285</v>
      </c>
      <c r="F9" s="281">
        <v>585471</v>
      </c>
      <c r="G9" s="281">
        <v>572205</v>
      </c>
      <c r="H9" s="281">
        <v>577985</v>
      </c>
      <c r="I9" s="281">
        <v>599417</v>
      </c>
      <c r="J9" s="282">
        <v>499597</v>
      </c>
      <c r="K9" s="281" t="e">
        <v>#DIV/0!</v>
      </c>
      <c r="L9" s="281">
        <v>518419</v>
      </c>
      <c r="M9" s="281">
        <v>616778</v>
      </c>
      <c r="N9" s="281">
        <v>665024</v>
      </c>
      <c r="O9" s="281">
        <v>519342</v>
      </c>
      <c r="P9" s="281">
        <v>457775</v>
      </c>
      <c r="Q9" s="283">
        <v>567738</v>
      </c>
    </row>
    <row r="10" spans="2:17" s="285" customFormat="1" ht="17.25" customHeight="1">
      <c r="B10" s="286"/>
      <c r="C10" s="287" t="s">
        <v>455</v>
      </c>
      <c r="D10" s="288" t="s">
        <v>456</v>
      </c>
      <c r="E10" s="289">
        <v>45.04347826086956</v>
      </c>
      <c r="F10" s="289">
        <v>43.294117647058826</v>
      </c>
      <c r="G10" s="289">
        <v>42.58064516129032</v>
      </c>
      <c r="H10" s="289">
        <v>45.09090909090909</v>
      </c>
      <c r="I10" s="289">
        <v>44.9</v>
      </c>
      <c r="J10" s="290">
        <v>42.333333333333336</v>
      </c>
      <c r="K10" s="289" t="e">
        <v>#DIV/0!</v>
      </c>
      <c r="L10" s="289">
        <v>42.38461538461539</v>
      </c>
      <c r="M10" s="289">
        <v>43.44444444444444</v>
      </c>
      <c r="N10" s="289">
        <v>48.42857142857143</v>
      </c>
      <c r="O10" s="289">
        <v>42.84375</v>
      </c>
      <c r="P10" s="289">
        <v>39.705882352941174</v>
      </c>
      <c r="Q10" s="291">
        <v>43.3903743315508</v>
      </c>
    </row>
    <row r="11" spans="2:17" s="285" customFormat="1" ht="17.25" customHeight="1">
      <c r="B11" s="286"/>
      <c r="C11" s="287" t="s">
        <v>457</v>
      </c>
      <c r="D11" s="288" t="s">
        <v>458</v>
      </c>
      <c r="E11" s="289">
        <v>23.434782608695652</v>
      </c>
      <c r="F11" s="289">
        <v>22.235294117647058</v>
      </c>
      <c r="G11" s="289">
        <v>19.06451612903226</v>
      </c>
      <c r="H11" s="289">
        <v>22.272727272727273</v>
      </c>
      <c r="I11" s="289">
        <v>23.4</v>
      </c>
      <c r="J11" s="290">
        <v>22.166666666666668</v>
      </c>
      <c r="K11" s="289" t="e">
        <v>#DIV/0!</v>
      </c>
      <c r="L11" s="289">
        <v>21.153846153846153</v>
      </c>
      <c r="M11" s="289">
        <v>21.22222222222222</v>
      </c>
      <c r="N11" s="289">
        <v>25.714285714285715</v>
      </c>
      <c r="O11" s="289">
        <v>20.3125</v>
      </c>
      <c r="P11" s="289">
        <v>18.647058823529413</v>
      </c>
      <c r="Q11" s="291">
        <v>21.272727272727273</v>
      </c>
    </row>
    <row r="12" spans="2:17" ht="17.25" customHeight="1">
      <c r="B12" s="766" t="s">
        <v>459</v>
      </c>
      <c r="C12" s="669"/>
      <c r="D12" s="104"/>
      <c r="E12" s="281"/>
      <c r="F12" s="281"/>
      <c r="G12" s="281"/>
      <c r="H12" s="281"/>
      <c r="I12" s="281"/>
      <c r="J12" s="282"/>
      <c r="K12" s="281"/>
      <c r="L12" s="281"/>
      <c r="M12" s="281"/>
      <c r="N12" s="281"/>
      <c r="O12" s="281"/>
      <c r="P12" s="281"/>
      <c r="Q12" s="283"/>
    </row>
    <row r="13" spans="2:17" ht="17.25" customHeight="1">
      <c r="B13" s="280"/>
      <c r="C13" s="763" t="s">
        <v>452</v>
      </c>
      <c r="D13" s="764"/>
      <c r="E13" s="281">
        <v>572954</v>
      </c>
      <c r="F13" s="281">
        <v>568579</v>
      </c>
      <c r="G13" s="281">
        <v>548845</v>
      </c>
      <c r="H13" s="281">
        <v>524947</v>
      </c>
      <c r="I13" s="281">
        <v>654359</v>
      </c>
      <c r="J13" s="282">
        <v>420196</v>
      </c>
      <c r="K13" s="281" t="e">
        <v>#DIV/0!</v>
      </c>
      <c r="L13" s="281">
        <v>536412</v>
      </c>
      <c r="M13" s="281">
        <v>612370</v>
      </c>
      <c r="N13" s="281">
        <v>638542</v>
      </c>
      <c r="O13" s="281">
        <v>487125</v>
      </c>
      <c r="P13" s="281">
        <v>488119</v>
      </c>
      <c r="Q13" s="283">
        <v>547212</v>
      </c>
    </row>
    <row r="14" spans="2:17" ht="17.25" customHeight="1">
      <c r="B14" s="280"/>
      <c r="C14" s="763" t="s">
        <v>453</v>
      </c>
      <c r="D14" s="764"/>
      <c r="E14" s="281">
        <v>655960</v>
      </c>
      <c r="F14" s="281">
        <v>582393</v>
      </c>
      <c r="G14" s="281">
        <v>708464</v>
      </c>
      <c r="H14" s="281">
        <v>787072</v>
      </c>
      <c r="I14" s="281">
        <v>490364</v>
      </c>
      <c r="J14" s="282">
        <v>916549</v>
      </c>
      <c r="K14" s="281" t="e">
        <v>#DIV/0!</v>
      </c>
      <c r="L14" s="281">
        <v>983394</v>
      </c>
      <c r="M14" s="281">
        <v>832028</v>
      </c>
      <c r="N14" s="281">
        <v>876194</v>
      </c>
      <c r="O14" s="281">
        <v>665494</v>
      </c>
      <c r="P14" s="281">
        <v>658741</v>
      </c>
      <c r="Q14" s="283">
        <v>698613</v>
      </c>
    </row>
    <row r="15" spans="2:17" ht="17.25" customHeight="1">
      <c r="B15" s="280"/>
      <c r="C15" s="284" t="s">
        <v>454</v>
      </c>
      <c r="D15" s="284"/>
      <c r="E15" s="293">
        <v>1228914</v>
      </c>
      <c r="F15" s="293">
        <v>1150972</v>
      </c>
      <c r="G15" s="293">
        <v>1257309</v>
      </c>
      <c r="H15" s="293">
        <v>1312019</v>
      </c>
      <c r="I15" s="293">
        <v>1144723</v>
      </c>
      <c r="J15" s="294">
        <v>1336745</v>
      </c>
      <c r="K15" s="293" t="e">
        <v>#DIV/0!</v>
      </c>
      <c r="L15" s="293">
        <v>1519806</v>
      </c>
      <c r="M15" s="293">
        <v>1444398</v>
      </c>
      <c r="N15" s="293">
        <v>1514736</v>
      </c>
      <c r="O15" s="293">
        <v>1152619</v>
      </c>
      <c r="P15" s="293">
        <v>1146860</v>
      </c>
      <c r="Q15" s="295">
        <v>1245825</v>
      </c>
    </row>
    <row r="16" spans="2:17" s="285" customFormat="1" ht="17.25" customHeight="1">
      <c r="B16" s="286"/>
      <c r="C16" s="287" t="s">
        <v>455</v>
      </c>
      <c r="D16" s="288" t="s">
        <v>456</v>
      </c>
      <c r="E16" s="289">
        <v>44.61333333333334</v>
      </c>
      <c r="F16" s="289">
        <v>43.075471698113205</v>
      </c>
      <c r="G16" s="289">
        <v>41.766666666666666</v>
      </c>
      <c r="H16" s="289">
        <v>42.43636363636364</v>
      </c>
      <c r="I16" s="289">
        <v>50.77777777777778</v>
      </c>
      <c r="J16" s="290">
        <v>36.8</v>
      </c>
      <c r="K16" s="289" t="e">
        <v>#DIV/0!</v>
      </c>
      <c r="L16" s="289">
        <v>47.92</v>
      </c>
      <c r="M16" s="289">
        <v>44</v>
      </c>
      <c r="N16" s="289">
        <v>51.5</v>
      </c>
      <c r="O16" s="289">
        <v>41.370370370370374</v>
      </c>
      <c r="P16" s="289">
        <v>42.4</v>
      </c>
      <c r="Q16" s="291">
        <v>43.57333333333333</v>
      </c>
    </row>
    <row r="17" spans="2:17" s="285" customFormat="1" ht="17.25" customHeight="1">
      <c r="B17" s="286"/>
      <c r="C17" s="287" t="s">
        <v>457</v>
      </c>
      <c r="D17" s="288" t="s">
        <v>458</v>
      </c>
      <c r="E17" s="289">
        <v>18.893333333333334</v>
      </c>
      <c r="F17" s="289">
        <v>17.09433962264151</v>
      </c>
      <c r="G17" s="289">
        <v>15.783333333333333</v>
      </c>
      <c r="H17" s="289">
        <v>6.418181818181818</v>
      </c>
      <c r="I17" s="289">
        <v>23.333333333333332</v>
      </c>
      <c r="J17" s="290">
        <v>12.2</v>
      </c>
      <c r="K17" s="289" t="e">
        <v>#DIV/0!</v>
      </c>
      <c r="L17" s="289">
        <v>21.04</v>
      </c>
      <c r="M17" s="289">
        <v>17.22222222222222</v>
      </c>
      <c r="N17" s="289">
        <v>26.5</v>
      </c>
      <c r="O17" s="289">
        <v>14.185185185185185</v>
      </c>
      <c r="P17" s="289">
        <v>16.133333333333333</v>
      </c>
      <c r="Q17" s="291">
        <v>15.872</v>
      </c>
    </row>
    <row r="18" spans="2:17" ht="17.25" customHeight="1">
      <c r="B18" s="766" t="s">
        <v>176</v>
      </c>
      <c r="C18" s="742"/>
      <c r="D18" s="104"/>
      <c r="E18" s="281"/>
      <c r="F18" s="281"/>
      <c r="G18" s="281"/>
      <c r="H18" s="281"/>
      <c r="I18" s="281"/>
      <c r="J18" s="282"/>
      <c r="K18" s="281"/>
      <c r="L18" s="281"/>
      <c r="M18" s="281"/>
      <c r="N18" s="281"/>
      <c r="O18" s="281"/>
      <c r="P18" s="281"/>
      <c r="Q18" s="283"/>
    </row>
    <row r="19" spans="2:17" ht="17.25" customHeight="1">
      <c r="B19" s="280"/>
      <c r="C19" s="763" t="s">
        <v>460</v>
      </c>
      <c r="D19" s="764"/>
      <c r="E19" s="281">
        <v>276907</v>
      </c>
      <c r="F19" s="281">
        <v>263973</v>
      </c>
      <c r="G19" s="281">
        <v>255496</v>
      </c>
      <c r="H19" s="281">
        <v>255465</v>
      </c>
      <c r="I19" s="281">
        <v>270827</v>
      </c>
      <c r="J19" s="282">
        <v>291487</v>
      </c>
      <c r="K19" s="281" t="e">
        <v>#DIV/0!</v>
      </c>
      <c r="L19" s="281">
        <v>281259</v>
      </c>
      <c r="M19" s="281">
        <v>313013</v>
      </c>
      <c r="N19" s="281">
        <v>309270</v>
      </c>
      <c r="O19" s="281">
        <v>267707</v>
      </c>
      <c r="P19" s="281">
        <v>289656</v>
      </c>
      <c r="Q19" s="283">
        <v>268903</v>
      </c>
    </row>
    <row r="20" spans="2:17" s="279" customFormat="1" ht="17.25" customHeight="1">
      <c r="B20" s="280"/>
      <c r="C20" s="763" t="s">
        <v>461</v>
      </c>
      <c r="D20" s="764"/>
      <c r="E20" s="281">
        <v>178885</v>
      </c>
      <c r="F20" s="281">
        <v>179611</v>
      </c>
      <c r="G20" s="281">
        <v>178809</v>
      </c>
      <c r="H20" s="281">
        <v>184308</v>
      </c>
      <c r="I20" s="281">
        <v>167379</v>
      </c>
      <c r="J20" s="282">
        <v>159676</v>
      </c>
      <c r="K20" s="281" t="e">
        <v>#DIV/0!</v>
      </c>
      <c r="L20" s="281">
        <v>181420</v>
      </c>
      <c r="M20" s="281">
        <v>177824</v>
      </c>
      <c r="N20" s="281">
        <v>171543</v>
      </c>
      <c r="O20" s="281">
        <v>175299</v>
      </c>
      <c r="P20" s="281">
        <v>162326</v>
      </c>
      <c r="Q20" s="283">
        <v>177880</v>
      </c>
    </row>
    <row r="21" spans="2:17" s="279" customFormat="1" ht="17.25" customHeight="1">
      <c r="B21" s="280"/>
      <c r="C21" s="284" t="s">
        <v>462</v>
      </c>
      <c r="D21" s="284"/>
      <c r="E21" s="293">
        <v>455792</v>
      </c>
      <c r="F21" s="293">
        <v>443584</v>
      </c>
      <c r="G21" s="293">
        <v>434305</v>
      </c>
      <c r="H21" s="293">
        <v>439773</v>
      </c>
      <c r="I21" s="293">
        <v>438206</v>
      </c>
      <c r="J21" s="294">
        <v>451163</v>
      </c>
      <c r="K21" s="293" t="e">
        <v>#DIV/0!</v>
      </c>
      <c r="L21" s="293">
        <v>462679</v>
      </c>
      <c r="M21" s="293">
        <v>490837</v>
      </c>
      <c r="N21" s="293">
        <v>480813</v>
      </c>
      <c r="O21" s="293">
        <v>443006</v>
      </c>
      <c r="P21" s="293">
        <v>451982</v>
      </c>
      <c r="Q21" s="295">
        <v>446783</v>
      </c>
    </row>
    <row r="22" spans="2:17" s="285" customFormat="1" ht="17.25" customHeight="1">
      <c r="B22" s="286"/>
      <c r="C22" s="287" t="s">
        <v>463</v>
      </c>
      <c r="D22" s="288" t="s">
        <v>464</v>
      </c>
      <c r="E22" s="289">
        <v>34.05263157894737</v>
      </c>
      <c r="F22" s="289">
        <v>33.667682926829265</v>
      </c>
      <c r="G22" s="289">
        <v>32.95505617977528</v>
      </c>
      <c r="H22" s="289">
        <v>33.39261744966443</v>
      </c>
      <c r="I22" s="289">
        <v>36.68181818181818</v>
      </c>
      <c r="J22" s="290">
        <v>43.15384615384615</v>
      </c>
      <c r="K22" s="289" t="e">
        <v>#DIV/0!</v>
      </c>
      <c r="L22" s="289">
        <v>39.96969696969697</v>
      </c>
      <c r="M22" s="289">
        <v>42.71111111111111</v>
      </c>
      <c r="N22" s="289">
        <v>41.5531914893617</v>
      </c>
      <c r="O22" s="289">
        <v>34.64435146443515</v>
      </c>
      <c r="P22" s="289">
        <v>39.57142857142857</v>
      </c>
      <c r="Q22" s="291">
        <v>34.864233576642334</v>
      </c>
    </row>
    <row r="23" spans="2:17" s="285" customFormat="1" ht="17.25" customHeight="1">
      <c r="B23" s="286"/>
      <c r="C23" s="287" t="s">
        <v>465</v>
      </c>
      <c r="D23" s="288" t="s">
        <v>466</v>
      </c>
      <c r="E23" s="289">
        <v>11.05720823798627</v>
      </c>
      <c r="F23" s="289">
        <v>11.765243902439025</v>
      </c>
      <c r="G23" s="289">
        <v>8.289325842696629</v>
      </c>
      <c r="H23" s="289">
        <v>9.020134228187919</v>
      </c>
      <c r="I23" s="289">
        <v>13.809090909090909</v>
      </c>
      <c r="J23" s="290">
        <v>20.53846153846154</v>
      </c>
      <c r="K23" s="289" t="e">
        <v>#DIV/0!</v>
      </c>
      <c r="L23" s="289">
        <v>16.838383838383837</v>
      </c>
      <c r="M23" s="289">
        <v>20.333333333333332</v>
      </c>
      <c r="N23" s="289">
        <v>17.5531914893617</v>
      </c>
      <c r="O23" s="289">
        <v>11.682008368200837</v>
      </c>
      <c r="P23" s="289">
        <v>16.957142857142856</v>
      </c>
      <c r="Q23" s="291">
        <v>11.566423357664233</v>
      </c>
    </row>
    <row r="24" spans="2:17" ht="17.25" customHeight="1">
      <c r="B24" s="766" t="s">
        <v>177</v>
      </c>
      <c r="C24" s="669"/>
      <c r="D24" s="104"/>
      <c r="E24" s="281"/>
      <c r="F24" s="281"/>
      <c r="G24" s="281"/>
      <c r="H24" s="281"/>
      <c r="I24" s="281"/>
      <c r="J24" s="282"/>
      <c r="K24" s="281"/>
      <c r="L24" s="281"/>
      <c r="M24" s="281"/>
      <c r="N24" s="281"/>
      <c r="O24" s="281"/>
      <c r="P24" s="281"/>
      <c r="Q24" s="283"/>
    </row>
    <row r="25" spans="2:17" s="279" customFormat="1" ht="17.25" customHeight="1">
      <c r="B25" s="280"/>
      <c r="C25" s="763" t="s">
        <v>467</v>
      </c>
      <c r="D25" s="764"/>
      <c r="E25" s="281">
        <v>401667</v>
      </c>
      <c r="F25" s="281">
        <v>368667</v>
      </c>
      <c r="G25" s="281">
        <v>354583</v>
      </c>
      <c r="H25" s="281">
        <v>329111</v>
      </c>
      <c r="I25" s="281">
        <v>338783</v>
      </c>
      <c r="J25" s="282">
        <v>310983</v>
      </c>
      <c r="K25" s="281" t="e">
        <v>#DIV/0!</v>
      </c>
      <c r="L25" s="281">
        <v>326074</v>
      </c>
      <c r="M25" s="281">
        <v>342317</v>
      </c>
      <c r="N25" s="281">
        <v>284821</v>
      </c>
      <c r="O25" s="281">
        <v>309427</v>
      </c>
      <c r="P25" s="281">
        <v>288833</v>
      </c>
      <c r="Q25" s="283">
        <v>321764</v>
      </c>
    </row>
    <row r="26" spans="2:17" s="279" customFormat="1" ht="17.25" customHeight="1">
      <c r="B26" s="280"/>
      <c r="C26" s="763" t="s">
        <v>468</v>
      </c>
      <c r="D26" s="764"/>
      <c r="E26" s="281">
        <v>233583</v>
      </c>
      <c r="F26" s="281">
        <v>226033</v>
      </c>
      <c r="G26" s="281">
        <v>224167</v>
      </c>
      <c r="H26" s="281">
        <v>190624</v>
      </c>
      <c r="I26" s="281">
        <v>195377</v>
      </c>
      <c r="J26" s="282">
        <v>167233</v>
      </c>
      <c r="K26" s="281" t="e">
        <v>#DIV/0!</v>
      </c>
      <c r="L26" s="281">
        <v>201153</v>
      </c>
      <c r="M26" s="281">
        <v>193900</v>
      </c>
      <c r="N26" s="281">
        <v>158667</v>
      </c>
      <c r="O26" s="281">
        <v>190763</v>
      </c>
      <c r="P26" s="281">
        <v>149488</v>
      </c>
      <c r="Q26" s="283">
        <v>188786</v>
      </c>
    </row>
    <row r="27" spans="2:17" s="279" customFormat="1" ht="17.25" customHeight="1">
      <c r="B27" s="280"/>
      <c r="C27" s="284" t="s">
        <v>469</v>
      </c>
      <c r="D27" s="284"/>
      <c r="E27" s="293">
        <v>635250</v>
      </c>
      <c r="F27" s="293">
        <v>594700</v>
      </c>
      <c r="G27" s="293">
        <v>578750</v>
      </c>
      <c r="H27" s="293">
        <v>519735</v>
      </c>
      <c r="I27" s="293">
        <v>534160</v>
      </c>
      <c r="J27" s="294">
        <v>478216</v>
      </c>
      <c r="K27" s="293" t="e">
        <v>#DIV/0!</v>
      </c>
      <c r="L27" s="293">
        <v>527227</v>
      </c>
      <c r="M27" s="293">
        <v>536217</v>
      </c>
      <c r="N27" s="293">
        <v>443488</v>
      </c>
      <c r="O27" s="293">
        <v>500190</v>
      </c>
      <c r="P27" s="293">
        <v>438321</v>
      </c>
      <c r="Q27" s="295">
        <v>510550</v>
      </c>
    </row>
    <row r="28" spans="2:17" s="285" customFormat="1" ht="17.25" customHeight="1">
      <c r="B28" s="286"/>
      <c r="C28" s="287" t="s">
        <v>470</v>
      </c>
      <c r="D28" s="288" t="s">
        <v>471</v>
      </c>
      <c r="E28" s="289">
        <v>50.8</v>
      </c>
      <c r="F28" s="289">
        <v>50.2</v>
      </c>
      <c r="G28" s="289">
        <v>50.666666666666664</v>
      </c>
      <c r="H28" s="289">
        <v>53.22222222222222</v>
      </c>
      <c r="I28" s="289">
        <v>50.5</v>
      </c>
      <c r="J28" s="290">
        <v>46.8</v>
      </c>
      <c r="K28" s="289" t="e">
        <v>#DIV/0!</v>
      </c>
      <c r="L28" s="289">
        <v>49.94444444444444</v>
      </c>
      <c r="M28" s="289">
        <v>46.6</v>
      </c>
      <c r="N28" s="289">
        <v>49.285714285714285</v>
      </c>
      <c r="O28" s="289">
        <v>47.2</v>
      </c>
      <c r="P28" s="289">
        <v>52.57142857142857</v>
      </c>
      <c r="Q28" s="291">
        <v>49.666666666666664</v>
      </c>
    </row>
    <row r="29" spans="2:17" s="285" customFormat="1" ht="17.25" customHeight="1">
      <c r="B29" s="286"/>
      <c r="C29" s="287" t="s">
        <v>472</v>
      </c>
      <c r="D29" s="288" t="s">
        <v>473</v>
      </c>
      <c r="E29" s="289">
        <v>27.4</v>
      </c>
      <c r="F29" s="289">
        <v>30.6</v>
      </c>
      <c r="G29" s="289">
        <v>28.666666666666668</v>
      </c>
      <c r="H29" s="289">
        <v>23.444444444444443</v>
      </c>
      <c r="I29" s="289">
        <v>26.333333333333332</v>
      </c>
      <c r="J29" s="290">
        <v>25.4</v>
      </c>
      <c r="K29" s="289" t="e">
        <v>#DIV/0!</v>
      </c>
      <c r="L29" s="289">
        <v>29.166666666666668</v>
      </c>
      <c r="M29" s="289">
        <v>26.6</v>
      </c>
      <c r="N29" s="289">
        <v>28.428571428571427</v>
      </c>
      <c r="O29" s="289">
        <v>24.84</v>
      </c>
      <c r="P29" s="289">
        <v>31.285714285714285</v>
      </c>
      <c r="Q29" s="291">
        <v>27.333333333333332</v>
      </c>
    </row>
    <row r="30" spans="2:17" ht="17.25" customHeight="1">
      <c r="B30" s="766" t="s">
        <v>474</v>
      </c>
      <c r="C30" s="669"/>
      <c r="D30" s="66"/>
      <c r="E30" s="281"/>
      <c r="F30" s="281"/>
      <c r="G30" s="281"/>
      <c r="H30" s="281"/>
      <c r="I30" s="281"/>
      <c r="J30" s="282"/>
      <c r="K30" s="281"/>
      <c r="L30" s="281"/>
      <c r="M30" s="281"/>
      <c r="N30" s="281"/>
      <c r="O30" s="281"/>
      <c r="P30" s="281"/>
      <c r="Q30" s="283"/>
    </row>
    <row r="31" spans="2:17" s="279" customFormat="1" ht="17.25" customHeight="1">
      <c r="B31" s="280"/>
      <c r="C31" s="763" t="s">
        <v>475</v>
      </c>
      <c r="D31" s="764"/>
      <c r="E31" s="281">
        <v>376522</v>
      </c>
      <c r="F31" s="281">
        <v>301337</v>
      </c>
      <c r="G31" s="281">
        <v>258017</v>
      </c>
      <c r="H31" s="281">
        <v>301304</v>
      </c>
      <c r="I31" s="281">
        <v>313930</v>
      </c>
      <c r="J31" s="282">
        <v>295583</v>
      </c>
      <c r="K31" s="281" t="e">
        <v>#DIV/0!</v>
      </c>
      <c r="L31" s="281">
        <v>318299</v>
      </c>
      <c r="M31" s="281">
        <v>363792</v>
      </c>
      <c r="N31" s="281">
        <v>313319</v>
      </c>
      <c r="O31" s="281">
        <v>280342</v>
      </c>
      <c r="P31" s="281">
        <v>334118</v>
      </c>
      <c r="Q31" s="283">
        <v>304529</v>
      </c>
    </row>
    <row r="32" spans="2:17" s="279" customFormat="1" ht="17.25" customHeight="1">
      <c r="B32" s="280"/>
      <c r="C32" s="763" t="s">
        <v>476</v>
      </c>
      <c r="D32" s="764"/>
      <c r="E32" s="281">
        <v>256501</v>
      </c>
      <c r="F32" s="281">
        <v>196204</v>
      </c>
      <c r="G32" s="281">
        <v>172975</v>
      </c>
      <c r="H32" s="281">
        <v>198637</v>
      </c>
      <c r="I32" s="281">
        <v>203630</v>
      </c>
      <c r="J32" s="282">
        <v>138417</v>
      </c>
      <c r="K32" s="281" t="e">
        <v>#DIV/0!</v>
      </c>
      <c r="L32" s="281">
        <v>190330</v>
      </c>
      <c r="M32" s="281">
        <v>207224</v>
      </c>
      <c r="N32" s="281">
        <v>162240</v>
      </c>
      <c r="O32" s="281">
        <v>171028</v>
      </c>
      <c r="P32" s="281">
        <v>168393</v>
      </c>
      <c r="Q32" s="283">
        <v>192038</v>
      </c>
    </row>
    <row r="33" spans="2:17" s="279" customFormat="1" ht="17.25" customHeight="1">
      <c r="B33" s="280"/>
      <c r="C33" s="284" t="s">
        <v>477</v>
      </c>
      <c r="D33" s="284"/>
      <c r="E33" s="293">
        <v>633023</v>
      </c>
      <c r="F33" s="293">
        <v>497541</v>
      </c>
      <c r="G33" s="293">
        <v>430992</v>
      </c>
      <c r="H33" s="293">
        <v>499941</v>
      </c>
      <c r="I33" s="293">
        <v>517560</v>
      </c>
      <c r="J33" s="294">
        <v>434000</v>
      </c>
      <c r="K33" s="293" t="e">
        <v>#DIV/0!</v>
      </c>
      <c r="L33" s="293">
        <v>508629</v>
      </c>
      <c r="M33" s="293">
        <v>571016</v>
      </c>
      <c r="N33" s="293">
        <v>475559</v>
      </c>
      <c r="O33" s="293">
        <v>451370</v>
      </c>
      <c r="P33" s="293">
        <v>502511</v>
      </c>
      <c r="Q33" s="295">
        <v>496567</v>
      </c>
    </row>
    <row r="34" spans="2:17" s="285" customFormat="1" ht="17.25" customHeight="1">
      <c r="B34" s="286"/>
      <c r="C34" s="287" t="s">
        <v>478</v>
      </c>
      <c r="D34" s="288" t="s">
        <v>479</v>
      </c>
      <c r="E34" s="289">
        <v>43.57971014492754</v>
      </c>
      <c r="F34" s="289">
        <v>37.60294117647059</v>
      </c>
      <c r="G34" s="289">
        <v>33.81818181818182</v>
      </c>
      <c r="H34" s="289">
        <v>38.352112676056336</v>
      </c>
      <c r="I34" s="289">
        <v>41.0625</v>
      </c>
      <c r="J34" s="290">
        <v>36.57142857142857</v>
      </c>
      <c r="K34" s="289" t="e">
        <v>#DIV/0!</v>
      </c>
      <c r="L34" s="289">
        <v>40.629629629629626</v>
      </c>
      <c r="M34" s="289">
        <v>44.5625</v>
      </c>
      <c r="N34" s="289">
        <v>42.411764705882355</v>
      </c>
      <c r="O34" s="289">
        <v>36.7125</v>
      </c>
      <c r="P34" s="289">
        <v>44.34285714285714</v>
      </c>
      <c r="Q34" s="291">
        <v>38.71228070175439</v>
      </c>
    </row>
    <row r="35" spans="2:17" s="285" customFormat="1" ht="17.25" customHeight="1">
      <c r="B35" s="286"/>
      <c r="C35" s="287" t="s">
        <v>480</v>
      </c>
      <c r="D35" s="288" t="s">
        <v>481</v>
      </c>
      <c r="E35" s="289">
        <v>21.304347826086957</v>
      </c>
      <c r="F35" s="289">
        <v>14.823529411764707</v>
      </c>
      <c r="G35" s="289">
        <v>10.256198347107437</v>
      </c>
      <c r="H35" s="289">
        <v>14.845070422535212</v>
      </c>
      <c r="I35" s="289">
        <v>18.1875</v>
      </c>
      <c r="J35" s="290">
        <v>9.428571428571429</v>
      </c>
      <c r="K35" s="289" t="e">
        <v>#DIV/0!</v>
      </c>
      <c r="L35" s="289">
        <v>17.59259259259259</v>
      </c>
      <c r="M35" s="289">
        <v>19.9375</v>
      </c>
      <c r="N35" s="289">
        <v>19.294117647058822</v>
      </c>
      <c r="O35" s="289">
        <v>13.725</v>
      </c>
      <c r="P35" s="289">
        <v>22.37142857142857</v>
      </c>
      <c r="Q35" s="291">
        <v>15.612280701754386</v>
      </c>
    </row>
    <row r="36" spans="2:17" ht="17.25" customHeight="1">
      <c r="B36" s="766" t="s">
        <v>482</v>
      </c>
      <c r="C36" s="740"/>
      <c r="D36" s="104"/>
      <c r="E36" s="7"/>
      <c r="F36" s="281"/>
      <c r="G36" s="281"/>
      <c r="H36" s="281"/>
      <c r="I36" s="281"/>
      <c r="J36" s="282"/>
      <c r="K36" s="281"/>
      <c r="L36" s="281"/>
      <c r="M36" s="281"/>
      <c r="N36" s="281"/>
      <c r="O36" s="281"/>
      <c r="P36" s="281"/>
      <c r="Q36" s="283"/>
    </row>
    <row r="37" spans="2:17" s="279" customFormat="1" ht="17.25" customHeight="1">
      <c r="B37" s="280"/>
      <c r="C37" s="763" t="s">
        <v>475</v>
      </c>
      <c r="D37" s="764"/>
      <c r="E37" s="281">
        <v>425833</v>
      </c>
      <c r="F37" s="281">
        <v>282089</v>
      </c>
      <c r="G37" s="281">
        <v>274235</v>
      </c>
      <c r="H37" s="281">
        <v>321023</v>
      </c>
      <c r="I37" s="281">
        <v>202326</v>
      </c>
      <c r="J37" s="282">
        <v>346500</v>
      </c>
      <c r="K37" s="296" t="s">
        <v>410</v>
      </c>
      <c r="L37" s="281">
        <v>248000</v>
      </c>
      <c r="M37" s="281">
        <v>298679</v>
      </c>
      <c r="N37" s="281">
        <v>265713</v>
      </c>
      <c r="O37" s="281">
        <v>273342</v>
      </c>
      <c r="P37" s="281">
        <v>280618</v>
      </c>
      <c r="Q37" s="283">
        <v>281778</v>
      </c>
    </row>
    <row r="38" spans="2:17" s="279" customFormat="1" ht="17.25" customHeight="1">
      <c r="B38" s="280"/>
      <c r="C38" s="763" t="s">
        <v>476</v>
      </c>
      <c r="D38" s="764"/>
      <c r="E38" s="281">
        <v>337333</v>
      </c>
      <c r="F38" s="281">
        <v>124285</v>
      </c>
      <c r="G38" s="281">
        <v>165809</v>
      </c>
      <c r="H38" s="281">
        <v>146537</v>
      </c>
      <c r="I38" s="281">
        <v>105047</v>
      </c>
      <c r="J38" s="282">
        <v>141417</v>
      </c>
      <c r="K38" s="296" t="s">
        <v>410</v>
      </c>
      <c r="L38" s="281">
        <v>96833</v>
      </c>
      <c r="M38" s="281">
        <v>143833</v>
      </c>
      <c r="N38" s="281">
        <v>120657</v>
      </c>
      <c r="O38" s="281">
        <v>157000</v>
      </c>
      <c r="P38" s="281">
        <v>118676</v>
      </c>
      <c r="Q38" s="283">
        <v>148171</v>
      </c>
    </row>
    <row r="39" spans="2:17" s="279" customFormat="1" ht="17.25" customHeight="1">
      <c r="B39" s="280"/>
      <c r="C39" s="284" t="s">
        <v>477</v>
      </c>
      <c r="D39" s="284"/>
      <c r="E39" s="293">
        <v>763166</v>
      </c>
      <c r="F39" s="293">
        <v>406374</v>
      </c>
      <c r="G39" s="293">
        <v>440044</v>
      </c>
      <c r="H39" s="293">
        <v>467560</v>
      </c>
      <c r="I39" s="293">
        <v>307373</v>
      </c>
      <c r="J39" s="294">
        <v>487917</v>
      </c>
      <c r="K39" s="297" t="s">
        <v>410</v>
      </c>
      <c r="L39" s="293">
        <v>344833</v>
      </c>
      <c r="M39" s="293">
        <v>442512</v>
      </c>
      <c r="N39" s="293">
        <v>386370</v>
      </c>
      <c r="O39" s="293">
        <v>430342</v>
      </c>
      <c r="P39" s="293">
        <v>399294</v>
      </c>
      <c r="Q39" s="295">
        <v>429949</v>
      </c>
    </row>
    <row r="40" spans="2:17" s="285" customFormat="1" ht="17.25" customHeight="1">
      <c r="B40" s="286"/>
      <c r="C40" s="287" t="s">
        <v>478</v>
      </c>
      <c r="D40" s="288" t="s">
        <v>479</v>
      </c>
      <c r="E40" s="289">
        <v>49</v>
      </c>
      <c r="F40" s="289">
        <v>50.142857142857146</v>
      </c>
      <c r="G40" s="289">
        <v>39.57692307692308</v>
      </c>
      <c r="H40" s="289">
        <v>53.44444444444444</v>
      </c>
      <c r="I40" s="289">
        <v>37.666666666666664</v>
      </c>
      <c r="J40" s="290">
        <v>51</v>
      </c>
      <c r="K40" s="298" t="s">
        <v>410</v>
      </c>
      <c r="L40" s="289">
        <v>54</v>
      </c>
      <c r="M40" s="289">
        <v>56.142857142857146</v>
      </c>
      <c r="N40" s="289">
        <v>52.22222222222222</v>
      </c>
      <c r="O40" s="289">
        <v>40.625</v>
      </c>
      <c r="P40" s="289">
        <v>53</v>
      </c>
      <c r="Q40" s="291">
        <v>45.59349593495935</v>
      </c>
    </row>
    <row r="41" spans="2:17" s="285" customFormat="1" ht="17.25" customHeight="1">
      <c r="B41" s="286"/>
      <c r="C41" s="287" t="s">
        <v>480</v>
      </c>
      <c r="D41" s="288" t="s">
        <v>481</v>
      </c>
      <c r="E41" s="289">
        <v>27</v>
      </c>
      <c r="F41" s="289">
        <v>23.357142857142858</v>
      </c>
      <c r="G41" s="289">
        <v>12.653846153846153</v>
      </c>
      <c r="H41" s="289">
        <v>22.11111111111111</v>
      </c>
      <c r="I41" s="289">
        <v>9.333333333333334</v>
      </c>
      <c r="J41" s="290">
        <v>31</v>
      </c>
      <c r="K41" s="298" t="s">
        <v>410</v>
      </c>
      <c r="L41" s="289">
        <v>17.5</v>
      </c>
      <c r="M41" s="289">
        <v>16.428571428571427</v>
      </c>
      <c r="N41" s="289">
        <v>17.77777777777778</v>
      </c>
      <c r="O41" s="289">
        <v>14.9</v>
      </c>
      <c r="P41" s="289">
        <v>28.5</v>
      </c>
      <c r="Q41" s="291">
        <v>17.097560975609756</v>
      </c>
    </row>
    <row r="42" spans="2:17" ht="17.25" customHeight="1">
      <c r="B42" s="766" t="s">
        <v>483</v>
      </c>
      <c r="C42" s="740"/>
      <c r="D42" s="104"/>
      <c r="E42" s="7"/>
      <c r="F42" s="281"/>
      <c r="G42" s="281"/>
      <c r="H42" s="281"/>
      <c r="I42" s="281"/>
      <c r="J42" s="282"/>
      <c r="K42" s="281"/>
      <c r="L42" s="281"/>
      <c r="M42" s="281"/>
      <c r="N42" s="281"/>
      <c r="O42" s="281"/>
      <c r="P42" s="281"/>
      <c r="Q42" s="283"/>
    </row>
    <row r="43" spans="2:17" s="279" customFormat="1" ht="17.25" customHeight="1">
      <c r="B43" s="280"/>
      <c r="C43" s="763" t="s">
        <v>475</v>
      </c>
      <c r="D43" s="764"/>
      <c r="E43" s="281">
        <v>330185</v>
      </c>
      <c r="F43" s="281">
        <v>306427</v>
      </c>
      <c r="G43" s="281">
        <v>291669</v>
      </c>
      <c r="H43" s="281">
        <v>302913</v>
      </c>
      <c r="I43" s="281">
        <v>323445</v>
      </c>
      <c r="J43" s="282">
        <v>311496</v>
      </c>
      <c r="K43" s="281" t="e">
        <v>#DIV/0!</v>
      </c>
      <c r="L43" s="281">
        <v>326419</v>
      </c>
      <c r="M43" s="281">
        <v>357437</v>
      </c>
      <c r="N43" s="281">
        <v>334434</v>
      </c>
      <c r="O43" s="281">
        <v>299949</v>
      </c>
      <c r="P43" s="281">
        <v>320749</v>
      </c>
      <c r="Q43" s="283">
        <v>311595</v>
      </c>
    </row>
    <row r="44" spans="2:17" s="279" customFormat="1" ht="17.25" customHeight="1">
      <c r="B44" s="280"/>
      <c r="C44" s="763" t="s">
        <v>476</v>
      </c>
      <c r="D44" s="764"/>
      <c r="E44" s="281">
        <v>250093</v>
      </c>
      <c r="F44" s="281">
        <v>224494</v>
      </c>
      <c r="G44" s="281">
        <v>232886</v>
      </c>
      <c r="H44" s="281">
        <v>256602</v>
      </c>
      <c r="I44" s="281">
        <v>208742</v>
      </c>
      <c r="J44" s="282">
        <v>223042</v>
      </c>
      <c r="K44" s="281" t="e">
        <v>#DIV/0!</v>
      </c>
      <c r="L44" s="281">
        <v>272814</v>
      </c>
      <c r="M44" s="281">
        <v>253038</v>
      </c>
      <c r="N44" s="281">
        <v>214039</v>
      </c>
      <c r="O44" s="281">
        <v>233171</v>
      </c>
      <c r="P44" s="281">
        <v>212931</v>
      </c>
      <c r="Q44" s="283">
        <v>238249</v>
      </c>
    </row>
    <row r="45" spans="2:17" s="279" customFormat="1" ht="17.25" customHeight="1">
      <c r="B45" s="280"/>
      <c r="C45" s="284" t="s">
        <v>477</v>
      </c>
      <c r="D45" s="284"/>
      <c r="E45" s="293">
        <v>580278</v>
      </c>
      <c r="F45" s="293">
        <v>530921</v>
      </c>
      <c r="G45" s="293">
        <v>524555</v>
      </c>
      <c r="H45" s="293">
        <v>559515</v>
      </c>
      <c r="I45" s="293">
        <v>532187</v>
      </c>
      <c r="J45" s="294">
        <v>534538</v>
      </c>
      <c r="K45" s="293" t="e">
        <v>#DIV/0!</v>
      </c>
      <c r="L45" s="293">
        <v>599233</v>
      </c>
      <c r="M45" s="293">
        <v>610475</v>
      </c>
      <c r="N45" s="293">
        <v>548473</v>
      </c>
      <c r="O45" s="293">
        <v>533120</v>
      </c>
      <c r="P45" s="293">
        <v>533680</v>
      </c>
      <c r="Q45" s="295">
        <v>549844</v>
      </c>
    </row>
    <row r="46" spans="2:17" s="285" customFormat="1" ht="17.25" customHeight="1">
      <c r="B46" s="286"/>
      <c r="C46" s="287" t="s">
        <v>478</v>
      </c>
      <c r="D46" s="288" t="s">
        <v>479</v>
      </c>
      <c r="E46" s="289">
        <v>37.00491803278688</v>
      </c>
      <c r="F46" s="289">
        <v>36.230927835051546</v>
      </c>
      <c r="G46" s="289">
        <v>34.892797319932995</v>
      </c>
      <c r="H46" s="289">
        <v>36.87315010570825</v>
      </c>
      <c r="I46" s="289">
        <v>39.82122905027933</v>
      </c>
      <c r="J46" s="290">
        <v>42.02</v>
      </c>
      <c r="K46" s="289" t="e">
        <v>#DIV/0!</v>
      </c>
      <c r="L46" s="289">
        <v>42.21327014218009</v>
      </c>
      <c r="M46" s="289">
        <v>44.48351648351648</v>
      </c>
      <c r="N46" s="289">
        <v>44.483870967741936</v>
      </c>
      <c r="O46" s="289">
        <v>37.50425531914894</v>
      </c>
      <c r="P46" s="289">
        <v>42.3202614379085</v>
      </c>
      <c r="Q46" s="291">
        <v>37.76084407971864</v>
      </c>
    </row>
    <row r="47" spans="2:17" s="285" customFormat="1" ht="17.25" customHeight="1" thickBot="1">
      <c r="B47" s="299"/>
      <c r="C47" s="300" t="s">
        <v>480</v>
      </c>
      <c r="D47" s="301" t="s">
        <v>481</v>
      </c>
      <c r="E47" s="302">
        <v>13.806557377049181</v>
      </c>
      <c r="F47" s="303">
        <v>13.672164948453608</v>
      </c>
      <c r="G47" s="303">
        <v>10.293132328308207</v>
      </c>
      <c r="H47" s="303">
        <v>10.980972515856237</v>
      </c>
      <c r="I47" s="303">
        <v>16.43016759776536</v>
      </c>
      <c r="J47" s="302">
        <v>19.04</v>
      </c>
      <c r="K47" s="303" t="e">
        <v>#DIV/0!</v>
      </c>
      <c r="L47" s="303">
        <v>18.85308056872038</v>
      </c>
      <c r="M47" s="303">
        <v>20.087912087912088</v>
      </c>
      <c r="N47" s="303">
        <v>19.903225806451612</v>
      </c>
      <c r="O47" s="303">
        <v>13.87872340425532</v>
      </c>
      <c r="P47" s="303">
        <v>19.764705882352942</v>
      </c>
      <c r="Q47" s="304">
        <v>13.918229777256741</v>
      </c>
    </row>
  </sheetData>
  <mergeCells count="23">
    <mergeCell ref="C44:D44"/>
    <mergeCell ref="C38:D38"/>
    <mergeCell ref="C37:D37"/>
    <mergeCell ref="C32:D32"/>
    <mergeCell ref="C43:D43"/>
    <mergeCell ref="C19:D19"/>
    <mergeCell ref="C20:D20"/>
    <mergeCell ref="B42:C42"/>
    <mergeCell ref="B36:C36"/>
    <mergeCell ref="C31:D31"/>
    <mergeCell ref="B24:C24"/>
    <mergeCell ref="B30:C30"/>
    <mergeCell ref="C26:D26"/>
    <mergeCell ref="C25:D25"/>
    <mergeCell ref="B12:C12"/>
    <mergeCell ref="C13:D13"/>
    <mergeCell ref="C14:D14"/>
    <mergeCell ref="B18:C18"/>
    <mergeCell ref="O3:O5"/>
    <mergeCell ref="P3:P5"/>
    <mergeCell ref="C7:D7"/>
    <mergeCell ref="C8:D8"/>
    <mergeCell ref="B6:C6"/>
  </mergeCells>
  <printOptions/>
  <pageMargins left="0.78" right="0.78" top="1" bottom="0.984251968503937" header="0.5118110236220472" footer="0.5118110236220472"/>
  <pageSetup blackAndWhite="1" fitToWidth="2" horizontalDpi="600" verticalDpi="6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="85" zoomScaleNormal="75" zoomScaleSheetLayoutView="85" workbookViewId="0" topLeftCell="A1">
      <pane xSplit="4" ySplit="4" topLeftCell="E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19" sqref="G19"/>
    </sheetView>
  </sheetViews>
  <sheetFormatPr defaultColWidth="8.796875" defaultRowHeight="35.25" customHeight="1"/>
  <cols>
    <col min="1" max="1" width="2.09765625" style="50" customWidth="1"/>
    <col min="2" max="2" width="3.09765625" style="50" customWidth="1"/>
    <col min="3" max="3" width="14.09765625" style="50" customWidth="1"/>
    <col min="4" max="4" width="6.59765625" style="50" customWidth="1"/>
    <col min="5" max="9" width="10.09765625" style="50" customWidth="1"/>
    <col min="10" max="12" width="10.5" style="50" customWidth="1"/>
    <col min="13" max="13" width="11.09765625" style="50" customWidth="1"/>
    <col min="14" max="15" width="10.5" style="50" customWidth="1"/>
    <col min="16" max="16" width="10.69921875" style="50" customWidth="1"/>
    <col min="17" max="16384" width="9" style="50" customWidth="1"/>
  </cols>
  <sheetData>
    <row r="1" spans="1:4" ht="22.5" customHeight="1">
      <c r="A1" s="46"/>
      <c r="C1" s="122" t="s">
        <v>430</v>
      </c>
      <c r="D1" s="48"/>
    </row>
    <row r="2" ht="22.5" customHeight="1" thickBot="1">
      <c r="P2" s="52" t="s">
        <v>39</v>
      </c>
    </row>
    <row r="3" spans="2:16" ht="32.25" customHeight="1">
      <c r="B3" s="248"/>
      <c r="C3" s="55"/>
      <c r="D3" s="55" t="s">
        <v>431</v>
      </c>
      <c r="E3" s="57"/>
      <c r="F3" s="59"/>
      <c r="G3" s="59"/>
      <c r="H3" s="59" t="s">
        <v>8</v>
      </c>
      <c r="I3" s="59"/>
      <c r="J3" s="59"/>
      <c r="K3" s="59"/>
      <c r="L3" s="59" t="s">
        <v>9</v>
      </c>
      <c r="M3" s="59"/>
      <c r="N3" s="59"/>
      <c r="O3" s="59"/>
      <c r="P3" s="249"/>
    </row>
    <row r="4" spans="2:16" ht="35.25" customHeight="1">
      <c r="B4" s="133" t="s">
        <v>432</v>
      </c>
      <c r="C4" s="135"/>
      <c r="D4" s="67" t="s">
        <v>249</v>
      </c>
      <c r="E4" s="250" t="s">
        <v>29</v>
      </c>
      <c r="F4" s="250" t="s">
        <v>30</v>
      </c>
      <c r="G4" s="250" t="s">
        <v>31</v>
      </c>
      <c r="H4" s="250" t="s">
        <v>0</v>
      </c>
      <c r="I4" s="250" t="s">
        <v>32</v>
      </c>
      <c r="J4" s="251" t="s">
        <v>223</v>
      </c>
      <c r="K4" s="250" t="s">
        <v>198</v>
      </c>
      <c r="L4" s="252" t="s">
        <v>221</v>
      </c>
      <c r="M4" s="252" t="s">
        <v>222</v>
      </c>
      <c r="N4" s="253" t="s">
        <v>204</v>
      </c>
      <c r="O4" s="253" t="s">
        <v>200</v>
      </c>
      <c r="P4" s="254" t="s">
        <v>146</v>
      </c>
    </row>
    <row r="5" spans="2:16" ht="39" customHeight="1">
      <c r="B5" s="64" t="s">
        <v>433</v>
      </c>
      <c r="C5" s="745" t="s">
        <v>40</v>
      </c>
      <c r="D5" s="746"/>
      <c r="E5" s="255">
        <v>20.8437659835081</v>
      </c>
      <c r="F5" s="255">
        <v>0.7810209251180583</v>
      </c>
      <c r="G5" s="255">
        <v>29.199043611606935</v>
      </c>
      <c r="H5" s="255">
        <v>8.349637597479148</v>
      </c>
      <c r="I5" s="255">
        <v>42.65638040361248</v>
      </c>
      <c r="J5" s="256">
        <v>43.16203191907636</v>
      </c>
      <c r="K5" s="255">
        <v>47.14898099879281</v>
      </c>
      <c r="L5" s="255">
        <v>24.817966105060414</v>
      </c>
      <c r="M5" s="255">
        <v>24.817966105060414</v>
      </c>
      <c r="N5" s="255">
        <v>74.66589842767723</v>
      </c>
      <c r="O5" s="255">
        <v>47.78241834638457</v>
      </c>
      <c r="P5" s="257">
        <v>26.14536023407093</v>
      </c>
    </row>
    <row r="6" spans="2:16" ht="39" customHeight="1">
      <c r="B6" s="64" t="s">
        <v>434</v>
      </c>
      <c r="C6" s="769" t="s">
        <v>435</v>
      </c>
      <c r="D6" s="772"/>
      <c r="E6" s="255">
        <v>96.53686231886748</v>
      </c>
      <c r="F6" s="255">
        <v>100.41761799771083</v>
      </c>
      <c r="G6" s="255">
        <v>66.44417973875039</v>
      </c>
      <c r="H6" s="255">
        <v>96.5648434281601</v>
      </c>
      <c r="I6" s="255">
        <v>93.09869570504972</v>
      </c>
      <c r="J6" s="256">
        <v>85.44516771282271</v>
      </c>
      <c r="K6" s="255">
        <v>90.57986536048662</v>
      </c>
      <c r="L6" s="255">
        <v>89.25845247468955</v>
      </c>
      <c r="M6" s="255">
        <v>89.25845247468955</v>
      </c>
      <c r="N6" s="255">
        <v>81.87535290997783</v>
      </c>
      <c r="O6" s="255">
        <v>93.40093266178513</v>
      </c>
      <c r="P6" s="257">
        <v>89.24343687350245</v>
      </c>
    </row>
    <row r="7" spans="2:16" ht="39" customHeight="1">
      <c r="B7" s="64" t="s">
        <v>436</v>
      </c>
      <c r="C7" s="742" t="s">
        <v>41</v>
      </c>
      <c r="D7" s="743"/>
      <c r="E7" s="255">
        <v>111.84295174396841</v>
      </c>
      <c r="F7" s="255">
        <v>71.24436736670775</v>
      </c>
      <c r="G7" s="255">
        <v>1200.4460672180187</v>
      </c>
      <c r="H7" s="255">
        <v>93.75191168701164</v>
      </c>
      <c r="I7" s="255">
        <v>196.5171374829762</v>
      </c>
      <c r="J7" s="256">
        <v>843.2989167660265</v>
      </c>
      <c r="K7" s="255">
        <v>127.88861796749174</v>
      </c>
      <c r="L7" s="255">
        <v>243.25405307490263</v>
      </c>
      <c r="M7" s="255">
        <v>243.25405307490263</v>
      </c>
      <c r="N7" s="255">
        <v>380.0299084992493</v>
      </c>
      <c r="O7" s="255">
        <v>155.79295419578477</v>
      </c>
      <c r="P7" s="257">
        <v>205.9876828056819</v>
      </c>
    </row>
    <row r="8" spans="2:16" ht="39" customHeight="1">
      <c r="B8" s="64" t="s">
        <v>437</v>
      </c>
      <c r="C8" s="742" t="s">
        <v>23</v>
      </c>
      <c r="D8" s="743"/>
      <c r="E8" s="255">
        <v>95.18887780173728</v>
      </c>
      <c r="F8" s="255">
        <v>94.06146677956293</v>
      </c>
      <c r="G8" s="255">
        <v>93.78351605212009</v>
      </c>
      <c r="H8" s="255">
        <v>93.87133699383983</v>
      </c>
      <c r="I8" s="255">
        <v>93.45640851388448</v>
      </c>
      <c r="J8" s="256">
        <v>94.26194553842436</v>
      </c>
      <c r="K8" s="255">
        <v>96.62357460284771</v>
      </c>
      <c r="L8" s="255">
        <v>85.00558339068472</v>
      </c>
      <c r="M8" s="255">
        <v>90.93597932252788</v>
      </c>
      <c r="N8" s="255">
        <v>96.74161161581728</v>
      </c>
      <c r="O8" s="255">
        <v>97.96227131557865</v>
      </c>
      <c r="P8" s="257">
        <v>94.48751664240433</v>
      </c>
    </row>
    <row r="9" spans="2:16" ht="39" customHeight="1">
      <c r="B9" s="64" t="s">
        <v>438</v>
      </c>
      <c r="C9" s="742" t="s">
        <v>24</v>
      </c>
      <c r="D9" s="743"/>
      <c r="E9" s="255">
        <v>95.47588496476435</v>
      </c>
      <c r="F9" s="255">
        <v>94.12840165488863</v>
      </c>
      <c r="G9" s="255">
        <v>93.78351605212009</v>
      </c>
      <c r="H9" s="255">
        <v>90.57382145958114</v>
      </c>
      <c r="I9" s="255">
        <v>93.45640851388448</v>
      </c>
      <c r="J9" s="256">
        <v>94.26194553842436</v>
      </c>
      <c r="K9" s="255">
        <v>96.65765664141198</v>
      </c>
      <c r="L9" s="255">
        <v>85.01338061126998</v>
      </c>
      <c r="M9" s="255">
        <v>90.97309289972623</v>
      </c>
      <c r="N9" s="255">
        <v>96.74161161581728</v>
      </c>
      <c r="O9" s="255">
        <v>98.20118161308741</v>
      </c>
      <c r="P9" s="257">
        <v>94.03463491378064</v>
      </c>
    </row>
    <row r="10" spans="2:16" ht="39" customHeight="1">
      <c r="B10" s="64" t="s">
        <v>439</v>
      </c>
      <c r="C10" s="769" t="s">
        <v>440</v>
      </c>
      <c r="D10" s="770"/>
      <c r="E10" s="255">
        <v>93.75412198032458</v>
      </c>
      <c r="F10" s="255">
        <v>90.67484893912606</v>
      </c>
      <c r="G10" s="255">
        <v>90.24978605527676</v>
      </c>
      <c r="H10" s="255">
        <v>89.73778287150273</v>
      </c>
      <c r="I10" s="255">
        <v>92.80430920653109</v>
      </c>
      <c r="J10" s="256">
        <v>84.79617967794294</v>
      </c>
      <c r="K10" s="255">
        <v>90.22368081713603</v>
      </c>
      <c r="L10" s="255">
        <v>72.80516655298732</v>
      </c>
      <c r="M10" s="255">
        <v>85.67596002104155</v>
      </c>
      <c r="N10" s="255">
        <v>95.53506895064172</v>
      </c>
      <c r="O10" s="255">
        <v>93.01538261042438</v>
      </c>
      <c r="P10" s="257">
        <v>91.11004758190504</v>
      </c>
    </row>
    <row r="11" spans="2:16" ht="39" customHeight="1">
      <c r="B11" s="64" t="s">
        <v>441</v>
      </c>
      <c r="C11" s="769" t="s">
        <v>442</v>
      </c>
      <c r="D11" s="770"/>
      <c r="E11" s="255">
        <v>142.6043758652852</v>
      </c>
      <c r="F11" s="255">
        <v>96.74286226890551</v>
      </c>
      <c r="G11" s="255">
        <v>63.314226467841635</v>
      </c>
      <c r="H11" s="255">
        <v>84.87098085522368</v>
      </c>
      <c r="I11" s="255">
        <v>86.2047323923263</v>
      </c>
      <c r="J11" s="256">
        <v>106.17772330692037</v>
      </c>
      <c r="K11" s="255">
        <v>242.5681191958363</v>
      </c>
      <c r="L11" s="255">
        <v>78.71360624639155</v>
      </c>
      <c r="M11" s="255">
        <v>91.57818156622957</v>
      </c>
      <c r="N11" s="255">
        <v>55.33454006264955</v>
      </c>
      <c r="O11" s="255">
        <v>141.40194507255603</v>
      </c>
      <c r="P11" s="257">
        <v>94.63107993936865</v>
      </c>
    </row>
    <row r="12" spans="2:16" ht="39" customHeight="1">
      <c r="B12" s="771" t="s">
        <v>443</v>
      </c>
      <c r="C12" s="742"/>
      <c r="D12" s="743"/>
      <c r="E12" s="255"/>
      <c r="F12" s="255"/>
      <c r="G12" s="255"/>
      <c r="H12" s="255"/>
      <c r="I12" s="255"/>
      <c r="J12" s="256"/>
      <c r="K12" s="255"/>
      <c r="L12" s="255"/>
      <c r="M12" s="255"/>
      <c r="N12" s="255"/>
      <c r="O12" s="255"/>
      <c r="P12" s="257"/>
    </row>
    <row r="13" spans="2:16" ht="39" customHeight="1">
      <c r="B13" s="64" t="s">
        <v>444</v>
      </c>
      <c r="C13" s="742" t="s">
        <v>42</v>
      </c>
      <c r="D13" s="743"/>
      <c r="E13" s="255">
        <v>10.292943494699783</v>
      </c>
      <c r="F13" s="255">
        <v>7.994478823381787</v>
      </c>
      <c r="G13" s="255">
        <v>5.711895143896108</v>
      </c>
      <c r="H13" s="255">
        <v>10.979323007483325</v>
      </c>
      <c r="I13" s="255">
        <v>6.176572961684225</v>
      </c>
      <c r="J13" s="256">
        <v>13.663890164185306</v>
      </c>
      <c r="K13" s="255">
        <v>5.962579680996939</v>
      </c>
      <c r="L13" s="255">
        <v>6.186432437688393</v>
      </c>
      <c r="M13" s="255">
        <v>7.8836590293983875</v>
      </c>
      <c r="N13" s="255">
        <v>2.3931493742140604</v>
      </c>
      <c r="O13" s="255">
        <v>9.707001569858713</v>
      </c>
      <c r="P13" s="257">
        <v>7.568166204469444</v>
      </c>
    </row>
    <row r="14" spans="2:16" ht="39" customHeight="1">
      <c r="B14" s="64" t="s">
        <v>445</v>
      </c>
      <c r="C14" s="742" t="s">
        <v>43</v>
      </c>
      <c r="D14" s="743"/>
      <c r="E14" s="255">
        <v>4.893286398728023</v>
      </c>
      <c r="F14" s="255">
        <v>3.906794494943212</v>
      </c>
      <c r="G14" s="255">
        <v>4.307508258084466</v>
      </c>
      <c r="H14" s="255">
        <v>9.04104120949225</v>
      </c>
      <c r="I14" s="255">
        <v>3.430929778554149</v>
      </c>
      <c r="J14" s="256">
        <v>3.1544066436176363</v>
      </c>
      <c r="K14" s="255">
        <v>1.396465423252725</v>
      </c>
      <c r="L14" s="255">
        <v>1.8977084886396784</v>
      </c>
      <c r="M14" s="255">
        <v>7.077980659543852</v>
      </c>
      <c r="N14" s="255">
        <v>1.1022937863648583</v>
      </c>
      <c r="O14" s="255">
        <v>2.305054945054945</v>
      </c>
      <c r="P14" s="257">
        <v>4.364510199394867</v>
      </c>
    </row>
    <row r="15" spans="2:16" ht="39" customHeight="1">
      <c r="B15" s="64" t="s">
        <v>446</v>
      </c>
      <c r="C15" s="742" t="s">
        <v>44</v>
      </c>
      <c r="D15" s="743"/>
      <c r="E15" s="255">
        <v>15.186229893427805</v>
      </c>
      <c r="F15" s="255">
        <v>11.901273318324998</v>
      </c>
      <c r="G15" s="255">
        <v>10.019403401980574</v>
      </c>
      <c r="H15" s="255">
        <v>20.020364216975572</v>
      </c>
      <c r="I15" s="255">
        <v>9.607502740238374</v>
      </c>
      <c r="J15" s="256">
        <v>16.81829680780294</v>
      </c>
      <c r="K15" s="255">
        <v>7.359045104249663</v>
      </c>
      <c r="L15" s="255">
        <v>8.084140926328072</v>
      </c>
      <c r="M15" s="255">
        <v>14.961639688942242</v>
      </c>
      <c r="N15" s="255">
        <v>3.4954431605789185</v>
      </c>
      <c r="O15" s="255">
        <v>12.012056514913658</v>
      </c>
      <c r="P15" s="257">
        <v>11.93267640386431</v>
      </c>
    </row>
    <row r="16" spans="2:16" ht="39" customHeight="1" thickBot="1">
      <c r="B16" s="258" t="s">
        <v>447</v>
      </c>
      <c r="C16" s="767" t="s">
        <v>6</v>
      </c>
      <c r="D16" s="768"/>
      <c r="E16" s="259">
        <v>59.94980101518136</v>
      </c>
      <c r="F16" s="259">
        <v>59.2620082963213</v>
      </c>
      <c r="G16" s="259">
        <v>61.30646441229004</v>
      </c>
      <c r="H16" s="259">
        <v>54.429555260225996</v>
      </c>
      <c r="I16" s="259">
        <v>72.73809806918588</v>
      </c>
      <c r="J16" s="260">
        <v>69.59636087661274</v>
      </c>
      <c r="K16" s="259">
        <v>72.75937616705282</v>
      </c>
      <c r="L16" s="259">
        <v>104.09144437601962</v>
      </c>
      <c r="M16" s="259">
        <v>66.41523079561298</v>
      </c>
      <c r="N16" s="259">
        <v>50.23624726907443</v>
      </c>
      <c r="O16" s="259">
        <v>65.3243076923077</v>
      </c>
      <c r="P16" s="261">
        <v>60.56891525469366</v>
      </c>
    </row>
  </sheetData>
  <mergeCells count="12">
    <mergeCell ref="C5:D5"/>
    <mergeCell ref="C6:D6"/>
    <mergeCell ref="C13:D13"/>
    <mergeCell ref="C7:D7"/>
    <mergeCell ref="C14:D14"/>
    <mergeCell ref="C15:D15"/>
    <mergeCell ref="C16:D16"/>
    <mergeCell ref="C8:D8"/>
    <mergeCell ref="C9:D9"/>
    <mergeCell ref="C10:D10"/>
    <mergeCell ref="C11:D11"/>
    <mergeCell ref="B12:D12"/>
  </mergeCells>
  <printOptions/>
  <pageMargins left="0.78" right="0.78" top="1" bottom="0.984251968503937" header="0.5118110236220472" footer="0.5118110236220472"/>
  <pageSetup blackAndWhite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44"/>
  <sheetViews>
    <sheetView view="pageBreakPreview" zoomScaleNormal="75" zoomScaleSheetLayoutView="100" workbookViewId="0" topLeftCell="A1">
      <pane xSplit="6" ySplit="5" topLeftCell="G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10" sqref="D10:F10"/>
    </sheetView>
  </sheetViews>
  <sheetFormatPr defaultColWidth="8.796875" defaultRowHeight="16.5" customHeight="1"/>
  <cols>
    <col min="1" max="1" width="2.3984375" style="98" customWidth="1"/>
    <col min="2" max="2" width="3.8984375" style="182" customWidth="1"/>
    <col min="3" max="3" width="3.8984375" style="98" customWidth="1"/>
    <col min="4" max="4" width="2.19921875" style="98" customWidth="1"/>
    <col min="5" max="5" width="9" style="98" customWidth="1"/>
    <col min="6" max="6" width="13.5" style="98" customWidth="1"/>
    <col min="7" max="10" width="8.59765625" style="98" customWidth="1"/>
    <col min="11" max="11" width="8.09765625" style="98" customWidth="1"/>
    <col min="12" max="13" width="8.59765625" style="98" customWidth="1"/>
    <col min="14" max="17" width="9.09765625" style="98" customWidth="1"/>
    <col min="18" max="18" width="8.5" style="98" customWidth="1"/>
    <col min="19" max="22" width="9.59765625" style="98" customWidth="1"/>
    <col min="23" max="23" width="8.5" style="98" customWidth="1"/>
    <col min="24" max="24" width="3.8984375" style="182" customWidth="1"/>
    <col min="25" max="25" width="3.8984375" style="98" customWidth="1"/>
    <col min="26" max="26" width="2.19921875" style="98" customWidth="1"/>
    <col min="27" max="27" width="8.8984375" style="98" customWidth="1"/>
    <col min="28" max="28" width="13.09765625" style="98" customWidth="1"/>
    <col min="29" max="34" width="8.59765625" style="98" customWidth="1"/>
    <col min="35" max="35" width="8.19921875" style="98" customWidth="1"/>
    <col min="36" max="40" width="8.69921875" style="98" customWidth="1"/>
    <col min="41" max="42" width="8.69921875" style="98" hidden="1" customWidth="1"/>
    <col min="43" max="43" width="8.8984375" style="98" hidden="1" customWidth="1"/>
    <col min="44" max="44" width="3.09765625" style="98" customWidth="1"/>
    <col min="45" max="45" width="13.8984375" style="98" bestFit="1" customWidth="1"/>
    <col min="46" max="16384" width="9" style="98" customWidth="1"/>
  </cols>
  <sheetData>
    <row r="1" spans="1:25" ht="16.5" customHeight="1">
      <c r="A1" s="181"/>
      <c r="C1" s="183" t="s">
        <v>423</v>
      </c>
      <c r="Y1" s="183" t="s">
        <v>423</v>
      </c>
    </row>
    <row r="2" ht="16.5" customHeight="1" thickBot="1"/>
    <row r="3" spans="2:43" ht="16.5" customHeight="1">
      <c r="B3" s="184"/>
      <c r="C3" s="187"/>
      <c r="D3" s="187"/>
      <c r="E3" s="187"/>
      <c r="F3" s="188" t="s">
        <v>424</v>
      </c>
      <c r="G3" s="189" t="s">
        <v>45</v>
      </c>
      <c r="H3" s="190"/>
      <c r="I3" s="190"/>
      <c r="J3" s="190"/>
      <c r="K3" s="191"/>
      <c r="L3" s="792" t="s">
        <v>425</v>
      </c>
      <c r="M3" s="793"/>
      <c r="N3" s="192"/>
      <c r="O3" s="192" t="s">
        <v>149</v>
      </c>
      <c r="P3" s="192"/>
      <c r="Q3" s="192"/>
      <c r="R3" s="193"/>
      <c r="S3" s="189" t="s">
        <v>46</v>
      </c>
      <c r="T3" s="190"/>
      <c r="U3" s="190"/>
      <c r="V3" s="190"/>
      <c r="W3" s="194"/>
      <c r="X3" s="184"/>
      <c r="Y3" s="187"/>
      <c r="Z3" s="187"/>
      <c r="AA3" s="187"/>
      <c r="AB3" s="188" t="s">
        <v>319</v>
      </c>
      <c r="AC3" s="189" t="s">
        <v>47</v>
      </c>
      <c r="AD3" s="190"/>
      <c r="AE3" s="190"/>
      <c r="AF3" s="190"/>
      <c r="AG3" s="190"/>
      <c r="AH3" s="190"/>
      <c r="AI3" s="191"/>
      <c r="AJ3" s="190" t="s">
        <v>206</v>
      </c>
      <c r="AK3" s="190"/>
      <c r="AL3" s="190"/>
      <c r="AM3" s="190"/>
      <c r="AN3" s="194"/>
      <c r="AO3" s="190" t="s">
        <v>48</v>
      </c>
      <c r="AP3" s="190"/>
      <c r="AQ3" s="194"/>
    </row>
    <row r="4" spans="2:43" ht="16.5" customHeight="1">
      <c r="B4" s="195"/>
      <c r="C4" s="168"/>
      <c r="D4" s="168"/>
      <c r="E4" s="168"/>
      <c r="F4" s="196" t="s">
        <v>320</v>
      </c>
      <c r="G4" s="197" t="s">
        <v>10</v>
      </c>
      <c r="H4" s="198"/>
      <c r="I4" s="197" t="s">
        <v>12</v>
      </c>
      <c r="J4" s="198"/>
      <c r="K4" s="199" t="s">
        <v>49</v>
      </c>
      <c r="L4" s="197" t="s">
        <v>11</v>
      </c>
      <c r="M4" s="200"/>
      <c r="N4" s="197" t="s">
        <v>13</v>
      </c>
      <c r="O4" s="200"/>
      <c r="P4" s="197" t="s">
        <v>205</v>
      </c>
      <c r="Q4" s="198"/>
      <c r="R4" s="7" t="s">
        <v>49</v>
      </c>
      <c r="S4" s="197" t="s">
        <v>14</v>
      </c>
      <c r="T4" s="198"/>
      <c r="U4" s="197" t="s">
        <v>182</v>
      </c>
      <c r="V4" s="198"/>
      <c r="W4" s="201" t="s">
        <v>49</v>
      </c>
      <c r="X4" s="195"/>
      <c r="Y4" s="168"/>
      <c r="Z4" s="168"/>
      <c r="AA4" s="168"/>
      <c r="AB4" s="196" t="s">
        <v>321</v>
      </c>
      <c r="AC4" s="202" t="s">
        <v>213</v>
      </c>
      <c r="AD4" s="200"/>
      <c r="AE4" s="202" t="s">
        <v>214</v>
      </c>
      <c r="AF4" s="198"/>
      <c r="AG4" s="197" t="s">
        <v>139</v>
      </c>
      <c r="AH4" s="198"/>
      <c r="AI4" s="24" t="s">
        <v>49</v>
      </c>
      <c r="AJ4" s="203" t="s">
        <v>184</v>
      </c>
      <c r="AK4" s="198"/>
      <c r="AL4" s="203" t="s">
        <v>180</v>
      </c>
      <c r="AM4" s="198"/>
      <c r="AN4" s="16" t="s">
        <v>49</v>
      </c>
      <c r="AO4" s="198" t="s">
        <v>181</v>
      </c>
      <c r="AP4" s="198"/>
      <c r="AQ4" s="16" t="s">
        <v>49</v>
      </c>
    </row>
    <row r="5" spans="2:43" ht="16.5" customHeight="1">
      <c r="B5" s="204" t="s">
        <v>322</v>
      </c>
      <c r="C5" s="205"/>
      <c r="D5" s="205"/>
      <c r="E5" s="205"/>
      <c r="F5" s="206" t="s">
        <v>323</v>
      </c>
      <c r="G5" s="207">
        <v>19</v>
      </c>
      <c r="H5" s="207">
        <v>20</v>
      </c>
      <c r="I5" s="207">
        <v>19</v>
      </c>
      <c r="J5" s="207">
        <v>20</v>
      </c>
      <c r="K5" s="208" t="s">
        <v>324</v>
      </c>
      <c r="L5" s="207">
        <v>19</v>
      </c>
      <c r="M5" s="209">
        <v>20</v>
      </c>
      <c r="N5" s="210">
        <v>19</v>
      </c>
      <c r="O5" s="207">
        <v>20</v>
      </c>
      <c r="P5" s="207">
        <v>19</v>
      </c>
      <c r="Q5" s="207">
        <v>20</v>
      </c>
      <c r="R5" s="211" t="s">
        <v>324</v>
      </c>
      <c r="S5" s="207">
        <v>19</v>
      </c>
      <c r="T5" s="207">
        <v>20</v>
      </c>
      <c r="U5" s="207">
        <v>19</v>
      </c>
      <c r="V5" s="207">
        <v>20</v>
      </c>
      <c r="W5" s="212" t="s">
        <v>324</v>
      </c>
      <c r="X5" s="204" t="s">
        <v>322</v>
      </c>
      <c r="Y5" s="205"/>
      <c r="Z5" s="205"/>
      <c r="AA5" s="205"/>
      <c r="AB5" s="206" t="s">
        <v>323</v>
      </c>
      <c r="AC5" s="207">
        <v>19</v>
      </c>
      <c r="AD5" s="207">
        <v>20</v>
      </c>
      <c r="AE5" s="207">
        <v>19</v>
      </c>
      <c r="AF5" s="207">
        <v>20</v>
      </c>
      <c r="AG5" s="207">
        <v>19</v>
      </c>
      <c r="AH5" s="207">
        <v>20</v>
      </c>
      <c r="AI5" s="213" t="s">
        <v>324</v>
      </c>
      <c r="AJ5" s="207">
        <v>19</v>
      </c>
      <c r="AK5" s="207">
        <v>20</v>
      </c>
      <c r="AL5" s="207">
        <v>19</v>
      </c>
      <c r="AM5" s="207">
        <v>20</v>
      </c>
      <c r="AN5" s="212" t="s">
        <v>324</v>
      </c>
      <c r="AO5" s="214">
        <v>18</v>
      </c>
      <c r="AP5" s="207">
        <v>19</v>
      </c>
      <c r="AQ5" s="212" t="s">
        <v>324</v>
      </c>
    </row>
    <row r="6" spans="2:43" ht="18.75" customHeight="1">
      <c r="B6" s="195"/>
      <c r="C6" s="776" t="s">
        <v>325</v>
      </c>
      <c r="D6" s="777"/>
      <c r="E6" s="777"/>
      <c r="F6" s="778"/>
      <c r="G6" s="3">
        <v>46.99767517772776</v>
      </c>
      <c r="H6" s="3">
        <v>48.286741947540655</v>
      </c>
      <c r="I6" s="3">
        <v>44.86994311689057</v>
      </c>
      <c r="J6" s="3">
        <v>50.19987881893048</v>
      </c>
      <c r="K6" s="3">
        <v>44</v>
      </c>
      <c r="L6" s="20">
        <v>46.14595514045284</v>
      </c>
      <c r="M6" s="20">
        <v>48.24039441900227</v>
      </c>
      <c r="N6" s="20">
        <v>41.24127480064596</v>
      </c>
      <c r="O6" s="20">
        <v>40.89295608500599</v>
      </c>
      <c r="P6" s="3">
        <v>41.8</v>
      </c>
      <c r="Q6" s="3">
        <v>43.104028584050496</v>
      </c>
      <c r="R6" s="3">
        <v>47.6</v>
      </c>
      <c r="S6" s="3">
        <v>56.32138933366837</v>
      </c>
      <c r="T6" s="3">
        <v>56.48392633620389</v>
      </c>
      <c r="U6" s="3">
        <v>59.2</v>
      </c>
      <c r="V6" s="3">
        <v>58.295575222572914</v>
      </c>
      <c r="W6" s="12">
        <v>41.1</v>
      </c>
      <c r="X6" s="195"/>
      <c r="Y6" s="776" t="s">
        <v>325</v>
      </c>
      <c r="Z6" s="777"/>
      <c r="AA6" s="777"/>
      <c r="AB6" s="778"/>
      <c r="AC6" s="20">
        <v>64.9</v>
      </c>
      <c r="AD6" s="20">
        <v>64.5067987699345</v>
      </c>
      <c r="AE6" s="3">
        <v>47.7</v>
      </c>
      <c r="AF6" s="3">
        <v>49.39581989771276</v>
      </c>
      <c r="AG6" s="3">
        <v>44</v>
      </c>
      <c r="AH6" s="3">
        <v>51.776680063802964</v>
      </c>
      <c r="AI6" s="20">
        <v>40.6</v>
      </c>
      <c r="AJ6" s="3">
        <v>66.7534463119543</v>
      </c>
      <c r="AK6" s="3">
        <v>0</v>
      </c>
      <c r="AL6" s="3">
        <v>51.008442559037576</v>
      </c>
      <c r="AM6" s="3">
        <v>50.81708326587019</v>
      </c>
      <c r="AN6" s="12">
        <v>50.7</v>
      </c>
      <c r="AO6" s="144">
        <v>43.1</v>
      </c>
      <c r="AP6" s="3">
        <v>0</v>
      </c>
      <c r="AQ6" s="12">
        <v>44.8</v>
      </c>
    </row>
    <row r="7" spans="2:43" ht="18.75" customHeight="1">
      <c r="B7" s="195" t="s">
        <v>50</v>
      </c>
      <c r="C7" s="168"/>
      <c r="D7" s="775" t="s">
        <v>326</v>
      </c>
      <c r="E7" s="773"/>
      <c r="F7" s="774"/>
      <c r="G7" s="3">
        <v>20.931992858556995</v>
      </c>
      <c r="H7" s="3">
        <v>21.305491416022235</v>
      </c>
      <c r="I7" s="3">
        <v>17.09287776832474</v>
      </c>
      <c r="J7" s="3">
        <v>18.916854573099027</v>
      </c>
      <c r="K7" s="3">
        <v>19.3</v>
      </c>
      <c r="L7" s="20">
        <v>18.41188059584767</v>
      </c>
      <c r="M7" s="20">
        <v>18.837836690284163</v>
      </c>
      <c r="N7" s="20">
        <v>16.71405415956415</v>
      </c>
      <c r="O7" s="20">
        <v>16.293569989962663</v>
      </c>
      <c r="P7" s="3">
        <v>19.2</v>
      </c>
      <c r="Q7" s="3">
        <v>19.514291721583906</v>
      </c>
      <c r="R7" s="3">
        <v>20.9</v>
      </c>
      <c r="S7" s="3">
        <v>26.501932674495382</v>
      </c>
      <c r="T7" s="3">
        <v>25.76241787228099</v>
      </c>
      <c r="U7" s="3">
        <v>25.5</v>
      </c>
      <c r="V7" s="3">
        <v>21.02658011883787</v>
      </c>
      <c r="W7" s="12">
        <v>17.3</v>
      </c>
      <c r="X7" s="195" t="s">
        <v>50</v>
      </c>
      <c r="Y7" s="168"/>
      <c r="Z7" s="775" t="s">
        <v>326</v>
      </c>
      <c r="AA7" s="773"/>
      <c r="AB7" s="774"/>
      <c r="AC7" s="20">
        <v>25.2</v>
      </c>
      <c r="AD7" s="20">
        <v>24.756105970959688</v>
      </c>
      <c r="AE7" s="3">
        <v>19.8</v>
      </c>
      <c r="AF7" s="3">
        <v>19.665423242149487</v>
      </c>
      <c r="AG7" s="3">
        <v>20.6</v>
      </c>
      <c r="AH7" s="3">
        <v>23.709666244870558</v>
      </c>
      <c r="AI7" s="20">
        <v>17.8</v>
      </c>
      <c r="AJ7" s="3">
        <v>24.866852361722547</v>
      </c>
      <c r="AK7" s="3">
        <v>0</v>
      </c>
      <c r="AL7" s="3">
        <v>21.793080721817912</v>
      </c>
      <c r="AM7" s="3">
        <v>20.990807528203398</v>
      </c>
      <c r="AN7" s="12">
        <v>22.1</v>
      </c>
      <c r="AO7" s="144">
        <v>19.2</v>
      </c>
      <c r="AP7" s="3">
        <v>0</v>
      </c>
      <c r="AQ7" s="12">
        <v>21</v>
      </c>
    </row>
    <row r="8" spans="2:43" ht="18.75" customHeight="1">
      <c r="B8" s="195"/>
      <c r="C8" s="168"/>
      <c r="D8" s="775" t="s">
        <v>327</v>
      </c>
      <c r="E8" s="773"/>
      <c r="F8" s="774"/>
      <c r="G8" s="3">
        <v>15.956439146481518</v>
      </c>
      <c r="H8" s="3">
        <v>16.2120531582735</v>
      </c>
      <c r="I8" s="3">
        <v>13.595548440119959</v>
      </c>
      <c r="J8" s="3">
        <v>15.093959044995248</v>
      </c>
      <c r="K8" s="3">
        <v>14.9</v>
      </c>
      <c r="L8" s="20">
        <v>14.742608166802071</v>
      </c>
      <c r="M8" s="20">
        <v>15.648745289273624</v>
      </c>
      <c r="N8" s="20">
        <v>13.700091878382661</v>
      </c>
      <c r="O8" s="20">
        <v>13.788958177136884</v>
      </c>
      <c r="P8" s="3">
        <v>15.1</v>
      </c>
      <c r="Q8" s="3">
        <v>15.320673551044276</v>
      </c>
      <c r="R8" s="3">
        <v>15.3</v>
      </c>
      <c r="S8" s="3">
        <v>16.69511324724066</v>
      </c>
      <c r="T8" s="3">
        <v>17.08632610412425</v>
      </c>
      <c r="U8" s="3">
        <v>15.2</v>
      </c>
      <c r="V8" s="3">
        <v>17.636829238206094</v>
      </c>
      <c r="W8" s="12">
        <v>13.1</v>
      </c>
      <c r="X8" s="195"/>
      <c r="Y8" s="168"/>
      <c r="Z8" s="775" t="s">
        <v>327</v>
      </c>
      <c r="AA8" s="773"/>
      <c r="AB8" s="774"/>
      <c r="AC8" s="20">
        <v>20.5</v>
      </c>
      <c r="AD8" s="20">
        <v>19.969817465296448</v>
      </c>
      <c r="AE8" s="3">
        <v>14.9</v>
      </c>
      <c r="AF8" s="3">
        <v>14.304187810151422</v>
      </c>
      <c r="AG8" s="3">
        <v>13.6</v>
      </c>
      <c r="AH8" s="3">
        <v>15.749067681950338</v>
      </c>
      <c r="AI8" s="20">
        <v>12.7</v>
      </c>
      <c r="AJ8" s="3">
        <v>15.05736156861905</v>
      </c>
      <c r="AK8" s="3">
        <v>0</v>
      </c>
      <c r="AL8" s="3">
        <v>16.31145106193376</v>
      </c>
      <c r="AM8" s="3">
        <v>15.21980064354144</v>
      </c>
      <c r="AN8" s="12">
        <v>15</v>
      </c>
      <c r="AO8" s="144">
        <v>17.6</v>
      </c>
      <c r="AP8" s="3">
        <v>0</v>
      </c>
      <c r="AQ8" s="12">
        <v>14.7</v>
      </c>
    </row>
    <row r="9" spans="2:43" ht="18.75" customHeight="1">
      <c r="B9" s="195" t="s">
        <v>51</v>
      </c>
      <c r="C9" s="775" t="s">
        <v>328</v>
      </c>
      <c r="D9" s="773"/>
      <c r="E9" s="773"/>
      <c r="F9" s="774"/>
      <c r="G9" s="3">
        <v>4.330582729170385</v>
      </c>
      <c r="H9" s="3">
        <v>4.029356253479436</v>
      </c>
      <c r="I9" s="3">
        <v>3.246239057536643</v>
      </c>
      <c r="J9" s="3">
        <v>3.5271385267494537</v>
      </c>
      <c r="K9" s="3">
        <v>2.1</v>
      </c>
      <c r="L9" s="20">
        <v>3.175606503257411</v>
      </c>
      <c r="M9" s="20">
        <v>3.2934298279096184</v>
      </c>
      <c r="N9" s="20">
        <v>7.477076422949282</v>
      </c>
      <c r="O9" s="20">
        <v>6.8252478055672885</v>
      </c>
      <c r="P9" s="3">
        <v>1.1</v>
      </c>
      <c r="Q9" s="3">
        <v>0.9457972173160596</v>
      </c>
      <c r="R9" s="3">
        <v>1.7</v>
      </c>
      <c r="S9" s="3">
        <v>2.797599794703456</v>
      </c>
      <c r="T9" s="3">
        <v>2.6642487227561604</v>
      </c>
      <c r="U9" s="3">
        <v>1.3</v>
      </c>
      <c r="V9" s="3">
        <v>1.1480308040863425</v>
      </c>
      <c r="W9" s="12">
        <v>2.5</v>
      </c>
      <c r="X9" s="195" t="s">
        <v>51</v>
      </c>
      <c r="Y9" s="775" t="s">
        <v>328</v>
      </c>
      <c r="Z9" s="773"/>
      <c r="AA9" s="773"/>
      <c r="AB9" s="774"/>
      <c r="AC9" s="20">
        <v>1.2</v>
      </c>
      <c r="AD9" s="20">
        <v>1.176034210443505</v>
      </c>
      <c r="AE9" s="3">
        <v>4.8</v>
      </c>
      <c r="AF9" s="3">
        <v>5.264193976442771</v>
      </c>
      <c r="AG9" s="3">
        <v>3.2</v>
      </c>
      <c r="AH9" s="3">
        <v>1.927706429908715</v>
      </c>
      <c r="AI9" s="20">
        <v>3.2</v>
      </c>
      <c r="AJ9" s="3">
        <v>1.0302461641835194</v>
      </c>
      <c r="AK9" s="3">
        <v>0</v>
      </c>
      <c r="AL9" s="3">
        <v>2.9144001559483144</v>
      </c>
      <c r="AM9" s="3">
        <v>2.303248949285195</v>
      </c>
      <c r="AN9" s="12">
        <v>2.3</v>
      </c>
      <c r="AO9" s="144">
        <v>1.3</v>
      </c>
      <c r="AP9" s="3">
        <v>0</v>
      </c>
      <c r="AQ9" s="12">
        <v>1.8</v>
      </c>
    </row>
    <row r="10" spans="2:43" ht="18.75" customHeight="1">
      <c r="B10" s="195"/>
      <c r="C10" s="168"/>
      <c r="D10" s="680" t="s">
        <v>52</v>
      </c>
      <c r="E10" s="680"/>
      <c r="F10" s="681"/>
      <c r="G10" s="3">
        <v>4.24528757329568</v>
      </c>
      <c r="H10" s="3">
        <v>3.941311791025897</v>
      </c>
      <c r="I10" s="3">
        <v>3.246239057536643</v>
      </c>
      <c r="J10" s="3">
        <v>3.5271385267494537</v>
      </c>
      <c r="K10" s="3">
        <v>2.1</v>
      </c>
      <c r="L10" s="20">
        <v>3.117451078516895</v>
      </c>
      <c r="M10" s="20">
        <v>3.180204531842475</v>
      </c>
      <c r="N10" s="20">
        <v>7.454753891049039</v>
      </c>
      <c r="O10" s="20">
        <v>6.79253944616855</v>
      </c>
      <c r="P10" s="3">
        <v>1.1</v>
      </c>
      <c r="Q10" s="3">
        <v>0.9457972173160596</v>
      </c>
      <c r="R10" s="3">
        <v>1.6</v>
      </c>
      <c r="S10" s="3">
        <v>2.797599794703456</v>
      </c>
      <c r="T10" s="3">
        <v>2.6642487227561604</v>
      </c>
      <c r="U10" s="3">
        <v>1.3</v>
      </c>
      <c r="V10" s="3">
        <v>1.1188627420339912</v>
      </c>
      <c r="W10" s="12">
        <v>2.4</v>
      </c>
      <c r="X10" s="195"/>
      <c r="Y10" s="168"/>
      <c r="Z10" s="680" t="s">
        <v>52</v>
      </c>
      <c r="AA10" s="680"/>
      <c r="AB10" s="681"/>
      <c r="AC10" s="20">
        <v>1.2</v>
      </c>
      <c r="AD10" s="20">
        <v>1.176034210443505</v>
      </c>
      <c r="AE10" s="3">
        <v>4.8</v>
      </c>
      <c r="AF10" s="3">
        <v>5.264193976442771</v>
      </c>
      <c r="AG10" s="3">
        <v>3.1</v>
      </c>
      <c r="AH10" s="3">
        <v>1.8270089134622507</v>
      </c>
      <c r="AI10" s="20">
        <v>3.2</v>
      </c>
      <c r="AJ10" s="3">
        <v>0.7950710946147987</v>
      </c>
      <c r="AK10" s="3">
        <v>0</v>
      </c>
      <c r="AL10" s="3">
        <v>2.9144001559483144</v>
      </c>
      <c r="AM10" s="3">
        <v>2.303248949285195</v>
      </c>
      <c r="AN10" s="12">
        <v>2.3</v>
      </c>
      <c r="AO10" s="144">
        <v>1.3</v>
      </c>
      <c r="AP10" s="3">
        <v>0</v>
      </c>
      <c r="AQ10" s="12">
        <v>1.8</v>
      </c>
    </row>
    <row r="11" spans="2:43" s="215" customFormat="1" ht="18.75" customHeight="1">
      <c r="B11" s="195" t="s">
        <v>53</v>
      </c>
      <c r="C11" s="216"/>
      <c r="D11" s="680" t="s">
        <v>54</v>
      </c>
      <c r="E11" s="773"/>
      <c r="F11" s="774"/>
      <c r="G11" s="4">
        <v>0.08529515587470549</v>
      </c>
      <c r="H11" s="4">
        <v>0.08804446245353859</v>
      </c>
      <c r="I11" s="4" t="s">
        <v>2</v>
      </c>
      <c r="J11" s="4" t="s">
        <v>2</v>
      </c>
      <c r="K11" s="4">
        <v>0</v>
      </c>
      <c r="L11" s="4">
        <v>0.033</v>
      </c>
      <c r="M11" s="21">
        <v>0.0757</v>
      </c>
      <c r="N11" s="21">
        <v>0.022322531900242915</v>
      </c>
      <c r="O11" s="21">
        <v>0.03270835939873873</v>
      </c>
      <c r="P11" s="4" t="s">
        <v>2</v>
      </c>
      <c r="Q11" s="4" t="s">
        <v>2</v>
      </c>
      <c r="R11" s="4">
        <v>0</v>
      </c>
      <c r="S11" s="4" t="s">
        <v>2</v>
      </c>
      <c r="T11" s="4" t="s">
        <v>2</v>
      </c>
      <c r="U11" s="4">
        <v>0.0450527851</v>
      </c>
      <c r="V11" s="4">
        <v>0.02916806205235134</v>
      </c>
      <c r="W11" s="13" t="s">
        <v>329</v>
      </c>
      <c r="X11" s="195" t="s">
        <v>53</v>
      </c>
      <c r="Y11" s="216"/>
      <c r="Z11" s="680" t="s">
        <v>54</v>
      </c>
      <c r="AA11" s="773"/>
      <c r="AB11" s="774"/>
      <c r="AC11" s="21" t="s">
        <v>2</v>
      </c>
      <c r="AD11" s="4" t="s">
        <v>2</v>
      </c>
      <c r="AE11" s="4" t="s">
        <v>2</v>
      </c>
      <c r="AF11" s="4" t="s">
        <v>2</v>
      </c>
      <c r="AG11" s="4">
        <v>0.0358</v>
      </c>
      <c r="AH11" s="4">
        <v>0.1006975164464643</v>
      </c>
      <c r="AI11" s="21">
        <v>0</v>
      </c>
      <c r="AJ11" s="4" t="s">
        <v>2</v>
      </c>
      <c r="AK11" s="4">
        <v>0</v>
      </c>
      <c r="AL11" s="4" t="s">
        <v>2</v>
      </c>
      <c r="AM11" s="4" t="s">
        <v>2</v>
      </c>
      <c r="AN11" s="13">
        <v>0</v>
      </c>
      <c r="AO11" s="155" t="str">
        <f>IF(AO9-AO10=0,"-",AO9-AO10)</f>
        <v>-</v>
      </c>
      <c r="AP11" s="4">
        <v>0</v>
      </c>
      <c r="AQ11" s="13" t="s">
        <v>329</v>
      </c>
    </row>
    <row r="12" spans="2:43" ht="18.75" customHeight="1">
      <c r="B12" s="195"/>
      <c r="C12" s="775" t="s">
        <v>330</v>
      </c>
      <c r="D12" s="773"/>
      <c r="E12" s="773"/>
      <c r="F12" s="774"/>
      <c r="G12" s="3">
        <v>5.56757951410373</v>
      </c>
      <c r="H12" s="3">
        <v>5.813623379806803</v>
      </c>
      <c r="I12" s="3">
        <v>6.442730498656947</v>
      </c>
      <c r="J12" s="3">
        <v>7.387122806434662</v>
      </c>
      <c r="K12" s="3">
        <v>4.8</v>
      </c>
      <c r="L12" s="20">
        <v>8.777933219435226</v>
      </c>
      <c r="M12" s="20">
        <v>6.72675653083398</v>
      </c>
      <c r="N12" s="20">
        <v>10.12436612278738</v>
      </c>
      <c r="O12" s="20">
        <v>9.719189750816298</v>
      </c>
      <c r="P12" s="4">
        <v>3.3</v>
      </c>
      <c r="Q12" s="4">
        <v>3.710856626319729</v>
      </c>
      <c r="R12" s="3">
        <v>6.1</v>
      </c>
      <c r="S12" s="3">
        <v>4.994479982250403</v>
      </c>
      <c r="T12" s="3">
        <v>5.563901140520997</v>
      </c>
      <c r="U12" s="4">
        <v>2.7</v>
      </c>
      <c r="V12" s="4">
        <v>1.9694597075003624</v>
      </c>
      <c r="W12" s="12">
        <v>4.6</v>
      </c>
      <c r="X12" s="195"/>
      <c r="Y12" s="775" t="s">
        <v>330</v>
      </c>
      <c r="Z12" s="773"/>
      <c r="AA12" s="773"/>
      <c r="AB12" s="774"/>
      <c r="AC12" s="20">
        <v>5.1</v>
      </c>
      <c r="AD12" s="20">
        <v>4.870582674234171</v>
      </c>
      <c r="AE12" s="3">
        <v>5.8</v>
      </c>
      <c r="AF12" s="3">
        <v>6.402628880757123</v>
      </c>
      <c r="AG12" s="3">
        <v>4.8</v>
      </c>
      <c r="AH12" s="3">
        <v>5.441129978235957</v>
      </c>
      <c r="AI12" s="20">
        <v>6.1</v>
      </c>
      <c r="AJ12" s="3">
        <v>5.358029615729023</v>
      </c>
      <c r="AK12" s="3">
        <v>0</v>
      </c>
      <c r="AL12" s="3">
        <v>5.724950802019902</v>
      </c>
      <c r="AM12" s="3">
        <v>9.396457557507109</v>
      </c>
      <c r="AN12" s="12">
        <v>5.5</v>
      </c>
      <c r="AO12" s="144">
        <v>3.8</v>
      </c>
      <c r="AP12" s="3">
        <v>0</v>
      </c>
      <c r="AQ12" s="12">
        <v>4.1</v>
      </c>
    </row>
    <row r="13" spans="2:43" ht="18.75" customHeight="1">
      <c r="B13" s="195" t="s">
        <v>55</v>
      </c>
      <c r="C13" s="775" t="s">
        <v>331</v>
      </c>
      <c r="D13" s="773"/>
      <c r="E13" s="773"/>
      <c r="F13" s="774"/>
      <c r="G13" s="3">
        <v>20.450357360040073</v>
      </c>
      <c r="H13" s="3">
        <v>18.864830310735492</v>
      </c>
      <c r="I13" s="3">
        <v>29.9492450842189</v>
      </c>
      <c r="J13" s="3">
        <v>21.838586115936884</v>
      </c>
      <c r="K13" s="3">
        <v>26.8</v>
      </c>
      <c r="L13" s="3">
        <v>21.46004851277277</v>
      </c>
      <c r="M13" s="20">
        <v>20.67090157068281</v>
      </c>
      <c r="N13" s="20">
        <v>19.813232636195714</v>
      </c>
      <c r="O13" s="20">
        <v>20.57998308610003</v>
      </c>
      <c r="P13" s="3">
        <v>32.4</v>
      </c>
      <c r="Q13" s="3">
        <v>30.923861902868794</v>
      </c>
      <c r="R13" s="3">
        <v>24.3</v>
      </c>
      <c r="S13" s="3">
        <v>15.491836254621177</v>
      </c>
      <c r="T13" s="3">
        <v>13.613357741091527</v>
      </c>
      <c r="U13" s="3">
        <v>19.1</v>
      </c>
      <c r="V13" s="3">
        <v>17.648938631754095</v>
      </c>
      <c r="W13" s="12">
        <v>18.1</v>
      </c>
      <c r="X13" s="195" t="s">
        <v>55</v>
      </c>
      <c r="Y13" s="775" t="s">
        <v>331</v>
      </c>
      <c r="Z13" s="773"/>
      <c r="AA13" s="773"/>
      <c r="AB13" s="774"/>
      <c r="AC13" s="20">
        <v>14.2</v>
      </c>
      <c r="AD13" s="20">
        <v>14.006490450120147</v>
      </c>
      <c r="AE13" s="3">
        <v>29.7</v>
      </c>
      <c r="AF13" s="3">
        <v>27.033642331811905</v>
      </c>
      <c r="AG13" s="3">
        <v>25.9</v>
      </c>
      <c r="AH13" s="3">
        <v>13.909914544480111</v>
      </c>
      <c r="AI13" s="20">
        <v>15.5</v>
      </c>
      <c r="AJ13" s="3">
        <v>12.850838505534043</v>
      </c>
      <c r="AK13" s="3">
        <v>0</v>
      </c>
      <c r="AL13" s="3">
        <v>28.140896517154317</v>
      </c>
      <c r="AM13" s="3">
        <v>25.457400156438496</v>
      </c>
      <c r="AN13" s="12">
        <v>18.6</v>
      </c>
      <c r="AO13" s="144">
        <v>25.6</v>
      </c>
      <c r="AP13" s="3">
        <v>0</v>
      </c>
      <c r="AQ13" s="12">
        <v>18.5</v>
      </c>
    </row>
    <row r="14" spans="2:43" ht="18.75" customHeight="1">
      <c r="B14" s="195"/>
      <c r="C14" s="168"/>
      <c r="D14" s="775" t="s">
        <v>332</v>
      </c>
      <c r="E14" s="773"/>
      <c r="F14" s="774"/>
      <c r="G14" s="3">
        <v>7.471710380913869</v>
      </c>
      <c r="H14" s="3">
        <v>7.198081459708582</v>
      </c>
      <c r="I14" s="3">
        <v>20.207003536019315</v>
      </c>
      <c r="J14" s="3">
        <v>11.728255386043893</v>
      </c>
      <c r="K14" s="3">
        <v>15</v>
      </c>
      <c r="L14" s="20">
        <v>10.949412268298678</v>
      </c>
      <c r="M14" s="20">
        <v>10.371491976967429</v>
      </c>
      <c r="N14" s="20">
        <v>7.125316675809655</v>
      </c>
      <c r="O14" s="20">
        <v>7.271848139894321</v>
      </c>
      <c r="P14" s="3">
        <v>22.2</v>
      </c>
      <c r="Q14" s="3">
        <v>21.079838398473044</v>
      </c>
      <c r="R14" s="3">
        <v>12.5</v>
      </c>
      <c r="S14" s="3">
        <v>7.5377646734902815</v>
      </c>
      <c r="T14" s="3">
        <v>6.767881413751793</v>
      </c>
      <c r="U14" s="3">
        <v>9.7</v>
      </c>
      <c r="V14" s="3">
        <v>8.861111536810169</v>
      </c>
      <c r="W14" s="12">
        <v>9.5</v>
      </c>
      <c r="X14" s="195"/>
      <c r="Y14" s="168"/>
      <c r="Z14" s="775" t="s">
        <v>332</v>
      </c>
      <c r="AA14" s="773"/>
      <c r="AB14" s="774"/>
      <c r="AC14" s="20">
        <v>7.6</v>
      </c>
      <c r="AD14" s="20">
        <v>7.9018250792224585</v>
      </c>
      <c r="AE14" s="3">
        <v>24.7</v>
      </c>
      <c r="AF14" s="3">
        <v>23.281964207784053</v>
      </c>
      <c r="AG14" s="3">
        <v>18.8</v>
      </c>
      <c r="AH14" s="3">
        <v>7.052688412658343</v>
      </c>
      <c r="AI14" s="20">
        <v>9</v>
      </c>
      <c r="AJ14" s="3">
        <v>11.28157697131453</v>
      </c>
      <c r="AK14" s="3">
        <v>0</v>
      </c>
      <c r="AL14" s="3">
        <v>25.435587776622608</v>
      </c>
      <c r="AM14" s="3">
        <v>23.230204031369798</v>
      </c>
      <c r="AN14" s="12">
        <v>13.8</v>
      </c>
      <c r="AO14" s="144">
        <v>23.7</v>
      </c>
      <c r="AP14" s="3">
        <v>0</v>
      </c>
      <c r="AQ14" s="12">
        <v>14.7</v>
      </c>
    </row>
    <row r="15" spans="2:43" ht="18.75" customHeight="1">
      <c r="B15" s="195" t="s">
        <v>56</v>
      </c>
      <c r="C15" s="168"/>
      <c r="D15" s="168"/>
      <c r="E15" s="775" t="s">
        <v>333</v>
      </c>
      <c r="F15" s="774"/>
      <c r="G15" s="3">
        <v>2.188388998705381</v>
      </c>
      <c r="H15" s="3">
        <v>1.4712251115384698</v>
      </c>
      <c r="I15" s="3">
        <v>12.345747028134754</v>
      </c>
      <c r="J15" s="3">
        <v>3.5604851789256853</v>
      </c>
      <c r="K15" s="3">
        <v>5.6</v>
      </c>
      <c r="L15" s="20">
        <v>3.1785392339041962</v>
      </c>
      <c r="M15" s="20">
        <v>2.744320056314225</v>
      </c>
      <c r="N15" s="20">
        <v>0.9786313849192189</v>
      </c>
      <c r="O15" s="20">
        <v>1.027749896287126</v>
      </c>
      <c r="P15" s="3">
        <v>14.9</v>
      </c>
      <c r="Q15" s="3">
        <v>14.296167192791117</v>
      </c>
      <c r="R15" s="3">
        <v>3.4</v>
      </c>
      <c r="S15" s="3">
        <v>1.3857516713758344</v>
      </c>
      <c r="T15" s="3">
        <v>1.2505170755816764</v>
      </c>
      <c r="U15" s="3">
        <v>3.5</v>
      </c>
      <c r="V15" s="3">
        <v>2.514131184929282</v>
      </c>
      <c r="W15" s="12">
        <v>3.3</v>
      </c>
      <c r="X15" s="195" t="s">
        <v>56</v>
      </c>
      <c r="Y15" s="168"/>
      <c r="Z15" s="168"/>
      <c r="AA15" s="775" t="s">
        <v>333</v>
      </c>
      <c r="AB15" s="774"/>
      <c r="AC15" s="20">
        <v>2.2</v>
      </c>
      <c r="AD15" s="20">
        <v>1.6116321935431603</v>
      </c>
      <c r="AE15" s="3">
        <v>19.4</v>
      </c>
      <c r="AF15" s="3">
        <v>18.83419385999302</v>
      </c>
      <c r="AG15" s="3">
        <v>14.5</v>
      </c>
      <c r="AH15" s="3">
        <v>3.0426656452246124</v>
      </c>
      <c r="AI15" s="20">
        <v>4.1</v>
      </c>
      <c r="AJ15" s="3">
        <v>9.937317879863954</v>
      </c>
      <c r="AK15" s="3">
        <v>0</v>
      </c>
      <c r="AL15" s="3">
        <v>21.859335548789545</v>
      </c>
      <c r="AM15" s="3">
        <v>20.775191500327246</v>
      </c>
      <c r="AN15" s="12">
        <v>9.6</v>
      </c>
      <c r="AO15" s="144">
        <v>22.4</v>
      </c>
      <c r="AP15" s="3">
        <v>0</v>
      </c>
      <c r="AQ15" s="12">
        <v>11.1</v>
      </c>
    </row>
    <row r="16" spans="2:43" ht="18.75" customHeight="1">
      <c r="B16" s="195"/>
      <c r="C16" s="168"/>
      <c r="D16" s="168"/>
      <c r="E16" s="775" t="s">
        <v>334</v>
      </c>
      <c r="F16" s="774"/>
      <c r="G16" s="3">
        <v>5.283321382208488</v>
      </c>
      <c r="H16" s="3">
        <v>5.726856348170112</v>
      </c>
      <c r="I16" s="3">
        <v>7.861256507884559</v>
      </c>
      <c r="J16" s="3">
        <v>8.167770207118208</v>
      </c>
      <c r="K16" s="3">
        <v>9.5</v>
      </c>
      <c r="L16" s="20">
        <v>7.770873034394482</v>
      </c>
      <c r="M16" s="20">
        <v>7.627171920653204</v>
      </c>
      <c r="N16" s="20">
        <v>6.146685290890436</v>
      </c>
      <c r="O16" s="20">
        <v>6.244098243607195</v>
      </c>
      <c r="P16" s="3">
        <v>7.3</v>
      </c>
      <c r="Q16" s="3">
        <v>6.783671205681925</v>
      </c>
      <c r="R16" s="3">
        <v>9.1</v>
      </c>
      <c r="S16" s="3">
        <v>6.1520130021144475</v>
      </c>
      <c r="T16" s="3">
        <v>5.5173643381701165</v>
      </c>
      <c r="U16" s="3">
        <v>6.2</v>
      </c>
      <c r="V16" s="3">
        <v>6.346980351880887</v>
      </c>
      <c r="W16" s="12">
        <v>6.1</v>
      </c>
      <c r="X16" s="195"/>
      <c r="Y16" s="168"/>
      <c r="Z16" s="168"/>
      <c r="AA16" s="775" t="s">
        <v>334</v>
      </c>
      <c r="AB16" s="774"/>
      <c r="AC16" s="20">
        <v>5.4</v>
      </c>
      <c r="AD16" s="20">
        <v>6.290192885679298</v>
      </c>
      <c r="AE16" s="3">
        <v>5.3</v>
      </c>
      <c r="AF16" s="3">
        <v>4.447770347791032</v>
      </c>
      <c r="AG16" s="3">
        <v>4.2</v>
      </c>
      <c r="AH16" s="3">
        <v>4.01002276743373</v>
      </c>
      <c r="AI16" s="20">
        <v>4.9</v>
      </c>
      <c r="AJ16" s="3">
        <v>1.3442590914505763</v>
      </c>
      <c r="AK16" s="3">
        <v>0</v>
      </c>
      <c r="AL16" s="3">
        <v>3.5762522278330615</v>
      </c>
      <c r="AM16" s="3">
        <v>2.455012531042551</v>
      </c>
      <c r="AN16" s="12">
        <v>4.2</v>
      </c>
      <c r="AO16" s="144">
        <v>1.3</v>
      </c>
      <c r="AP16" s="3">
        <v>0</v>
      </c>
      <c r="AQ16" s="12">
        <v>3.6</v>
      </c>
    </row>
    <row r="17" spans="2:43" ht="18.75" customHeight="1">
      <c r="B17" s="195" t="s">
        <v>57</v>
      </c>
      <c r="C17" s="168"/>
      <c r="D17" s="680" t="s">
        <v>58</v>
      </c>
      <c r="E17" s="680"/>
      <c r="F17" s="681"/>
      <c r="G17" s="3">
        <v>12.978646979126204</v>
      </c>
      <c r="H17" s="3">
        <v>11.666748851026911</v>
      </c>
      <c r="I17" s="3">
        <v>9.742241548199587</v>
      </c>
      <c r="J17" s="3">
        <v>10.110330729892992</v>
      </c>
      <c r="K17" s="3">
        <v>11.7</v>
      </c>
      <c r="L17" s="20">
        <v>10.51063624447409</v>
      </c>
      <c r="M17" s="20">
        <v>10.299409593715382</v>
      </c>
      <c r="N17" s="20">
        <v>12.687915960386057</v>
      </c>
      <c r="O17" s="20">
        <v>13.308134946205708</v>
      </c>
      <c r="P17" s="3">
        <v>10.2</v>
      </c>
      <c r="Q17" s="3">
        <v>9.844023504395748</v>
      </c>
      <c r="R17" s="3">
        <v>11.8</v>
      </c>
      <c r="S17" s="3">
        <v>7.954071581130895</v>
      </c>
      <c r="T17" s="3">
        <v>6.845476327339734</v>
      </c>
      <c r="U17" s="3">
        <v>9.4</v>
      </c>
      <c r="V17" s="3">
        <v>8.787827094943927</v>
      </c>
      <c r="W17" s="12">
        <v>8.7</v>
      </c>
      <c r="X17" s="195" t="s">
        <v>57</v>
      </c>
      <c r="Y17" s="168"/>
      <c r="Z17" s="680" t="s">
        <v>58</v>
      </c>
      <c r="AA17" s="680"/>
      <c r="AB17" s="681"/>
      <c r="AC17" s="20">
        <v>6.6</v>
      </c>
      <c r="AD17" s="20">
        <v>6.104665370897689</v>
      </c>
      <c r="AE17" s="3">
        <v>5</v>
      </c>
      <c r="AF17" s="3">
        <v>3.7516781240278525</v>
      </c>
      <c r="AG17" s="3">
        <v>7.1</v>
      </c>
      <c r="AH17" s="3">
        <v>6.857226131821768</v>
      </c>
      <c r="AI17" s="20">
        <v>6.6</v>
      </c>
      <c r="AJ17" s="3">
        <v>1.569261534219512</v>
      </c>
      <c r="AK17" s="3">
        <v>0</v>
      </c>
      <c r="AL17" s="3">
        <v>2.7053087405317098</v>
      </c>
      <c r="AM17" s="3">
        <v>2.2271961250686987</v>
      </c>
      <c r="AN17" s="12">
        <v>4.8</v>
      </c>
      <c r="AO17" s="144">
        <v>1.9</v>
      </c>
      <c r="AP17" s="3">
        <v>0</v>
      </c>
      <c r="AQ17" s="12">
        <v>3.8</v>
      </c>
    </row>
    <row r="18" spans="2:43" ht="18.75" customHeight="1">
      <c r="B18" s="217"/>
      <c r="C18" s="775" t="s">
        <v>335</v>
      </c>
      <c r="D18" s="773"/>
      <c r="E18" s="773"/>
      <c r="F18" s="774"/>
      <c r="G18" s="3">
        <v>0</v>
      </c>
      <c r="H18" s="3">
        <v>0</v>
      </c>
      <c r="I18" s="3">
        <v>0.9067647927850796</v>
      </c>
      <c r="J18" s="3">
        <v>0.9495314944004029</v>
      </c>
      <c r="K18" s="3">
        <v>0.6</v>
      </c>
      <c r="L18" s="20">
        <v>0</v>
      </c>
      <c r="M18" s="20">
        <v>0</v>
      </c>
      <c r="N18" s="20">
        <v>0</v>
      </c>
      <c r="O18" s="20">
        <v>0.0071587752379751865</v>
      </c>
      <c r="P18" s="3">
        <v>0.9</v>
      </c>
      <c r="Q18" s="3">
        <v>0.8618893862059558</v>
      </c>
      <c r="R18" s="3">
        <v>0.7</v>
      </c>
      <c r="S18" s="3">
        <v>0</v>
      </c>
      <c r="T18" s="3">
        <v>0</v>
      </c>
      <c r="U18" s="3">
        <v>0.8</v>
      </c>
      <c r="V18" s="3">
        <v>0.9042601700691466</v>
      </c>
      <c r="W18" s="12">
        <v>0.6</v>
      </c>
      <c r="X18" s="217"/>
      <c r="Y18" s="775" t="s">
        <v>335</v>
      </c>
      <c r="Z18" s="773"/>
      <c r="AA18" s="773"/>
      <c r="AB18" s="774"/>
      <c r="AC18" s="20">
        <v>0.8042184075202528</v>
      </c>
      <c r="AD18" s="20">
        <v>0.7168686758450674</v>
      </c>
      <c r="AE18" s="3">
        <v>0.7</v>
      </c>
      <c r="AF18" s="3">
        <v>0.630048581725264</v>
      </c>
      <c r="AG18" s="3">
        <v>0.8875655365800761</v>
      </c>
      <c r="AH18" s="3">
        <v>1.1300499067881036</v>
      </c>
      <c r="AI18" s="20">
        <v>0.6</v>
      </c>
      <c r="AJ18" s="3">
        <v>1.0728105763194633</v>
      </c>
      <c r="AK18" s="3">
        <v>0</v>
      </c>
      <c r="AL18" s="3">
        <v>0.8656059705926036</v>
      </c>
      <c r="AM18" s="3">
        <v>0.7076219296665306</v>
      </c>
      <c r="AN18" s="12">
        <v>0.8</v>
      </c>
      <c r="AO18" s="144">
        <v>0.3</v>
      </c>
      <c r="AP18" s="3">
        <v>0</v>
      </c>
      <c r="AQ18" s="12">
        <v>0.9</v>
      </c>
    </row>
    <row r="19" spans="2:43" ht="18.75" customHeight="1">
      <c r="B19" s="218"/>
      <c r="C19" s="779" t="s">
        <v>336</v>
      </c>
      <c r="D19" s="780"/>
      <c r="E19" s="780"/>
      <c r="F19" s="781"/>
      <c r="G19" s="5">
        <v>22.653805218958055</v>
      </c>
      <c r="H19" s="5">
        <v>23.005448108437605</v>
      </c>
      <c r="I19" s="5">
        <v>14.585077449911864</v>
      </c>
      <c r="J19" s="5">
        <v>16.09774223754812</v>
      </c>
      <c r="K19" s="5">
        <v>21.7</v>
      </c>
      <c r="L19" s="5">
        <v>20.440456624081747</v>
      </c>
      <c r="M19" s="22">
        <v>21.068517651571312</v>
      </c>
      <c r="N19" s="22">
        <v>21.344050017421665</v>
      </c>
      <c r="O19" s="22">
        <v>21.975464497272426</v>
      </c>
      <c r="P19" s="22">
        <v>20.5</v>
      </c>
      <c r="Q19" s="22">
        <v>20.453566283238956</v>
      </c>
      <c r="R19" s="5">
        <v>19.6</v>
      </c>
      <c r="S19" s="5">
        <v>20.39469463475659</v>
      </c>
      <c r="T19" s="5">
        <v>21.674566059427406</v>
      </c>
      <c r="U19" s="22">
        <v>16.9</v>
      </c>
      <c r="V19" s="22">
        <v>20.03373546401714</v>
      </c>
      <c r="W19" s="14">
        <v>33.1</v>
      </c>
      <c r="X19" s="218"/>
      <c r="Y19" s="779" t="s">
        <v>336</v>
      </c>
      <c r="Z19" s="780"/>
      <c r="AA19" s="780"/>
      <c r="AB19" s="781"/>
      <c r="AC19" s="22">
        <v>13.8</v>
      </c>
      <c r="AD19" s="22">
        <v>14.723225219422602</v>
      </c>
      <c r="AE19" s="5">
        <v>11.3</v>
      </c>
      <c r="AF19" s="5">
        <v>11.273666331550189</v>
      </c>
      <c r="AG19" s="5">
        <v>21.3</v>
      </c>
      <c r="AH19" s="5">
        <v>25.81451907678415</v>
      </c>
      <c r="AI19" s="22">
        <v>34</v>
      </c>
      <c r="AJ19" s="5">
        <v>12.934628826279635</v>
      </c>
      <c r="AK19" s="5">
        <v>0</v>
      </c>
      <c r="AL19" s="5">
        <v>11.345703995247291</v>
      </c>
      <c r="AM19" s="5">
        <v>11.318188141232483</v>
      </c>
      <c r="AN19" s="14">
        <v>22.1</v>
      </c>
      <c r="AO19" s="150">
        <f>100-SUM(AO6,AO9,AO12,AO13,AO18)</f>
        <v>25.900000000000006</v>
      </c>
      <c r="AP19" s="5">
        <v>0</v>
      </c>
      <c r="AQ19" s="14">
        <f>100-SUM(AQ6,AQ9,AQ12,AQ13,AQ18)</f>
        <v>29.900000000000006</v>
      </c>
    </row>
    <row r="20" spans="2:43" ht="18.75" customHeight="1">
      <c r="B20" s="195"/>
      <c r="C20" s="168"/>
      <c r="D20" s="219"/>
      <c r="E20" s="220"/>
      <c r="F20" s="168" t="s">
        <v>59</v>
      </c>
      <c r="G20" s="3">
        <v>85.19103287646689</v>
      </c>
      <c r="H20" s="3">
        <v>83.76319335279587</v>
      </c>
      <c r="I20" s="3">
        <v>78.45891130727196</v>
      </c>
      <c r="J20" s="3">
        <v>72.08271865121179</v>
      </c>
      <c r="K20" s="3">
        <v>87</v>
      </c>
      <c r="L20" s="3">
        <v>80.6310516728981</v>
      </c>
      <c r="M20" s="20">
        <v>76.73275654890651</v>
      </c>
      <c r="N20" s="3">
        <v>82.9116327001044</v>
      </c>
      <c r="O20" s="3">
        <v>77.57435670824977</v>
      </c>
      <c r="P20" s="3">
        <v>72.72475104712768</v>
      </c>
      <c r="Q20" s="3">
        <v>70.33655517696961</v>
      </c>
      <c r="R20" s="3">
        <v>87.6</v>
      </c>
      <c r="S20" s="3">
        <v>64.81574037051845</v>
      </c>
      <c r="T20" s="3">
        <v>59.90143668559973</v>
      </c>
      <c r="U20" s="3">
        <v>60.38686782922953</v>
      </c>
      <c r="V20" s="3">
        <v>81.69171432371326</v>
      </c>
      <c r="W20" s="12">
        <v>81.3</v>
      </c>
      <c r="X20" s="195"/>
      <c r="Y20" s="168"/>
      <c r="Z20" s="219"/>
      <c r="AA20" s="220"/>
      <c r="AB20" s="168" t="s">
        <v>59</v>
      </c>
      <c r="AC20" s="3">
        <v>49.428506375227684</v>
      </c>
      <c r="AD20" s="3">
        <v>43.922374429223744</v>
      </c>
      <c r="AE20" s="3">
        <v>61.923952641165755</v>
      </c>
      <c r="AF20" s="3">
        <v>53.89041095890411</v>
      </c>
      <c r="AG20" s="3">
        <v>56.62132310196489</v>
      </c>
      <c r="AH20" s="3">
        <v>54.10278830273001</v>
      </c>
      <c r="AI20" s="20">
        <v>76.4</v>
      </c>
      <c r="AJ20" s="3">
        <v>15.250455373406194</v>
      </c>
      <c r="AK20" s="3">
        <v>0</v>
      </c>
      <c r="AL20" s="3">
        <v>78.97267759562841</v>
      </c>
      <c r="AM20" s="3">
        <v>66.0986301369863</v>
      </c>
      <c r="AN20" s="12">
        <v>69.5</v>
      </c>
      <c r="AO20" s="144" t="e">
        <f>#REF!/#REF!*100</f>
        <v>#REF!</v>
      </c>
      <c r="AP20" s="3">
        <v>0</v>
      </c>
      <c r="AQ20" s="12">
        <v>74.3</v>
      </c>
    </row>
    <row r="21" spans="2:43" ht="18.75" customHeight="1">
      <c r="B21" s="195"/>
      <c r="C21" s="168"/>
      <c r="D21" s="221"/>
      <c r="E21" s="222"/>
      <c r="F21" s="168" t="s">
        <v>175</v>
      </c>
      <c r="G21" s="4" t="s">
        <v>2</v>
      </c>
      <c r="H21" s="3">
        <v>0</v>
      </c>
      <c r="I21" s="3">
        <v>73.60585680257812</v>
      </c>
      <c r="J21" s="3">
        <v>57.18475588338602</v>
      </c>
      <c r="K21" s="4">
        <v>94.2</v>
      </c>
      <c r="L21" s="21" t="s">
        <v>2</v>
      </c>
      <c r="M21" s="21" t="s">
        <v>337</v>
      </c>
      <c r="N21" s="4" t="s">
        <v>2</v>
      </c>
      <c r="O21" s="4" t="s">
        <v>337</v>
      </c>
      <c r="P21" s="3">
        <v>90.64828614008943</v>
      </c>
      <c r="Q21" s="3">
        <v>88.4184308841843</v>
      </c>
      <c r="R21" s="4">
        <v>0</v>
      </c>
      <c r="S21" s="3">
        <v>81.52322404371584</v>
      </c>
      <c r="T21" s="3">
        <v>79.64383561643835</v>
      </c>
      <c r="U21" s="4" t="s">
        <v>2</v>
      </c>
      <c r="V21" s="4" t="s">
        <v>337</v>
      </c>
      <c r="W21" s="13">
        <v>73.7</v>
      </c>
      <c r="X21" s="195"/>
      <c r="Y21" s="168"/>
      <c r="Z21" s="221"/>
      <c r="AA21" s="222"/>
      <c r="AB21" s="168" t="s">
        <v>175</v>
      </c>
      <c r="AC21" s="4" t="s">
        <v>2</v>
      </c>
      <c r="AD21" s="4" t="s">
        <v>337</v>
      </c>
      <c r="AE21" s="4" t="s">
        <v>2</v>
      </c>
      <c r="AF21" s="4" t="s">
        <v>337</v>
      </c>
      <c r="AG21" s="3">
        <v>78.86108714408974</v>
      </c>
      <c r="AH21" s="3">
        <v>89.27180966113914</v>
      </c>
      <c r="AI21" s="21">
        <v>84</v>
      </c>
      <c r="AJ21" s="3">
        <v>81.28415300546447</v>
      </c>
      <c r="AK21" s="3">
        <v>0</v>
      </c>
      <c r="AL21" s="4" t="s">
        <v>2</v>
      </c>
      <c r="AM21" s="4" t="s">
        <v>337</v>
      </c>
      <c r="AN21" s="13">
        <v>80.2</v>
      </c>
      <c r="AO21" s="155" t="s">
        <v>337</v>
      </c>
      <c r="AP21" s="4" t="s">
        <v>337</v>
      </c>
      <c r="AQ21" s="12">
        <v>77.9</v>
      </c>
    </row>
    <row r="22" spans="2:43" ht="18.75" customHeight="1">
      <c r="B22" s="782" t="s">
        <v>61</v>
      </c>
      <c r="C22" s="783" t="s">
        <v>145</v>
      </c>
      <c r="D22" s="783"/>
      <c r="E22" s="783"/>
      <c r="F22" s="168" t="s">
        <v>60</v>
      </c>
      <c r="G22" s="3">
        <v>5.819672131147541</v>
      </c>
      <c r="H22" s="3">
        <v>6.986301369863014</v>
      </c>
      <c r="I22" s="4" t="s">
        <v>2</v>
      </c>
      <c r="J22" s="4" t="s">
        <v>426</v>
      </c>
      <c r="K22" s="3">
        <v>27.8</v>
      </c>
      <c r="L22" s="20">
        <v>6.693989071038252</v>
      </c>
      <c r="M22" s="20">
        <v>5.342465753424658</v>
      </c>
      <c r="N22" s="3">
        <v>0</v>
      </c>
      <c r="O22" s="3">
        <v>0</v>
      </c>
      <c r="P22" s="3">
        <v>0</v>
      </c>
      <c r="Q22" s="3">
        <v>0</v>
      </c>
      <c r="R22" s="3">
        <v>29.5</v>
      </c>
      <c r="S22" s="3">
        <v>0</v>
      </c>
      <c r="T22" s="3">
        <v>0</v>
      </c>
      <c r="U22" s="3">
        <v>0</v>
      </c>
      <c r="V22" s="3">
        <v>0</v>
      </c>
      <c r="W22" s="12">
        <v>53.7</v>
      </c>
      <c r="X22" s="782" t="s">
        <v>61</v>
      </c>
      <c r="Y22" s="783" t="s">
        <v>145</v>
      </c>
      <c r="Z22" s="783"/>
      <c r="AA22" s="783"/>
      <c r="AB22" s="168" t="s">
        <v>60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20">
        <v>4.7</v>
      </c>
      <c r="AJ22" s="3">
        <v>0</v>
      </c>
      <c r="AK22" s="3">
        <v>0</v>
      </c>
      <c r="AL22" s="3">
        <v>0</v>
      </c>
      <c r="AM22" s="3">
        <v>0</v>
      </c>
      <c r="AN22" s="12">
        <v>5.7</v>
      </c>
      <c r="AO22" s="144">
        <v>0</v>
      </c>
      <c r="AP22" s="3">
        <v>0</v>
      </c>
      <c r="AQ22" s="13">
        <v>16.1</v>
      </c>
    </row>
    <row r="23" spans="2:43" ht="18.75" customHeight="1">
      <c r="B23" s="782"/>
      <c r="C23" s="783"/>
      <c r="D23" s="783"/>
      <c r="E23" s="783"/>
      <c r="F23" s="168" t="s">
        <v>338</v>
      </c>
      <c r="G23" s="3">
        <v>0</v>
      </c>
      <c r="H23" s="3">
        <v>0</v>
      </c>
      <c r="I23" s="3">
        <v>0</v>
      </c>
      <c r="J23" s="3">
        <v>0</v>
      </c>
      <c r="K23" s="3">
        <v>15.7</v>
      </c>
      <c r="L23" s="3">
        <v>0</v>
      </c>
      <c r="M23" s="20">
        <v>0.3424657534246575</v>
      </c>
      <c r="N23" s="3">
        <v>0</v>
      </c>
      <c r="O23" s="3">
        <v>0</v>
      </c>
      <c r="P23" s="3">
        <v>0</v>
      </c>
      <c r="Q23" s="3">
        <v>0</v>
      </c>
      <c r="R23" s="4">
        <v>0</v>
      </c>
      <c r="S23" s="3">
        <v>0</v>
      </c>
      <c r="T23" s="3">
        <v>0</v>
      </c>
      <c r="U23" s="3">
        <v>0</v>
      </c>
      <c r="V23" s="3">
        <v>0</v>
      </c>
      <c r="W23" s="13">
        <v>0.2</v>
      </c>
      <c r="X23" s="782"/>
      <c r="Y23" s="783"/>
      <c r="Z23" s="783"/>
      <c r="AA23" s="783"/>
      <c r="AB23" s="168" t="s">
        <v>338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21">
        <v>20.7</v>
      </c>
      <c r="AJ23" s="3">
        <v>0</v>
      </c>
      <c r="AK23" s="3">
        <v>0</v>
      </c>
      <c r="AL23" s="3">
        <v>0</v>
      </c>
      <c r="AM23" s="3">
        <v>0</v>
      </c>
      <c r="AN23" s="13">
        <v>23.1</v>
      </c>
      <c r="AO23" s="144">
        <v>0</v>
      </c>
      <c r="AP23" s="3">
        <v>0</v>
      </c>
      <c r="AQ23" s="13">
        <v>0</v>
      </c>
    </row>
    <row r="24" spans="2:43" ht="18.75" customHeight="1">
      <c r="B24" s="224"/>
      <c r="C24" s="225"/>
      <c r="D24" s="226"/>
      <c r="E24" s="226"/>
      <c r="F24" s="227" t="s">
        <v>339</v>
      </c>
      <c r="G24" s="5">
        <v>82.27553510874965</v>
      </c>
      <c r="H24" s="5">
        <v>80.92154420921544</v>
      </c>
      <c r="I24" s="5">
        <v>77.33897565234261</v>
      </c>
      <c r="J24" s="5">
        <v>68.644727243252</v>
      </c>
      <c r="K24" s="5">
        <v>85</v>
      </c>
      <c r="L24" s="5">
        <v>78.37170096500407</v>
      </c>
      <c r="M24" s="22">
        <v>74.5636840571262</v>
      </c>
      <c r="N24" s="5">
        <v>82.09677635907144</v>
      </c>
      <c r="O24" s="5">
        <v>76.81195516811955</v>
      </c>
      <c r="P24" s="5">
        <v>69.89738009150372</v>
      </c>
      <c r="Q24" s="5">
        <v>67.67240620691678</v>
      </c>
      <c r="R24" s="5">
        <v>86.6</v>
      </c>
      <c r="S24" s="5">
        <v>68.09171756134148</v>
      </c>
      <c r="T24" s="5">
        <v>63.77249529948966</v>
      </c>
      <c r="U24" s="5">
        <v>59.43962284367299</v>
      </c>
      <c r="V24" s="5">
        <v>80.13568166992825</v>
      </c>
      <c r="W24" s="14">
        <v>80.1</v>
      </c>
      <c r="X24" s="224"/>
      <c r="Y24" s="225"/>
      <c r="Z24" s="226"/>
      <c r="AA24" s="226"/>
      <c r="AB24" s="227" t="s">
        <v>339</v>
      </c>
      <c r="AC24" s="5">
        <v>49.428506375227684</v>
      </c>
      <c r="AD24" s="5">
        <v>43.922374429223744</v>
      </c>
      <c r="AE24" s="5">
        <v>61.923952641165755</v>
      </c>
      <c r="AF24" s="5">
        <v>53.89041095890411</v>
      </c>
      <c r="AG24" s="5">
        <v>63.02367941712204</v>
      </c>
      <c r="AH24" s="5">
        <v>64.22720354227204</v>
      </c>
      <c r="AI24" s="22">
        <v>76.8</v>
      </c>
      <c r="AJ24" s="5">
        <v>35.214131401702886</v>
      </c>
      <c r="AK24" s="5">
        <v>0</v>
      </c>
      <c r="AL24" s="5">
        <v>78.97267759562841</v>
      </c>
      <c r="AM24" s="5">
        <v>66.0986301369863</v>
      </c>
      <c r="AN24" s="14">
        <v>72.1</v>
      </c>
      <c r="AO24" s="150" t="e">
        <f>#REF!/#REF!*100</f>
        <v>#REF!</v>
      </c>
      <c r="AP24" s="5">
        <v>0</v>
      </c>
      <c r="AQ24" s="14">
        <v>75.2</v>
      </c>
    </row>
    <row r="25" spans="2:43" ht="18.75" customHeight="1">
      <c r="B25" s="195"/>
      <c r="C25" s="168"/>
      <c r="D25" s="168"/>
      <c r="E25" s="168"/>
      <c r="F25" s="168" t="s">
        <v>62</v>
      </c>
      <c r="G25" s="7">
        <v>417.5</v>
      </c>
      <c r="H25" s="7">
        <v>409.5</v>
      </c>
      <c r="I25" s="7">
        <v>524.2</v>
      </c>
      <c r="J25" s="7">
        <v>464</v>
      </c>
      <c r="K25" s="6">
        <v>542</v>
      </c>
      <c r="L25" s="24">
        <v>369.4</v>
      </c>
      <c r="M25" s="24">
        <v>350.4</v>
      </c>
      <c r="N25" s="24">
        <v>335</v>
      </c>
      <c r="O25" s="24">
        <v>312.6</v>
      </c>
      <c r="P25" s="7">
        <v>327.3</v>
      </c>
      <c r="Q25" s="7">
        <v>316</v>
      </c>
      <c r="R25" s="9">
        <v>369</v>
      </c>
      <c r="S25" s="7">
        <v>139.3</v>
      </c>
      <c r="T25" s="7">
        <v>130.1</v>
      </c>
      <c r="U25" s="7">
        <v>152</v>
      </c>
      <c r="V25" s="7">
        <v>168.3</v>
      </c>
      <c r="W25" s="15">
        <v>190</v>
      </c>
      <c r="X25" s="195"/>
      <c r="Y25" s="168"/>
      <c r="Z25" s="168"/>
      <c r="AA25" s="168"/>
      <c r="AB25" s="168" t="s">
        <v>62</v>
      </c>
      <c r="AC25" s="24">
        <v>59.5</v>
      </c>
      <c r="AD25" s="24">
        <v>52.7</v>
      </c>
      <c r="AE25" s="7">
        <v>74.5</v>
      </c>
      <c r="AF25" s="7">
        <v>64.7</v>
      </c>
      <c r="AG25" s="7">
        <v>125.1</v>
      </c>
      <c r="AH25" s="7">
        <v>127.2</v>
      </c>
      <c r="AI25" s="23">
        <v>112</v>
      </c>
      <c r="AJ25" s="7">
        <v>30.4</v>
      </c>
      <c r="AK25" s="3">
        <v>0</v>
      </c>
      <c r="AL25" s="7">
        <v>39.6</v>
      </c>
      <c r="AM25" s="7">
        <v>33</v>
      </c>
      <c r="AN25" s="15">
        <v>51</v>
      </c>
      <c r="AO25" s="168">
        <v>10.2</v>
      </c>
      <c r="AP25" s="228" t="s">
        <v>427</v>
      </c>
      <c r="AQ25" s="15">
        <v>29</v>
      </c>
    </row>
    <row r="26" spans="2:43" ht="18.75" customHeight="1">
      <c r="B26" s="223" t="s">
        <v>63</v>
      </c>
      <c r="C26" s="168" t="s">
        <v>64</v>
      </c>
      <c r="D26" s="168"/>
      <c r="E26" s="168"/>
      <c r="F26" s="168" t="s">
        <v>65</v>
      </c>
      <c r="G26" s="7">
        <v>1071.1</v>
      </c>
      <c r="H26" s="7">
        <v>1037.8</v>
      </c>
      <c r="I26" s="7">
        <v>1400.2</v>
      </c>
      <c r="J26" s="7">
        <v>1309.4</v>
      </c>
      <c r="K26" s="6">
        <v>1320</v>
      </c>
      <c r="L26" s="24">
        <v>1169.8</v>
      </c>
      <c r="M26" s="24">
        <v>1072.2</v>
      </c>
      <c r="N26" s="24">
        <v>862</v>
      </c>
      <c r="O26" s="24">
        <v>787.3</v>
      </c>
      <c r="P26" s="7">
        <v>990</v>
      </c>
      <c r="Q26" s="7">
        <v>936.5</v>
      </c>
      <c r="R26" s="9">
        <v>831</v>
      </c>
      <c r="S26" s="7">
        <v>359.3</v>
      </c>
      <c r="T26" s="7">
        <v>345</v>
      </c>
      <c r="U26" s="7">
        <v>548.4</v>
      </c>
      <c r="V26" s="7">
        <v>556.2</v>
      </c>
      <c r="W26" s="15">
        <v>444</v>
      </c>
      <c r="X26" s="223" t="s">
        <v>63</v>
      </c>
      <c r="Y26" s="168" t="s">
        <v>64</v>
      </c>
      <c r="Z26" s="168"/>
      <c r="AA26" s="168"/>
      <c r="AB26" s="168" t="s">
        <v>65</v>
      </c>
      <c r="AC26" s="24">
        <v>243</v>
      </c>
      <c r="AD26" s="24">
        <v>238.8</v>
      </c>
      <c r="AE26" s="7">
        <v>284.6</v>
      </c>
      <c r="AF26" s="7">
        <v>191</v>
      </c>
      <c r="AG26" s="7">
        <v>456.3</v>
      </c>
      <c r="AH26" s="7">
        <v>428.6</v>
      </c>
      <c r="AI26" s="23">
        <v>265</v>
      </c>
      <c r="AJ26" s="7">
        <v>80.3</v>
      </c>
      <c r="AK26" s="3">
        <v>0</v>
      </c>
      <c r="AL26" s="7">
        <v>129.4</v>
      </c>
      <c r="AM26" s="7">
        <v>118.5</v>
      </c>
      <c r="AN26" s="15">
        <v>147</v>
      </c>
      <c r="AO26" s="168" t="e">
        <f>ROUND(#REF!/#REF!,1)</f>
        <v>#REF!</v>
      </c>
      <c r="AP26" s="228" t="s">
        <v>427</v>
      </c>
      <c r="AQ26" s="15">
        <v>116</v>
      </c>
    </row>
    <row r="27" spans="2:43" ht="18.75" customHeight="1">
      <c r="B27" s="229"/>
      <c r="C27" s="205"/>
      <c r="D27" s="205"/>
      <c r="E27" s="205"/>
      <c r="F27" s="227" t="s">
        <v>340</v>
      </c>
      <c r="G27" s="8">
        <v>1488.6</v>
      </c>
      <c r="H27" s="8">
        <v>1447.3</v>
      </c>
      <c r="I27" s="8">
        <v>1924.4</v>
      </c>
      <c r="J27" s="8">
        <v>1773.4</v>
      </c>
      <c r="K27" s="517">
        <v>1862</v>
      </c>
      <c r="L27" s="25">
        <v>1539.2</v>
      </c>
      <c r="M27" s="25">
        <v>1422.6</v>
      </c>
      <c r="N27" s="25">
        <v>1197</v>
      </c>
      <c r="O27" s="25">
        <v>1099.9</v>
      </c>
      <c r="P27" s="25">
        <v>1317.3</v>
      </c>
      <c r="Q27" s="25">
        <v>1252.5</v>
      </c>
      <c r="R27" s="10">
        <v>1200</v>
      </c>
      <c r="S27" s="25">
        <v>498.6</v>
      </c>
      <c r="T27" s="25">
        <v>475.1</v>
      </c>
      <c r="U27" s="25">
        <v>700.4</v>
      </c>
      <c r="V27" s="25">
        <v>724.5</v>
      </c>
      <c r="W27" s="18">
        <v>634</v>
      </c>
      <c r="X27" s="229"/>
      <c r="Y27" s="205"/>
      <c r="Z27" s="205"/>
      <c r="AA27" s="205"/>
      <c r="AB27" s="227" t="s">
        <v>340</v>
      </c>
      <c r="AC27" s="25">
        <v>302.5</v>
      </c>
      <c r="AD27" s="25">
        <v>291.5</v>
      </c>
      <c r="AE27" s="25">
        <v>359.1</v>
      </c>
      <c r="AF27" s="25">
        <v>255.7</v>
      </c>
      <c r="AG27" s="25">
        <v>581.4</v>
      </c>
      <c r="AH27" s="25">
        <v>555.8</v>
      </c>
      <c r="AI27" s="26">
        <v>377</v>
      </c>
      <c r="AJ27" s="25">
        <v>110.7</v>
      </c>
      <c r="AK27" s="22">
        <v>0</v>
      </c>
      <c r="AL27" s="25">
        <v>169</v>
      </c>
      <c r="AM27" s="25">
        <v>151.5</v>
      </c>
      <c r="AN27" s="18">
        <v>198</v>
      </c>
      <c r="AO27" s="230" t="e">
        <f>AO25+AO26</f>
        <v>#REF!</v>
      </c>
      <c r="AP27" s="231" t="s">
        <v>427</v>
      </c>
      <c r="AQ27" s="18">
        <f>SUM(AQ25:AQ26)</f>
        <v>145</v>
      </c>
    </row>
    <row r="28" spans="2:43" ht="18.75" customHeight="1">
      <c r="B28" s="195"/>
      <c r="C28" s="168" t="s">
        <v>66</v>
      </c>
      <c r="D28" s="168"/>
      <c r="E28" s="788" t="s">
        <v>341</v>
      </c>
      <c r="F28" s="168" t="s">
        <v>62</v>
      </c>
      <c r="G28" s="7">
        <v>4</v>
      </c>
      <c r="H28" s="7">
        <v>4</v>
      </c>
      <c r="I28" s="7">
        <v>5.6</v>
      </c>
      <c r="J28" s="518">
        <v>5.1</v>
      </c>
      <c r="K28" s="7">
        <v>4.6</v>
      </c>
      <c r="L28" s="24">
        <v>4.6</v>
      </c>
      <c r="M28" s="24">
        <v>4.9</v>
      </c>
      <c r="N28" s="24">
        <v>4.1</v>
      </c>
      <c r="O28" s="24">
        <v>3.6</v>
      </c>
      <c r="P28" s="7">
        <v>5</v>
      </c>
      <c r="Q28" s="7">
        <v>4.7</v>
      </c>
      <c r="R28" s="7">
        <v>4.7</v>
      </c>
      <c r="S28" s="7">
        <v>6.3</v>
      </c>
      <c r="T28" s="7">
        <v>6.1</v>
      </c>
      <c r="U28" s="7">
        <v>6.1</v>
      </c>
      <c r="V28" s="7">
        <v>5.4</v>
      </c>
      <c r="W28" s="16">
        <v>7.4</v>
      </c>
      <c r="X28" s="195"/>
      <c r="Y28" s="168" t="s">
        <v>66</v>
      </c>
      <c r="Z28" s="168"/>
      <c r="AA28" s="788" t="s">
        <v>341</v>
      </c>
      <c r="AB28" s="168" t="s">
        <v>62</v>
      </c>
      <c r="AC28" s="24">
        <v>4.6</v>
      </c>
      <c r="AD28" s="24">
        <v>4.3</v>
      </c>
      <c r="AE28" s="7">
        <v>5.9</v>
      </c>
      <c r="AF28" s="7">
        <v>10.8</v>
      </c>
      <c r="AG28" s="7">
        <v>6.1</v>
      </c>
      <c r="AH28" s="7">
        <v>6.3</v>
      </c>
      <c r="AI28" s="24">
        <v>9.5</v>
      </c>
      <c r="AJ28" s="7">
        <v>6.3</v>
      </c>
      <c r="AK28" s="3">
        <v>0</v>
      </c>
      <c r="AL28" s="7">
        <v>8.8</v>
      </c>
      <c r="AM28" s="7">
        <v>6</v>
      </c>
      <c r="AN28" s="16">
        <v>10.5</v>
      </c>
      <c r="AO28" s="168" t="e">
        <f>ROUND(#REF!/#REF!,1)</f>
        <v>#REF!</v>
      </c>
      <c r="AP28" s="228" t="s">
        <v>427</v>
      </c>
      <c r="AQ28" s="16">
        <v>7.8</v>
      </c>
    </row>
    <row r="29" spans="2:43" ht="18.75" customHeight="1">
      <c r="B29" s="223" t="s">
        <v>67</v>
      </c>
      <c r="C29" s="168" t="s">
        <v>68</v>
      </c>
      <c r="D29" s="168"/>
      <c r="E29" s="789"/>
      <c r="F29" s="168" t="s">
        <v>65</v>
      </c>
      <c r="G29" s="7">
        <v>6.9</v>
      </c>
      <c r="H29" s="7">
        <v>6.7</v>
      </c>
      <c r="I29" s="7">
        <v>10.1</v>
      </c>
      <c r="J29" s="7">
        <v>9.7</v>
      </c>
      <c r="K29" s="7">
        <v>7.5</v>
      </c>
      <c r="L29" s="7">
        <v>9.8</v>
      </c>
      <c r="M29" s="24">
        <v>10</v>
      </c>
      <c r="N29" s="24">
        <v>7.1</v>
      </c>
      <c r="O29" s="24">
        <v>6</v>
      </c>
      <c r="P29" s="7">
        <v>10.3</v>
      </c>
      <c r="Q29" s="7">
        <v>9.3</v>
      </c>
      <c r="R29" s="7">
        <v>7.3</v>
      </c>
      <c r="S29" s="7">
        <v>13.2</v>
      </c>
      <c r="T29" s="7">
        <v>13</v>
      </c>
      <c r="U29" s="7">
        <v>14.7</v>
      </c>
      <c r="V29" s="7">
        <v>12</v>
      </c>
      <c r="W29" s="16">
        <v>12.5</v>
      </c>
      <c r="X29" s="223" t="s">
        <v>67</v>
      </c>
      <c r="Y29" s="168" t="s">
        <v>68</v>
      </c>
      <c r="Z29" s="168"/>
      <c r="AA29" s="789"/>
      <c r="AB29" s="168" t="s">
        <v>65</v>
      </c>
      <c r="AC29" s="24">
        <v>14</v>
      </c>
      <c r="AD29" s="24">
        <v>14.5</v>
      </c>
      <c r="AE29" s="7">
        <v>16.6</v>
      </c>
      <c r="AF29" s="7">
        <v>23.1</v>
      </c>
      <c r="AG29" s="7">
        <v>14.7</v>
      </c>
      <c r="AH29" s="7">
        <v>14.1</v>
      </c>
      <c r="AI29" s="24">
        <v>16.1</v>
      </c>
      <c r="AJ29" s="7">
        <v>13.4</v>
      </c>
      <c r="AK29" s="3">
        <v>0</v>
      </c>
      <c r="AL29" s="7">
        <v>21.2</v>
      </c>
      <c r="AM29" s="7">
        <v>15.8</v>
      </c>
      <c r="AN29" s="16">
        <v>21.7</v>
      </c>
      <c r="AO29" s="168" t="e">
        <f>ROUND(#REF!/#REF!,1)</f>
        <v>#REF!</v>
      </c>
      <c r="AP29" s="228" t="s">
        <v>427</v>
      </c>
      <c r="AQ29" s="16">
        <v>21.9</v>
      </c>
    </row>
    <row r="30" spans="2:43" ht="18.75" customHeight="1">
      <c r="B30" s="195"/>
      <c r="C30" s="168" t="s">
        <v>69</v>
      </c>
      <c r="D30" s="168"/>
      <c r="E30" s="790" t="s">
        <v>136</v>
      </c>
      <c r="F30" s="168" t="s">
        <v>62</v>
      </c>
      <c r="G30" s="7">
        <v>0.9</v>
      </c>
      <c r="H30" s="7">
        <v>0.9</v>
      </c>
      <c r="I30" s="7">
        <v>0.9</v>
      </c>
      <c r="J30" s="7">
        <v>0.8</v>
      </c>
      <c r="K30" s="7">
        <v>1.1</v>
      </c>
      <c r="L30" s="24">
        <v>0.9</v>
      </c>
      <c r="M30" s="24">
        <v>0.8</v>
      </c>
      <c r="N30" s="24">
        <v>1</v>
      </c>
      <c r="O30" s="24">
        <v>0.9</v>
      </c>
      <c r="P30" s="7">
        <v>1.1</v>
      </c>
      <c r="Q30" s="7">
        <v>1.1</v>
      </c>
      <c r="R30" s="7">
        <v>1.1</v>
      </c>
      <c r="S30" s="7">
        <v>0.8</v>
      </c>
      <c r="T30" s="7">
        <v>0.8</v>
      </c>
      <c r="U30" s="7">
        <v>0.9</v>
      </c>
      <c r="V30" s="7">
        <v>0.9</v>
      </c>
      <c r="W30" s="16">
        <v>1.3</v>
      </c>
      <c r="X30" s="195"/>
      <c r="Y30" s="168" t="s">
        <v>69</v>
      </c>
      <c r="Z30" s="168"/>
      <c r="AA30" s="790" t="s">
        <v>136</v>
      </c>
      <c r="AB30" s="168" t="s">
        <v>62</v>
      </c>
      <c r="AC30" s="24">
        <v>0.8</v>
      </c>
      <c r="AD30" s="24">
        <v>1</v>
      </c>
      <c r="AE30" s="7">
        <v>1</v>
      </c>
      <c r="AF30" s="7">
        <v>1.2</v>
      </c>
      <c r="AG30" s="7">
        <v>1</v>
      </c>
      <c r="AH30" s="7">
        <v>1.1</v>
      </c>
      <c r="AI30" s="24">
        <v>1.4</v>
      </c>
      <c r="AJ30" s="7">
        <v>0.7</v>
      </c>
      <c r="AK30" s="3">
        <v>0</v>
      </c>
      <c r="AL30" s="7">
        <v>1.3</v>
      </c>
      <c r="AM30" s="7">
        <v>0.8</v>
      </c>
      <c r="AN30" s="16">
        <v>1.3</v>
      </c>
      <c r="AO30" s="168" t="e">
        <f>ROUND(#REF!/#REF!,1)</f>
        <v>#REF!</v>
      </c>
      <c r="AP30" s="228" t="s">
        <v>428</v>
      </c>
      <c r="AQ30" s="16">
        <v>1.4</v>
      </c>
    </row>
    <row r="31" spans="2:43" ht="18.75" customHeight="1">
      <c r="B31" s="229"/>
      <c r="C31" s="205" t="s">
        <v>70</v>
      </c>
      <c r="D31" s="205"/>
      <c r="E31" s="791"/>
      <c r="F31" s="205" t="s">
        <v>65</v>
      </c>
      <c r="G31" s="8">
        <v>1.5</v>
      </c>
      <c r="H31" s="8">
        <v>1.5</v>
      </c>
      <c r="I31" s="25">
        <v>1.6</v>
      </c>
      <c r="J31" s="25">
        <v>1.5</v>
      </c>
      <c r="K31" s="8">
        <v>1.9</v>
      </c>
      <c r="L31" s="25">
        <v>1.8</v>
      </c>
      <c r="M31" s="25">
        <v>1.7</v>
      </c>
      <c r="N31" s="25">
        <v>1.7</v>
      </c>
      <c r="O31" s="25">
        <v>1.4</v>
      </c>
      <c r="P31" s="8">
        <v>2.3</v>
      </c>
      <c r="Q31" s="8">
        <v>2.1</v>
      </c>
      <c r="R31" s="8">
        <v>1.7</v>
      </c>
      <c r="S31" s="8">
        <v>1.7</v>
      </c>
      <c r="T31" s="8">
        <v>1.7</v>
      </c>
      <c r="U31" s="8">
        <v>2.2</v>
      </c>
      <c r="V31" s="8">
        <v>2.1</v>
      </c>
      <c r="W31" s="17">
        <v>2.2</v>
      </c>
      <c r="X31" s="229"/>
      <c r="Y31" s="205" t="s">
        <v>70</v>
      </c>
      <c r="Z31" s="205"/>
      <c r="AA31" s="791"/>
      <c r="AB31" s="205" t="s">
        <v>65</v>
      </c>
      <c r="AC31" s="25">
        <v>2.3</v>
      </c>
      <c r="AD31" s="25">
        <v>3.2</v>
      </c>
      <c r="AE31" s="8">
        <v>2.7</v>
      </c>
      <c r="AF31" s="8">
        <v>2.6</v>
      </c>
      <c r="AG31" s="8">
        <v>2.5</v>
      </c>
      <c r="AH31" s="8">
        <v>2.5</v>
      </c>
      <c r="AI31" s="25">
        <v>2.3</v>
      </c>
      <c r="AJ31" s="8">
        <v>1.4</v>
      </c>
      <c r="AK31" s="22">
        <v>0</v>
      </c>
      <c r="AL31" s="8">
        <v>3</v>
      </c>
      <c r="AM31" s="8">
        <v>2.2</v>
      </c>
      <c r="AN31" s="17">
        <v>2.7</v>
      </c>
      <c r="AO31" s="205" t="e">
        <f>ROUND(#REF!/#REF!,1)</f>
        <v>#REF!</v>
      </c>
      <c r="AP31" s="232" t="s">
        <v>428</v>
      </c>
      <c r="AQ31" s="17">
        <v>3.8</v>
      </c>
    </row>
    <row r="32" spans="2:43" s="90" customFormat="1" ht="18.75" customHeight="1">
      <c r="B32" s="233" t="s">
        <v>71</v>
      </c>
      <c r="C32" s="118" t="s">
        <v>72</v>
      </c>
      <c r="D32" s="118"/>
      <c r="E32" s="118"/>
      <c r="F32" s="118" t="s">
        <v>73</v>
      </c>
      <c r="G32" s="9">
        <v>44876</v>
      </c>
      <c r="H32" s="9">
        <v>44161</v>
      </c>
      <c r="I32" s="234">
        <v>35130</v>
      </c>
      <c r="J32" s="234">
        <v>38119</v>
      </c>
      <c r="K32" s="9">
        <v>45961</v>
      </c>
      <c r="L32" s="23">
        <v>38509</v>
      </c>
      <c r="M32" s="23">
        <v>39305</v>
      </c>
      <c r="N32" s="23">
        <v>46387</v>
      </c>
      <c r="O32" s="23">
        <v>48738</v>
      </c>
      <c r="P32" s="9">
        <v>35060</v>
      </c>
      <c r="Q32" s="9">
        <v>34022</v>
      </c>
      <c r="R32" s="9">
        <v>41115</v>
      </c>
      <c r="S32" s="9">
        <v>25840</v>
      </c>
      <c r="T32" s="9">
        <v>26109</v>
      </c>
      <c r="U32" s="9">
        <v>33670</v>
      </c>
      <c r="V32" s="9">
        <v>32994</v>
      </c>
      <c r="W32" s="15">
        <v>33561</v>
      </c>
      <c r="X32" s="233" t="s">
        <v>71</v>
      </c>
      <c r="Y32" s="118" t="s">
        <v>72</v>
      </c>
      <c r="Z32" s="118"/>
      <c r="AA32" s="118"/>
      <c r="AB32" s="118" t="s">
        <v>73</v>
      </c>
      <c r="AC32" s="23">
        <v>27464</v>
      </c>
      <c r="AD32" s="23">
        <v>25870</v>
      </c>
      <c r="AE32" s="9">
        <v>25854</v>
      </c>
      <c r="AF32" s="9">
        <v>25260</v>
      </c>
      <c r="AG32" s="9">
        <v>27088</v>
      </c>
      <c r="AH32" s="9">
        <v>26793</v>
      </c>
      <c r="AI32" s="23">
        <v>27577</v>
      </c>
      <c r="AJ32" s="9">
        <v>16351</v>
      </c>
      <c r="AK32" s="3">
        <v>0</v>
      </c>
      <c r="AL32" s="9">
        <v>20845</v>
      </c>
      <c r="AM32" s="9">
        <v>20334</v>
      </c>
      <c r="AN32" s="15">
        <v>19047</v>
      </c>
      <c r="AO32" s="118" t="e">
        <f>ROUND(#REF!/#REF!*1000,0)</f>
        <v>#REF!</v>
      </c>
      <c r="AP32" s="235" t="s">
        <v>428</v>
      </c>
      <c r="AQ32" s="15">
        <v>22648</v>
      </c>
    </row>
    <row r="33" spans="2:43" s="90" customFormat="1" ht="18.75" customHeight="1">
      <c r="B33" s="236"/>
      <c r="C33" s="166" t="s">
        <v>74</v>
      </c>
      <c r="D33" s="166"/>
      <c r="E33" s="166"/>
      <c r="F33" s="166" t="s">
        <v>75</v>
      </c>
      <c r="G33" s="10">
        <v>9472</v>
      </c>
      <c r="H33" s="10">
        <v>9582</v>
      </c>
      <c r="I33" s="26">
        <v>12338</v>
      </c>
      <c r="J33" s="26">
        <v>9142</v>
      </c>
      <c r="K33" s="10">
        <v>11984</v>
      </c>
      <c r="L33" s="26">
        <v>8484</v>
      </c>
      <c r="M33" s="26">
        <v>9180</v>
      </c>
      <c r="N33" s="26">
        <v>11215</v>
      </c>
      <c r="O33" s="26">
        <v>12676</v>
      </c>
      <c r="P33" s="10">
        <v>13421</v>
      </c>
      <c r="Q33" s="10">
        <v>13572</v>
      </c>
      <c r="R33" s="10">
        <v>11121</v>
      </c>
      <c r="S33" s="10">
        <v>10933</v>
      </c>
      <c r="T33" s="10">
        <v>10613</v>
      </c>
      <c r="U33" s="10">
        <v>8398</v>
      </c>
      <c r="V33" s="10">
        <v>8602</v>
      </c>
      <c r="W33" s="18">
        <v>9865</v>
      </c>
      <c r="X33" s="236"/>
      <c r="Y33" s="166" t="s">
        <v>74</v>
      </c>
      <c r="Z33" s="166"/>
      <c r="AA33" s="166"/>
      <c r="AB33" s="166" t="s">
        <v>75</v>
      </c>
      <c r="AC33" s="26">
        <v>6615</v>
      </c>
      <c r="AD33" s="26">
        <v>6661</v>
      </c>
      <c r="AE33" s="10">
        <v>12474</v>
      </c>
      <c r="AF33" s="10">
        <v>14721</v>
      </c>
      <c r="AG33" s="10">
        <v>10535</v>
      </c>
      <c r="AH33" s="10">
        <v>7172</v>
      </c>
      <c r="AI33" s="26">
        <v>8455</v>
      </c>
      <c r="AJ33" s="10">
        <v>8730</v>
      </c>
      <c r="AK33" s="22">
        <v>0</v>
      </c>
      <c r="AL33" s="10">
        <v>12130</v>
      </c>
      <c r="AM33" s="10">
        <v>12443</v>
      </c>
      <c r="AN33" s="18">
        <v>7439</v>
      </c>
      <c r="AO33" s="166" t="e">
        <f>ROUND(#REF!/#REF!*1000,0)</f>
        <v>#REF!</v>
      </c>
      <c r="AP33" s="237" t="s">
        <v>428</v>
      </c>
      <c r="AQ33" s="18">
        <v>7348</v>
      </c>
    </row>
    <row r="34" spans="2:43" s="90" customFormat="1" ht="18.75" customHeight="1">
      <c r="B34" s="233" t="s">
        <v>76</v>
      </c>
      <c r="C34" s="118" t="s">
        <v>77</v>
      </c>
      <c r="D34" s="118"/>
      <c r="E34" s="118"/>
      <c r="F34" s="118" t="s">
        <v>342</v>
      </c>
      <c r="G34" s="9">
        <v>246.5288082709749</v>
      </c>
      <c r="H34" s="9">
        <v>239.26010348945204</v>
      </c>
      <c r="I34" s="9">
        <v>320.97351303838263</v>
      </c>
      <c r="J34" s="9">
        <v>284.2641898864809</v>
      </c>
      <c r="K34" s="9">
        <v>299</v>
      </c>
      <c r="L34" s="23">
        <v>260.0617814621499</v>
      </c>
      <c r="M34" s="23">
        <v>285.50556047254395</v>
      </c>
      <c r="N34" s="9">
        <v>268.47968348302226</v>
      </c>
      <c r="O34" s="9">
        <v>250.06443734736052</v>
      </c>
      <c r="P34" s="9">
        <v>313.13217573221755</v>
      </c>
      <c r="Q34" s="9">
        <v>285.4486200347517</v>
      </c>
      <c r="R34" s="9">
        <v>273</v>
      </c>
      <c r="S34" s="9">
        <v>307.3695219123506</v>
      </c>
      <c r="T34" s="9">
        <v>297.0402003596198</v>
      </c>
      <c r="U34" s="9">
        <v>327.4577049180328</v>
      </c>
      <c r="V34" s="9">
        <v>282.42321997874603</v>
      </c>
      <c r="W34" s="15">
        <v>373</v>
      </c>
      <c r="X34" s="233" t="s">
        <v>76</v>
      </c>
      <c r="Y34" s="118" t="s">
        <v>77</v>
      </c>
      <c r="Z34" s="118"/>
      <c r="AA34" s="118"/>
      <c r="AB34" s="118" t="s">
        <v>78</v>
      </c>
      <c r="AC34" s="9">
        <v>219.8830309498399</v>
      </c>
      <c r="AD34" s="9">
        <v>208.9839692932942</v>
      </c>
      <c r="AE34" s="9">
        <v>360.87169398907105</v>
      </c>
      <c r="AF34" s="9">
        <v>612.433789954338</v>
      </c>
      <c r="AG34" s="9">
        <v>318.7833001988072</v>
      </c>
      <c r="AH34" s="9">
        <v>268.89436714845334</v>
      </c>
      <c r="AI34" s="23">
        <v>398</v>
      </c>
      <c r="AJ34" s="9">
        <v>220.38645418326692</v>
      </c>
      <c r="AK34" s="3">
        <v>0</v>
      </c>
      <c r="AL34" s="9">
        <v>440.1803278688525</v>
      </c>
      <c r="AM34" s="9">
        <v>319.07025411061284</v>
      </c>
      <c r="AN34" s="15">
        <v>361</v>
      </c>
      <c r="AO34" s="118" t="e">
        <f>#REF!/#REF!</f>
        <v>#REF!</v>
      </c>
      <c r="AP34" s="235" t="s">
        <v>428</v>
      </c>
      <c r="AQ34" s="15">
        <v>338</v>
      </c>
    </row>
    <row r="35" spans="2:43" s="90" customFormat="1" ht="18.75" customHeight="1">
      <c r="B35" s="236"/>
      <c r="C35" s="166" t="s">
        <v>74</v>
      </c>
      <c r="D35" s="166"/>
      <c r="E35" s="166"/>
      <c r="F35" s="238" t="s">
        <v>137</v>
      </c>
      <c r="G35" s="10">
        <v>54.35761801761883</v>
      </c>
      <c r="H35" s="10">
        <v>52.57689571525202</v>
      </c>
      <c r="I35" s="10">
        <v>51.06145183693636</v>
      </c>
      <c r="J35" s="10">
        <v>44.05428365798473</v>
      </c>
      <c r="K35" s="10">
        <v>74</v>
      </c>
      <c r="L35" s="26">
        <v>48.906737579552455</v>
      </c>
      <c r="M35" s="26">
        <v>48.7594503299072</v>
      </c>
      <c r="N35" s="10">
        <v>63.72980020130451</v>
      </c>
      <c r="O35" s="10">
        <v>60.13838542804003</v>
      </c>
      <c r="P35" s="10">
        <v>69.26741204890645</v>
      </c>
      <c r="Q35" s="10">
        <v>64.83526841849238</v>
      </c>
      <c r="R35" s="10">
        <v>63</v>
      </c>
      <c r="S35" s="10">
        <v>40.79771288813974</v>
      </c>
      <c r="T35" s="10">
        <v>38.765588333892055</v>
      </c>
      <c r="U35" s="10">
        <v>50.065802225712666</v>
      </c>
      <c r="V35" s="10">
        <v>49.322182526794414</v>
      </c>
      <c r="W35" s="18">
        <v>64</v>
      </c>
      <c r="X35" s="236"/>
      <c r="Y35" s="166" t="s">
        <v>74</v>
      </c>
      <c r="Z35" s="166"/>
      <c r="AA35" s="166"/>
      <c r="AB35" s="238" t="s">
        <v>137</v>
      </c>
      <c r="AC35" s="10">
        <v>36.13173862719652</v>
      </c>
      <c r="AD35" s="10">
        <v>46.106600249066005</v>
      </c>
      <c r="AE35" s="10">
        <v>59.12010312969992</v>
      </c>
      <c r="AF35" s="10">
        <v>69.33212716464203</v>
      </c>
      <c r="AG35" s="10">
        <v>54.453701607425856</v>
      </c>
      <c r="AH35" s="10">
        <v>47.457980688997495</v>
      </c>
      <c r="AI35" s="26">
        <v>58</v>
      </c>
      <c r="AJ35" s="10">
        <v>23.36303849402679</v>
      </c>
      <c r="AK35" s="22">
        <v>0</v>
      </c>
      <c r="AL35" s="10">
        <v>63.10183653929846</v>
      </c>
      <c r="AM35" s="10">
        <v>44.985879873551106</v>
      </c>
      <c r="AN35" s="18">
        <v>44</v>
      </c>
      <c r="AO35" s="166" t="e">
        <f>#REF!/#REF!</f>
        <v>#REF!</v>
      </c>
      <c r="AP35" s="237" t="s">
        <v>428</v>
      </c>
      <c r="AQ35" s="18">
        <v>58</v>
      </c>
    </row>
    <row r="36" spans="2:43" s="90" customFormat="1" ht="18.75" customHeight="1">
      <c r="B36" s="233" t="s">
        <v>79</v>
      </c>
      <c r="C36" s="118" t="s">
        <v>72</v>
      </c>
      <c r="D36" s="118"/>
      <c r="E36" s="118"/>
      <c r="F36" s="118" t="s">
        <v>80</v>
      </c>
      <c r="G36" s="9">
        <v>595.6035160299527</v>
      </c>
      <c r="H36" s="9">
        <v>410.05173761708187</v>
      </c>
      <c r="I36" s="9">
        <v>2956.2282820835726</v>
      </c>
      <c r="J36" s="9">
        <v>835.2195582172817</v>
      </c>
      <c r="K36" s="9">
        <v>1600</v>
      </c>
      <c r="L36" s="23">
        <v>725.2750903520824</v>
      </c>
      <c r="M36" s="23">
        <v>643.9009949416293</v>
      </c>
      <c r="N36" s="9">
        <v>314.06775239220457</v>
      </c>
      <c r="O36" s="9">
        <v>357.6999135650488</v>
      </c>
      <c r="P36" s="9">
        <v>3412.2978374809245</v>
      </c>
      <c r="Q36" s="9">
        <v>3395.0265087487523</v>
      </c>
      <c r="R36" s="9">
        <v>965</v>
      </c>
      <c r="S36" s="9">
        <v>265.0205130171389</v>
      </c>
      <c r="T36" s="9">
        <v>250.6612465759878</v>
      </c>
      <c r="U36" s="9">
        <v>704.7283914197817</v>
      </c>
      <c r="V36" s="9">
        <v>509.07537034022465</v>
      </c>
      <c r="W36" s="15">
        <v>746</v>
      </c>
      <c r="X36" s="233" t="s">
        <v>79</v>
      </c>
      <c r="Y36" s="118" t="s">
        <v>72</v>
      </c>
      <c r="Z36" s="118"/>
      <c r="AA36" s="118"/>
      <c r="AB36" s="118" t="s">
        <v>80</v>
      </c>
      <c r="AC36" s="9">
        <v>368.6573660458617</v>
      </c>
      <c r="AD36" s="9">
        <v>288.34796775236885</v>
      </c>
      <c r="AE36" s="9">
        <v>3836.66072259265</v>
      </c>
      <c r="AF36" s="9">
        <v>4576.650991066255</v>
      </c>
      <c r="AG36" s="9">
        <v>2825.3665080328337</v>
      </c>
      <c r="AH36" s="9">
        <v>507.5181977578237</v>
      </c>
      <c r="AI36" s="23">
        <v>794</v>
      </c>
      <c r="AJ36" s="9">
        <v>2140.8962454582156</v>
      </c>
      <c r="AK36" s="3">
        <v>0</v>
      </c>
      <c r="AL36" s="9">
        <v>3814.700820087071</v>
      </c>
      <c r="AM36" s="9">
        <v>4158.556625736066</v>
      </c>
      <c r="AN36" s="15">
        <v>1394</v>
      </c>
      <c r="AO36" s="118" t="e">
        <f>#REF!/(#REF!+#REF!)*1000</f>
        <v>#REF!</v>
      </c>
      <c r="AP36" s="235" t="s">
        <v>428</v>
      </c>
      <c r="AQ36" s="15">
        <v>1747</v>
      </c>
    </row>
    <row r="37" spans="2:43" s="90" customFormat="1" ht="18.75" customHeight="1">
      <c r="B37" s="236"/>
      <c r="C37" s="166" t="s">
        <v>81</v>
      </c>
      <c r="D37" s="166"/>
      <c r="E37" s="166"/>
      <c r="F37" s="166" t="s">
        <v>82</v>
      </c>
      <c r="G37" s="10">
        <v>1437.936670958036</v>
      </c>
      <c r="H37" s="10">
        <v>1596.1577723445257</v>
      </c>
      <c r="I37" s="10">
        <v>1882.402803844995</v>
      </c>
      <c r="J37" s="10">
        <v>1915.9977028939434</v>
      </c>
      <c r="K37" s="10">
        <v>2712</v>
      </c>
      <c r="L37" s="26">
        <v>1773.1480492730304</v>
      </c>
      <c r="M37" s="26">
        <v>1789.5666276241102</v>
      </c>
      <c r="N37" s="10">
        <v>1972.6279615807891</v>
      </c>
      <c r="O37" s="10">
        <v>2173.2071295738497</v>
      </c>
      <c r="P37" s="10">
        <v>1664.958861999337</v>
      </c>
      <c r="Q37" s="10">
        <v>1610.9732951038138</v>
      </c>
      <c r="R37" s="10">
        <v>2560</v>
      </c>
      <c r="S37" s="10">
        <v>1176.5525350510588</v>
      </c>
      <c r="T37" s="10">
        <v>1105.9340570590175</v>
      </c>
      <c r="U37" s="10">
        <v>1247.5135909646424</v>
      </c>
      <c r="V37" s="10">
        <v>1285.1721471593685</v>
      </c>
      <c r="W37" s="18">
        <v>1378</v>
      </c>
      <c r="X37" s="236"/>
      <c r="Y37" s="166" t="s">
        <v>81</v>
      </c>
      <c r="Z37" s="166"/>
      <c r="AA37" s="166"/>
      <c r="AB37" s="166" t="s">
        <v>82</v>
      </c>
      <c r="AC37" s="10">
        <v>923.0064371291778</v>
      </c>
      <c r="AD37" s="10">
        <v>1125.4207645036477</v>
      </c>
      <c r="AE37" s="10">
        <v>1050.802449992247</v>
      </c>
      <c r="AF37" s="10">
        <v>1080.7944699715683</v>
      </c>
      <c r="AG37" s="10">
        <v>824.0697563001054</v>
      </c>
      <c r="AH37" s="10">
        <v>668.8738643005154</v>
      </c>
      <c r="AI37" s="26">
        <v>943</v>
      </c>
      <c r="AJ37" s="10">
        <v>289.60724378568545</v>
      </c>
      <c r="AK37" s="22">
        <v>0</v>
      </c>
      <c r="AL37" s="10">
        <v>624.0963855421687</v>
      </c>
      <c r="AM37" s="10">
        <v>491.41826813347336</v>
      </c>
      <c r="AN37" s="18">
        <v>609</v>
      </c>
      <c r="AO37" s="166" t="e">
        <f>#REF!/(#REF!+#REF!)*1000</f>
        <v>#REF!</v>
      </c>
      <c r="AP37" s="237" t="s">
        <v>428</v>
      </c>
      <c r="AQ37" s="18">
        <v>569</v>
      </c>
    </row>
    <row r="38" spans="2:43" s="90" customFormat="1" ht="18.75" customHeight="1">
      <c r="B38" s="239" t="s">
        <v>83</v>
      </c>
      <c r="C38" s="240" t="s">
        <v>84</v>
      </c>
      <c r="D38" s="166"/>
      <c r="E38" s="166"/>
      <c r="F38" s="166"/>
      <c r="G38" s="241">
        <v>0</v>
      </c>
      <c r="H38" s="241">
        <v>0</v>
      </c>
      <c r="I38" s="10">
        <v>606.4050504575409</v>
      </c>
      <c r="J38" s="10">
        <v>641.1964055876344</v>
      </c>
      <c r="K38" s="10">
        <v>454</v>
      </c>
      <c r="L38" s="241">
        <v>0</v>
      </c>
      <c r="M38" s="241">
        <v>0</v>
      </c>
      <c r="N38" s="241">
        <v>0</v>
      </c>
      <c r="O38" s="10">
        <v>6.6691204823500545</v>
      </c>
      <c r="P38" s="10">
        <v>620.6997572612372</v>
      </c>
      <c r="Q38" s="10">
        <v>615.1485466099124</v>
      </c>
      <c r="R38" s="10">
        <v>486</v>
      </c>
      <c r="S38" s="241">
        <v>0</v>
      </c>
      <c r="T38" s="241">
        <v>0</v>
      </c>
      <c r="U38" s="10">
        <v>553.4565119423164</v>
      </c>
      <c r="V38" s="10">
        <v>585.9761656681427</v>
      </c>
      <c r="W38" s="18">
        <v>345</v>
      </c>
      <c r="X38" s="239" t="s">
        <v>83</v>
      </c>
      <c r="Y38" s="240" t="s">
        <v>84</v>
      </c>
      <c r="Z38" s="166"/>
      <c r="AA38" s="166"/>
      <c r="AB38" s="166"/>
      <c r="AC38" s="10">
        <v>520.3371873416555</v>
      </c>
      <c r="AD38" s="10">
        <v>556.5547354194823</v>
      </c>
      <c r="AE38" s="10">
        <v>491.7454130970327</v>
      </c>
      <c r="AF38" s="10">
        <v>481.3590916793764</v>
      </c>
      <c r="AG38" s="10">
        <v>606.6517778945525</v>
      </c>
      <c r="AH38" s="10">
        <v>611.4354654544671</v>
      </c>
      <c r="AI38" s="26">
        <v>316</v>
      </c>
      <c r="AJ38" s="10">
        <v>723.1143991338866</v>
      </c>
      <c r="AK38" s="22">
        <v>0</v>
      </c>
      <c r="AL38" s="10">
        <v>516.1915305840023</v>
      </c>
      <c r="AM38" s="10">
        <v>514.465721628119</v>
      </c>
      <c r="AN38" s="18">
        <v>374</v>
      </c>
      <c r="AO38" s="166" t="e">
        <f>#REF!/#REF!*1000</f>
        <v>#REF!</v>
      </c>
      <c r="AP38" s="237" t="s">
        <v>428</v>
      </c>
      <c r="AQ38" s="18">
        <v>525</v>
      </c>
    </row>
    <row r="39" spans="2:43" ht="18.75" customHeight="1">
      <c r="B39" s="195"/>
      <c r="C39" s="168"/>
      <c r="D39" s="168"/>
      <c r="E39" s="168"/>
      <c r="F39" s="168" t="s">
        <v>85</v>
      </c>
      <c r="G39" s="7">
        <v>100</v>
      </c>
      <c r="H39" s="7">
        <v>100</v>
      </c>
      <c r="I39" s="7">
        <v>119.64793791756733</v>
      </c>
      <c r="J39" s="7">
        <v>104.99916508688007</v>
      </c>
      <c r="K39" s="7">
        <v>115.4</v>
      </c>
      <c r="L39" s="24">
        <v>100.1645748537476</v>
      </c>
      <c r="M39" s="24">
        <v>100.23987238788965</v>
      </c>
      <c r="N39" s="7">
        <v>108.6895498162028</v>
      </c>
      <c r="O39" s="7">
        <v>105.14860003844288</v>
      </c>
      <c r="P39" s="7">
        <v>109.49690796478082</v>
      </c>
      <c r="Q39" s="7">
        <v>116.69908010409684</v>
      </c>
      <c r="R39" s="7">
        <v>114.2</v>
      </c>
      <c r="S39" s="7">
        <v>104.90692515432099</v>
      </c>
      <c r="T39" s="7">
        <v>105.97948662871872</v>
      </c>
      <c r="U39" s="7">
        <v>113.63806249065631</v>
      </c>
      <c r="V39" s="7">
        <v>117.00475657526582</v>
      </c>
      <c r="W39" s="16">
        <v>192</v>
      </c>
      <c r="X39" s="195"/>
      <c r="Y39" s="168"/>
      <c r="Z39" s="168"/>
      <c r="AA39" s="168"/>
      <c r="AB39" s="168" t="s">
        <v>85</v>
      </c>
      <c r="AC39" s="7">
        <v>346.8650966258622</v>
      </c>
      <c r="AD39" s="7">
        <v>103.84695276473765</v>
      </c>
      <c r="AE39" s="7">
        <v>120.96129654796127</v>
      </c>
      <c r="AF39" s="7">
        <v>117.33005149464002</v>
      </c>
      <c r="AG39" s="7">
        <v>116.72269990526726</v>
      </c>
      <c r="AH39" s="7">
        <v>131.04716289782246</v>
      </c>
      <c r="AI39" s="24">
        <v>128.6</v>
      </c>
      <c r="AJ39" s="7">
        <v>116.86242288731445</v>
      </c>
      <c r="AK39" s="3">
        <v>0</v>
      </c>
      <c r="AL39" s="7">
        <v>124.15533815668643</v>
      </c>
      <c r="AM39" s="7">
        <v>130.81617756019386</v>
      </c>
      <c r="AN39" s="16">
        <v>118.5</v>
      </c>
      <c r="AO39" s="168" t="e">
        <f>#REF!/#REF!*100</f>
        <v>#REF!</v>
      </c>
      <c r="AP39" s="228" t="s">
        <v>428</v>
      </c>
      <c r="AQ39" s="16">
        <v>118.6</v>
      </c>
    </row>
    <row r="40" spans="2:43" ht="18.75" customHeight="1">
      <c r="B40" s="223" t="s">
        <v>86</v>
      </c>
      <c r="C40" s="783" t="s">
        <v>343</v>
      </c>
      <c r="D40" s="783"/>
      <c r="E40" s="783"/>
      <c r="F40" s="168" t="s">
        <v>87</v>
      </c>
      <c r="G40" s="7">
        <v>111.88342085320136</v>
      </c>
      <c r="H40" s="7">
        <v>106.74201820666246</v>
      </c>
      <c r="I40" s="7">
        <v>103.59940077914615</v>
      </c>
      <c r="J40" s="7">
        <v>75.19939883299097</v>
      </c>
      <c r="K40" s="7">
        <v>103</v>
      </c>
      <c r="L40" s="24">
        <v>100.15002335332306</v>
      </c>
      <c r="M40" s="24">
        <v>100.09522658749339</v>
      </c>
      <c r="N40" s="7">
        <v>108.90397215085966</v>
      </c>
      <c r="O40" s="7">
        <v>107.43046882415064</v>
      </c>
      <c r="P40" s="7">
        <v>127.62570039246661</v>
      </c>
      <c r="Q40" s="7">
        <v>102.38536479679993</v>
      </c>
      <c r="R40" s="7">
        <v>114.8</v>
      </c>
      <c r="S40" s="7">
        <v>71.75337019455338</v>
      </c>
      <c r="T40" s="7">
        <v>58.48237921654302</v>
      </c>
      <c r="U40" s="7">
        <v>87.80455877509311</v>
      </c>
      <c r="V40" s="7">
        <v>84.12129800422747</v>
      </c>
      <c r="W40" s="16">
        <v>130.3</v>
      </c>
      <c r="X40" s="223" t="s">
        <v>86</v>
      </c>
      <c r="Y40" s="783" t="s">
        <v>343</v>
      </c>
      <c r="Z40" s="783"/>
      <c r="AA40" s="783"/>
      <c r="AB40" s="168" t="s">
        <v>87</v>
      </c>
      <c r="AC40" s="7">
        <v>127.14931003673186</v>
      </c>
      <c r="AD40" s="7">
        <v>116.15131613960766</v>
      </c>
      <c r="AE40" s="7">
        <v>108.01099367310422</v>
      </c>
      <c r="AF40" s="7">
        <v>118.88067423855178</v>
      </c>
      <c r="AG40" s="7">
        <v>116.72351244922639</v>
      </c>
      <c r="AH40" s="7">
        <v>131.04824696408534</v>
      </c>
      <c r="AI40" s="24">
        <v>129.8</v>
      </c>
      <c r="AJ40" s="7">
        <v>141.37209997012846</v>
      </c>
      <c r="AK40" s="3">
        <v>0</v>
      </c>
      <c r="AL40" s="7">
        <v>120.58985756464749</v>
      </c>
      <c r="AM40" s="7">
        <v>127.92253030514142</v>
      </c>
      <c r="AN40" s="16">
        <v>113.1</v>
      </c>
      <c r="AO40" s="168" t="e">
        <f>#REF!/#REF!*100</f>
        <v>#REF!</v>
      </c>
      <c r="AP40" s="228" t="s">
        <v>428</v>
      </c>
      <c r="AQ40" s="16">
        <v>130.7</v>
      </c>
    </row>
    <row r="41" spans="2:43" ht="18.75" customHeight="1">
      <c r="B41" s="229"/>
      <c r="C41" s="205"/>
      <c r="D41" s="205"/>
      <c r="E41" s="205"/>
      <c r="F41" s="227" t="s">
        <v>344</v>
      </c>
      <c r="G41" s="8">
        <v>108.40288612469236</v>
      </c>
      <c r="H41" s="8">
        <v>105.36400844897726</v>
      </c>
      <c r="I41" s="8">
        <v>113.40447550630208</v>
      </c>
      <c r="J41" s="8">
        <v>84.24606626902568</v>
      </c>
      <c r="K41" s="8">
        <v>107.6</v>
      </c>
      <c r="L41" s="25">
        <v>100.15424755402702</v>
      </c>
      <c r="M41" s="25">
        <v>100.13350019094125</v>
      </c>
      <c r="N41" s="8">
        <v>108.87452217188043</v>
      </c>
      <c r="O41" s="8">
        <v>107.10796615870224</v>
      </c>
      <c r="P41" s="8">
        <v>115.44179028930692</v>
      </c>
      <c r="Q41" s="8">
        <v>112.09280483096798</v>
      </c>
      <c r="R41" s="8">
        <v>114.7</v>
      </c>
      <c r="S41" s="8">
        <v>77.84835938400433</v>
      </c>
      <c r="T41" s="8">
        <v>67.25852942197879</v>
      </c>
      <c r="U41" s="8">
        <v>97.1300438750344</v>
      </c>
      <c r="V41" s="8">
        <v>93.45120298492229</v>
      </c>
      <c r="W41" s="17">
        <v>152</v>
      </c>
      <c r="X41" s="229"/>
      <c r="Y41" s="205"/>
      <c r="Z41" s="205"/>
      <c r="AA41" s="205"/>
      <c r="AB41" s="227" t="s">
        <v>344</v>
      </c>
      <c r="AC41" s="8">
        <v>189.8590050545358</v>
      </c>
      <c r="AD41" s="8">
        <v>113.64175563463819</v>
      </c>
      <c r="AE41" s="8">
        <v>118.17698707932453</v>
      </c>
      <c r="AF41" s="8">
        <v>117.62628139171525</v>
      </c>
      <c r="AG41" s="8">
        <v>116.72288338371541</v>
      </c>
      <c r="AH41" s="8">
        <v>131.0477792770159</v>
      </c>
      <c r="AI41" s="25">
        <v>129.2</v>
      </c>
      <c r="AJ41" s="8">
        <v>119.7828795159281</v>
      </c>
      <c r="AK41" s="22">
        <v>0</v>
      </c>
      <c r="AL41" s="8">
        <v>123.65403038182565</v>
      </c>
      <c r="AM41" s="8">
        <v>130.51037136658584</v>
      </c>
      <c r="AN41" s="17">
        <v>116.9</v>
      </c>
      <c r="AO41" s="205" t="e">
        <f>(#REF!+#REF!)/(#REF!+#REF!)*100</f>
        <v>#REF!</v>
      </c>
      <c r="AP41" s="232" t="s">
        <v>428</v>
      </c>
      <c r="AQ41" s="17">
        <v>121.6</v>
      </c>
    </row>
    <row r="42" spans="2:43" ht="18.75" customHeight="1">
      <c r="B42" s="195"/>
      <c r="C42" s="784" t="s">
        <v>345</v>
      </c>
      <c r="D42" s="785"/>
      <c r="E42" s="785"/>
      <c r="F42" s="242" t="s">
        <v>346</v>
      </c>
      <c r="G42" s="7">
        <v>9.807085835932597</v>
      </c>
      <c r="H42" s="7">
        <v>9.416052784018484</v>
      </c>
      <c r="I42" s="7">
        <v>26.76831197501448</v>
      </c>
      <c r="J42" s="7">
        <v>12.066648101815112</v>
      </c>
      <c r="K42" s="7">
        <v>18.7</v>
      </c>
      <c r="L42" s="24">
        <v>13.83248825852586</v>
      </c>
      <c r="M42" s="24">
        <v>12.75810429179696</v>
      </c>
      <c r="N42" s="7">
        <v>10.324769764843337</v>
      </c>
      <c r="O42" s="7">
        <v>10.36699414190694</v>
      </c>
      <c r="P42" s="7">
        <v>28.58569355729444</v>
      </c>
      <c r="Q42" s="7">
        <v>27.538757448509678</v>
      </c>
      <c r="R42" s="7">
        <v>17.7</v>
      </c>
      <c r="S42" s="7">
        <v>7.113397969533278</v>
      </c>
      <c r="T42" s="7">
        <v>5.861883338269726</v>
      </c>
      <c r="U42" s="7">
        <v>12.01379863682391</v>
      </c>
      <c r="V42" s="7">
        <v>10.335380604636448</v>
      </c>
      <c r="W42" s="16">
        <v>17.3</v>
      </c>
      <c r="X42" s="195"/>
      <c r="Y42" s="784" t="s">
        <v>345</v>
      </c>
      <c r="Z42" s="785"/>
      <c r="AA42" s="785"/>
      <c r="AB42" s="242" t="s">
        <v>346</v>
      </c>
      <c r="AC42" s="7">
        <v>20.78372900309857</v>
      </c>
      <c r="AD42" s="7">
        <v>14.49021705074601</v>
      </c>
      <c r="AE42" s="7">
        <v>36.098142445614386</v>
      </c>
      <c r="AF42" s="7">
        <v>36.821499668215</v>
      </c>
      <c r="AG42" s="7">
        <v>27.72465720391482</v>
      </c>
      <c r="AH42" s="7">
        <v>11.660709576138148</v>
      </c>
      <c r="AI42" s="24">
        <v>14.5</v>
      </c>
      <c r="AJ42" s="7">
        <v>26.07284249998063</v>
      </c>
      <c r="AK42" s="3">
        <v>0</v>
      </c>
      <c r="AL42" s="7">
        <v>37.38904820428786</v>
      </c>
      <c r="AM42" s="7">
        <v>41.52167327218157</v>
      </c>
      <c r="AN42" s="16">
        <v>20.9</v>
      </c>
      <c r="AO42" s="168" t="e">
        <f>#REF!/#REF!*100</f>
        <v>#REF!</v>
      </c>
      <c r="AP42" s="228" t="s">
        <v>429</v>
      </c>
      <c r="AQ42" s="16">
        <v>24.8</v>
      </c>
    </row>
    <row r="43" spans="2:43" ht="18.75" customHeight="1">
      <c r="B43" s="223" t="s">
        <v>88</v>
      </c>
      <c r="C43" s="786"/>
      <c r="D43" s="786"/>
      <c r="E43" s="786"/>
      <c r="F43" s="243" t="s">
        <v>347</v>
      </c>
      <c r="G43" s="7">
        <v>11.20724004885304</v>
      </c>
      <c r="H43" s="7">
        <v>11.37034400312227</v>
      </c>
      <c r="I43" s="7">
        <v>9.137333628119698</v>
      </c>
      <c r="J43" s="7">
        <v>8.495330882886822</v>
      </c>
      <c r="K43" s="7">
        <v>9.7</v>
      </c>
      <c r="L43" s="24">
        <v>11.711998295726815</v>
      </c>
      <c r="M43" s="24">
        <v>11.471078719896791</v>
      </c>
      <c r="N43" s="7">
        <v>8.810885392604494</v>
      </c>
      <c r="O43" s="7">
        <v>9.026404115515094</v>
      </c>
      <c r="P43" s="7">
        <v>9.493484577943011</v>
      </c>
      <c r="Q43" s="7">
        <v>9.193435387925561</v>
      </c>
      <c r="R43" s="7">
        <v>10.3</v>
      </c>
      <c r="S43" s="7">
        <v>7.067383562487241</v>
      </c>
      <c r="T43" s="7">
        <v>7.116490938296534</v>
      </c>
      <c r="U43" s="7">
        <v>10.247884180095172</v>
      </c>
      <c r="V43" s="7">
        <v>10.348550369490296</v>
      </c>
      <c r="W43" s="16">
        <v>10.5</v>
      </c>
      <c r="X43" s="223" t="s">
        <v>88</v>
      </c>
      <c r="Y43" s="786"/>
      <c r="Z43" s="786"/>
      <c r="AA43" s="786"/>
      <c r="AB43" s="243" t="s">
        <v>347</v>
      </c>
      <c r="AC43" s="7">
        <v>15.61488013419379</v>
      </c>
      <c r="AD43" s="7">
        <v>17.652200218239177</v>
      </c>
      <c r="AE43" s="7">
        <v>14.213307425614238</v>
      </c>
      <c r="AF43" s="7">
        <v>14.573935864840482</v>
      </c>
      <c r="AG43" s="7">
        <v>9.202609324718738</v>
      </c>
      <c r="AH43" s="7">
        <v>10.746423861852433</v>
      </c>
      <c r="AI43" s="24">
        <v>9</v>
      </c>
      <c r="AJ43" s="7">
        <v>6.397929853648711</v>
      </c>
      <c r="AK43" s="3">
        <v>0</v>
      </c>
      <c r="AL43" s="7">
        <v>10.373570471890831</v>
      </c>
      <c r="AM43" s="7">
        <v>10.944229465905861</v>
      </c>
      <c r="AN43" s="16">
        <v>9</v>
      </c>
      <c r="AO43" s="168" t="e">
        <f>#REF!/#REF!*100</f>
        <v>#REF!</v>
      </c>
      <c r="AP43" s="228" t="s">
        <v>429</v>
      </c>
      <c r="AQ43" s="16">
        <v>8.8</v>
      </c>
    </row>
    <row r="44" spans="2:43" ht="18.75" customHeight="1" thickBot="1">
      <c r="B44" s="244"/>
      <c r="C44" s="787"/>
      <c r="D44" s="787"/>
      <c r="E44" s="787"/>
      <c r="F44" s="245" t="s">
        <v>348</v>
      </c>
      <c r="G44" s="11">
        <v>7.570708897853836</v>
      </c>
      <c r="H44" s="11">
        <v>7.83395628267545</v>
      </c>
      <c r="I44" s="11">
        <v>5.92368148978359</v>
      </c>
      <c r="J44" s="11">
        <v>5.160768909454492</v>
      </c>
      <c r="K44" s="11">
        <v>6.1</v>
      </c>
      <c r="L44" s="27">
        <v>7.256803614129568</v>
      </c>
      <c r="M44" s="27">
        <v>6.889219162704212</v>
      </c>
      <c r="N44" s="11">
        <v>5.678742133515561</v>
      </c>
      <c r="O44" s="11">
        <v>6.628875668341731</v>
      </c>
      <c r="P44" s="11">
        <v>7.1896731352100565</v>
      </c>
      <c r="Q44" s="11">
        <v>6.244807295359837</v>
      </c>
      <c r="R44" s="11">
        <v>7.8</v>
      </c>
      <c r="S44" s="11">
        <v>4.5470416300765715</v>
      </c>
      <c r="T44" s="11">
        <v>4.253844440937324</v>
      </c>
      <c r="U44" s="11">
        <v>7.36663776375575</v>
      </c>
      <c r="V44" s="11">
        <v>6.384607931396813</v>
      </c>
      <c r="W44" s="19">
        <v>6.7</v>
      </c>
      <c r="X44" s="244"/>
      <c r="Y44" s="787"/>
      <c r="Z44" s="787"/>
      <c r="AA44" s="787"/>
      <c r="AB44" s="245" t="s">
        <v>348</v>
      </c>
      <c r="AC44" s="11">
        <v>8.353136236205918</v>
      </c>
      <c r="AD44" s="11">
        <v>8.85867392690068</v>
      </c>
      <c r="AE44" s="11">
        <v>6.115307924709326</v>
      </c>
      <c r="AF44" s="11">
        <v>5.3106476890615335</v>
      </c>
      <c r="AG44" s="11">
        <v>5.753111981440368</v>
      </c>
      <c r="AH44" s="11">
        <v>7.168803767660911</v>
      </c>
      <c r="AI44" s="27">
        <v>4.9</v>
      </c>
      <c r="AJ44" s="11">
        <v>2.658443929662542</v>
      </c>
      <c r="AK44" s="178">
        <v>0</v>
      </c>
      <c r="AL44" s="27">
        <v>4.213099174180698</v>
      </c>
      <c r="AM44" s="11">
        <v>4.415076189851556</v>
      </c>
      <c r="AN44" s="19">
        <v>3.8</v>
      </c>
      <c r="AO44" s="246" t="e">
        <f>#REF!/#REF!*100</f>
        <v>#REF!</v>
      </c>
      <c r="AP44" s="247" t="s">
        <v>429</v>
      </c>
      <c r="AQ44" s="19">
        <v>3.6</v>
      </c>
    </row>
  </sheetData>
  <mergeCells count="41">
    <mergeCell ref="L3:M3"/>
    <mergeCell ref="Z17:AB17"/>
    <mergeCell ref="D14:F14"/>
    <mergeCell ref="Y13:AB13"/>
    <mergeCell ref="Z14:AB14"/>
    <mergeCell ref="AA15:AB15"/>
    <mergeCell ref="AA16:AB16"/>
    <mergeCell ref="E15:F15"/>
    <mergeCell ref="E16:F16"/>
    <mergeCell ref="D17:F17"/>
    <mergeCell ref="D10:F10"/>
    <mergeCell ref="D11:F11"/>
    <mergeCell ref="C12:F12"/>
    <mergeCell ref="C13:F13"/>
    <mergeCell ref="C6:F6"/>
    <mergeCell ref="D7:F7"/>
    <mergeCell ref="D8:F8"/>
    <mergeCell ref="C9:F9"/>
    <mergeCell ref="C42:E44"/>
    <mergeCell ref="C40:E40"/>
    <mergeCell ref="E30:E31"/>
    <mergeCell ref="E28:E29"/>
    <mergeCell ref="Y40:AA40"/>
    <mergeCell ref="Y42:AA44"/>
    <mergeCell ref="AA28:AA29"/>
    <mergeCell ref="AA30:AA31"/>
    <mergeCell ref="Y19:AB19"/>
    <mergeCell ref="Y18:AB18"/>
    <mergeCell ref="B22:B23"/>
    <mergeCell ref="X22:X23"/>
    <mergeCell ref="Y22:AA23"/>
    <mergeCell ref="C22:E23"/>
    <mergeCell ref="C19:F19"/>
    <mergeCell ref="C18:F18"/>
    <mergeCell ref="Z10:AB10"/>
    <mergeCell ref="Z11:AB11"/>
    <mergeCell ref="Y12:AB12"/>
    <mergeCell ref="Y6:AB6"/>
    <mergeCell ref="Z7:AB7"/>
    <mergeCell ref="Z8:AB8"/>
    <mergeCell ref="Y9:AB9"/>
  </mergeCells>
  <printOptions/>
  <pageMargins left="0.78" right="0.78" top="1" bottom="0.984251968503937" header="0.5118110236220472" footer="0.5118110236220472"/>
  <pageSetup blackAndWhite="1" horizontalDpi="600" verticalDpi="600" orientation="portrait" paperSize="9" scale="94" r:id="rId4"/>
  <colBreaks count="2" manualBreakCount="2">
    <brk id="13" max="43" man="1"/>
    <brk id="23" max="43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前書き部分</dc:title>
  <dc:subject/>
  <dc:creator>市町村振興課</dc:creator>
  <cp:keywords/>
  <dc:description/>
  <cp:lastModifiedBy> </cp:lastModifiedBy>
  <cp:lastPrinted>2010-02-23T01:17:23Z</cp:lastPrinted>
  <dcterms:created xsi:type="dcterms:W3CDTF">1997-12-10T15:48:42Z</dcterms:created>
  <dcterms:modified xsi:type="dcterms:W3CDTF">2010-03-05T07:28:02Z</dcterms:modified>
  <cp:category/>
  <cp:version/>
  <cp:contentType/>
  <cp:contentStatus/>
</cp:coreProperties>
</file>