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6660" windowHeight="7455" tabRatio="804" activeTab="0"/>
  </bookViews>
  <sheets>
    <sheet name="収益・資本" sheetId="1" r:id="rId1"/>
    <sheet name="施設業務の内容" sheetId="2" r:id="rId2"/>
    <sheet name="貸借対照表" sheetId="3" r:id="rId3"/>
    <sheet name="損益計算書" sheetId="4" r:id="rId4"/>
    <sheet name="費用構成表" sheetId="5" r:id="rId5"/>
    <sheet name="資本的収支" sheetId="6" r:id="rId6"/>
    <sheet name="職員給与表" sheetId="7" r:id="rId7"/>
    <sheet name="財務分析表" sheetId="8" r:id="rId8"/>
    <sheet name="経営分析１" sheetId="9" r:id="rId9"/>
    <sheet name="経営分析２" sheetId="10" r:id="rId10"/>
  </sheets>
  <definedNames>
    <definedName name="_xlnm.Print_Area" localSheetId="8">'経営分析１'!$B$1:$AQ$44</definedName>
    <definedName name="_xlnm.Print_Area" localSheetId="9">'経営分析２'!$B$1:$AU$32</definedName>
    <definedName name="_xlnm.Print_Area" localSheetId="7">'財務分析表'!$B$1:$R$16</definedName>
    <definedName name="_xlnm.Print_Area" localSheetId="1">'施設業務の内容'!$B$1:$U$43</definedName>
    <definedName name="_xlnm.Print_Area" localSheetId="5">'資本的収支'!$B$1:$T$39</definedName>
    <definedName name="_xlnm.Print_Area" localSheetId="0">'収益・資本'!$B$1:$AK$42</definedName>
    <definedName name="_xlnm.Print_Area" localSheetId="6">'職員給与表'!$B$1:$R$47</definedName>
    <definedName name="_xlnm.Print_Area" localSheetId="3">'損益計算書'!$B$1:$BI$44</definedName>
    <definedName name="_xlnm.Print_Area" localSheetId="2">'貸借対照表'!$B$1:$S$33</definedName>
    <definedName name="_xlnm.Print_Area" localSheetId="4">'費用構成表'!$B$1:$AM$26</definedName>
  </definedNames>
  <calcPr fullCalcOnLoad="1"/>
</workbook>
</file>

<file path=xl/sharedStrings.xml><?xml version="1.0" encoding="utf-8"?>
<sst xmlns="http://schemas.openxmlformats.org/spreadsheetml/2006/main" count="1796" uniqueCount="632">
  <si>
    <t>項　目</t>
  </si>
  <si>
    <t>近江八幡市</t>
  </si>
  <si>
    <t>（単位：千円）</t>
  </si>
  <si>
    <t>-</t>
  </si>
  <si>
    <t>単年度欠損金比率</t>
  </si>
  <si>
    <t>累積欠損金比率</t>
  </si>
  <si>
    <t>不良債務比率</t>
  </si>
  <si>
    <t>職員給与費</t>
  </si>
  <si>
    <t>（病院事業　　収益的収支決算のまとめ）</t>
  </si>
  <si>
    <t>病</t>
  </si>
  <si>
    <t>院</t>
  </si>
  <si>
    <t>大　　津　　市</t>
  </si>
  <si>
    <t>彦　　根　　市</t>
  </si>
  <si>
    <t>長　　浜　　市</t>
  </si>
  <si>
    <t>近 江 八 幡 市</t>
  </si>
  <si>
    <t>守　　山　　市</t>
  </si>
  <si>
    <t>計</t>
  </si>
  <si>
    <t>総収益</t>
  </si>
  <si>
    <t>総費用</t>
  </si>
  <si>
    <t>純利益</t>
  </si>
  <si>
    <t>純損失</t>
  </si>
  <si>
    <t>累積欠損金</t>
  </si>
  <si>
    <t>不良債務</t>
  </si>
  <si>
    <t>医業収益</t>
  </si>
  <si>
    <t>総収支比率</t>
  </si>
  <si>
    <t>経常収支比率</t>
  </si>
  <si>
    <t>（病院事業　　資本的収支決算のまとめ）</t>
  </si>
  <si>
    <t>資本的支出</t>
  </si>
  <si>
    <t>上部財源</t>
  </si>
  <si>
    <t>差引資金不足</t>
  </si>
  <si>
    <t>大　津　市</t>
  </si>
  <si>
    <t>彦　根　市</t>
  </si>
  <si>
    <t>長　浜　市</t>
  </si>
  <si>
    <t>守　山　市</t>
  </si>
  <si>
    <t>（単位：千円、％）</t>
  </si>
  <si>
    <t>増減率</t>
  </si>
  <si>
    <t>（ 費　用　構　成　表 ）</t>
  </si>
  <si>
    <t>金　　額</t>
  </si>
  <si>
    <t>構成比</t>
  </si>
  <si>
    <t>　　   小           計</t>
  </si>
  <si>
    <t>（職員別給与表）　平均月額</t>
  </si>
  <si>
    <t>（単位：％）</t>
  </si>
  <si>
    <t>自己資本構成比率</t>
  </si>
  <si>
    <t>流動比率</t>
  </si>
  <si>
    <t>企業債償還元金</t>
  </si>
  <si>
    <t>企業債利息</t>
  </si>
  <si>
    <t>企業債元利償還金</t>
  </si>
  <si>
    <t>５００床以上</t>
  </si>
  <si>
    <t>２００床以上　３００床未満</t>
  </si>
  <si>
    <t>１００床以上　２００床未満</t>
  </si>
  <si>
    <t>５０　床　未　満</t>
  </si>
  <si>
    <t>全国黒字</t>
  </si>
  <si>
    <t>費</t>
  </si>
  <si>
    <t>用</t>
  </si>
  <si>
    <t>う ち 企 業 債 利 息</t>
  </si>
  <si>
    <t>構</t>
  </si>
  <si>
    <t>うち一時借入金利息</t>
  </si>
  <si>
    <t>成</t>
  </si>
  <si>
    <t>比</t>
  </si>
  <si>
    <t>(%)</t>
  </si>
  <si>
    <t>うちその他医療材料費</t>
  </si>
  <si>
    <t>一　　般　％</t>
  </si>
  <si>
    <t>結　　核　％</t>
  </si>
  <si>
    <t>(1)</t>
  </si>
  <si>
    <t>入　　院　人</t>
  </si>
  <si>
    <t>(2)</t>
  </si>
  <si>
    <t>一日平均患者数</t>
  </si>
  <si>
    <t>外　　来　人</t>
  </si>
  <si>
    <t>職員一</t>
  </si>
  <si>
    <t>(3)</t>
  </si>
  <si>
    <t>人一日</t>
  </si>
  <si>
    <t>当たり</t>
  </si>
  <si>
    <t>患者数</t>
  </si>
  <si>
    <t>(4)</t>
  </si>
  <si>
    <t>患者一人一日</t>
  </si>
  <si>
    <t>入　　院　円</t>
  </si>
  <si>
    <t>当たり診療収入</t>
  </si>
  <si>
    <t>外　　来　円</t>
  </si>
  <si>
    <t>(5)</t>
  </si>
  <si>
    <t>職員一人一日</t>
  </si>
  <si>
    <t>医　師　千円</t>
  </si>
  <si>
    <t>(6)</t>
  </si>
  <si>
    <t>投    薬　円</t>
  </si>
  <si>
    <t>当たり薬品費</t>
  </si>
  <si>
    <t>注    射　円</t>
  </si>
  <si>
    <t>(7)</t>
  </si>
  <si>
    <t>入院患者一人一日当たり給食材料費　円</t>
  </si>
  <si>
    <t>投   薬　％</t>
  </si>
  <si>
    <t>(8)</t>
  </si>
  <si>
    <t>注   射　％</t>
  </si>
  <si>
    <t>(9)</t>
  </si>
  <si>
    <t>(11)</t>
  </si>
  <si>
    <t>(12)</t>
  </si>
  <si>
    <t>(13)</t>
  </si>
  <si>
    <t>(14)</t>
  </si>
  <si>
    <t>平均在院日数（一般病床のみ）</t>
  </si>
  <si>
    <t>(15)</t>
  </si>
  <si>
    <t>平均外来一人当たり通院回数</t>
  </si>
  <si>
    <t>(16)</t>
  </si>
  <si>
    <t>(17)</t>
  </si>
  <si>
    <t>大津市</t>
  </si>
  <si>
    <t>彦根市</t>
  </si>
  <si>
    <t>長浜市</t>
  </si>
  <si>
    <t>近江八幡市</t>
  </si>
  <si>
    <t>守山市</t>
  </si>
  <si>
    <t>M24.4.26</t>
  </si>
  <si>
    <t>S19.5.30</t>
  </si>
  <si>
    <t>診療所数</t>
  </si>
  <si>
    <t>有</t>
  </si>
  <si>
    <t>計</t>
  </si>
  <si>
    <t>s</t>
  </si>
  <si>
    <t>（損益計算書）</t>
  </si>
  <si>
    <t>　　（うち患者外給食材料費）</t>
  </si>
  <si>
    <t>当年度未処分利益剰余金</t>
  </si>
  <si>
    <t xml:space="preserve">医業収支比率 </t>
  </si>
  <si>
    <t>項　目</t>
  </si>
  <si>
    <t>その他</t>
  </si>
  <si>
    <t>計</t>
  </si>
  <si>
    <t>-</t>
  </si>
  <si>
    <t>医療技術員</t>
  </si>
  <si>
    <t>-</t>
  </si>
  <si>
    <t>-</t>
  </si>
  <si>
    <t>項　目</t>
  </si>
  <si>
    <t>事業名</t>
  </si>
  <si>
    <t>団体名</t>
  </si>
  <si>
    <t>年　度</t>
  </si>
  <si>
    <t>建設改良費</t>
  </si>
  <si>
    <t>企業債償還金</t>
  </si>
  <si>
    <t>企業債</t>
  </si>
  <si>
    <t>他会計出資金等</t>
  </si>
  <si>
    <t>内部資金</t>
  </si>
  <si>
    <t>外部資金</t>
  </si>
  <si>
    <t>団体名</t>
  </si>
  <si>
    <t>1.</t>
  </si>
  <si>
    <t>2.</t>
  </si>
  <si>
    <t>3.</t>
  </si>
  <si>
    <t>4.</t>
  </si>
  <si>
    <t>5.</t>
  </si>
  <si>
    <t>(人)</t>
  </si>
  <si>
    <t>(1)</t>
  </si>
  <si>
    <t>病床数一般</t>
  </si>
  <si>
    <t>事業開始年月日</t>
  </si>
  <si>
    <t>法適用年月日</t>
  </si>
  <si>
    <t>施設</t>
  </si>
  <si>
    <t>(2)</t>
  </si>
  <si>
    <t>(3)</t>
  </si>
  <si>
    <t>病院建設延面積</t>
  </si>
  <si>
    <t>ア</t>
  </si>
  <si>
    <t>イ</t>
  </si>
  <si>
    <t>ウ</t>
  </si>
  <si>
    <t>耐火構造</t>
  </si>
  <si>
    <t>木造</t>
  </si>
  <si>
    <t>付属施設</t>
  </si>
  <si>
    <t>(4)</t>
  </si>
  <si>
    <t>業務</t>
  </si>
  <si>
    <t>一日平均患者数</t>
  </si>
  <si>
    <t>一日平均外来患者数</t>
  </si>
  <si>
    <t>鉄筋ｺﾝｸﾘｰﾄ造</t>
  </si>
  <si>
    <t>一日平均入院患者数</t>
  </si>
  <si>
    <t/>
  </si>
  <si>
    <t>　　　   結核</t>
  </si>
  <si>
    <t>　　　   精神</t>
  </si>
  <si>
    <t>守　　山　　市</t>
  </si>
  <si>
    <t>県　計</t>
  </si>
  <si>
    <t>資本合計</t>
  </si>
  <si>
    <t>負債・資本合計</t>
  </si>
  <si>
    <t>（単位：千円）</t>
  </si>
  <si>
    <t>計</t>
  </si>
  <si>
    <t>手当</t>
  </si>
  <si>
    <t>（単位：千円、％）</t>
  </si>
  <si>
    <t>事業名</t>
  </si>
  <si>
    <t>項　目</t>
  </si>
  <si>
    <t>(1)</t>
  </si>
  <si>
    <t>(2)</t>
  </si>
  <si>
    <t>(3)</t>
  </si>
  <si>
    <t>(4)</t>
  </si>
  <si>
    <t>(5)</t>
  </si>
  <si>
    <t>(6)</t>
  </si>
  <si>
    <t>(7)</t>
  </si>
  <si>
    <t>(Ａ)</t>
  </si>
  <si>
    <t>(9)</t>
  </si>
  <si>
    <t>(Ｅ)</t>
  </si>
  <si>
    <t>3.</t>
  </si>
  <si>
    <t>資本的収入額が資本的支出額に</t>
  </si>
  <si>
    <t>不足する額((E)-(D))</t>
  </si>
  <si>
    <t>(Ｆ)</t>
  </si>
  <si>
    <t>4.</t>
  </si>
  <si>
    <t>(Ｇ)</t>
  </si>
  <si>
    <t>5.</t>
  </si>
  <si>
    <t>補てん財源不足額(F)-(G)</t>
  </si>
  <si>
    <t>(Ｈ)</t>
  </si>
  <si>
    <t>6.</t>
  </si>
  <si>
    <t>補てん財源不足率((H)/(A)×100)</t>
  </si>
  <si>
    <t>7.</t>
  </si>
  <si>
    <t>（単位：円、％）</t>
  </si>
  <si>
    <t>(年)</t>
  </si>
  <si>
    <t>団体名</t>
  </si>
  <si>
    <t>事務職員</t>
  </si>
  <si>
    <t>基本給</t>
  </si>
  <si>
    <t>平均年齢</t>
  </si>
  <si>
    <t>(歳)</t>
  </si>
  <si>
    <t>平均勤続年数</t>
  </si>
  <si>
    <t>医師</t>
  </si>
  <si>
    <t>その他の職員</t>
  </si>
  <si>
    <t>全職員</t>
  </si>
  <si>
    <t>１.</t>
  </si>
  <si>
    <t>２.</t>
  </si>
  <si>
    <t>３.</t>
  </si>
  <si>
    <t>４.</t>
  </si>
  <si>
    <t>５.</t>
  </si>
  <si>
    <t>６.</t>
  </si>
  <si>
    <t>８.</t>
  </si>
  <si>
    <t>10.</t>
  </si>
  <si>
    <t>11.</t>
  </si>
  <si>
    <t>料金収入に対する比率</t>
  </si>
  <si>
    <t>７.</t>
  </si>
  <si>
    <t>９.</t>
  </si>
  <si>
    <t>企 業 債 償 還 金 対 減 価 償 却 費 比 率</t>
  </si>
  <si>
    <t>（病院事業　施設業務の状況）</t>
  </si>
  <si>
    <t>（財 務 分 析 表）</t>
  </si>
  <si>
    <t>固 定 資 産 対 
長 期 資 本 比 率</t>
  </si>
  <si>
    <t>医 業 収 益 対 
医 業 費 用 比 率</t>
  </si>
  <si>
    <t>病床規模</t>
  </si>
  <si>
    <t>団 体 名</t>
  </si>
  <si>
    <t>年    度</t>
  </si>
  <si>
    <t>　　　   感染症</t>
  </si>
  <si>
    <t>　　  　 計</t>
  </si>
  <si>
    <t>-</t>
  </si>
  <si>
    <t>伊香郡
病院組合</t>
  </si>
  <si>
    <t xml:space="preserve"> 看護部門</t>
  </si>
  <si>
    <t>看護部門 千円</t>
  </si>
  <si>
    <t>病床100床当たり職員数</t>
  </si>
  <si>
    <t>伊香郡病院組合</t>
  </si>
  <si>
    <t>伊香郡病院組合</t>
  </si>
  <si>
    <t>看護師</t>
  </si>
  <si>
    <t>准看護師</t>
  </si>
  <si>
    <t>有</t>
  </si>
  <si>
    <t>病床利用率</t>
  </si>
  <si>
    <t>計</t>
  </si>
  <si>
    <t>職員給与費</t>
  </si>
  <si>
    <t>-</t>
  </si>
  <si>
    <t>（単位：千円、％）</t>
  </si>
  <si>
    <t>５００床未満</t>
  </si>
  <si>
    <t>一床当たりの
固定資産</t>
  </si>
  <si>
    <t>平均</t>
  </si>
  <si>
    <t>経常収益</t>
  </si>
  <si>
    <t>経常費用</t>
  </si>
  <si>
    <t>(床)</t>
  </si>
  <si>
    <t>(定数)</t>
  </si>
  <si>
    <t>救急病院の告示</t>
  </si>
  <si>
    <t>基準看護</t>
  </si>
  <si>
    <t>職員数</t>
  </si>
  <si>
    <t>医師</t>
  </si>
  <si>
    <t>事務職員</t>
  </si>
  <si>
    <t>給食職員</t>
  </si>
  <si>
    <t>薬剤職員</t>
  </si>
  <si>
    <t>看護助手</t>
  </si>
  <si>
    <t>Ｘ線職員</t>
  </si>
  <si>
    <t>臨床検査職員</t>
  </si>
  <si>
    <t>その他職員</t>
  </si>
  <si>
    <t>告示病床数</t>
  </si>
  <si>
    <t>当年度未処分利益剰</t>
  </si>
  <si>
    <t>基本給</t>
  </si>
  <si>
    <t>手当</t>
  </si>
  <si>
    <t>賃金</t>
  </si>
  <si>
    <t>退職給与費</t>
  </si>
  <si>
    <t>法定福利費</t>
  </si>
  <si>
    <t>うち翌年度へ繰越される支出の財源充当</t>
  </si>
  <si>
    <t>前年度許可債で
今年度収入分</t>
  </si>
  <si>
    <t>　　　   療養</t>
  </si>
  <si>
    <t>療　　養　％</t>
  </si>
  <si>
    <t>看護師</t>
  </si>
  <si>
    <t>准看護師</t>
  </si>
  <si>
    <t>能登川町</t>
  </si>
  <si>
    <t>甲賀市(水口市民病院)</t>
  </si>
  <si>
    <t>甲賀市(信楽中央病院)</t>
  </si>
  <si>
    <t>湖　　南　　市</t>
  </si>
  <si>
    <t>高　　島　　市</t>
  </si>
  <si>
    <t>公立甲賀病院組合</t>
  </si>
  <si>
    <t>甲賀市(水口市民病院)</t>
  </si>
  <si>
    <t>(1)</t>
  </si>
  <si>
    <t>甲賀市</t>
  </si>
  <si>
    <t>(水口市民病院)</t>
  </si>
  <si>
    <t>甲賀市</t>
  </si>
  <si>
    <t>(信楽中央病院)</t>
  </si>
  <si>
    <t>湖南市</t>
  </si>
  <si>
    <t>不採算地区病院</t>
  </si>
  <si>
    <t>高島市</t>
  </si>
  <si>
    <t>公立甲賀
病院組合</t>
  </si>
  <si>
    <t>伊香郡
病院組合</t>
  </si>
  <si>
    <t>甲賀市(水口市民病院)</t>
  </si>
  <si>
    <t>甲賀市(信楽中央病院)</t>
  </si>
  <si>
    <t>湖　　南　　市</t>
  </si>
  <si>
    <t>高　　島　　市</t>
  </si>
  <si>
    <t>公立甲賀病院組合</t>
  </si>
  <si>
    <t>甲　賀　市</t>
  </si>
  <si>
    <t>湖　南　市</t>
  </si>
  <si>
    <t>高　島　市</t>
  </si>
  <si>
    <t>公立甲賀
病院組合</t>
  </si>
  <si>
    <t>伊香郡
病院組合</t>
  </si>
  <si>
    <t>甲賀市
(信楽中央病院)</t>
  </si>
  <si>
    <t>(水口市民病院)</t>
  </si>
  <si>
    <t>(信楽中央病院)</t>
  </si>
  <si>
    <t>-</t>
  </si>
  <si>
    <t>公立甲賀
病院組合</t>
  </si>
  <si>
    <t>公立甲賀
病院組合</t>
  </si>
  <si>
    <t>公立甲賀病院組合</t>
  </si>
  <si>
    <t>５０床以上　１００床未満</t>
  </si>
  <si>
    <t>５０床以上　１００床未満</t>
  </si>
  <si>
    <t>-</t>
  </si>
  <si>
    <t>東近江市</t>
  </si>
  <si>
    <t>（蒲生病院）</t>
  </si>
  <si>
    <t>東近江市</t>
  </si>
  <si>
    <t>（能登川病院）</t>
  </si>
  <si>
    <t>東近江市</t>
  </si>
  <si>
    <t>東近江市（蒲生病院）</t>
  </si>
  <si>
    <t>東近江市（能登川病院）</t>
  </si>
  <si>
    <t>東近江市
（蒲生病院）</t>
  </si>
  <si>
    <t>東近江市
（能登川病院）</t>
  </si>
  <si>
    <t>（蒲生病院）</t>
  </si>
  <si>
    <t>（能登川病院）</t>
  </si>
  <si>
    <t>東近江市（蒲生病院）</t>
  </si>
  <si>
    <t>東近江市（能登川病院）</t>
  </si>
  <si>
    <t>東近江市
（蒲生病院）</t>
  </si>
  <si>
    <t>東近江市
（能登川病院）</t>
  </si>
  <si>
    <t>-</t>
  </si>
  <si>
    <r>
      <t>甲賀市</t>
    </r>
    <r>
      <rPr>
        <sz val="8"/>
        <rFont val="明朝"/>
        <family val="1"/>
      </rPr>
      <t xml:space="preserve">
(水口市民病院)</t>
    </r>
  </si>
  <si>
    <r>
      <t xml:space="preserve">甲　賀　市
</t>
    </r>
    <r>
      <rPr>
        <sz val="7"/>
        <rFont val="ＭＳ 明朝"/>
        <family val="1"/>
      </rPr>
      <t>(水口市民病院)</t>
    </r>
  </si>
  <si>
    <r>
      <t xml:space="preserve">甲　賀　市
</t>
    </r>
    <r>
      <rPr>
        <sz val="7"/>
        <rFont val="ＭＳ 明朝"/>
        <family val="1"/>
      </rPr>
      <t>(信楽中央病院)</t>
    </r>
  </si>
  <si>
    <t>経常利益</t>
  </si>
  <si>
    <t>経常損失</t>
  </si>
  <si>
    <t>(㎡)</t>
  </si>
  <si>
    <t>看護学校生徒数</t>
  </si>
  <si>
    <t>（単位：千円、％）</t>
  </si>
  <si>
    <t>事業名</t>
  </si>
  <si>
    <t>病</t>
  </si>
  <si>
    <t>院</t>
  </si>
  <si>
    <t>団体名</t>
  </si>
  <si>
    <t>大　　津　　市</t>
  </si>
  <si>
    <t>彦　　根　　市</t>
  </si>
  <si>
    <t>長　　浜　　市</t>
  </si>
  <si>
    <t>近 江 八 幡 市</t>
  </si>
  <si>
    <t>合　　　　計</t>
  </si>
  <si>
    <t>項　目</t>
  </si>
  <si>
    <t>年　度</t>
  </si>
  <si>
    <t>項　目</t>
  </si>
  <si>
    <t>1.</t>
  </si>
  <si>
    <t>医業収益</t>
  </si>
  <si>
    <t>(Ａ)</t>
  </si>
  <si>
    <t>(1)</t>
  </si>
  <si>
    <t>料金収入</t>
  </si>
  <si>
    <t>(2)</t>
  </si>
  <si>
    <t>その他医業収益</t>
  </si>
  <si>
    <t>(うち他会計負担金)</t>
  </si>
  <si>
    <t>2.</t>
  </si>
  <si>
    <t>医業費用</t>
  </si>
  <si>
    <t>(Ｂ)</t>
  </si>
  <si>
    <t>職員給与費</t>
  </si>
  <si>
    <t>材料費</t>
  </si>
  <si>
    <t>(3)</t>
  </si>
  <si>
    <t>減価償却費</t>
  </si>
  <si>
    <t>(4)</t>
  </si>
  <si>
    <t>その他医業費用</t>
  </si>
  <si>
    <t>ア</t>
  </si>
  <si>
    <t>経費</t>
  </si>
  <si>
    <t>イ</t>
  </si>
  <si>
    <t>研究研修費</t>
  </si>
  <si>
    <t>ウ</t>
  </si>
  <si>
    <t>資産減耗費</t>
  </si>
  <si>
    <t>医業利益(損失)(A)-(B)</t>
  </si>
  <si>
    <t>(Ｃ)</t>
  </si>
  <si>
    <t>3.</t>
  </si>
  <si>
    <t>医業外収益</t>
  </si>
  <si>
    <t>(Ｄ)</t>
  </si>
  <si>
    <t>他会計補助金(負担金)</t>
  </si>
  <si>
    <t xml:space="preserve">国（県）補助金   </t>
  </si>
  <si>
    <t>-</t>
  </si>
  <si>
    <t>看護学院収益</t>
  </si>
  <si>
    <t>その他</t>
  </si>
  <si>
    <t>(うち患者外給食収益)</t>
  </si>
  <si>
    <t>4.</t>
  </si>
  <si>
    <t>医業外費用</t>
  </si>
  <si>
    <t>(Ｅ)</t>
  </si>
  <si>
    <t xml:space="preserve">支払利息 </t>
  </si>
  <si>
    <t>(うち一時借入金利息)</t>
  </si>
  <si>
    <t>(うち企業債利息)</t>
  </si>
  <si>
    <t>看護学院費用</t>
  </si>
  <si>
    <t xml:space="preserve">その他 </t>
  </si>
  <si>
    <t>(うち患者外給食材料費)</t>
  </si>
  <si>
    <t>医業外利益(損失)(D)-(E)</t>
  </si>
  <si>
    <t>(Ｆ)</t>
  </si>
  <si>
    <t>経常利益(損失)(C)+(F)</t>
  </si>
  <si>
    <t>(Ｇ)</t>
  </si>
  <si>
    <t>5.</t>
  </si>
  <si>
    <t>特別利益</t>
  </si>
  <si>
    <t>(Ｈ)</t>
  </si>
  <si>
    <t>(うち他会計繰入金)</t>
  </si>
  <si>
    <t>6.</t>
  </si>
  <si>
    <t>特別損失</t>
  </si>
  <si>
    <t>(Ｉ)</t>
  </si>
  <si>
    <t>当年度純利益(損失)(G)+(H)-(I)</t>
  </si>
  <si>
    <t>前年度繰越利益剰余金(欠損金)</t>
  </si>
  <si>
    <t>(未処理欠損金)</t>
  </si>
  <si>
    <t>(３条　他会計繰入金計)</t>
  </si>
  <si>
    <t>（貸 借 対 照 表）</t>
  </si>
  <si>
    <t>（単位：千円）</t>
  </si>
  <si>
    <t>事業名</t>
  </si>
  <si>
    <t>項　目</t>
  </si>
  <si>
    <t>団体名</t>
  </si>
  <si>
    <t>1.</t>
  </si>
  <si>
    <t>固定資産</t>
  </si>
  <si>
    <t>(1)</t>
  </si>
  <si>
    <t>有形固定資産</t>
  </si>
  <si>
    <t>(2)</t>
  </si>
  <si>
    <t>無形固定資産</t>
  </si>
  <si>
    <t>(3)</t>
  </si>
  <si>
    <t>投資</t>
  </si>
  <si>
    <t>2.</t>
  </si>
  <si>
    <t>流動資産</t>
  </si>
  <si>
    <t>(1)</t>
  </si>
  <si>
    <t>現金預金</t>
  </si>
  <si>
    <t>未収金</t>
  </si>
  <si>
    <t>貯蔵品</t>
  </si>
  <si>
    <t>(4)</t>
  </si>
  <si>
    <t>その他</t>
  </si>
  <si>
    <t>3.</t>
  </si>
  <si>
    <t>繰延勘定</t>
  </si>
  <si>
    <t>資産合計</t>
  </si>
  <si>
    <t>4.</t>
  </si>
  <si>
    <t>固定負債</t>
  </si>
  <si>
    <t>5.</t>
  </si>
  <si>
    <t>流動負債</t>
  </si>
  <si>
    <t>一時借入金</t>
  </si>
  <si>
    <t>負債合計</t>
  </si>
  <si>
    <t>6.</t>
  </si>
  <si>
    <t>資本金</t>
  </si>
  <si>
    <t>自己資本金</t>
  </si>
  <si>
    <t>借入資本金</t>
  </si>
  <si>
    <t>7.</t>
  </si>
  <si>
    <t>剰余金</t>
  </si>
  <si>
    <t>資本剰余金</t>
  </si>
  <si>
    <t>利益剰余金</t>
  </si>
  <si>
    <t>ア</t>
  </si>
  <si>
    <t>積立金</t>
  </si>
  <si>
    <t>イ</t>
  </si>
  <si>
    <t>余金(未処理欠損金)</t>
  </si>
  <si>
    <t>不良債務</t>
  </si>
  <si>
    <t>（費 用 構 成 表）</t>
  </si>
  <si>
    <t>事業名</t>
  </si>
  <si>
    <t>団体名</t>
  </si>
  <si>
    <t>項　目</t>
  </si>
  <si>
    <t>金額等</t>
  </si>
  <si>
    <t>項　目</t>
  </si>
  <si>
    <t>1.</t>
  </si>
  <si>
    <t>職員給与費</t>
  </si>
  <si>
    <t>(1)</t>
  </si>
  <si>
    <t>(1)</t>
  </si>
  <si>
    <t>(2)</t>
  </si>
  <si>
    <t>(3)</t>
  </si>
  <si>
    <t>(4)</t>
  </si>
  <si>
    <t>(5)</t>
  </si>
  <si>
    <t>2.</t>
  </si>
  <si>
    <t>支払利息</t>
  </si>
  <si>
    <t>（うち企業債利息）</t>
  </si>
  <si>
    <t>3.</t>
  </si>
  <si>
    <t>減価償却費</t>
  </si>
  <si>
    <t>4.</t>
  </si>
  <si>
    <t>修繕費</t>
  </si>
  <si>
    <t>5.</t>
  </si>
  <si>
    <t>医療材料費</t>
  </si>
  <si>
    <t>(1)</t>
  </si>
  <si>
    <t>薬品費</t>
  </si>
  <si>
    <t>ア</t>
  </si>
  <si>
    <t>投薬</t>
  </si>
  <si>
    <t>イ</t>
  </si>
  <si>
    <t>注射</t>
  </si>
  <si>
    <t>小計</t>
  </si>
  <si>
    <t>(2)</t>
  </si>
  <si>
    <t>その他医療材料費</t>
  </si>
  <si>
    <t>6.</t>
  </si>
  <si>
    <t>給食材料費(患者用)</t>
  </si>
  <si>
    <t>7.</t>
  </si>
  <si>
    <t>その他</t>
  </si>
  <si>
    <t>（資 本 的 収 支）</t>
  </si>
  <si>
    <t>院</t>
  </si>
  <si>
    <t>団体名</t>
  </si>
  <si>
    <t>大津市</t>
  </si>
  <si>
    <t>彦根市</t>
  </si>
  <si>
    <t>長浜市</t>
  </si>
  <si>
    <t>近江八幡市</t>
  </si>
  <si>
    <t>守山市</t>
  </si>
  <si>
    <t>県　計</t>
  </si>
  <si>
    <t>1.</t>
  </si>
  <si>
    <t>資本的収入</t>
  </si>
  <si>
    <t>(1)</t>
  </si>
  <si>
    <t>企業債</t>
  </si>
  <si>
    <t>(2)</t>
  </si>
  <si>
    <t>他会計出資金</t>
  </si>
  <si>
    <t>(3)</t>
  </si>
  <si>
    <t>他会計借入金</t>
  </si>
  <si>
    <t>(4)</t>
  </si>
  <si>
    <t>他会計(補助)負担金</t>
  </si>
  <si>
    <t>(5)</t>
  </si>
  <si>
    <t>固定資産売却代金</t>
  </si>
  <si>
    <t>(6)</t>
  </si>
  <si>
    <t>国庫（県）補助金</t>
  </si>
  <si>
    <t>(7)</t>
  </si>
  <si>
    <t>工事負担金</t>
  </si>
  <si>
    <t>(8)</t>
  </si>
  <si>
    <t>その他</t>
  </si>
  <si>
    <t>計</t>
  </si>
  <si>
    <t>(Ｂ)</t>
  </si>
  <si>
    <t>(10)</t>
  </si>
  <si>
    <t>(Ｃ)</t>
  </si>
  <si>
    <t>純計（(A)-((B)+(C))）</t>
  </si>
  <si>
    <t>(Ｄ)</t>
  </si>
  <si>
    <t>2.</t>
  </si>
  <si>
    <t>資本的支出</t>
  </si>
  <si>
    <t>(1)</t>
  </si>
  <si>
    <t>建設改良費</t>
  </si>
  <si>
    <t>（うち職員給与費）</t>
  </si>
  <si>
    <t>(2)</t>
  </si>
  <si>
    <t>企業債償還金</t>
  </si>
  <si>
    <t>(3)</t>
  </si>
  <si>
    <t>他会計からの
長期借入金返還金</t>
  </si>
  <si>
    <t>(4)</t>
  </si>
  <si>
    <t>他会計への支出金</t>
  </si>
  <si>
    <t>(5)</t>
  </si>
  <si>
    <t>その他</t>
  </si>
  <si>
    <t>（Ｆ）の補てん財源</t>
  </si>
  <si>
    <t>過年度損益勘定留保資金</t>
  </si>
  <si>
    <t>当年度損益勘定留保資金</t>
  </si>
  <si>
    <t>当年度利益剰余金処分額</t>
  </si>
  <si>
    <t>繰越利益剰余金処分額</t>
  </si>
  <si>
    <t>積立金の取りくずし額</t>
  </si>
  <si>
    <t>繰越工事資金</t>
  </si>
  <si>
    <t>その他</t>
  </si>
  <si>
    <t>当年度許可債で未借入
または未発行の額</t>
  </si>
  <si>
    <t>（経 営 分 析 表 １）</t>
  </si>
  <si>
    <t>病床規模</t>
  </si>
  <si>
    <t>４００床以上</t>
  </si>
  <si>
    <t>病床規模</t>
  </si>
  <si>
    <t>団 体 名</t>
  </si>
  <si>
    <t>団 体 名</t>
  </si>
  <si>
    <t>項　　目</t>
  </si>
  <si>
    <t>年　　度</t>
  </si>
  <si>
    <t>平均</t>
  </si>
  <si>
    <t>職員給与費</t>
  </si>
  <si>
    <t>うち基本給</t>
  </si>
  <si>
    <t>うち手当</t>
  </si>
  <si>
    <t>支払利息</t>
  </si>
  <si>
    <t>-</t>
  </si>
  <si>
    <t>減価償却費</t>
  </si>
  <si>
    <t>医療材料費</t>
  </si>
  <si>
    <t>うち薬品費</t>
  </si>
  <si>
    <t>うち投薬</t>
  </si>
  <si>
    <t>うち注射</t>
  </si>
  <si>
    <t>給食材料費</t>
  </si>
  <si>
    <t>その他</t>
  </si>
  <si>
    <t>-</t>
  </si>
  <si>
    <t>-</t>
  </si>
  <si>
    <t>感 染 症　％</t>
  </si>
  <si>
    <t>　　計　  ％</t>
  </si>
  <si>
    <t>　　計　　人</t>
  </si>
  <si>
    <t xml:space="preserve"> 医  師</t>
  </si>
  <si>
    <t>医　　師 千円</t>
  </si>
  <si>
    <t xml:space="preserve">薬品使用効率 </t>
  </si>
  <si>
    <t xml:space="preserve">   計    ％</t>
  </si>
  <si>
    <t>診 療 収 入 に
対 す る 割 合</t>
  </si>
  <si>
    <t>投薬注射収入 ％</t>
  </si>
  <si>
    <t>検査収入　 ％</t>
  </si>
  <si>
    <t>放射線収入　 ％</t>
  </si>
  <si>
    <t>　</t>
  </si>
  <si>
    <t>（経 営 分 析 表 ２）</t>
  </si>
  <si>
    <t>４００床以上</t>
  </si>
  <si>
    <t>項　目</t>
  </si>
  <si>
    <t>項　目</t>
  </si>
  <si>
    <t>医業収益に
対する割合</t>
  </si>
  <si>
    <t>％</t>
  </si>
  <si>
    <t>(10)</t>
  </si>
  <si>
    <t>薬　品　費</t>
  </si>
  <si>
    <t>％</t>
  </si>
  <si>
    <t>(10)</t>
  </si>
  <si>
    <t>その他医療材料費</t>
  </si>
  <si>
    <t>患者100人当たり検査件数</t>
  </si>
  <si>
    <t>件</t>
  </si>
  <si>
    <t>患者100人当たり検査件数</t>
  </si>
  <si>
    <t>患者100人当たり放射線件数</t>
  </si>
  <si>
    <t>医師</t>
  </si>
  <si>
    <t>人</t>
  </si>
  <si>
    <t>医師</t>
  </si>
  <si>
    <t>看護部門</t>
  </si>
  <si>
    <t>看護部門</t>
  </si>
  <si>
    <t>薬剤部門</t>
  </si>
  <si>
    <t>事務部門</t>
  </si>
  <si>
    <t>給食部門</t>
  </si>
  <si>
    <t>放射線部門</t>
  </si>
  <si>
    <t>臨床検査部門</t>
  </si>
  <si>
    <t>その他部門</t>
  </si>
  <si>
    <t>全職員</t>
  </si>
  <si>
    <t>全  職  員</t>
  </si>
  <si>
    <t xml:space="preserve">償却資産  </t>
  </si>
  <si>
    <t>千円</t>
  </si>
  <si>
    <t>うち建物</t>
  </si>
  <si>
    <t>うち備品</t>
  </si>
  <si>
    <t>他会計繰入金対医業収益比率</t>
  </si>
  <si>
    <t>％</t>
  </si>
  <si>
    <t>収益的収支に係る他会計繰入金</t>
  </si>
  <si>
    <t>ａ</t>
  </si>
  <si>
    <t>資本的収支に係る他会計繰入金</t>
  </si>
  <si>
    <t>ｂ</t>
  </si>
  <si>
    <t>計</t>
  </si>
  <si>
    <t>ａ＋ｂ</t>
  </si>
  <si>
    <t>ｃ</t>
  </si>
  <si>
    <t>普通交付税算入額</t>
  </si>
  <si>
    <t>ｄ</t>
  </si>
  <si>
    <t>特別交付税算入額</t>
  </si>
  <si>
    <t>ｅ</t>
  </si>
  <si>
    <t>ｄ＋ｅ</t>
  </si>
  <si>
    <t>ｆ</t>
  </si>
  <si>
    <t xml:space="preserve"> ｃ－ｆ</t>
  </si>
  <si>
    <t>10:1</t>
  </si>
  <si>
    <t>15:1</t>
  </si>
  <si>
    <t>15:1</t>
  </si>
  <si>
    <t>13:1</t>
  </si>
  <si>
    <t>-</t>
  </si>
  <si>
    <t>皆減</t>
  </si>
  <si>
    <t>7:1</t>
  </si>
  <si>
    <t>-</t>
  </si>
  <si>
    <t>無</t>
  </si>
  <si>
    <t>未払金および未払費用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</si>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</sst>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&quot;△&quot;#,##0.0"/>
    <numFmt numFmtId="178" formatCode="#,##0\ \ "/>
    <numFmt numFmtId="179" formatCode="#,##0\ "/>
    <numFmt numFmtId="180" formatCode="#,##0_ "/>
    <numFmt numFmtId="181" formatCode="#,##0.0_ "/>
    <numFmt numFmtId="182" formatCode="#,##0;[Red]&quot;△&quot;#,##0"/>
    <numFmt numFmtId="183" formatCode="#,##0.0;[Red]\-#,##0.0"/>
    <numFmt numFmtId="184" formatCode="0.0"/>
    <numFmt numFmtId="185" formatCode="#,##0_ ;[Red]\-#,##0\ "/>
    <numFmt numFmtId="186" formatCode="0.0_);[Red]\(0.0\)"/>
    <numFmt numFmtId="187" formatCode="0.00000"/>
    <numFmt numFmtId="188" formatCode="#,##0;[Red]\-#,##0;&quot;-&quot;"/>
    <numFmt numFmtId="189" formatCode="#,##0.0;[Red]&quot;△&quot;#,##0.0;&quot;-&quot;"/>
    <numFmt numFmtId="190" formatCode="#,##0;[Red]&quot;△&quot;#,##0;&quot;-&quot;"/>
    <numFmt numFmtId="191" formatCode="#,##0.00;[Red]&quot;△&quot;#,##0.00;&quot;-&quot;"/>
    <numFmt numFmtId="192" formatCode="#,##0.0_ ;[Red]\-#,##0.0\ "/>
    <numFmt numFmtId="193" formatCode="mmm\-yyyy"/>
    <numFmt numFmtId="194" formatCode="#,##0_);[Red]\(#,##0\)"/>
    <numFmt numFmtId="195" formatCode="#,##0;&quot;△&quot;#,##0;&quot;-&quot;"/>
    <numFmt numFmtId="196" formatCode="#,##0.0;&quot;△&quot;#,##0.0;&quot;-&quot;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明朝"/>
      <family val="1"/>
    </font>
    <font>
      <sz val="6"/>
      <name val="ＭＳ Ｐゴシック"/>
      <family val="3"/>
    </font>
    <font>
      <sz val="7"/>
      <name val="明朝"/>
      <family val="1"/>
    </font>
    <font>
      <sz val="14"/>
      <color indexed="42"/>
      <name val="ＭＳ 明朝"/>
      <family val="1"/>
    </font>
    <font>
      <u val="single"/>
      <sz val="11"/>
      <color indexed="12"/>
      <name val="ＭＳ Ｐゴシック"/>
      <family val="3"/>
    </font>
    <font>
      <sz val="7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843">
    <xf numFmtId="0" fontId="0" fillId="0" borderId="0" xfId="0" applyAlignment="1">
      <alignment/>
    </xf>
    <xf numFmtId="38" fontId="9" fillId="0" borderId="1" xfId="17" applyFont="1" applyBorder="1" applyAlignment="1" quotePrefix="1">
      <alignment horizontal="center" vertical="center"/>
    </xf>
    <xf numFmtId="38" fontId="9" fillId="0" borderId="2" xfId="17" applyFont="1" applyBorder="1" applyAlignment="1">
      <alignment horizontal="right" vertical="center"/>
    </xf>
    <xf numFmtId="38" fontId="9" fillId="0" borderId="1" xfId="17" applyFont="1" applyBorder="1" applyAlignment="1">
      <alignment horizontal="right" vertical="center"/>
    </xf>
    <xf numFmtId="38" fontId="9" fillId="0" borderId="2" xfId="17" applyFont="1" applyBorder="1" applyAlignment="1" quotePrefix="1">
      <alignment horizontal="center" vertical="center"/>
    </xf>
    <xf numFmtId="38" fontId="9" fillId="0" borderId="2" xfId="17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183" fontId="9" fillId="0" borderId="2" xfId="17" applyNumberFormat="1" applyFont="1" applyBorder="1" applyAlignment="1">
      <alignment vertical="center"/>
    </xf>
    <xf numFmtId="0" fontId="16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9" fillId="0" borderId="0" xfId="23" applyFont="1" applyAlignment="1">
      <alignment horizontal="right" vertical="center"/>
      <protection/>
    </xf>
    <xf numFmtId="0" fontId="9" fillId="0" borderId="3" xfId="23" applyFont="1" applyBorder="1" applyAlignment="1">
      <alignment vertical="center"/>
      <protection/>
    </xf>
    <xf numFmtId="0" fontId="9" fillId="0" borderId="4" xfId="23" applyFont="1" applyBorder="1" applyAlignment="1">
      <alignment vertical="center"/>
      <protection/>
    </xf>
    <xf numFmtId="0" fontId="9" fillId="0" borderId="5" xfId="23" applyFont="1" applyBorder="1" applyAlignment="1">
      <alignment horizontal="centerContinuous" vertical="center"/>
      <protection/>
    </xf>
    <xf numFmtId="0" fontId="9" fillId="0" borderId="6" xfId="23" applyFont="1" applyBorder="1" applyAlignment="1">
      <alignment vertical="center"/>
      <protection/>
    </xf>
    <xf numFmtId="0" fontId="9" fillId="0" borderId="5" xfId="23" applyFont="1" applyBorder="1" applyAlignment="1">
      <alignment vertical="center"/>
      <protection/>
    </xf>
    <xf numFmtId="0" fontId="9" fillId="0" borderId="7" xfId="23" applyFont="1" applyBorder="1" applyAlignment="1">
      <alignment horizontal="centerContinuous" vertical="center"/>
      <protection/>
    </xf>
    <xf numFmtId="0" fontId="9" fillId="0" borderId="8" xfId="23" applyFont="1" applyBorder="1" applyAlignment="1">
      <alignment horizontal="centerContinuous" vertical="center"/>
      <protection/>
    </xf>
    <xf numFmtId="0" fontId="9" fillId="0" borderId="9" xfId="23" applyFont="1" applyBorder="1" applyAlignment="1">
      <alignment horizontal="centerContinuous" vertical="center"/>
      <protection/>
    </xf>
    <xf numFmtId="0" fontId="9" fillId="0" borderId="10" xfId="23" applyFont="1" applyBorder="1" applyAlignment="1">
      <alignment horizontal="centerContinuous" vertical="center"/>
      <protection/>
    </xf>
    <xf numFmtId="0" fontId="9" fillId="0" borderId="11" xfId="23" applyFont="1" applyBorder="1" applyAlignment="1">
      <alignment horizontal="centerContinuous" vertical="center"/>
      <protection/>
    </xf>
    <xf numFmtId="0" fontId="9" fillId="0" borderId="12" xfId="23" applyFont="1" applyBorder="1" applyAlignment="1">
      <alignment horizontal="centerContinuous" vertical="center"/>
      <protection/>
    </xf>
    <xf numFmtId="0" fontId="9" fillId="0" borderId="13" xfId="23" applyFont="1" applyBorder="1" applyAlignment="1">
      <alignment horizontal="centerContinuous" vertical="center"/>
      <protection/>
    </xf>
    <xf numFmtId="0" fontId="9" fillId="0" borderId="14" xfId="23" applyFont="1" applyBorder="1" applyAlignment="1">
      <alignment horizontal="centerContinuous" vertical="center"/>
      <protection/>
    </xf>
    <xf numFmtId="0" fontId="9" fillId="0" borderId="15" xfId="23" applyFont="1" applyBorder="1" applyAlignment="1" quotePrefix="1">
      <alignment horizontal="left" vertical="center"/>
      <protection/>
    </xf>
    <xf numFmtId="0" fontId="9" fillId="0" borderId="11" xfId="23" applyFont="1" applyBorder="1" applyAlignment="1" quotePrefix="1">
      <alignment horizontal="center" vertical="center"/>
      <protection/>
    </xf>
    <xf numFmtId="0" fontId="9" fillId="0" borderId="12" xfId="23" applyFont="1" applyBorder="1" applyAlignment="1" quotePrefix="1">
      <alignment horizontal="center" vertical="center"/>
      <protection/>
    </xf>
    <xf numFmtId="3" fontId="9" fillId="0" borderId="3" xfId="23" applyNumberFormat="1" applyFont="1" applyBorder="1" applyAlignment="1">
      <alignment vertical="center"/>
      <protection/>
    </xf>
    <xf numFmtId="3" fontId="9" fillId="0" borderId="0" xfId="23" applyNumberFormat="1" applyFont="1" applyAlignment="1">
      <alignment vertical="center"/>
      <protection/>
    </xf>
    <xf numFmtId="176" fontId="9" fillId="0" borderId="2" xfId="23" applyNumberFormat="1" applyFont="1" applyFill="1" applyBorder="1" applyAlignment="1">
      <alignment horizontal="right" vertical="center"/>
      <protection/>
    </xf>
    <xf numFmtId="176" fontId="9" fillId="0" borderId="0" xfId="23" applyNumberFormat="1" applyFont="1" applyAlignment="1">
      <alignment vertical="center"/>
      <protection/>
    </xf>
    <xf numFmtId="176" fontId="9" fillId="0" borderId="1" xfId="23" applyNumberFormat="1" applyFont="1" applyFill="1" applyBorder="1" applyAlignment="1">
      <alignment horizontal="right" vertical="center"/>
      <protection/>
    </xf>
    <xf numFmtId="0" fontId="9" fillId="0" borderId="8" xfId="23" applyFont="1" applyBorder="1" applyAlignment="1" quotePrefix="1">
      <alignment horizontal="center" vertical="center"/>
      <protection/>
    </xf>
    <xf numFmtId="38" fontId="9" fillId="0" borderId="3" xfId="17" applyFont="1" applyBorder="1" applyAlignment="1">
      <alignment horizontal="right" vertical="center"/>
    </xf>
    <xf numFmtId="38" fontId="9" fillId="0" borderId="16" xfId="17" applyFont="1" applyBorder="1" applyAlignment="1">
      <alignment horizontal="right" vertical="center"/>
    </xf>
    <xf numFmtId="38" fontId="9" fillId="0" borderId="1" xfId="17" applyFont="1" applyBorder="1" applyAlignment="1" quotePrefix="1">
      <alignment horizontal="right" vertical="center"/>
    </xf>
    <xf numFmtId="38" fontId="9" fillId="0" borderId="8" xfId="17" applyFont="1" applyBorder="1" applyAlignment="1">
      <alignment horizontal="right" vertical="center"/>
    </xf>
    <xf numFmtId="38" fontId="9" fillId="0" borderId="17" xfId="17" applyFont="1" applyBorder="1" applyAlignment="1">
      <alignment horizontal="right" vertical="center"/>
    </xf>
    <xf numFmtId="38" fontId="9" fillId="0" borderId="18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38" fontId="9" fillId="0" borderId="20" xfId="17" applyFont="1" applyBorder="1" applyAlignment="1">
      <alignment horizontal="right" vertical="center"/>
    </xf>
    <xf numFmtId="38" fontId="9" fillId="0" borderId="21" xfId="17" applyFont="1" applyBorder="1" applyAlignment="1">
      <alignment horizontal="right" vertical="center"/>
    </xf>
    <xf numFmtId="38" fontId="9" fillId="0" borderId="22" xfId="17" applyFont="1" applyBorder="1" applyAlignment="1">
      <alignment horizontal="right" vertical="center"/>
    </xf>
    <xf numFmtId="0" fontId="9" fillId="0" borderId="23" xfId="23" applyFont="1" applyBorder="1" applyAlignment="1" quotePrefix="1">
      <alignment horizontal="right" vertical="center"/>
      <protection/>
    </xf>
    <xf numFmtId="0" fontId="9" fillId="0" borderId="0" xfId="23" applyFont="1" applyBorder="1" applyAlignment="1" quotePrefix="1">
      <alignment horizontal="right" vertical="center"/>
      <protection/>
    </xf>
    <xf numFmtId="0" fontId="9" fillId="0" borderId="10" xfId="23" applyFont="1" applyBorder="1" applyAlignment="1" quotePrefix="1">
      <alignment horizontal="left" vertical="center"/>
      <protection/>
    </xf>
    <xf numFmtId="3" fontId="9" fillId="0" borderId="0" xfId="23" applyNumberFormat="1" applyFont="1" applyBorder="1" applyAlignment="1">
      <alignment horizontal="distributed" vertical="center"/>
      <protection/>
    </xf>
    <xf numFmtId="3" fontId="9" fillId="0" borderId="0" xfId="23" applyNumberFormat="1" applyFont="1" applyBorder="1" applyAlignment="1">
      <alignment vertical="center"/>
      <protection/>
    </xf>
    <xf numFmtId="0" fontId="16" fillId="0" borderId="0" xfId="23" applyFont="1" applyAlignment="1">
      <alignment horizontal="left" vertical="center"/>
      <protection/>
    </xf>
    <xf numFmtId="0" fontId="9" fillId="0" borderId="0" xfId="23" applyFont="1" applyAlignment="1">
      <alignment horizontal="left" vertical="center"/>
      <protection/>
    </xf>
    <xf numFmtId="3" fontId="9" fillId="0" borderId="24" xfId="23" applyNumberFormat="1" applyFont="1" applyBorder="1" applyAlignment="1">
      <alignment horizontal="left" vertical="center"/>
      <protection/>
    </xf>
    <xf numFmtId="176" fontId="9" fillId="0" borderId="24" xfId="23" applyNumberFormat="1" applyFont="1" applyBorder="1" applyAlignment="1">
      <alignment horizontal="left" vertical="center"/>
      <protection/>
    </xf>
    <xf numFmtId="0" fontId="9" fillId="0" borderId="25" xfId="23" applyFont="1" applyBorder="1" applyAlignment="1" quotePrefix="1">
      <alignment horizontal="left" vertical="center"/>
      <protection/>
    </xf>
    <xf numFmtId="0" fontId="9" fillId="0" borderId="24" xfId="23" applyFont="1" applyBorder="1" applyAlignment="1" quotePrefix="1">
      <alignment horizontal="left" vertical="center"/>
      <protection/>
    </xf>
    <xf numFmtId="0" fontId="9" fillId="0" borderId="26" xfId="23" applyFont="1" applyBorder="1" applyAlignment="1" quotePrefix="1">
      <alignment horizontal="left" vertical="center"/>
      <protection/>
    </xf>
    <xf numFmtId="3" fontId="9" fillId="0" borderId="24" xfId="23" applyNumberFormat="1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vertical="center"/>
      <protection/>
    </xf>
    <xf numFmtId="0" fontId="9" fillId="0" borderId="8" xfId="23" applyFont="1" applyBorder="1" applyAlignment="1" quotePrefix="1">
      <alignment horizontal="left" vertical="center"/>
      <protection/>
    </xf>
    <xf numFmtId="0" fontId="9" fillId="0" borderId="10" xfId="23" applyFont="1" applyBorder="1" applyAlignment="1" quotePrefix="1">
      <alignment horizontal="right" vertical="center"/>
      <protection/>
    </xf>
    <xf numFmtId="0" fontId="9" fillId="0" borderId="13" xfId="23" applyFont="1" applyBorder="1" applyAlignment="1" quotePrefix="1">
      <alignment horizontal="right" vertical="center"/>
      <protection/>
    </xf>
    <xf numFmtId="0" fontId="9" fillId="0" borderId="23" xfId="23" applyFont="1" applyBorder="1" applyAlignment="1" quotePrefix="1">
      <alignment horizontal="left" vertical="center"/>
      <protection/>
    </xf>
    <xf numFmtId="0" fontId="9" fillId="0" borderId="0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left" vertical="center"/>
      <protection/>
    </xf>
    <xf numFmtId="0" fontId="16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left" vertical="center"/>
      <protection/>
    </xf>
    <xf numFmtId="3" fontId="9" fillId="0" borderId="26" xfId="23" applyNumberFormat="1" applyFont="1" applyBorder="1" applyAlignment="1">
      <alignment horizontal="centerContinuous" vertical="center"/>
      <protection/>
    </xf>
    <xf numFmtId="3" fontId="9" fillId="0" borderId="9" xfId="23" applyNumberFormat="1" applyFont="1" applyBorder="1" applyAlignment="1">
      <alignment horizontal="centerContinuous" vertical="center"/>
      <protection/>
    </xf>
    <xf numFmtId="176" fontId="9" fillId="0" borderId="0" xfId="23" applyNumberFormat="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2" fillId="0" borderId="0" xfId="21" applyAlignment="1">
      <alignment vertical="center"/>
      <protection/>
    </xf>
    <xf numFmtId="0" fontId="9" fillId="0" borderId="27" xfId="21" applyFont="1" applyFill="1" applyBorder="1" applyAlignment="1">
      <alignment horizontal="center" vertical="center"/>
      <protection/>
    </xf>
    <xf numFmtId="0" fontId="9" fillId="0" borderId="28" xfId="21" applyFont="1" applyFill="1" applyBorder="1" applyAlignment="1">
      <alignment horizontal="center" vertical="center"/>
      <protection/>
    </xf>
    <xf numFmtId="0" fontId="9" fillId="0" borderId="17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2" xfId="21" applyFont="1" applyBorder="1" applyAlignment="1" quotePrefix="1">
      <alignment horizontal="center" vertical="center"/>
      <protection/>
    </xf>
    <xf numFmtId="57" fontId="9" fillId="0" borderId="2" xfId="21" applyNumberFormat="1" applyFont="1" applyBorder="1" applyAlignment="1">
      <alignment horizontal="center" vertical="center"/>
      <protection/>
    </xf>
    <xf numFmtId="57" fontId="9" fillId="0" borderId="1" xfId="21" applyNumberFormat="1" applyFont="1" applyBorder="1" applyAlignment="1">
      <alignment horizontal="center" vertical="center"/>
      <protection/>
    </xf>
    <xf numFmtId="0" fontId="9" fillId="0" borderId="2" xfId="21" applyFont="1" applyBorder="1" applyAlignment="1">
      <alignment vertical="center"/>
      <protection/>
    </xf>
    <xf numFmtId="0" fontId="9" fillId="0" borderId="1" xfId="21" applyFont="1" applyBorder="1" applyAlignment="1">
      <alignment vertical="center"/>
      <protection/>
    </xf>
    <xf numFmtId="38" fontId="9" fillId="0" borderId="2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183" fontId="9" fillId="0" borderId="1" xfId="17" applyNumberFormat="1" applyFont="1" applyBorder="1" applyAlignment="1">
      <alignment vertical="center"/>
    </xf>
    <xf numFmtId="183" fontId="9" fillId="0" borderId="2" xfId="17" applyNumberFormat="1" applyFont="1" applyBorder="1" applyAlignment="1">
      <alignment horizontal="right" vertical="center"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9" fillId="0" borderId="3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57" fontId="9" fillId="0" borderId="30" xfId="21" applyNumberFormat="1" applyFont="1" applyBorder="1" applyAlignment="1">
      <alignment horizontal="center" vertical="center"/>
      <protection/>
    </xf>
    <xf numFmtId="0" fontId="9" fillId="0" borderId="30" xfId="21" applyFont="1" applyBorder="1" applyAlignment="1">
      <alignment vertical="center"/>
      <protection/>
    </xf>
    <xf numFmtId="38" fontId="9" fillId="0" borderId="30" xfId="17" applyFont="1" applyBorder="1" applyAlignment="1">
      <alignment vertical="center"/>
    </xf>
    <xf numFmtId="38" fontId="9" fillId="0" borderId="30" xfId="17" applyFont="1" applyBorder="1" applyAlignment="1">
      <alignment horizontal="right" vertical="center"/>
    </xf>
    <xf numFmtId="38" fontId="9" fillId="0" borderId="30" xfId="17" applyFont="1" applyBorder="1" applyAlignment="1">
      <alignment horizontal="center" vertical="center"/>
    </xf>
    <xf numFmtId="38" fontId="9" fillId="0" borderId="30" xfId="17" applyFont="1" applyBorder="1" applyAlignment="1" quotePrefix="1">
      <alignment horizontal="center" vertical="center"/>
    </xf>
    <xf numFmtId="183" fontId="9" fillId="0" borderId="30" xfId="17" applyNumberFormat="1" applyFont="1" applyBorder="1" applyAlignment="1">
      <alignment vertical="center"/>
    </xf>
    <xf numFmtId="0" fontId="9" fillId="0" borderId="0" xfId="21" applyFont="1" applyBorder="1" applyAlignment="1">
      <alignment horizontal="right" vertical="center"/>
      <protection/>
    </xf>
    <xf numFmtId="0" fontId="9" fillId="0" borderId="30" xfId="21" applyFont="1" applyBorder="1" applyAlignment="1">
      <alignment horizontal="right" vertical="center"/>
      <protection/>
    </xf>
    <xf numFmtId="0" fontId="9" fillId="0" borderId="0" xfId="21" applyFont="1" applyBorder="1" applyAlignment="1" quotePrefix="1">
      <alignment horizontal="left" vertical="center"/>
      <protection/>
    </xf>
    <xf numFmtId="0" fontId="9" fillId="0" borderId="24" xfId="21" applyFont="1" applyBorder="1" applyAlignment="1" quotePrefix="1">
      <alignment horizontal="right" vertical="center"/>
      <protection/>
    </xf>
    <xf numFmtId="0" fontId="16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right" vertical="center"/>
      <protection/>
    </xf>
    <xf numFmtId="0" fontId="12" fillId="0" borderId="0" xfId="21" applyAlignment="1">
      <alignment horizontal="right" vertical="center"/>
      <protection/>
    </xf>
    <xf numFmtId="0" fontId="9" fillId="0" borderId="0" xfId="21" applyFont="1" applyBorder="1" applyAlignment="1" quotePrefix="1">
      <alignment horizontal="right" vertical="center"/>
      <protection/>
    </xf>
    <xf numFmtId="0" fontId="9" fillId="0" borderId="0" xfId="21" applyFont="1" applyBorder="1" applyAlignment="1" quotePrefix="1">
      <alignment horizontal="center" vertical="center"/>
      <protection/>
    </xf>
    <xf numFmtId="0" fontId="9" fillId="0" borderId="9" xfId="21" applyFont="1" applyFill="1" applyBorder="1" applyAlignment="1" applyProtection="1">
      <alignment horizontal="left" vertical="center"/>
      <protection/>
    </xf>
    <xf numFmtId="0" fontId="9" fillId="0" borderId="8" xfId="21" applyFont="1" applyBorder="1" applyAlignment="1" applyProtection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9" fillId="0" borderId="8" xfId="21" applyFont="1" applyBorder="1" applyAlignment="1" applyProtection="1" quotePrefix="1">
      <alignment horizontal="centerContinuous" vertical="center"/>
      <protection/>
    </xf>
    <xf numFmtId="0" fontId="9" fillId="0" borderId="11" xfId="21" applyFont="1" applyBorder="1" applyAlignment="1" applyProtection="1" quotePrefix="1">
      <alignment horizontal="center" vertical="center"/>
      <protection/>
    </xf>
    <xf numFmtId="0" fontId="9" fillId="0" borderId="11" xfId="21" applyFont="1" applyBorder="1" applyAlignment="1" applyProtection="1">
      <alignment horizontal="center" vertical="center"/>
      <protection/>
    </xf>
    <xf numFmtId="0" fontId="9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 applyBorder="1" applyAlignment="1" applyProtection="1">
      <alignment horizontal="left" vertical="center"/>
      <protection/>
    </xf>
    <xf numFmtId="0" fontId="9" fillId="0" borderId="16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 applyProtection="1" quotePrefix="1">
      <alignment horizontal="left" vertical="center"/>
      <protection/>
    </xf>
    <xf numFmtId="0" fontId="9" fillId="0" borderId="0" xfId="21" applyFont="1" applyFill="1" applyBorder="1" applyAlignment="1" applyProtection="1" quotePrefix="1">
      <alignment horizontal="right" vertical="center"/>
      <protection/>
    </xf>
    <xf numFmtId="0" fontId="16" fillId="0" borderId="0" xfId="21" applyFont="1" applyFill="1" applyBorder="1" applyAlignment="1" applyProtection="1">
      <alignment horizontal="right" vertical="center"/>
      <protection/>
    </xf>
    <xf numFmtId="0" fontId="9" fillId="0" borderId="10" xfId="21" applyFont="1" applyFill="1" applyBorder="1" applyAlignment="1" applyProtection="1">
      <alignment horizontal="right" vertical="center"/>
      <protection/>
    </xf>
    <xf numFmtId="0" fontId="9" fillId="0" borderId="0" xfId="21" applyFont="1" applyFill="1" applyBorder="1" applyAlignment="1" applyProtection="1">
      <alignment horizontal="right" vertical="center"/>
      <protection/>
    </xf>
    <xf numFmtId="0" fontId="9" fillId="0" borderId="9" xfId="21" applyFont="1" applyFill="1" applyBorder="1" applyAlignment="1" applyProtection="1" quotePrefix="1">
      <alignment horizontal="right" vertical="center"/>
      <protection/>
    </xf>
    <xf numFmtId="0" fontId="9" fillId="0" borderId="13" xfId="21" applyFont="1" applyBorder="1" applyAlignment="1">
      <alignment horizontal="centerContinuous" vertical="center"/>
      <protection/>
    </xf>
    <xf numFmtId="0" fontId="9" fillId="0" borderId="0" xfId="21" applyFont="1" applyFill="1" applyBorder="1" applyAlignment="1" applyProtection="1">
      <alignment horizontal="centerContinuous" vertical="center"/>
      <protection/>
    </xf>
    <xf numFmtId="0" fontId="9" fillId="0" borderId="9" xfId="21" applyFont="1" applyFill="1" applyBorder="1" applyAlignment="1" applyProtection="1">
      <alignment horizontal="centerContinuous" vertical="top"/>
      <protection/>
    </xf>
    <xf numFmtId="0" fontId="9" fillId="0" borderId="31" xfId="21" applyFont="1" applyFill="1" applyBorder="1" applyAlignment="1" applyProtection="1" quotePrefix="1">
      <alignment horizontal="left" vertical="center"/>
      <protection/>
    </xf>
    <xf numFmtId="0" fontId="9" fillId="0" borderId="13" xfId="21" applyFont="1" applyFill="1" applyBorder="1" applyAlignment="1" applyProtection="1">
      <alignment horizontal="right" vertical="center"/>
      <protection/>
    </xf>
    <xf numFmtId="0" fontId="9" fillId="0" borderId="25" xfId="23" applyFont="1" applyBorder="1" applyAlignment="1">
      <alignment vertical="center"/>
      <protection/>
    </xf>
    <xf numFmtId="0" fontId="9" fillId="0" borderId="5" xfId="23" applyFont="1" applyBorder="1" applyAlignment="1">
      <alignment horizontal="right" vertical="center"/>
      <protection/>
    </xf>
    <xf numFmtId="0" fontId="9" fillId="0" borderId="7" xfId="23" applyFont="1" applyBorder="1" applyAlignment="1">
      <alignment vertical="center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17" xfId="23" applyFont="1" applyBorder="1" applyAlignment="1">
      <alignment horizontal="center" vertical="center"/>
      <protection/>
    </xf>
    <xf numFmtId="0" fontId="9" fillId="0" borderId="18" xfId="23" applyFont="1" applyBorder="1" applyAlignment="1">
      <alignment horizontal="center" vertical="center"/>
      <protection/>
    </xf>
    <xf numFmtId="182" fontId="9" fillId="0" borderId="0" xfId="23" applyNumberFormat="1" applyFont="1" applyAlignment="1">
      <alignment vertical="center"/>
      <protection/>
    </xf>
    <xf numFmtId="0" fontId="9" fillId="0" borderId="24" xfId="23" applyFont="1" applyBorder="1" applyAlignment="1">
      <alignment vertical="center"/>
      <protection/>
    </xf>
    <xf numFmtId="0" fontId="9" fillId="0" borderId="0" xfId="23" applyFont="1" applyAlignment="1" quotePrefix="1">
      <alignment horizontal="right" vertical="center"/>
      <protection/>
    </xf>
    <xf numFmtId="0" fontId="9" fillId="0" borderId="23" xfId="23" applyFont="1" applyBorder="1" applyAlignment="1">
      <alignment horizontal="right" vertical="center"/>
      <protection/>
    </xf>
    <xf numFmtId="0" fontId="9" fillId="0" borderId="9" xfId="23" applyFont="1" applyBorder="1" applyAlignment="1">
      <alignment vertical="center"/>
      <protection/>
    </xf>
    <xf numFmtId="0" fontId="9" fillId="0" borderId="25" xfId="23" applyFont="1" applyBorder="1" applyAlignment="1">
      <alignment horizontal="left" vertical="center"/>
      <protection/>
    </xf>
    <xf numFmtId="0" fontId="9" fillId="0" borderId="13" xfId="23" applyFont="1" applyBorder="1" applyAlignment="1">
      <alignment horizontal="right" vertical="center"/>
      <protection/>
    </xf>
    <xf numFmtId="0" fontId="9" fillId="0" borderId="0" xfId="23" applyFont="1" applyBorder="1" applyAlignment="1">
      <alignment horizontal="right" vertical="center"/>
      <protection/>
    </xf>
    <xf numFmtId="180" fontId="9" fillId="0" borderId="1" xfId="23" applyNumberFormat="1" applyFont="1" applyBorder="1" applyAlignment="1">
      <alignment vertical="center"/>
      <protection/>
    </xf>
    <xf numFmtId="181" fontId="9" fillId="0" borderId="1" xfId="23" applyNumberFormat="1" applyFont="1" applyBorder="1" applyAlignment="1">
      <alignment vertical="center"/>
      <protection/>
    </xf>
    <xf numFmtId="181" fontId="9" fillId="0" borderId="2" xfId="23" applyNumberFormat="1" applyFont="1" applyBorder="1" applyAlignment="1">
      <alignment vertical="center"/>
      <protection/>
    </xf>
    <xf numFmtId="181" fontId="9" fillId="0" borderId="32" xfId="23" applyNumberFormat="1" applyFont="1" applyBorder="1" applyAlignment="1">
      <alignment vertical="center"/>
      <protection/>
    </xf>
    <xf numFmtId="181" fontId="9" fillId="0" borderId="19" xfId="23" applyNumberFormat="1" applyFont="1" applyBorder="1" applyAlignment="1">
      <alignment vertical="center"/>
      <protection/>
    </xf>
    <xf numFmtId="181" fontId="9" fillId="0" borderId="16" xfId="23" applyNumberFormat="1" applyFont="1" applyBorder="1" applyAlignment="1">
      <alignment vertical="center"/>
      <protection/>
    </xf>
    <xf numFmtId="180" fontId="9" fillId="0" borderId="0" xfId="23" applyNumberFormat="1" applyFont="1" applyAlignment="1">
      <alignment vertical="center"/>
      <protection/>
    </xf>
    <xf numFmtId="181" fontId="9" fillId="0" borderId="20" xfId="23" applyNumberFormat="1" applyFont="1" applyBorder="1" applyAlignment="1">
      <alignment vertical="center"/>
      <protection/>
    </xf>
    <xf numFmtId="181" fontId="9" fillId="0" borderId="21" xfId="23" applyNumberFormat="1" applyFont="1" applyBorder="1" applyAlignment="1">
      <alignment vertical="center"/>
      <protection/>
    </xf>
    <xf numFmtId="181" fontId="9" fillId="0" borderId="22" xfId="23" applyNumberFormat="1" applyFont="1" applyBorder="1" applyAlignment="1">
      <alignment vertical="center"/>
      <protection/>
    </xf>
    <xf numFmtId="0" fontId="9" fillId="0" borderId="9" xfId="23" applyFont="1" applyBorder="1" applyAlignment="1" quotePrefix="1">
      <alignment horizontal="right" vertical="center"/>
      <protection/>
    </xf>
    <xf numFmtId="0" fontId="9" fillId="0" borderId="23" xfId="23" applyFont="1" applyBorder="1" applyAlignment="1">
      <alignment vertical="center"/>
      <protection/>
    </xf>
    <xf numFmtId="3" fontId="18" fillId="0" borderId="0" xfId="22" applyNumberFormat="1" applyFont="1" applyAlignment="1" quotePrefix="1">
      <alignment horizontal="left" vertical="center"/>
      <protection/>
    </xf>
    <xf numFmtId="3" fontId="20" fillId="0" borderId="24" xfId="22" applyNumberFormat="1" applyFont="1" applyFill="1" applyBorder="1" applyAlignment="1" quotePrefix="1">
      <alignment horizontal="right" vertical="center"/>
      <protection/>
    </xf>
    <xf numFmtId="3" fontId="4" fillId="0" borderId="24" xfId="22" applyNumberFormat="1" applyFont="1" applyFill="1" applyBorder="1" applyAlignment="1" quotePrefix="1">
      <alignment horizontal="right" vertical="center"/>
      <protection/>
    </xf>
    <xf numFmtId="3" fontId="5" fillId="0" borderId="24" xfId="22" applyNumberFormat="1" applyFont="1" applyFill="1" applyBorder="1" applyAlignment="1" quotePrefix="1">
      <alignment horizontal="right" vertical="top"/>
      <protection/>
    </xf>
    <xf numFmtId="3" fontId="5" fillId="0" borderId="0" xfId="22" applyNumberFormat="1" applyFont="1" applyFill="1" applyBorder="1" applyAlignment="1" quotePrefix="1">
      <alignment horizontal="left" vertical="top"/>
      <protection/>
    </xf>
    <xf numFmtId="3" fontId="15" fillId="0" borderId="0" xfId="22" applyNumberFormat="1" applyFont="1" applyFill="1" applyBorder="1" applyAlignment="1" quotePrefix="1">
      <alignment horizontal="left" vertical="center"/>
      <protection/>
    </xf>
    <xf numFmtId="3" fontId="15" fillId="0" borderId="0" xfId="22" applyNumberFormat="1" applyFont="1" applyFill="1" applyBorder="1" applyAlignment="1">
      <alignment horizontal="left" vertical="center"/>
      <protection/>
    </xf>
    <xf numFmtId="38" fontId="0" fillId="0" borderId="0" xfId="17" applyFont="1" applyFill="1" applyAlignment="1">
      <alignment vertical="center"/>
    </xf>
    <xf numFmtId="3" fontId="0" fillId="0" borderId="0" xfId="22" applyNumberFormat="1" applyFont="1" applyAlignment="1" quotePrefix="1">
      <alignment horizontal="left" vertical="center"/>
      <protection/>
    </xf>
    <xf numFmtId="38" fontId="0" fillId="0" borderId="0" xfId="17" applyFont="1" applyFill="1" applyAlignment="1" quotePrefix="1">
      <alignment horizontal="right" vertical="center"/>
    </xf>
    <xf numFmtId="3" fontId="0" fillId="0" borderId="25" xfId="22" applyNumberFormat="1" applyFont="1" applyBorder="1" applyAlignment="1">
      <alignment horizontal="left" vertical="center"/>
      <protection/>
    </xf>
    <xf numFmtId="3" fontId="0" fillId="0" borderId="23" xfId="22" applyNumberFormat="1" applyFont="1" applyBorder="1" applyAlignment="1">
      <alignment horizontal="right" vertical="center"/>
      <protection/>
    </xf>
    <xf numFmtId="38" fontId="0" fillId="0" borderId="23" xfId="17" applyFont="1" applyFill="1" applyBorder="1" applyAlignment="1">
      <alignment vertical="center"/>
    </xf>
    <xf numFmtId="38" fontId="0" fillId="0" borderId="23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vertical="center"/>
    </xf>
    <xf numFmtId="0" fontId="0" fillId="0" borderId="26" xfId="22" applyFont="1" applyBorder="1" applyAlignment="1" quotePrefix="1">
      <alignment horizontal="left" vertical="center"/>
      <protection/>
    </xf>
    <xf numFmtId="0" fontId="0" fillId="0" borderId="9" xfId="22" applyFont="1" applyBorder="1" applyAlignment="1" quotePrefix="1">
      <alignment horizontal="left" vertical="center"/>
      <protection/>
    </xf>
    <xf numFmtId="0" fontId="0" fillId="0" borderId="31" xfId="22" applyFont="1" applyBorder="1" applyAlignment="1" quotePrefix="1">
      <alignment horizontal="left" vertical="center"/>
      <protection/>
    </xf>
    <xf numFmtId="0" fontId="0" fillId="0" borderId="13" xfId="22" applyFont="1" applyBorder="1" applyAlignment="1">
      <alignment horizontal="right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38" fontId="0" fillId="0" borderId="0" xfId="17" applyFont="1" applyFill="1" applyAlignment="1">
      <alignment horizontal="distributed" vertical="center"/>
    </xf>
    <xf numFmtId="0" fontId="0" fillId="0" borderId="19" xfId="2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3" fontId="0" fillId="0" borderId="24" xfId="22" applyNumberFormat="1" applyFont="1" applyFill="1" applyBorder="1" applyAlignment="1" quotePrefix="1">
      <alignment horizontal="left" vertical="center"/>
      <protection/>
    </xf>
    <xf numFmtId="3" fontId="0" fillId="0" borderId="0" xfId="22" applyNumberFormat="1" applyFont="1" applyFill="1" applyBorder="1" applyAlignment="1">
      <alignment horizontal="centerContinuous" vertical="center"/>
      <protection/>
    </xf>
    <xf numFmtId="3" fontId="0" fillId="0" borderId="0" xfId="22" applyNumberFormat="1" applyFont="1" applyFill="1" applyBorder="1" applyAlignment="1" quotePrefix="1">
      <alignment horizontal="centerContinuous" vertical="center"/>
      <protection/>
    </xf>
    <xf numFmtId="3" fontId="0" fillId="0" borderId="30" xfId="22" applyNumberFormat="1" applyFont="1" applyFill="1" applyBorder="1" applyAlignment="1" quotePrefix="1">
      <alignment horizontal="right" vertical="center"/>
      <protection/>
    </xf>
    <xf numFmtId="3" fontId="0" fillId="0" borderId="0" xfId="22" applyNumberFormat="1" applyFont="1" applyFill="1" applyBorder="1" applyAlignment="1" quotePrefix="1">
      <alignment horizontal="left" vertical="center"/>
      <protection/>
    </xf>
    <xf numFmtId="3" fontId="0" fillId="0" borderId="24" xfId="22" applyNumberFormat="1" applyFont="1" applyFill="1" applyBorder="1" applyAlignment="1" quotePrefix="1">
      <alignment horizontal="right" vertical="center"/>
      <protection/>
    </xf>
    <xf numFmtId="3" fontId="0" fillId="0" borderId="24" xfId="22" applyNumberFormat="1" applyFont="1" applyFill="1" applyBorder="1" applyAlignment="1">
      <alignment horizontal="right" vertical="center"/>
      <protection/>
    </xf>
    <xf numFmtId="3" fontId="0" fillId="0" borderId="0" xfId="22" applyNumberFormat="1" applyFont="1" applyFill="1" applyBorder="1" applyAlignment="1">
      <alignment vertical="center"/>
      <protection/>
    </xf>
    <xf numFmtId="3" fontId="0" fillId="0" borderId="0" xfId="22" applyNumberFormat="1" applyFont="1" applyFill="1" applyBorder="1" applyAlignment="1" quotePrefix="1">
      <alignment horizontal="left" vertical="center"/>
      <protection/>
    </xf>
    <xf numFmtId="38" fontId="0" fillId="0" borderId="0" xfId="17" applyFont="1" applyFill="1" applyAlignment="1">
      <alignment vertical="center"/>
    </xf>
    <xf numFmtId="3" fontId="0" fillId="0" borderId="24" xfId="22" applyNumberFormat="1" applyFont="1" applyFill="1" applyBorder="1" applyAlignment="1">
      <alignment horizontal="right" vertical="center"/>
      <protection/>
    </xf>
    <xf numFmtId="3" fontId="0" fillId="0" borderId="24" xfId="22" applyNumberFormat="1" applyFont="1" applyFill="1" applyBorder="1" applyAlignment="1" quotePrefix="1">
      <alignment horizontal="left" vertical="center"/>
      <protection/>
    </xf>
    <xf numFmtId="3" fontId="0" fillId="0" borderId="0" xfId="22" applyNumberFormat="1" applyFont="1" applyFill="1" applyBorder="1" applyAlignment="1">
      <alignment horizontal="centerContinuous" vertical="center"/>
      <protection/>
    </xf>
    <xf numFmtId="3" fontId="0" fillId="0" borderId="0" xfId="22" applyNumberFormat="1" applyFont="1" applyFill="1" applyBorder="1" applyAlignment="1" quotePrefix="1">
      <alignment horizontal="centerContinuous" vertical="center"/>
      <protection/>
    </xf>
    <xf numFmtId="3" fontId="0" fillId="0" borderId="24" xfId="22" applyNumberFormat="1" applyFont="1" applyFill="1" applyBorder="1" applyAlignment="1" quotePrefix="1">
      <alignment horizontal="right"/>
      <protection/>
    </xf>
    <xf numFmtId="3" fontId="0" fillId="0" borderId="34" xfId="22" applyNumberFormat="1" applyFont="1" applyFill="1" applyBorder="1" applyAlignment="1" quotePrefix="1">
      <alignment horizontal="right" vertical="center"/>
      <protection/>
    </xf>
    <xf numFmtId="0" fontId="9" fillId="0" borderId="12" xfId="23" applyFont="1" applyBorder="1" applyAlignment="1">
      <alignment horizontal="center" vertical="center"/>
      <protection/>
    </xf>
    <xf numFmtId="1" fontId="9" fillId="0" borderId="0" xfId="23" applyNumberFormat="1" applyFont="1" applyAlignment="1">
      <alignment vertical="center"/>
      <protection/>
    </xf>
    <xf numFmtId="0" fontId="9" fillId="0" borderId="25" xfId="23" applyFont="1" applyBorder="1" applyAlignment="1">
      <alignment horizontal="right" vertical="center"/>
      <protection/>
    </xf>
    <xf numFmtId="0" fontId="9" fillId="0" borderId="35" xfId="23" applyFont="1" applyBorder="1" applyAlignment="1">
      <alignment horizontal="center" vertical="center"/>
      <protection/>
    </xf>
    <xf numFmtId="0" fontId="9" fillId="0" borderId="27" xfId="23" applyFont="1" applyBorder="1" applyAlignment="1">
      <alignment horizontal="center" vertical="center"/>
      <protection/>
    </xf>
    <xf numFmtId="0" fontId="9" fillId="0" borderId="28" xfId="23" applyFont="1" applyBorder="1" applyAlignment="1">
      <alignment horizontal="center"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9" fillId="0" borderId="1" xfId="23" applyFont="1" applyBorder="1" applyAlignment="1">
      <alignment vertical="center"/>
      <protection/>
    </xf>
    <xf numFmtId="0" fontId="9" fillId="0" borderId="2" xfId="23" applyFont="1" applyBorder="1" applyAlignment="1">
      <alignment vertical="center"/>
      <protection/>
    </xf>
    <xf numFmtId="0" fontId="9" fillId="0" borderId="16" xfId="23" applyFont="1" applyBorder="1" applyAlignment="1">
      <alignment vertical="center"/>
      <protection/>
    </xf>
    <xf numFmtId="180" fontId="9" fillId="0" borderId="24" xfId="23" applyNumberFormat="1" applyFont="1" applyBorder="1" applyAlignment="1" quotePrefix="1">
      <alignment horizontal="left" vertical="center"/>
      <protection/>
    </xf>
    <xf numFmtId="180" fontId="9" fillId="0" borderId="2" xfId="23" applyNumberFormat="1" applyFont="1" applyBorder="1" applyAlignment="1">
      <alignment vertical="center"/>
      <protection/>
    </xf>
    <xf numFmtId="180" fontId="9" fillId="0" borderId="16" xfId="23" applyNumberFormat="1" applyFont="1" applyBorder="1" applyAlignment="1">
      <alignment vertical="center"/>
      <protection/>
    </xf>
    <xf numFmtId="186" fontId="9" fillId="0" borderId="0" xfId="23" applyNumberFormat="1" applyFont="1" applyAlignment="1">
      <alignment vertical="center"/>
      <protection/>
    </xf>
    <xf numFmtId="186" fontId="9" fillId="0" borderId="24" xfId="23" applyNumberFormat="1" applyFont="1" applyBorder="1" applyAlignment="1" quotePrefix="1">
      <alignment horizontal="left" vertical="center"/>
      <protection/>
    </xf>
    <xf numFmtId="186" fontId="9" fillId="0" borderId="1" xfId="23" applyNumberFormat="1" applyFont="1" applyBorder="1" applyAlignment="1">
      <alignment vertical="center"/>
      <protection/>
    </xf>
    <xf numFmtId="186" fontId="9" fillId="0" borderId="2" xfId="23" applyNumberFormat="1" applyFont="1" applyBorder="1" applyAlignment="1">
      <alignment vertical="center"/>
      <protection/>
    </xf>
    <xf numFmtId="186" fontId="9" fillId="0" borderId="16" xfId="23" applyNumberFormat="1" applyFont="1" applyBorder="1" applyAlignment="1">
      <alignment vertical="center"/>
      <protection/>
    </xf>
    <xf numFmtId="185" fontId="9" fillId="0" borderId="1" xfId="17" applyNumberFormat="1" applyFont="1" applyBorder="1" applyAlignment="1">
      <alignment vertical="center"/>
    </xf>
    <xf numFmtId="185" fontId="9" fillId="0" borderId="2" xfId="17" applyNumberFormat="1" applyFont="1" applyBorder="1" applyAlignment="1">
      <alignment vertical="center"/>
    </xf>
    <xf numFmtId="185" fontId="9" fillId="0" borderId="16" xfId="17" applyNumberFormat="1" applyFont="1" applyBorder="1" applyAlignment="1">
      <alignment vertical="center"/>
    </xf>
    <xf numFmtId="176" fontId="9" fillId="0" borderId="1" xfId="23" applyNumberFormat="1" applyFont="1" applyBorder="1" applyAlignment="1">
      <alignment vertical="center"/>
      <protection/>
    </xf>
    <xf numFmtId="186" fontId="9" fillId="0" borderId="34" xfId="23" applyNumberFormat="1" applyFont="1" applyBorder="1" applyAlignment="1" quotePrefix="1">
      <alignment horizontal="left" vertical="center"/>
      <protection/>
    </xf>
    <xf numFmtId="186" fontId="9" fillId="0" borderId="20" xfId="23" applyNumberFormat="1" applyFont="1" applyBorder="1" applyAlignment="1">
      <alignment vertical="center"/>
      <protection/>
    </xf>
    <xf numFmtId="186" fontId="9" fillId="0" borderId="21" xfId="23" applyNumberFormat="1" applyFont="1" applyBorder="1" applyAlignment="1">
      <alignment vertical="center"/>
      <protection/>
    </xf>
    <xf numFmtId="186" fontId="9" fillId="0" borderId="22" xfId="23" applyNumberFormat="1" applyFont="1" applyBorder="1" applyAlignment="1">
      <alignment vertical="center"/>
      <protection/>
    </xf>
    <xf numFmtId="0" fontId="9" fillId="0" borderId="24" xfId="23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16" xfId="23" applyFont="1" applyBorder="1" applyAlignment="1">
      <alignment horizontal="center" vertical="center"/>
      <protection/>
    </xf>
    <xf numFmtId="180" fontId="9" fillId="0" borderId="0" xfId="23" applyNumberFormat="1" applyFont="1" applyBorder="1" applyAlignment="1" quotePrefix="1">
      <alignment horizontal="centerContinuous" vertical="center"/>
      <protection/>
    </xf>
    <xf numFmtId="186" fontId="9" fillId="0" borderId="0" xfId="23" applyNumberFormat="1" applyFont="1" applyBorder="1" applyAlignment="1" quotePrefix="1">
      <alignment horizontal="distributed" vertical="center"/>
      <protection/>
    </xf>
    <xf numFmtId="186" fontId="9" fillId="0" borderId="0" xfId="23" applyNumberFormat="1" applyFont="1" applyBorder="1" applyAlignment="1" quotePrefix="1">
      <alignment horizontal="center" vertical="center"/>
      <protection/>
    </xf>
    <xf numFmtId="186" fontId="9" fillId="0" borderId="36" xfId="23" applyNumberFormat="1" applyFont="1" applyBorder="1" applyAlignment="1" quotePrefix="1">
      <alignment horizontal="distributed" vertical="center"/>
      <protection/>
    </xf>
    <xf numFmtId="186" fontId="9" fillId="0" borderId="36" xfId="23" applyNumberFormat="1" applyFont="1" applyBorder="1" applyAlignment="1" quotePrefix="1">
      <alignment horizontal="center" vertical="center"/>
      <protection/>
    </xf>
    <xf numFmtId="0" fontId="9" fillId="0" borderId="24" xfId="23" applyFont="1" applyFill="1" applyBorder="1" applyAlignment="1" quotePrefix="1">
      <alignment horizontal="left" vertical="center"/>
      <protection/>
    </xf>
    <xf numFmtId="0" fontId="9" fillId="0" borderId="34" xfId="23" applyFont="1" applyBorder="1" applyAlignment="1" quotePrefix="1">
      <alignment horizontal="left" vertical="center"/>
      <protection/>
    </xf>
    <xf numFmtId="176" fontId="9" fillId="0" borderId="0" xfId="23" applyNumberFormat="1" applyFont="1" applyAlignment="1">
      <alignment horizontal="left" vertical="center"/>
      <protection/>
    </xf>
    <xf numFmtId="176" fontId="9" fillId="0" borderId="25" xfId="23" applyNumberFormat="1" applyFont="1" applyBorder="1" applyAlignment="1">
      <alignment horizontal="left" vertical="center"/>
      <protection/>
    </xf>
    <xf numFmtId="176" fontId="9" fillId="0" borderId="23" xfId="23" applyNumberFormat="1" applyFont="1" applyBorder="1" applyAlignment="1">
      <alignment vertical="center"/>
      <protection/>
    </xf>
    <xf numFmtId="176" fontId="9" fillId="0" borderId="4" xfId="23" applyNumberFormat="1" applyFont="1" applyFill="1" applyBorder="1" applyAlignment="1">
      <alignment horizontal="centerContinuous" vertical="center"/>
      <protection/>
    </xf>
    <xf numFmtId="176" fontId="9" fillId="0" borderId="5" xfId="23" applyNumberFormat="1" applyFont="1" applyFill="1" applyBorder="1" applyAlignment="1">
      <alignment horizontal="centerContinuous" vertical="center"/>
      <protection/>
    </xf>
    <xf numFmtId="176" fontId="9" fillId="0" borderId="5" xfId="23" applyNumberFormat="1" applyFont="1" applyBorder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centerContinuous" vertical="center"/>
      <protection/>
    </xf>
    <xf numFmtId="176" fontId="9" fillId="0" borderId="4" xfId="23" applyNumberFormat="1" applyFont="1" applyBorder="1" applyAlignment="1">
      <alignment horizontal="centerContinuous" vertical="center"/>
      <protection/>
    </xf>
    <xf numFmtId="176" fontId="9" fillId="0" borderId="7" xfId="23" applyNumberFormat="1" applyFont="1" applyBorder="1" applyAlignment="1">
      <alignment horizontal="centerContinuous" vertical="center"/>
      <protection/>
    </xf>
    <xf numFmtId="176" fontId="9" fillId="0" borderId="8" xfId="23" applyNumberFormat="1" applyFont="1" applyFill="1" applyBorder="1" applyAlignment="1">
      <alignment horizontal="centerContinuous" vertical="center"/>
      <protection/>
    </xf>
    <xf numFmtId="176" fontId="9" fillId="0" borderId="9" xfId="23" applyNumberFormat="1" applyFont="1" applyFill="1" applyBorder="1" applyAlignment="1">
      <alignment horizontal="centerContinuous" vertical="center"/>
      <protection/>
    </xf>
    <xf numFmtId="176" fontId="9" fillId="0" borderId="8" xfId="23" applyNumberFormat="1" applyFont="1" applyBorder="1" applyAlignment="1">
      <alignment horizontal="centerContinuous" vertical="center"/>
      <protection/>
    </xf>
    <xf numFmtId="176" fontId="9" fillId="0" borderId="9" xfId="23" applyNumberFormat="1" applyFont="1" applyBorder="1" applyAlignment="1">
      <alignment horizontal="centerContinuous" vertical="center"/>
      <protection/>
    </xf>
    <xf numFmtId="176" fontId="9" fillId="0" borderId="9" xfId="23" applyNumberFormat="1" applyFont="1" applyBorder="1" applyAlignment="1">
      <alignment vertical="center"/>
      <protection/>
    </xf>
    <xf numFmtId="176" fontId="9" fillId="0" borderId="1" xfId="23" applyNumberFormat="1" applyFont="1" applyFill="1" applyBorder="1" applyAlignment="1">
      <alignment vertical="center"/>
      <protection/>
    </xf>
    <xf numFmtId="176" fontId="9" fillId="0" borderId="8" xfId="23" applyNumberFormat="1" applyFont="1" applyFill="1" applyBorder="1" applyAlignment="1">
      <alignment vertical="center"/>
      <protection/>
    </xf>
    <xf numFmtId="3" fontId="9" fillId="0" borderId="1" xfId="23" applyNumberFormat="1" applyFont="1" applyFill="1" applyBorder="1" applyAlignment="1">
      <alignment vertical="center"/>
      <protection/>
    </xf>
    <xf numFmtId="3" fontId="9" fillId="0" borderId="8" xfId="23" applyNumberFormat="1" applyFont="1" applyFill="1" applyBorder="1" applyAlignment="1">
      <alignment vertical="center"/>
      <protection/>
    </xf>
    <xf numFmtId="176" fontId="9" fillId="0" borderId="20" xfId="23" applyNumberFormat="1" applyFont="1" applyFill="1" applyBorder="1" applyAlignment="1">
      <alignment vertical="center"/>
      <protection/>
    </xf>
    <xf numFmtId="176" fontId="9" fillId="0" borderId="26" xfId="23" applyNumberFormat="1" applyFont="1" applyBorder="1" applyAlignment="1" quotePrefix="1">
      <alignment horizontal="left" vertical="center"/>
      <protection/>
    </xf>
    <xf numFmtId="176" fontId="9" fillId="0" borderId="23" xfId="23" applyNumberFormat="1" applyFont="1" applyBorder="1" applyAlignment="1" quotePrefix="1">
      <alignment horizontal="right" vertical="center"/>
      <protection/>
    </xf>
    <xf numFmtId="176" fontId="9" fillId="0" borderId="9" xfId="23" applyNumberFormat="1" applyFont="1" applyBorder="1" applyAlignment="1" quotePrefix="1">
      <alignment horizontal="right" vertical="center"/>
      <protection/>
    </xf>
    <xf numFmtId="176" fontId="9" fillId="0" borderId="13" xfId="23" applyNumberFormat="1" applyFont="1" applyBorder="1" applyAlignment="1" quotePrefix="1">
      <alignment horizontal="right" vertical="center"/>
      <protection/>
    </xf>
    <xf numFmtId="0" fontId="9" fillId="0" borderId="4" xfId="23" applyFont="1" applyBorder="1" applyAlignment="1">
      <alignment horizontal="centerContinuous" vertical="center"/>
      <protection/>
    </xf>
    <xf numFmtId="0" fontId="9" fillId="0" borderId="6" xfId="23" applyFont="1" applyBorder="1" applyAlignment="1">
      <alignment horizontal="centerContinuous" vertical="center"/>
      <protection/>
    </xf>
    <xf numFmtId="0" fontId="9" fillId="0" borderId="24" xfId="23" applyFont="1" applyBorder="1" applyAlignment="1">
      <alignment horizontal="left" vertical="center"/>
      <protection/>
    </xf>
    <xf numFmtId="0" fontId="10" fillId="0" borderId="8" xfId="23" applyFont="1" applyBorder="1" applyAlignment="1">
      <alignment horizontal="centerContinuous" vertical="center"/>
      <protection/>
    </xf>
    <xf numFmtId="0" fontId="9" fillId="0" borderId="8" xfId="23" applyFont="1" applyBorder="1" applyAlignment="1">
      <alignment horizontal="distributed" vertical="center"/>
      <protection/>
    </xf>
    <xf numFmtId="0" fontId="9" fillId="0" borderId="18" xfId="23" applyFont="1" applyBorder="1" applyAlignment="1">
      <alignment horizontal="distributed" vertical="center"/>
      <protection/>
    </xf>
    <xf numFmtId="0" fontId="9" fillId="0" borderId="17" xfId="23" applyFont="1" applyBorder="1" applyAlignment="1">
      <alignment horizontal="distributed" vertical="center"/>
      <protection/>
    </xf>
    <xf numFmtId="3" fontId="9" fillId="0" borderId="1" xfId="23" applyNumberFormat="1" applyFont="1" applyFill="1" applyBorder="1" applyAlignment="1">
      <alignment horizontal="right" vertical="center"/>
      <protection/>
    </xf>
    <xf numFmtId="3" fontId="9" fillId="0" borderId="2" xfId="23" applyNumberFormat="1" applyFont="1" applyFill="1" applyBorder="1" applyAlignment="1">
      <alignment vertical="center"/>
      <protection/>
    </xf>
    <xf numFmtId="176" fontId="9" fillId="0" borderId="16" xfId="23" applyNumberFormat="1" applyFont="1" applyFill="1" applyBorder="1" applyAlignment="1">
      <alignment horizontal="right"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24" xfId="23" applyFont="1" applyFill="1" applyBorder="1" applyAlignment="1" quotePrefix="1">
      <alignment horizontal="center" vertical="center"/>
      <protection/>
    </xf>
    <xf numFmtId="0" fontId="10" fillId="0" borderId="24" xfId="23" applyFont="1" applyFill="1" applyBorder="1" applyAlignment="1">
      <alignment horizontal="left" vertical="center"/>
      <protection/>
    </xf>
    <xf numFmtId="0" fontId="10" fillId="0" borderId="0" xfId="23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12" fillId="0" borderId="0" xfId="23" applyFont="1" applyAlignment="1">
      <alignment vertical="center"/>
      <protection/>
    </xf>
    <xf numFmtId="0" fontId="12" fillId="0" borderId="0" xfId="23" applyFont="1" applyAlignment="1" quotePrefix="1">
      <alignment horizontal="left" vertical="center"/>
      <protection/>
    </xf>
    <xf numFmtId="0" fontId="12" fillId="0" borderId="0" xfId="21" applyFont="1" applyFill="1" applyBorder="1" applyAlignment="1" applyProtection="1">
      <alignment horizontal="left" vertical="center"/>
      <protection/>
    </xf>
    <xf numFmtId="3" fontId="6" fillId="0" borderId="0" xfId="22" applyNumberFormat="1" applyFont="1" applyAlignment="1" quotePrefix="1">
      <alignment horizontal="left" vertical="center"/>
      <protection/>
    </xf>
    <xf numFmtId="176" fontId="12" fillId="0" borderId="0" xfId="23" applyNumberFormat="1" applyFont="1" applyAlignment="1" quotePrefix="1">
      <alignment horizontal="left" vertical="center"/>
      <protection/>
    </xf>
    <xf numFmtId="0" fontId="0" fillId="0" borderId="12" xfId="21" applyFont="1" applyFill="1" applyBorder="1" applyAlignment="1" quotePrefix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vertical="center"/>
      <protection/>
    </xf>
    <xf numFmtId="3" fontId="0" fillId="0" borderId="29" xfId="22" applyNumberFormat="1" applyFont="1" applyBorder="1" applyAlignment="1" quotePrefix="1">
      <alignment horizontal="right" vertical="center"/>
      <protection/>
    </xf>
    <xf numFmtId="3" fontId="0" fillId="0" borderId="30" xfId="22" applyNumberFormat="1" applyFont="1" applyFill="1" applyBorder="1" applyAlignment="1">
      <alignment horizontal="right" vertical="center"/>
      <protection/>
    </xf>
    <xf numFmtId="3" fontId="4" fillId="0" borderId="30" xfId="22" applyNumberFormat="1" applyFont="1" applyFill="1" applyBorder="1" applyAlignment="1" quotePrefix="1">
      <alignment horizontal="right" vertical="center"/>
      <protection/>
    </xf>
    <xf numFmtId="3" fontId="0" fillId="0" borderId="30" xfId="22" applyNumberFormat="1" applyFont="1" applyFill="1" applyBorder="1" applyAlignment="1">
      <alignment horizontal="right" vertical="center"/>
      <protection/>
    </xf>
    <xf numFmtId="3" fontId="5" fillId="0" borderId="30" xfId="22" applyNumberFormat="1" applyFont="1" applyFill="1" applyBorder="1" applyAlignment="1">
      <alignment horizontal="right" vertical="top"/>
      <protection/>
    </xf>
    <xf numFmtId="3" fontId="15" fillId="0" borderId="30" xfId="22" applyNumberFormat="1" applyFont="1" applyFill="1" applyBorder="1" applyAlignment="1">
      <alignment horizontal="right" vertical="center"/>
      <protection/>
    </xf>
    <xf numFmtId="3" fontId="0" fillId="0" borderId="30" xfId="22" applyNumberFormat="1" applyFont="1" applyFill="1" applyBorder="1" applyAlignment="1" quotePrefix="1">
      <alignment horizontal="center" vertical="center"/>
      <protection/>
    </xf>
    <xf numFmtId="0" fontId="9" fillId="0" borderId="31" xfId="23" applyFont="1" applyBorder="1" applyAlignment="1" quotePrefix="1">
      <alignment horizontal="right" vertical="center"/>
      <protection/>
    </xf>
    <xf numFmtId="0" fontId="9" fillId="0" borderId="0" xfId="23" applyFont="1" applyFill="1" applyBorder="1" applyAlignment="1">
      <alignment horizontal="right" vertical="center"/>
      <protection/>
    </xf>
    <xf numFmtId="0" fontId="9" fillId="0" borderId="38" xfId="23" applyFont="1" applyBorder="1" applyAlignment="1" quotePrefix="1">
      <alignment horizontal="center" vertical="center"/>
      <protection/>
    </xf>
    <xf numFmtId="38" fontId="9" fillId="0" borderId="14" xfId="17" applyFont="1" applyBorder="1" applyAlignment="1">
      <alignment horizontal="right" vertical="center"/>
    </xf>
    <xf numFmtId="0" fontId="12" fillId="0" borderId="0" xfId="21" applyFont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3" applyFont="1" applyAlignment="1">
      <alignment vertical="center"/>
      <protection/>
    </xf>
    <xf numFmtId="3" fontId="9" fillId="0" borderId="8" xfId="23" applyNumberFormat="1" applyFont="1" applyFill="1" applyBorder="1" applyAlignment="1" quotePrefix="1">
      <alignment horizontal="center" vertical="center"/>
      <protection/>
    </xf>
    <xf numFmtId="176" fontId="10" fillId="0" borderId="0" xfId="23" applyNumberFormat="1" applyFont="1" applyAlignment="1">
      <alignment vertical="center"/>
      <protection/>
    </xf>
    <xf numFmtId="0" fontId="10" fillId="0" borderId="16" xfId="23" applyFont="1" applyBorder="1" applyAlignment="1">
      <alignment horizontal="distributed" vertical="center"/>
      <protection/>
    </xf>
    <xf numFmtId="0" fontId="10" fillId="0" borderId="19" xfId="23" applyFont="1" applyBorder="1" applyAlignment="1">
      <alignment horizontal="distributed" vertical="center"/>
      <protection/>
    </xf>
    <xf numFmtId="38" fontId="15" fillId="0" borderId="0" xfId="17" applyFont="1" applyFill="1" applyAlignment="1">
      <alignment vertical="center"/>
    </xf>
    <xf numFmtId="0" fontId="9" fillId="0" borderId="11" xfId="23" applyFont="1" applyBorder="1" applyAlignment="1">
      <alignment horizontal="center" vertical="center"/>
      <protection/>
    </xf>
    <xf numFmtId="188" fontId="9" fillId="0" borderId="19" xfId="23" applyNumberFormat="1" applyFont="1" applyBorder="1" applyAlignment="1">
      <alignment vertical="center"/>
      <protection/>
    </xf>
    <xf numFmtId="188" fontId="9" fillId="0" borderId="2" xfId="23" applyNumberFormat="1" applyFont="1" applyBorder="1" applyAlignment="1">
      <alignment vertical="center"/>
      <protection/>
    </xf>
    <xf numFmtId="188" fontId="9" fillId="0" borderId="2" xfId="23" applyNumberFormat="1" applyFont="1" applyBorder="1" applyAlignment="1">
      <alignment horizontal="right" vertical="center"/>
      <protection/>
    </xf>
    <xf numFmtId="188" fontId="9" fillId="0" borderId="3" xfId="23" applyNumberFormat="1" applyFont="1" applyBorder="1" applyAlignment="1">
      <alignment horizontal="right" vertical="center"/>
      <protection/>
    </xf>
    <xf numFmtId="188" fontId="9" fillId="0" borderId="17" xfId="23" applyNumberFormat="1" applyFont="1" applyBorder="1" applyAlignment="1">
      <alignment vertical="center"/>
      <protection/>
    </xf>
    <xf numFmtId="189" fontId="9" fillId="0" borderId="2" xfId="23" applyNumberFormat="1" applyFont="1" applyFill="1" applyBorder="1" applyAlignment="1">
      <alignment vertical="center"/>
      <protection/>
    </xf>
    <xf numFmtId="189" fontId="9" fillId="0" borderId="19" xfId="23" applyNumberFormat="1" applyFont="1" applyFill="1" applyBorder="1" applyAlignment="1">
      <alignment horizontal="right" vertical="center"/>
      <protection/>
    </xf>
    <xf numFmtId="189" fontId="9" fillId="0" borderId="2" xfId="23" applyNumberFormat="1" applyFont="1" applyFill="1" applyBorder="1" applyAlignment="1">
      <alignment horizontal="right" vertical="center"/>
      <protection/>
    </xf>
    <xf numFmtId="189" fontId="9" fillId="0" borderId="2" xfId="23" applyNumberFormat="1" applyFont="1" applyBorder="1" applyAlignment="1">
      <alignment horizontal="right" vertical="center"/>
      <protection/>
    </xf>
    <xf numFmtId="189" fontId="9" fillId="0" borderId="1" xfId="23" applyNumberFormat="1" applyFont="1" applyBorder="1" applyAlignment="1">
      <alignment horizontal="right" vertical="center"/>
      <protection/>
    </xf>
    <xf numFmtId="189" fontId="9" fillId="0" borderId="3" xfId="23" applyNumberFormat="1" applyFont="1" applyBorder="1" applyAlignment="1">
      <alignment horizontal="right" vertical="center"/>
      <protection/>
    </xf>
    <xf numFmtId="189" fontId="9" fillId="0" borderId="2" xfId="23" applyNumberFormat="1" applyFont="1" applyBorder="1" applyAlignment="1">
      <alignment vertical="center"/>
      <protection/>
    </xf>
    <xf numFmtId="189" fontId="9" fillId="0" borderId="21" xfId="23" applyNumberFormat="1" applyFont="1" applyBorder="1" applyAlignment="1">
      <alignment vertical="center"/>
      <protection/>
    </xf>
    <xf numFmtId="188" fontId="9" fillId="0" borderId="1" xfId="23" applyNumberFormat="1" applyFont="1" applyBorder="1" applyAlignment="1">
      <alignment horizontal="right" vertical="center"/>
      <protection/>
    </xf>
    <xf numFmtId="188" fontId="9" fillId="0" borderId="8" xfId="23" applyNumberFormat="1" applyFont="1" applyBorder="1" applyAlignment="1">
      <alignment horizontal="right" vertical="center"/>
      <protection/>
    </xf>
    <xf numFmtId="188" fontId="9" fillId="0" borderId="17" xfId="23" applyNumberFormat="1" applyFont="1" applyBorder="1" applyAlignment="1">
      <alignment horizontal="right" vertical="center"/>
      <protection/>
    </xf>
    <xf numFmtId="189" fontId="9" fillId="0" borderId="37" xfId="23" applyNumberFormat="1" applyFont="1" applyFill="1" applyBorder="1" applyAlignment="1">
      <alignment horizontal="right" vertical="center"/>
      <protection/>
    </xf>
    <xf numFmtId="189" fontId="9" fillId="0" borderId="39" xfId="23" applyNumberFormat="1" applyFont="1" applyFill="1" applyBorder="1" applyAlignment="1">
      <alignment horizontal="right" vertical="center"/>
      <protection/>
    </xf>
    <xf numFmtId="189" fontId="9" fillId="0" borderId="1" xfId="23" applyNumberFormat="1" applyFont="1" applyFill="1" applyBorder="1" applyAlignment="1">
      <alignment horizontal="right" vertical="center"/>
      <protection/>
    </xf>
    <xf numFmtId="189" fontId="9" fillId="0" borderId="30" xfId="23" applyNumberFormat="1" applyFont="1" applyBorder="1" applyAlignment="1">
      <alignment horizontal="right" vertical="center"/>
      <protection/>
    </xf>
    <xf numFmtId="189" fontId="9" fillId="0" borderId="40" xfId="23" applyNumberFormat="1" applyFont="1" applyBorder="1" applyAlignment="1">
      <alignment horizontal="right" vertical="center"/>
      <protection/>
    </xf>
    <xf numFmtId="189" fontId="9" fillId="0" borderId="41" xfId="23" applyNumberFormat="1" applyFont="1" applyBorder="1" applyAlignment="1">
      <alignment horizontal="right" vertical="center"/>
      <protection/>
    </xf>
    <xf numFmtId="188" fontId="9" fillId="0" borderId="2" xfId="17" applyNumberFormat="1" applyFont="1" applyBorder="1" applyAlignment="1">
      <alignment horizontal="right" vertical="center"/>
    </xf>
    <xf numFmtId="0" fontId="9" fillId="2" borderId="0" xfId="23" applyFont="1" applyFill="1" applyAlignment="1">
      <alignment vertical="center"/>
      <protection/>
    </xf>
    <xf numFmtId="188" fontId="9" fillId="0" borderId="30" xfId="17" applyNumberFormat="1" applyFont="1" applyBorder="1" applyAlignment="1">
      <alignment vertical="center"/>
    </xf>
    <xf numFmtId="188" fontId="9" fillId="0" borderId="2" xfId="17" applyNumberFormat="1" applyFont="1" applyBorder="1" applyAlignment="1">
      <alignment vertical="center"/>
    </xf>
    <xf numFmtId="188" fontId="9" fillId="0" borderId="1" xfId="17" applyNumberFormat="1" applyFont="1" applyBorder="1" applyAlignment="1">
      <alignment vertical="center"/>
    </xf>
    <xf numFmtId="188" fontId="9" fillId="0" borderId="30" xfId="17" applyNumberFormat="1" applyFont="1" applyBorder="1" applyAlignment="1">
      <alignment horizontal="right" vertical="center"/>
    </xf>
    <xf numFmtId="0" fontId="9" fillId="2" borderId="0" xfId="21" applyFont="1" applyFill="1" applyAlignment="1">
      <alignment vertical="center"/>
      <protection/>
    </xf>
    <xf numFmtId="190" fontId="9" fillId="0" borderId="1" xfId="0" applyNumberFormat="1" applyFont="1" applyFill="1" applyBorder="1" applyAlignment="1" applyProtection="1">
      <alignment vertical="center"/>
      <protection locked="0"/>
    </xf>
    <xf numFmtId="38" fontId="9" fillId="0" borderId="0" xfId="17" applyFont="1" applyFill="1" applyAlignment="1">
      <alignment vertical="center"/>
    </xf>
    <xf numFmtId="190" fontId="9" fillId="0" borderId="20" xfId="23" applyNumberFormat="1" applyFont="1" applyBorder="1" applyAlignment="1">
      <alignment horizontal="right" vertical="center"/>
      <protection/>
    </xf>
    <xf numFmtId="190" fontId="9" fillId="0" borderId="21" xfId="23" applyNumberFormat="1" applyFont="1" applyBorder="1" applyAlignment="1">
      <alignment horizontal="right" vertical="center"/>
      <protection/>
    </xf>
    <xf numFmtId="189" fontId="9" fillId="0" borderId="1" xfId="23" applyNumberFormat="1" applyFont="1" applyFill="1" applyBorder="1" applyAlignment="1">
      <alignment vertical="center"/>
      <protection/>
    </xf>
    <xf numFmtId="189" fontId="9" fillId="0" borderId="8" xfId="23" applyNumberFormat="1" applyFont="1" applyFill="1" applyBorder="1" applyAlignment="1">
      <alignment vertical="center"/>
      <protection/>
    </xf>
    <xf numFmtId="176" fontId="9" fillId="0" borderId="16" xfId="23" applyNumberFormat="1" applyFont="1" applyFill="1" applyBorder="1" applyAlignment="1">
      <alignment vertical="center"/>
      <protection/>
    </xf>
    <xf numFmtId="3" fontId="9" fillId="0" borderId="0" xfId="23" applyNumberFormat="1" applyFont="1" applyFill="1" applyBorder="1" applyAlignment="1">
      <alignment vertical="center"/>
      <protection/>
    </xf>
    <xf numFmtId="176" fontId="9" fillId="0" borderId="13" xfId="23" applyNumberFormat="1" applyFont="1" applyFill="1" applyBorder="1" applyAlignment="1">
      <alignment horizontal="centerContinuous" vertical="center"/>
      <protection/>
    </xf>
    <xf numFmtId="176" fontId="9" fillId="0" borderId="24" xfId="23" applyNumberFormat="1" applyFont="1" applyFill="1" applyBorder="1" applyAlignment="1">
      <alignment horizontal="left" vertical="center"/>
      <protection/>
    </xf>
    <xf numFmtId="176" fontId="9" fillId="0" borderId="0" xfId="23" applyNumberFormat="1" applyFont="1" applyFill="1" applyBorder="1" applyAlignment="1">
      <alignment vertical="center"/>
      <protection/>
    </xf>
    <xf numFmtId="176" fontId="9" fillId="0" borderId="13" xfId="23" applyNumberFormat="1" applyFont="1" applyFill="1" applyBorder="1" applyAlignment="1" quotePrefix="1">
      <alignment horizontal="right" vertical="center"/>
      <protection/>
    </xf>
    <xf numFmtId="176" fontId="9" fillId="0" borderId="2" xfId="23" applyNumberFormat="1" applyFont="1" applyFill="1" applyBorder="1" applyAlignment="1">
      <alignment vertical="center"/>
      <protection/>
    </xf>
    <xf numFmtId="176" fontId="9" fillId="0" borderId="26" xfId="23" applyNumberFormat="1" applyFont="1" applyFill="1" applyBorder="1" applyAlignment="1" quotePrefix="1">
      <alignment horizontal="left" vertical="center"/>
      <protection/>
    </xf>
    <xf numFmtId="176" fontId="9" fillId="0" borderId="9" xfId="23" applyNumberFormat="1" applyFont="1" applyFill="1" applyBorder="1" applyAlignment="1">
      <alignment vertical="center"/>
      <protection/>
    </xf>
    <xf numFmtId="176" fontId="9" fillId="0" borderId="9" xfId="23" applyNumberFormat="1" applyFont="1" applyFill="1" applyBorder="1" applyAlignment="1" quotePrefix="1">
      <alignment horizontal="right" vertical="center"/>
      <protection/>
    </xf>
    <xf numFmtId="176" fontId="9" fillId="2" borderId="0" xfId="23" applyNumberFormat="1" applyFont="1" applyFill="1" applyAlignment="1">
      <alignment vertical="center"/>
      <protection/>
    </xf>
    <xf numFmtId="176" fontId="9" fillId="0" borderId="0" xfId="23" applyNumberFormat="1" applyFont="1" applyFill="1" applyAlignment="1">
      <alignment vertical="center"/>
      <protection/>
    </xf>
    <xf numFmtId="0" fontId="12" fillId="0" borderId="0" xfId="21" applyFill="1" applyAlignment="1">
      <alignment vertical="center"/>
      <protection/>
    </xf>
    <xf numFmtId="0" fontId="9" fillId="0" borderId="8" xfId="23" applyFont="1" applyBorder="1" applyAlignment="1">
      <alignment horizontal="center" vertical="center" wrapText="1"/>
      <protection/>
    </xf>
    <xf numFmtId="0" fontId="15" fillId="0" borderId="11" xfId="21" applyFont="1" applyFill="1" applyBorder="1" applyAlignment="1">
      <alignment horizontal="center" vertical="center" wrapText="1"/>
      <protection/>
    </xf>
    <xf numFmtId="0" fontId="21" fillId="3" borderId="0" xfId="21" applyFont="1" applyFill="1" applyAlignment="1">
      <alignment vertical="center"/>
      <protection/>
    </xf>
    <xf numFmtId="189" fontId="9" fillId="0" borderId="17" xfId="23" applyNumberFormat="1" applyFont="1" applyFill="1" applyBorder="1" applyAlignment="1">
      <alignment vertical="center"/>
      <protection/>
    </xf>
    <xf numFmtId="3" fontId="0" fillId="0" borderId="42" xfId="22" applyNumberFormat="1" applyFont="1" applyFill="1" applyBorder="1" applyAlignment="1" quotePrefix="1">
      <alignment horizontal="right" vertical="center"/>
      <protection/>
    </xf>
    <xf numFmtId="0" fontId="9" fillId="0" borderId="24" xfId="23" applyFont="1" applyFill="1" applyBorder="1" applyAlignment="1">
      <alignment vertical="center"/>
      <protection/>
    </xf>
    <xf numFmtId="0" fontId="9" fillId="0" borderId="0" xfId="23" applyFont="1" applyFill="1" applyBorder="1" applyAlignment="1" quotePrefix="1">
      <alignment horizontal="right" vertical="center"/>
      <protection/>
    </xf>
    <xf numFmtId="0" fontId="9" fillId="0" borderId="0" xfId="23" applyFont="1" applyFill="1" applyBorder="1" applyAlignment="1" quotePrefix="1">
      <alignment horizontal="distributed" vertical="center"/>
      <protection/>
    </xf>
    <xf numFmtId="0" fontId="10" fillId="0" borderId="0" xfId="23" applyFont="1" applyFill="1" applyBorder="1" applyAlignment="1" quotePrefix="1">
      <alignment horizontal="distributed" vertical="center"/>
      <protection/>
    </xf>
    <xf numFmtId="0" fontId="9" fillId="0" borderId="3" xfId="23" applyFont="1" applyFill="1" applyBorder="1" applyAlignment="1">
      <alignment vertical="center"/>
      <protection/>
    </xf>
    <xf numFmtId="38" fontId="9" fillId="0" borderId="16" xfId="17" applyFont="1" applyFill="1" applyBorder="1" applyAlignment="1">
      <alignment horizontal="right" vertical="center"/>
    </xf>
    <xf numFmtId="38" fontId="9" fillId="0" borderId="18" xfId="17" applyFont="1" applyFill="1" applyBorder="1" applyAlignment="1">
      <alignment horizontal="right" vertical="center"/>
    </xf>
    <xf numFmtId="0" fontId="9" fillId="0" borderId="0" xfId="21" applyFont="1" applyFill="1" applyAlignment="1">
      <alignment vertical="center"/>
      <protection/>
    </xf>
    <xf numFmtId="57" fontId="9" fillId="0" borderId="16" xfId="21" applyNumberFormat="1" applyFont="1" applyFill="1" applyBorder="1" applyAlignment="1">
      <alignment horizontal="right" vertical="center"/>
      <protection/>
    </xf>
    <xf numFmtId="0" fontId="9" fillId="0" borderId="16" xfId="21" applyNumberFormat="1" applyFont="1" applyFill="1" applyBorder="1" applyAlignment="1">
      <alignment vertical="center"/>
      <protection/>
    </xf>
    <xf numFmtId="188" fontId="9" fillId="0" borderId="16" xfId="17" applyNumberFormat="1" applyFont="1" applyFill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183" fontId="9" fillId="0" borderId="16" xfId="17" applyNumberFormat="1" applyFont="1" applyFill="1" applyBorder="1" applyAlignment="1">
      <alignment vertical="center"/>
    </xf>
    <xf numFmtId="183" fontId="9" fillId="0" borderId="22" xfId="17" applyNumberFormat="1" applyFont="1" applyFill="1" applyBorder="1" applyAlignment="1">
      <alignment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 quotePrefix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38" fontId="9" fillId="0" borderId="2" xfId="17" applyFont="1" applyFill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38" fontId="9" fillId="0" borderId="2" xfId="17" applyNumberFormat="1" applyFont="1" applyFill="1" applyBorder="1" applyAlignment="1">
      <alignment vertical="center"/>
    </xf>
    <xf numFmtId="0" fontId="9" fillId="0" borderId="34" xfId="21" applyFont="1" applyFill="1" applyBorder="1" applyAlignment="1">
      <alignment horizontal="right" vertical="center"/>
      <protection/>
    </xf>
    <xf numFmtId="0" fontId="9" fillId="0" borderId="36" xfId="21" applyFont="1" applyFill="1" applyBorder="1" applyAlignment="1">
      <alignment horizontal="centerContinuous" vertical="center"/>
      <protection/>
    </xf>
    <xf numFmtId="0" fontId="9" fillId="0" borderId="40" xfId="21" applyFont="1" applyFill="1" applyBorder="1" applyAlignment="1">
      <alignment horizontal="centerContinuous" vertical="center"/>
      <protection/>
    </xf>
    <xf numFmtId="183" fontId="9" fillId="0" borderId="40" xfId="17" applyNumberFormat="1" applyFont="1" applyFill="1" applyBorder="1" applyAlignment="1">
      <alignment vertical="center"/>
    </xf>
    <xf numFmtId="183" fontId="9" fillId="0" borderId="21" xfId="17" applyNumberFormat="1" applyFont="1" applyFill="1" applyBorder="1" applyAlignment="1">
      <alignment vertical="center"/>
    </xf>
    <xf numFmtId="183" fontId="9" fillId="0" borderId="20" xfId="17" applyNumberFormat="1" applyFont="1" applyFill="1" applyBorder="1" applyAlignment="1">
      <alignment vertical="center"/>
    </xf>
    <xf numFmtId="190" fontId="9" fillId="0" borderId="1" xfId="0" applyNumberFormat="1" applyFont="1" applyFill="1" applyBorder="1" applyAlignment="1" applyProtection="1">
      <alignment vertical="center"/>
      <protection/>
    </xf>
    <xf numFmtId="189" fontId="9" fillId="0" borderId="1" xfId="21" applyNumberFormat="1" applyFont="1" applyFill="1" applyBorder="1" applyAlignment="1" applyProtection="1">
      <alignment vertical="center"/>
      <protection/>
    </xf>
    <xf numFmtId="189" fontId="9" fillId="0" borderId="2" xfId="21" applyNumberFormat="1" applyFont="1" applyFill="1" applyBorder="1" applyAlignment="1" applyProtection="1">
      <alignment vertical="center"/>
      <protection/>
    </xf>
    <xf numFmtId="182" fontId="9" fillId="0" borderId="1" xfId="21" applyNumberFormat="1" applyFont="1" applyFill="1" applyBorder="1" applyAlignment="1" applyProtection="1">
      <alignment vertical="center"/>
      <protection/>
    </xf>
    <xf numFmtId="190" fontId="9" fillId="0" borderId="1" xfId="21" applyNumberFormat="1" applyFont="1" applyFill="1" applyBorder="1" applyAlignment="1" applyProtection="1">
      <alignment vertical="center"/>
      <protection/>
    </xf>
    <xf numFmtId="190" fontId="9" fillId="0" borderId="1" xfId="0" applyNumberFormat="1" applyFont="1" applyFill="1" applyBorder="1" applyAlignment="1" applyProtection="1">
      <alignment horizontal="right" vertical="center"/>
      <protection locked="0"/>
    </xf>
    <xf numFmtId="189" fontId="9" fillId="0" borderId="2" xfId="21" applyNumberFormat="1" applyFont="1" applyFill="1" applyBorder="1" applyAlignment="1" applyProtection="1">
      <alignment horizontal="right" vertical="center"/>
      <protection/>
    </xf>
    <xf numFmtId="190" fontId="9" fillId="0" borderId="8" xfId="0" applyNumberFormat="1" applyFont="1" applyFill="1" applyBorder="1" applyAlignment="1" applyProtection="1">
      <alignment vertical="center"/>
      <protection/>
    </xf>
    <xf numFmtId="189" fontId="9" fillId="0" borderId="17" xfId="21" applyNumberFormat="1" applyFont="1" applyFill="1" applyBorder="1" applyAlignment="1" applyProtection="1">
      <alignment vertical="center"/>
      <protection/>
    </xf>
    <xf numFmtId="190" fontId="9" fillId="0" borderId="1" xfId="21" applyNumberFormat="1" applyFont="1" applyFill="1" applyBorder="1" applyAlignment="1" applyProtection="1">
      <alignment horizontal="right" vertical="center"/>
      <protection/>
    </xf>
    <xf numFmtId="189" fontId="9" fillId="0" borderId="1" xfId="21" applyNumberFormat="1" applyFont="1" applyFill="1" applyBorder="1" applyAlignment="1" applyProtection="1">
      <alignment horizontal="right" vertical="center"/>
      <protection/>
    </xf>
    <xf numFmtId="189" fontId="9" fillId="0" borderId="19" xfId="21" applyNumberFormat="1" applyFont="1" applyFill="1" applyBorder="1" applyAlignment="1" applyProtection="1">
      <alignment horizontal="right" vertical="center"/>
      <protection/>
    </xf>
    <xf numFmtId="190" fontId="9" fillId="0" borderId="8" xfId="0" applyNumberFormat="1" applyFont="1" applyFill="1" applyBorder="1" applyAlignment="1">
      <alignment vertical="center"/>
    </xf>
    <xf numFmtId="190" fontId="9" fillId="0" borderId="8" xfId="21" applyNumberFormat="1" applyFont="1" applyFill="1" applyBorder="1" applyAlignment="1">
      <alignment vertical="center"/>
      <protection/>
    </xf>
    <xf numFmtId="189" fontId="9" fillId="0" borderId="1" xfId="0" applyNumberFormat="1" applyFont="1" applyFill="1" applyBorder="1" applyAlignment="1" applyProtection="1">
      <alignment vertical="center"/>
      <protection/>
    </xf>
    <xf numFmtId="0" fontId="9" fillId="0" borderId="25" xfId="21" applyFont="1" applyFill="1" applyBorder="1" applyAlignment="1" applyProtection="1" quotePrefix="1">
      <alignment horizontal="left" vertical="center"/>
      <protection/>
    </xf>
    <xf numFmtId="0" fontId="9" fillId="0" borderId="23" xfId="21" applyFont="1" applyFill="1" applyBorder="1" applyAlignment="1" applyProtection="1" quotePrefix="1">
      <alignment horizontal="left" vertical="center"/>
      <protection/>
    </xf>
    <xf numFmtId="0" fontId="9" fillId="0" borderId="23" xfId="21" applyFont="1" applyFill="1" applyBorder="1" applyAlignment="1" applyProtection="1">
      <alignment horizontal="right"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6" xfId="21" applyFont="1" applyFill="1" applyBorder="1" applyAlignment="1" applyProtection="1">
      <alignment horizontal="right" vertical="center"/>
      <protection/>
    </xf>
    <xf numFmtId="0" fontId="9" fillId="0" borderId="7" xfId="21" applyFont="1" applyBorder="1" applyAlignment="1">
      <alignment vertical="center"/>
      <protection/>
    </xf>
    <xf numFmtId="0" fontId="9" fillId="0" borderId="24" xfId="21" applyFont="1" applyFill="1" applyBorder="1" applyAlignment="1" applyProtection="1" quotePrefix="1">
      <alignment horizontal="left" vertical="center"/>
      <protection/>
    </xf>
    <xf numFmtId="0" fontId="9" fillId="0" borderId="14" xfId="21" applyFont="1" applyBorder="1" applyAlignment="1">
      <alignment horizontal="centerContinuous" vertical="center"/>
      <protection/>
    </xf>
    <xf numFmtId="0" fontId="9" fillId="0" borderId="26" xfId="21" applyFont="1" applyFill="1" applyBorder="1" applyAlignment="1" applyProtection="1" quotePrefix="1">
      <alignment horizontal="left" vertical="center"/>
      <protection/>
    </xf>
    <xf numFmtId="0" fontId="9" fillId="0" borderId="12" xfId="21" applyFont="1" applyBorder="1" applyAlignment="1" applyProtection="1">
      <alignment horizontal="center" vertical="center"/>
      <protection/>
    </xf>
    <xf numFmtId="177" fontId="9" fillId="0" borderId="16" xfId="21" applyNumberFormat="1" applyFont="1" applyFill="1" applyBorder="1" applyAlignment="1" applyProtection="1">
      <alignment vertical="center"/>
      <protection/>
    </xf>
    <xf numFmtId="0" fontId="9" fillId="0" borderId="24" xfId="21" applyFont="1" applyFill="1" applyBorder="1" applyAlignment="1" applyProtection="1">
      <alignment horizontal="left" vertical="center"/>
      <protection/>
    </xf>
    <xf numFmtId="189" fontId="9" fillId="0" borderId="16" xfId="21" applyNumberFormat="1" applyFont="1" applyFill="1" applyBorder="1" applyAlignment="1" applyProtection="1">
      <alignment vertical="center"/>
      <protection/>
    </xf>
    <xf numFmtId="189" fontId="9" fillId="0" borderId="16" xfId="21" applyNumberFormat="1" applyFont="1" applyFill="1" applyBorder="1" applyAlignment="1" applyProtection="1">
      <alignment horizontal="right" vertical="center"/>
      <protection/>
    </xf>
    <xf numFmtId="0" fontId="9" fillId="0" borderId="26" xfId="21" applyFont="1" applyFill="1" applyBorder="1" applyAlignment="1" applyProtection="1" quotePrefix="1">
      <alignment horizontal="centerContinuous" vertical="top"/>
      <protection/>
    </xf>
    <xf numFmtId="0" fontId="9" fillId="0" borderId="34" xfId="21" applyFont="1" applyFill="1" applyBorder="1" applyAlignment="1" applyProtection="1" quotePrefix="1">
      <alignment horizontal="centerContinuous" vertical="center"/>
      <protection/>
    </xf>
    <xf numFmtId="0" fontId="9" fillId="0" borderId="36" xfId="21" applyFont="1" applyFill="1" applyBorder="1" applyAlignment="1" applyProtection="1">
      <alignment horizontal="centerContinuous" vertical="center"/>
      <protection/>
    </xf>
    <xf numFmtId="190" fontId="9" fillId="0" borderId="20" xfId="0" applyNumberFormat="1" applyFont="1" applyFill="1" applyBorder="1" applyAlignment="1" applyProtection="1">
      <alignment vertical="center"/>
      <protection/>
    </xf>
    <xf numFmtId="189" fontId="9" fillId="0" borderId="20" xfId="21" applyNumberFormat="1" applyFont="1" applyFill="1" applyBorder="1" applyAlignment="1" applyProtection="1">
      <alignment vertical="center"/>
      <protection/>
    </xf>
    <xf numFmtId="37" fontId="9" fillId="0" borderId="20" xfId="21" applyNumberFormat="1" applyFont="1" applyFill="1" applyBorder="1" applyAlignment="1" applyProtection="1">
      <alignment vertical="center"/>
      <protection/>
    </xf>
    <xf numFmtId="189" fontId="9" fillId="0" borderId="32" xfId="21" applyNumberFormat="1" applyFont="1" applyFill="1" applyBorder="1" applyAlignment="1" applyProtection="1">
      <alignment horizontal="right" vertical="center"/>
      <protection/>
    </xf>
    <xf numFmtId="0" fontId="9" fillId="0" borderId="30" xfId="21" applyFont="1" applyFill="1" applyBorder="1" applyAlignment="1" applyProtection="1" quotePrefix="1">
      <alignment horizontal="right" vertical="center"/>
      <protection/>
    </xf>
    <xf numFmtId="0" fontId="9" fillId="0" borderId="30" xfId="21" applyFont="1" applyFill="1" applyBorder="1" applyAlignment="1" applyProtection="1">
      <alignment horizontal="centerContinuous" vertical="center"/>
      <protection/>
    </xf>
    <xf numFmtId="0" fontId="9" fillId="0" borderId="10" xfId="21" applyFont="1" applyFill="1" applyBorder="1" applyAlignment="1" applyProtection="1" quotePrefix="1">
      <alignment horizontal="right" vertical="center"/>
      <protection/>
    </xf>
    <xf numFmtId="0" fontId="9" fillId="0" borderId="30" xfId="21" applyFont="1" applyFill="1" applyBorder="1" applyAlignment="1" applyProtection="1">
      <alignment horizontal="right" vertical="center"/>
      <protection/>
    </xf>
    <xf numFmtId="0" fontId="9" fillId="0" borderId="30" xfId="21" applyFont="1" applyFill="1" applyBorder="1" applyAlignment="1" applyProtection="1" quotePrefix="1">
      <alignment horizontal="left" vertical="center"/>
      <protection/>
    </xf>
    <xf numFmtId="0" fontId="9" fillId="0" borderId="10" xfId="21" applyFont="1" applyFill="1" applyBorder="1" applyAlignment="1" applyProtection="1">
      <alignment horizontal="centerContinuous" vertical="top"/>
      <protection/>
    </xf>
    <xf numFmtId="0" fontId="9" fillId="0" borderId="40" xfId="21" applyFont="1" applyFill="1" applyBorder="1" applyAlignment="1" applyProtection="1">
      <alignment horizontal="centerContinuous" vertical="center"/>
      <protection/>
    </xf>
    <xf numFmtId="190" fontId="9" fillId="0" borderId="1" xfId="23" applyNumberFormat="1" applyFont="1" applyFill="1" applyBorder="1" applyAlignment="1">
      <alignment horizontal="right" vertical="center"/>
      <protection/>
    </xf>
    <xf numFmtId="190" fontId="9" fillId="0" borderId="2" xfId="23" applyNumberFormat="1" applyFont="1" applyFill="1" applyBorder="1" applyAlignment="1">
      <alignment horizontal="right" vertical="center"/>
      <protection/>
    </xf>
    <xf numFmtId="190" fontId="9" fillId="0" borderId="16" xfId="23" applyNumberFormat="1" applyFont="1" applyFill="1" applyBorder="1" applyAlignment="1">
      <alignment horizontal="right" vertical="center"/>
      <protection/>
    </xf>
    <xf numFmtId="182" fontId="9" fillId="0" borderId="0" xfId="23" applyNumberFormat="1" applyFont="1" applyFill="1" applyAlignment="1">
      <alignment vertical="center"/>
      <protection/>
    </xf>
    <xf numFmtId="190" fontId="9" fillId="0" borderId="1" xfId="23" applyNumberFormat="1" applyFont="1" applyFill="1" applyBorder="1" applyAlignment="1" quotePrefix="1">
      <alignment horizontal="right" vertical="center"/>
      <protection/>
    </xf>
    <xf numFmtId="190" fontId="9" fillId="0" borderId="2" xfId="23" applyNumberFormat="1" applyFont="1" applyFill="1" applyBorder="1" applyAlignment="1" quotePrefix="1">
      <alignment horizontal="right" vertical="center"/>
      <protection/>
    </xf>
    <xf numFmtId="0" fontId="9" fillId="0" borderId="0" xfId="23" applyFont="1" applyFill="1" applyBorder="1" applyAlignment="1" quotePrefix="1">
      <alignment horizontal="left" vertical="center"/>
      <protection/>
    </xf>
    <xf numFmtId="0" fontId="10" fillId="0" borderId="0" xfId="23" applyFont="1" applyFill="1" applyBorder="1" applyAlignment="1" quotePrefix="1">
      <alignment horizontal="left" vertical="center"/>
      <protection/>
    </xf>
    <xf numFmtId="0" fontId="10" fillId="0" borderId="0" xfId="23" applyFont="1" applyFill="1" applyBorder="1" applyAlignment="1" quotePrefix="1">
      <alignment horizontal="left" vertical="top"/>
      <protection/>
    </xf>
    <xf numFmtId="190" fontId="9" fillId="0" borderId="22" xfId="23" applyNumberFormat="1" applyFont="1" applyFill="1" applyBorder="1" applyAlignment="1">
      <alignment horizontal="right" vertical="center"/>
      <protection/>
    </xf>
    <xf numFmtId="180" fontId="9" fillId="0" borderId="1" xfId="23" applyNumberFormat="1" applyFont="1" applyFill="1" applyBorder="1" applyAlignment="1">
      <alignment vertical="center"/>
      <protection/>
    </xf>
    <xf numFmtId="181" fontId="9" fillId="0" borderId="1" xfId="23" applyNumberFormat="1" applyFont="1" applyFill="1" applyBorder="1" applyAlignment="1">
      <alignment vertical="center"/>
      <protection/>
    </xf>
    <xf numFmtId="181" fontId="9" fillId="0" borderId="2" xfId="23" applyNumberFormat="1" applyFont="1" applyFill="1" applyBorder="1" applyAlignment="1">
      <alignment vertical="center"/>
      <protection/>
    </xf>
    <xf numFmtId="181" fontId="9" fillId="0" borderId="16" xfId="23" applyNumberFormat="1" applyFont="1" applyFill="1" applyBorder="1" applyAlignment="1">
      <alignment vertical="center"/>
      <protection/>
    </xf>
    <xf numFmtId="180" fontId="9" fillId="0" borderId="0" xfId="23" applyNumberFormat="1" applyFont="1" applyFill="1" applyAlignment="1">
      <alignment vertical="center"/>
      <protection/>
    </xf>
    <xf numFmtId="180" fontId="9" fillId="0" borderId="1" xfId="23" applyNumberFormat="1" applyFont="1" applyFill="1" applyBorder="1" applyAlignment="1" quotePrefix="1">
      <alignment vertical="center"/>
      <protection/>
    </xf>
    <xf numFmtId="0" fontId="9" fillId="0" borderId="24" xfId="23" applyFont="1" applyFill="1" applyBorder="1" applyAlignment="1">
      <alignment horizontal="centerContinuous" vertical="center"/>
      <protection/>
    </xf>
    <xf numFmtId="0" fontId="9" fillId="0" borderId="0" xfId="23" applyFont="1" applyFill="1" applyBorder="1" applyAlignment="1">
      <alignment horizontal="centerContinuous" vertical="center"/>
      <protection/>
    </xf>
    <xf numFmtId="0" fontId="9" fillId="0" borderId="0" xfId="23" applyFont="1" applyFill="1" applyBorder="1" applyAlignment="1">
      <alignment vertical="center"/>
      <protection/>
    </xf>
    <xf numFmtId="0" fontId="9" fillId="0" borderId="34" xfId="23" applyFont="1" applyFill="1" applyBorder="1" applyAlignment="1">
      <alignment horizontal="centerContinuous" vertical="center"/>
      <protection/>
    </xf>
    <xf numFmtId="0" fontId="9" fillId="0" borderId="36" xfId="23" applyFont="1" applyFill="1" applyBorder="1" applyAlignment="1">
      <alignment horizontal="centerContinuous" vertical="center"/>
      <protection/>
    </xf>
    <xf numFmtId="180" fontId="9" fillId="0" borderId="20" xfId="23" applyNumberFormat="1" applyFont="1" applyFill="1" applyBorder="1" applyAlignment="1">
      <alignment vertical="center"/>
      <protection/>
    </xf>
    <xf numFmtId="181" fontId="9" fillId="0" borderId="20" xfId="23" applyNumberFormat="1" applyFont="1" applyFill="1" applyBorder="1" applyAlignment="1">
      <alignment vertical="center"/>
      <protection/>
    </xf>
    <xf numFmtId="181" fontId="9" fillId="0" borderId="21" xfId="23" applyNumberFormat="1" applyFont="1" applyFill="1" applyBorder="1" applyAlignment="1">
      <alignment vertical="center"/>
      <protection/>
    </xf>
    <xf numFmtId="181" fontId="9" fillId="0" borderId="22" xfId="23" applyNumberFormat="1" applyFont="1" applyFill="1" applyBorder="1" applyAlignment="1">
      <alignment vertical="center"/>
      <protection/>
    </xf>
    <xf numFmtId="180" fontId="9" fillId="0" borderId="21" xfId="23" applyNumberFormat="1" applyFont="1" applyFill="1" applyBorder="1" applyAlignment="1">
      <alignment vertical="center"/>
      <protection/>
    </xf>
    <xf numFmtId="191" fontId="9" fillId="0" borderId="1" xfId="23" applyNumberFormat="1" applyFont="1" applyFill="1" applyBorder="1" applyAlignment="1">
      <alignment horizontal="right" vertical="center"/>
      <protection/>
    </xf>
    <xf numFmtId="190" fontId="0" fillId="0" borderId="30" xfId="17" applyNumberFormat="1" applyFont="1" applyFill="1" applyBorder="1" applyAlignment="1">
      <alignment vertical="center"/>
    </xf>
    <xf numFmtId="190" fontId="0" fillId="0" borderId="2" xfId="17" applyNumberFormat="1" applyFont="1" applyFill="1" applyBorder="1" applyAlignment="1">
      <alignment vertical="center"/>
    </xf>
    <xf numFmtId="190" fontId="0" fillId="0" borderId="1" xfId="17" applyNumberFormat="1" applyFont="1" applyFill="1" applyBorder="1" applyAlignment="1">
      <alignment vertical="center"/>
    </xf>
    <xf numFmtId="190" fontId="0" fillId="0" borderId="16" xfId="17" applyNumberFormat="1" applyFont="1" applyFill="1" applyBorder="1" applyAlignment="1">
      <alignment vertical="center"/>
    </xf>
    <xf numFmtId="190" fontId="0" fillId="0" borderId="30" xfId="17" applyNumberFormat="1" applyFont="1" applyFill="1" applyBorder="1" applyAlignment="1">
      <alignment horizontal="right" vertical="center"/>
    </xf>
    <xf numFmtId="190" fontId="0" fillId="0" borderId="2" xfId="17" applyNumberFormat="1" applyFont="1" applyFill="1" applyBorder="1" applyAlignment="1">
      <alignment horizontal="right" vertical="center"/>
    </xf>
    <xf numFmtId="190" fontId="0" fillId="0" borderId="1" xfId="17" applyNumberFormat="1" applyFont="1" applyFill="1" applyBorder="1" applyAlignment="1">
      <alignment horizontal="right" vertical="center"/>
    </xf>
    <xf numFmtId="190" fontId="0" fillId="0" borderId="30" xfId="21" applyNumberFormat="1" applyFont="1" applyFill="1" applyBorder="1" applyAlignment="1">
      <alignment vertical="center"/>
      <protection/>
    </xf>
    <xf numFmtId="190" fontId="0" fillId="0" borderId="2" xfId="21" applyNumberFormat="1" applyFont="1" applyFill="1" applyBorder="1" applyAlignment="1">
      <alignment vertical="center"/>
      <protection/>
    </xf>
    <xf numFmtId="190" fontId="0" fillId="0" borderId="1" xfId="21" applyNumberFormat="1" applyFont="1" applyFill="1" applyBorder="1" applyAlignment="1">
      <alignment vertical="center"/>
      <protection/>
    </xf>
    <xf numFmtId="190" fontId="0" fillId="0" borderId="16" xfId="21" applyNumberFormat="1" applyFont="1" applyFill="1" applyBorder="1" applyAlignment="1">
      <alignment vertical="center"/>
      <protection/>
    </xf>
    <xf numFmtId="190" fontId="0" fillId="0" borderId="30" xfId="17" applyNumberFormat="1" applyFont="1" applyFill="1" applyBorder="1" applyAlignment="1">
      <alignment vertical="center"/>
    </xf>
    <xf numFmtId="190" fontId="0" fillId="0" borderId="2" xfId="17" applyNumberFormat="1" applyFont="1" applyFill="1" applyBorder="1" applyAlignment="1">
      <alignment vertical="center"/>
    </xf>
    <xf numFmtId="190" fontId="0" fillId="0" borderId="1" xfId="17" applyNumberFormat="1" applyFont="1" applyFill="1" applyBorder="1" applyAlignment="1">
      <alignment vertical="center"/>
    </xf>
    <xf numFmtId="190" fontId="0" fillId="0" borderId="16" xfId="17" applyNumberFormat="1" applyFont="1" applyFill="1" applyBorder="1" applyAlignment="1">
      <alignment vertical="center"/>
    </xf>
    <xf numFmtId="190" fontId="0" fillId="0" borderId="16" xfId="17" applyNumberFormat="1" applyFont="1" applyBorder="1" applyAlignment="1">
      <alignment vertical="center"/>
    </xf>
    <xf numFmtId="190" fontId="0" fillId="0" borderId="30" xfId="17" applyNumberFormat="1" applyFont="1" applyBorder="1" applyAlignment="1">
      <alignment vertical="center"/>
    </xf>
    <xf numFmtId="190" fontId="0" fillId="0" borderId="2" xfId="17" applyNumberFormat="1" applyFont="1" applyBorder="1" applyAlignment="1">
      <alignment vertical="center"/>
    </xf>
    <xf numFmtId="190" fontId="0" fillId="0" borderId="1" xfId="17" applyNumberFormat="1" applyFont="1" applyBorder="1" applyAlignment="1">
      <alignment vertical="center"/>
    </xf>
    <xf numFmtId="190" fontId="0" fillId="0" borderId="30" xfId="17" applyNumberFormat="1" applyFont="1" applyFill="1" applyBorder="1" applyAlignment="1">
      <alignment horizontal="right" vertical="center"/>
    </xf>
    <xf numFmtId="190" fontId="0" fillId="0" borderId="2" xfId="17" applyNumberFormat="1" applyFont="1" applyFill="1" applyBorder="1" applyAlignment="1">
      <alignment horizontal="right" vertical="center"/>
    </xf>
    <xf numFmtId="190" fontId="0" fillId="0" borderId="1" xfId="17" applyNumberFormat="1" applyFont="1" applyFill="1" applyBorder="1" applyAlignment="1">
      <alignment horizontal="right" vertical="center"/>
    </xf>
    <xf numFmtId="190" fontId="0" fillId="0" borderId="16" xfId="17" applyNumberFormat="1" applyFont="1" applyFill="1" applyBorder="1" applyAlignment="1">
      <alignment horizontal="right" vertical="center"/>
    </xf>
    <xf numFmtId="189" fontId="9" fillId="0" borderId="16" xfId="23" applyNumberFormat="1" applyFont="1" applyFill="1" applyBorder="1" applyAlignment="1">
      <alignment vertical="center"/>
      <protection/>
    </xf>
    <xf numFmtId="176" fontId="9" fillId="0" borderId="0" xfId="23" applyNumberFormat="1" applyFont="1" applyFill="1" applyAlignment="1">
      <alignment horizontal="right" vertical="center"/>
      <protection/>
    </xf>
    <xf numFmtId="176" fontId="9" fillId="0" borderId="0" xfId="23" applyNumberFormat="1" applyFont="1" applyFill="1" applyBorder="1" applyAlignment="1">
      <alignment horizontal="left" vertical="center"/>
      <protection/>
    </xf>
    <xf numFmtId="189" fontId="9" fillId="0" borderId="16" xfId="23" applyNumberFormat="1" applyFont="1" applyFill="1" applyBorder="1" applyAlignment="1">
      <alignment horizontal="right" vertical="center"/>
      <protection/>
    </xf>
    <xf numFmtId="176" fontId="9" fillId="0" borderId="24" xfId="23" applyNumberFormat="1" applyFont="1" applyFill="1" applyBorder="1" applyAlignment="1">
      <alignment vertical="center"/>
      <protection/>
    </xf>
    <xf numFmtId="176" fontId="9" fillId="0" borderId="26" xfId="23" applyNumberFormat="1" applyFont="1" applyFill="1" applyBorder="1" applyAlignment="1">
      <alignment vertical="center"/>
      <protection/>
    </xf>
    <xf numFmtId="189" fontId="9" fillId="0" borderId="18" xfId="23" applyNumberFormat="1" applyFont="1" applyFill="1" applyBorder="1" applyAlignment="1">
      <alignment vertical="center"/>
      <protection/>
    </xf>
    <xf numFmtId="176" fontId="9" fillId="0" borderId="43" xfId="23" applyNumberFormat="1" applyFont="1" applyFill="1" applyBorder="1" applyAlignment="1" quotePrefix="1">
      <alignment horizontal="center" vertical="center" wrapText="1"/>
      <protection/>
    </xf>
    <xf numFmtId="176" fontId="9" fillId="0" borderId="24" xfId="23" applyNumberFormat="1" applyFont="1" applyFill="1" applyBorder="1" applyAlignment="1" quotePrefix="1">
      <alignment horizontal="center" vertical="center"/>
      <protection/>
    </xf>
    <xf numFmtId="176" fontId="9" fillId="0" borderId="26" xfId="23" applyNumberFormat="1" applyFont="1" applyFill="1" applyBorder="1" applyAlignment="1" quotePrefix="1">
      <alignment horizontal="center" vertical="center"/>
      <protection/>
    </xf>
    <xf numFmtId="176" fontId="9" fillId="0" borderId="9" xfId="23" applyNumberFormat="1" applyFont="1" applyFill="1" applyBorder="1" applyAlignment="1">
      <alignment horizontal="center" vertical="distributed" textRotation="255"/>
      <protection/>
    </xf>
    <xf numFmtId="176" fontId="9" fillId="0" borderId="9" xfId="23" applyNumberFormat="1" applyFont="1" applyFill="1" applyBorder="1" applyAlignment="1" quotePrefix="1">
      <alignment horizontal="left" vertical="center"/>
      <protection/>
    </xf>
    <xf numFmtId="3" fontId="9" fillId="0" borderId="16" xfId="23" applyNumberFormat="1" applyFont="1" applyFill="1" applyBorder="1" applyAlignment="1">
      <alignment vertical="center"/>
      <protection/>
    </xf>
    <xf numFmtId="176" fontId="9" fillId="0" borderId="26" xfId="23" applyNumberFormat="1" applyFont="1" applyFill="1" applyBorder="1" applyAlignment="1">
      <alignment horizontal="left" vertical="center"/>
      <protection/>
    </xf>
    <xf numFmtId="38" fontId="9" fillId="0" borderId="8" xfId="17" applyFont="1" applyFill="1" applyBorder="1" applyAlignment="1">
      <alignment vertical="center"/>
    </xf>
    <xf numFmtId="176" fontId="9" fillId="0" borderId="17" xfId="23" applyNumberFormat="1" applyFont="1" applyFill="1" applyBorder="1" applyAlignment="1">
      <alignment vertical="center"/>
      <protection/>
    </xf>
    <xf numFmtId="3" fontId="9" fillId="0" borderId="18" xfId="23" applyNumberFormat="1" applyFont="1" applyFill="1" applyBorder="1" applyAlignment="1">
      <alignment vertical="center"/>
      <protection/>
    </xf>
    <xf numFmtId="3" fontId="9" fillId="0" borderId="17" xfId="23" applyNumberFormat="1" applyFont="1" applyFill="1" applyBorder="1" applyAlignment="1">
      <alignment vertical="center"/>
      <protection/>
    </xf>
    <xf numFmtId="176" fontId="9" fillId="0" borderId="19" xfId="23" applyNumberFormat="1" applyFont="1" applyFill="1" applyBorder="1" applyAlignment="1">
      <alignment vertical="center"/>
      <protection/>
    </xf>
    <xf numFmtId="176" fontId="9" fillId="0" borderId="18" xfId="23" applyNumberFormat="1" applyFont="1" applyFill="1" applyBorder="1" applyAlignment="1">
      <alignment vertical="center"/>
      <protection/>
    </xf>
    <xf numFmtId="3" fontId="9" fillId="0" borderId="0" xfId="23" applyNumberFormat="1" applyFont="1" applyFill="1" applyAlignment="1">
      <alignment vertical="center"/>
      <protection/>
    </xf>
    <xf numFmtId="3" fontId="9" fillId="0" borderId="24" xfId="23" applyNumberFormat="1" applyFont="1" applyFill="1" applyBorder="1" applyAlignment="1" quotePrefix="1">
      <alignment horizontal="center" vertical="center"/>
      <protection/>
    </xf>
    <xf numFmtId="3" fontId="9" fillId="0" borderId="19" xfId="23" applyNumberFormat="1" applyFont="1" applyFill="1" applyBorder="1" applyAlignment="1">
      <alignment vertical="center"/>
      <protection/>
    </xf>
    <xf numFmtId="3" fontId="9" fillId="0" borderId="26" xfId="23" applyNumberFormat="1" applyFont="1" applyFill="1" applyBorder="1" applyAlignment="1">
      <alignment horizontal="left" vertical="center"/>
      <protection/>
    </xf>
    <xf numFmtId="3" fontId="9" fillId="0" borderId="9" xfId="23" applyNumberFormat="1" applyFont="1" applyFill="1" applyBorder="1" applyAlignment="1">
      <alignment vertical="center"/>
      <protection/>
    </xf>
    <xf numFmtId="3" fontId="9" fillId="0" borderId="9" xfId="23" applyNumberFormat="1" applyFont="1" applyFill="1" applyBorder="1" applyAlignment="1" quotePrefix="1">
      <alignment horizontal="left" vertical="center"/>
      <protection/>
    </xf>
    <xf numFmtId="3" fontId="9" fillId="0" borderId="26" xfId="23" applyNumberFormat="1" applyFont="1" applyFill="1" applyBorder="1" applyAlignment="1" quotePrefix="1">
      <alignment horizontal="center" vertical="center"/>
      <protection/>
    </xf>
    <xf numFmtId="3" fontId="14" fillId="0" borderId="9" xfId="23" applyNumberFormat="1" applyFont="1" applyFill="1" applyBorder="1" applyAlignment="1">
      <alignment vertical="center"/>
      <protection/>
    </xf>
    <xf numFmtId="176" fontId="14" fillId="0" borderId="0" xfId="23" applyNumberFormat="1" applyFont="1" applyFill="1" applyBorder="1" applyAlignment="1" quotePrefix="1">
      <alignment horizontal="left" vertical="center"/>
      <protection/>
    </xf>
    <xf numFmtId="176" fontId="10" fillId="0" borderId="0" xfId="23" applyNumberFormat="1" applyFont="1" applyFill="1" applyBorder="1" applyAlignment="1" quotePrefix="1">
      <alignment horizontal="left" vertical="center"/>
      <protection/>
    </xf>
    <xf numFmtId="176" fontId="9" fillId="0" borderId="34" xfId="23" applyNumberFormat="1" applyFont="1" applyFill="1" applyBorder="1" applyAlignment="1">
      <alignment horizontal="left" vertical="center"/>
      <protection/>
    </xf>
    <xf numFmtId="176" fontId="14" fillId="0" borderId="36" xfId="23" applyNumberFormat="1" applyFont="1" applyFill="1" applyBorder="1" applyAlignment="1" quotePrefix="1">
      <alignment horizontal="left" vertical="center"/>
      <protection/>
    </xf>
    <xf numFmtId="176" fontId="9" fillId="0" borderId="22" xfId="23" applyNumberFormat="1" applyFont="1" applyFill="1" applyBorder="1" applyAlignment="1">
      <alignment vertical="center"/>
      <protection/>
    </xf>
    <xf numFmtId="176" fontId="9" fillId="0" borderId="21" xfId="23" applyNumberFormat="1" applyFont="1" applyFill="1" applyBorder="1" applyAlignment="1">
      <alignment vertical="center"/>
      <protection/>
    </xf>
    <xf numFmtId="176" fontId="9" fillId="0" borderId="5" xfId="23" applyNumberFormat="1" applyFont="1" applyBorder="1" applyAlignment="1">
      <alignment vertical="center"/>
      <protection/>
    </xf>
    <xf numFmtId="176" fontId="9" fillId="0" borderId="6" xfId="23" applyNumberFormat="1" applyFont="1" applyBorder="1" applyAlignment="1">
      <alignment vertical="center"/>
      <protection/>
    </xf>
    <xf numFmtId="0" fontId="10" fillId="0" borderId="24" xfId="23" applyFont="1" applyFill="1" applyBorder="1" applyAlignment="1" quotePrefix="1">
      <alignment horizontal="left" vertical="center"/>
      <protection/>
    </xf>
    <xf numFmtId="0" fontId="10" fillId="0" borderId="26" xfId="23" applyFont="1" applyFill="1" applyBorder="1" applyAlignment="1">
      <alignment horizontal="left" vertical="center"/>
      <protection/>
    </xf>
    <xf numFmtId="0" fontId="9" fillId="0" borderId="9" xfId="23" applyFont="1" applyFill="1" applyBorder="1" applyAlignment="1">
      <alignment horizontal="right" vertical="center"/>
      <protection/>
    </xf>
    <xf numFmtId="0" fontId="10" fillId="0" borderId="26" xfId="23" applyFont="1" applyFill="1" applyBorder="1" applyAlignment="1" quotePrefix="1">
      <alignment horizontal="left" vertical="center"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14" fillId="0" borderId="0" xfId="23" applyFont="1" applyFill="1" applyBorder="1" applyAlignment="1" quotePrefix="1">
      <alignment horizontal="distributed" vertical="center"/>
      <protection/>
    </xf>
    <xf numFmtId="0" fontId="10" fillId="0" borderId="26" xfId="23" applyFont="1" applyFill="1" applyBorder="1" applyAlignment="1" quotePrefix="1">
      <alignment horizontal="center" vertical="center"/>
      <protection/>
    </xf>
    <xf numFmtId="0" fontId="9" fillId="0" borderId="9" xfId="23" applyFont="1" applyFill="1" applyBorder="1" applyAlignment="1">
      <alignment horizontal="center" vertical="center"/>
      <protection/>
    </xf>
    <xf numFmtId="0" fontId="9" fillId="0" borderId="9" xfId="23" applyFont="1" applyFill="1" applyBorder="1" applyAlignment="1">
      <alignment vertical="center"/>
      <protection/>
    </xf>
    <xf numFmtId="0" fontId="10" fillId="0" borderId="9" xfId="23" applyFont="1" applyFill="1" applyBorder="1" applyAlignment="1" quotePrefix="1">
      <alignment horizontal="distributed" vertical="center"/>
      <protection/>
    </xf>
    <xf numFmtId="0" fontId="10" fillId="0" borderId="9" xfId="23" applyFont="1" applyFill="1" applyBorder="1" applyAlignment="1">
      <alignment horizontal="right" vertical="center"/>
      <protection/>
    </xf>
    <xf numFmtId="189" fontId="9" fillId="0" borderId="8" xfId="23" applyNumberFormat="1" applyFont="1" applyFill="1" applyBorder="1" applyAlignment="1">
      <alignment horizontal="right" vertical="center"/>
      <protection/>
    </xf>
    <xf numFmtId="189" fontId="9" fillId="0" borderId="18" xfId="23" applyNumberFormat="1" applyFont="1" applyFill="1" applyBorder="1" applyAlignment="1">
      <alignment horizontal="right" vertical="center"/>
      <protection/>
    </xf>
    <xf numFmtId="189" fontId="9" fillId="0" borderId="17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 applyAlignment="1" quotePrefix="1">
      <alignment horizontal="distributed" vertical="center"/>
      <protection/>
    </xf>
    <xf numFmtId="0" fontId="11" fillId="0" borderId="0" xfId="23" applyFont="1" applyFill="1" applyBorder="1" applyAlignment="1">
      <alignment horizontal="right" vertical="center"/>
      <protection/>
    </xf>
    <xf numFmtId="3" fontId="9" fillId="0" borderId="16" xfId="23" applyNumberFormat="1" applyFont="1" applyFill="1" applyBorder="1" applyAlignment="1">
      <alignment horizontal="right" vertical="center"/>
      <protection/>
    </xf>
    <xf numFmtId="3" fontId="9" fillId="0" borderId="2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 applyAlignment="1" quotePrefix="1">
      <alignment horizontal="right" vertical="center"/>
      <protection/>
    </xf>
    <xf numFmtId="0" fontId="11" fillId="0" borderId="9" xfId="23" applyFont="1" applyFill="1" applyBorder="1" applyAlignment="1" quotePrefix="1">
      <alignment horizontal="right" vertical="center"/>
      <protection/>
    </xf>
    <xf numFmtId="0" fontId="11" fillId="0" borderId="9" xfId="23" applyFont="1" applyFill="1" applyBorder="1" applyAlignment="1">
      <alignment horizontal="right" vertical="center"/>
      <protection/>
    </xf>
    <xf numFmtId="3" fontId="9" fillId="0" borderId="8" xfId="23" applyNumberFormat="1" applyFont="1" applyFill="1" applyBorder="1" applyAlignment="1">
      <alignment horizontal="right" vertical="center"/>
      <protection/>
    </xf>
    <xf numFmtId="3" fontId="9" fillId="0" borderId="18" xfId="23" applyNumberFormat="1" applyFont="1" applyFill="1" applyBorder="1" applyAlignment="1">
      <alignment horizontal="right" vertical="center"/>
      <protection/>
    </xf>
    <xf numFmtId="3" fontId="9" fillId="0" borderId="17" xfId="23" applyNumberFormat="1" applyFont="1" applyFill="1" applyBorder="1" applyAlignment="1">
      <alignment horizontal="right" vertical="center"/>
      <protection/>
    </xf>
    <xf numFmtId="0" fontId="9" fillId="0" borderId="9" xfId="23" applyFont="1" applyFill="1" applyBorder="1" applyAlignment="1" quotePrefix="1">
      <alignment horizontal="left" vertical="center"/>
      <protection/>
    </xf>
    <xf numFmtId="0" fontId="9" fillId="0" borderId="9" xfId="23" applyFont="1" applyFill="1" applyBorder="1" applyAlignment="1" quotePrefix="1">
      <alignment horizontal="center" vertical="center"/>
      <protection/>
    </xf>
    <xf numFmtId="176" fontId="9" fillId="0" borderId="8" xfId="23" applyNumberFormat="1" applyFont="1" applyFill="1" applyBorder="1" applyAlignment="1">
      <alignment horizontal="right" vertical="center"/>
      <protection/>
    </xf>
    <xf numFmtId="176" fontId="9" fillId="0" borderId="18" xfId="23" applyNumberFormat="1" applyFont="1" applyFill="1" applyBorder="1" applyAlignment="1">
      <alignment horizontal="right" vertical="center"/>
      <protection/>
    </xf>
    <xf numFmtId="176" fontId="9" fillId="0" borderId="17" xfId="23" applyNumberFormat="1" applyFont="1" applyFill="1" applyBorder="1" applyAlignment="1">
      <alignment horizontal="right" vertical="center"/>
      <protection/>
    </xf>
    <xf numFmtId="0" fontId="10" fillId="0" borderId="34" xfId="23" applyFont="1" applyFill="1" applyBorder="1" applyAlignment="1">
      <alignment horizontal="left" vertical="center"/>
      <protection/>
    </xf>
    <xf numFmtId="0" fontId="9" fillId="0" borderId="36" xfId="23" applyFont="1" applyFill="1" applyBorder="1" applyAlignment="1">
      <alignment vertical="center"/>
      <protection/>
    </xf>
    <xf numFmtId="0" fontId="9" fillId="0" borderId="36" xfId="23" applyFont="1" applyFill="1" applyBorder="1" applyAlignment="1" quotePrefix="1">
      <alignment horizontal="left" vertical="center"/>
      <protection/>
    </xf>
    <xf numFmtId="0" fontId="9" fillId="0" borderId="36" xfId="23" applyFont="1" applyFill="1" applyBorder="1" applyAlignment="1">
      <alignment horizontal="right" vertical="center"/>
      <protection/>
    </xf>
    <xf numFmtId="182" fontId="9" fillId="0" borderId="20" xfId="23" applyNumberFormat="1" applyFont="1" applyFill="1" applyBorder="1" applyAlignment="1">
      <alignment vertical="center"/>
      <protection/>
    </xf>
    <xf numFmtId="182" fontId="9" fillId="0" borderId="20" xfId="23" applyNumberFormat="1" applyFont="1" applyFill="1" applyBorder="1" applyAlignment="1">
      <alignment horizontal="right" vertical="center"/>
      <protection/>
    </xf>
    <xf numFmtId="182" fontId="9" fillId="0" borderId="21" xfId="23" applyNumberFormat="1" applyFont="1" applyFill="1" applyBorder="1" applyAlignment="1">
      <alignment vertical="center"/>
      <protection/>
    </xf>
    <xf numFmtId="182" fontId="9" fillId="0" borderId="22" xfId="23" applyNumberFormat="1" applyFont="1" applyFill="1" applyBorder="1" applyAlignment="1">
      <alignment horizontal="right" vertical="center"/>
      <protection/>
    </xf>
    <xf numFmtId="182" fontId="9" fillId="0" borderId="21" xfId="23" applyNumberFormat="1" applyFont="1" applyFill="1" applyBorder="1" applyAlignment="1">
      <alignment horizontal="right" vertical="center"/>
      <protection/>
    </xf>
    <xf numFmtId="176" fontId="9" fillId="0" borderId="0" xfId="23" applyNumberFormat="1" applyFont="1" applyFill="1" applyBorder="1" applyAlignment="1" quotePrefix="1">
      <alignment horizontal="center" vertical="center" wrapText="1"/>
      <protection/>
    </xf>
    <xf numFmtId="183" fontId="9" fillId="0" borderId="30" xfId="17" applyNumberFormat="1" applyFont="1" applyBorder="1" applyAlignment="1">
      <alignment horizontal="right" vertical="center"/>
    </xf>
    <xf numFmtId="0" fontId="9" fillId="0" borderId="6" xfId="23" applyFont="1" applyBorder="1" applyAlignment="1" quotePrefix="1">
      <alignment horizontal="right" vertical="center"/>
      <protection/>
    </xf>
    <xf numFmtId="3" fontId="9" fillId="0" borderId="17" xfId="23" applyNumberFormat="1" applyFont="1" applyFill="1" applyBorder="1" applyAlignment="1" quotePrefix="1">
      <alignment horizontal="center" vertical="center"/>
      <protection/>
    </xf>
    <xf numFmtId="0" fontId="14" fillId="0" borderId="17" xfId="21" applyFont="1" applyFill="1" applyBorder="1" applyAlignment="1">
      <alignment horizontal="center" vertical="center"/>
      <protection/>
    </xf>
    <xf numFmtId="0" fontId="14" fillId="0" borderId="27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 wrapText="1"/>
      <protection/>
    </xf>
    <xf numFmtId="180" fontId="9" fillId="0" borderId="1" xfId="23" applyNumberFormat="1" applyFont="1" applyBorder="1" applyAlignment="1">
      <alignment horizontal="right" vertical="center"/>
      <protection/>
    </xf>
    <xf numFmtId="185" fontId="9" fillId="0" borderId="1" xfId="17" applyNumberFormat="1" applyFont="1" applyBorder="1" applyAlignment="1">
      <alignment horizontal="right" vertical="center"/>
    </xf>
    <xf numFmtId="186" fontId="9" fillId="0" borderId="1" xfId="23" applyNumberFormat="1" applyFont="1" applyBorder="1" applyAlignment="1">
      <alignment horizontal="right" vertical="center"/>
      <protection/>
    </xf>
    <xf numFmtId="0" fontId="14" fillId="0" borderId="17" xfId="23" applyFont="1" applyBorder="1" applyAlignment="1">
      <alignment horizontal="center" vertical="center" wrapText="1"/>
      <protection/>
    </xf>
    <xf numFmtId="0" fontId="14" fillId="0" borderId="11" xfId="23" applyFont="1" applyBorder="1" applyAlignment="1">
      <alignment horizontal="center" vertical="center" wrapText="1"/>
      <protection/>
    </xf>
    <xf numFmtId="176" fontId="11" fillId="0" borderId="8" xfId="23" applyNumberFormat="1" applyFont="1" applyFill="1" applyBorder="1" applyAlignment="1">
      <alignment horizontal="centerContinuous" vertical="center"/>
      <protection/>
    </xf>
    <xf numFmtId="3" fontId="10" fillId="0" borderId="8" xfId="23" applyNumberFormat="1" applyFont="1" applyFill="1" applyBorder="1" applyAlignment="1">
      <alignment vertical="center"/>
      <protection/>
    </xf>
    <xf numFmtId="0" fontId="9" fillId="0" borderId="44" xfId="23" applyFont="1" applyBorder="1" applyAlignment="1">
      <alignment horizontal="centerContinuous" vertical="center"/>
      <protection/>
    </xf>
    <xf numFmtId="0" fontId="9" fillId="0" borderId="44" xfId="21" applyFont="1" applyBorder="1" applyAlignment="1" applyProtection="1">
      <alignment horizontal="centerContinuous" vertical="center"/>
      <protection/>
    </xf>
    <xf numFmtId="0" fontId="9" fillId="0" borderId="27" xfId="21" applyFont="1" applyFill="1" applyBorder="1" applyAlignment="1">
      <alignment horizontal="center" vertical="center" wrapText="1"/>
      <protection/>
    </xf>
    <xf numFmtId="0" fontId="9" fillId="0" borderId="17" xfId="21" applyFont="1" applyFill="1" applyBorder="1" applyAlignment="1">
      <alignment horizontal="center" vertical="center" shrinkToFit="1"/>
      <protection/>
    </xf>
    <xf numFmtId="190" fontId="0" fillId="0" borderId="21" xfId="17" applyNumberFormat="1" applyFont="1" applyFill="1" applyBorder="1" applyAlignment="1">
      <alignment vertical="center"/>
    </xf>
    <xf numFmtId="0" fontId="9" fillId="0" borderId="8" xfId="23" applyFont="1" applyBorder="1" applyAlignment="1">
      <alignment horizontal="center" vertical="center" shrinkToFit="1"/>
      <protection/>
    </xf>
    <xf numFmtId="0" fontId="14" fillId="0" borderId="8" xfId="23" applyFont="1" applyBorder="1" applyAlignment="1">
      <alignment horizontal="center" vertical="center" wrapText="1"/>
      <protection/>
    </xf>
    <xf numFmtId="176" fontId="14" fillId="0" borderId="8" xfId="23" applyNumberFormat="1" applyFont="1" applyFill="1" applyBorder="1" applyAlignment="1">
      <alignment horizontal="centerContinuous" vertical="center"/>
      <protection/>
    </xf>
    <xf numFmtId="188" fontId="9" fillId="0" borderId="32" xfId="23" applyNumberFormat="1" applyFont="1" applyBorder="1" applyAlignment="1">
      <alignment vertical="center"/>
      <protection/>
    </xf>
    <xf numFmtId="188" fontId="9" fillId="0" borderId="16" xfId="23" applyNumberFormat="1" applyFont="1" applyBorder="1" applyAlignment="1">
      <alignment vertical="center"/>
      <protection/>
    </xf>
    <xf numFmtId="188" fontId="9" fillId="0" borderId="16" xfId="23" applyNumberFormat="1" applyFont="1" applyBorder="1" applyAlignment="1">
      <alignment horizontal="right" vertical="center"/>
      <protection/>
    </xf>
    <xf numFmtId="189" fontId="9" fillId="0" borderId="16" xfId="23" applyNumberFormat="1" applyFont="1" applyBorder="1" applyAlignment="1">
      <alignment horizontal="right" vertical="center"/>
      <protection/>
    </xf>
    <xf numFmtId="189" fontId="9" fillId="0" borderId="16" xfId="23" applyNumberFormat="1" applyFont="1" applyBorder="1" applyAlignment="1">
      <alignment vertical="center"/>
      <protection/>
    </xf>
    <xf numFmtId="189" fontId="9" fillId="0" borderId="22" xfId="23" applyNumberFormat="1" applyFont="1" applyBorder="1" applyAlignment="1">
      <alignment vertical="center"/>
      <protection/>
    </xf>
    <xf numFmtId="189" fontId="0" fillId="0" borderId="0" xfId="17" applyNumberFormat="1" applyFont="1" applyBorder="1" applyAlignment="1">
      <alignment vertical="center"/>
    </xf>
    <xf numFmtId="189" fontId="0" fillId="0" borderId="2" xfId="17" applyNumberFormat="1" applyFont="1" applyBorder="1" applyAlignment="1">
      <alignment vertical="center"/>
    </xf>
    <xf numFmtId="189" fontId="0" fillId="0" borderId="16" xfId="17" applyNumberFormat="1" applyFont="1" applyBorder="1" applyAlignment="1">
      <alignment vertical="center"/>
    </xf>
    <xf numFmtId="0" fontId="11" fillId="0" borderId="17" xfId="23" applyFont="1" applyBorder="1" applyAlignment="1">
      <alignment horizontal="center" vertical="center" shrinkToFit="1"/>
      <protection/>
    </xf>
    <xf numFmtId="0" fontId="9" fillId="2" borderId="25" xfId="23" applyFont="1" applyFill="1" applyBorder="1" applyAlignment="1">
      <alignment vertical="center"/>
      <protection/>
    </xf>
    <xf numFmtId="0" fontId="9" fillId="0" borderId="34" xfId="23" applyFont="1" applyFill="1" applyBorder="1" applyAlignment="1">
      <alignment vertical="center"/>
      <protection/>
    </xf>
    <xf numFmtId="38" fontId="9" fillId="0" borderId="30" xfId="17" applyFont="1" applyFill="1" applyBorder="1" applyAlignment="1">
      <alignment vertical="center"/>
    </xf>
    <xf numFmtId="195" fontId="9" fillId="0" borderId="8" xfId="0" applyNumberFormat="1" applyFont="1" applyFill="1" applyBorder="1" applyAlignment="1" applyProtection="1">
      <alignment vertical="center"/>
      <protection/>
    </xf>
    <xf numFmtId="195" fontId="9" fillId="0" borderId="1" xfId="21" applyNumberFormat="1" applyFont="1" applyFill="1" applyBorder="1" applyAlignment="1" applyProtection="1">
      <alignment horizontal="right" vertical="center"/>
      <protection/>
    </xf>
    <xf numFmtId="195" fontId="9" fillId="0" borderId="1" xfId="0" applyNumberFormat="1" applyFont="1" applyFill="1" applyBorder="1" applyAlignment="1" applyProtection="1">
      <alignment vertical="center"/>
      <protection locked="0"/>
    </xf>
    <xf numFmtId="195" fontId="9" fillId="0" borderId="1" xfId="0" applyNumberFormat="1" applyFont="1" applyFill="1" applyBorder="1" applyAlignment="1" applyProtection="1">
      <alignment vertical="center"/>
      <protection/>
    </xf>
    <xf numFmtId="196" fontId="9" fillId="0" borderId="1" xfId="21" applyNumberFormat="1" applyFont="1" applyFill="1" applyBorder="1" applyAlignment="1" applyProtection="1">
      <alignment vertical="center"/>
      <protection/>
    </xf>
    <xf numFmtId="196" fontId="9" fillId="0" borderId="8" xfId="21" applyNumberFormat="1" applyFont="1" applyFill="1" applyBorder="1" applyAlignment="1" applyProtection="1">
      <alignment vertical="center"/>
      <protection/>
    </xf>
    <xf numFmtId="196" fontId="9" fillId="0" borderId="1" xfId="21" applyNumberFormat="1" applyFont="1" applyFill="1" applyBorder="1" applyAlignment="1" applyProtection="1">
      <alignment horizontal="right" vertical="center"/>
      <protection/>
    </xf>
    <xf numFmtId="196" fontId="9" fillId="0" borderId="2" xfId="21" applyNumberFormat="1" applyFont="1" applyFill="1" applyBorder="1" applyAlignment="1" applyProtection="1">
      <alignment horizontal="right" vertical="center"/>
      <protection/>
    </xf>
    <xf numFmtId="196" fontId="9" fillId="0" borderId="20" xfId="21" applyNumberFormat="1" applyFont="1" applyFill="1" applyBorder="1" applyAlignment="1" applyProtection="1">
      <alignment vertical="center"/>
      <protection/>
    </xf>
    <xf numFmtId="196" fontId="9" fillId="0" borderId="2" xfId="21" applyNumberFormat="1" applyFont="1" applyFill="1" applyBorder="1" applyAlignment="1" applyProtection="1">
      <alignment vertical="center"/>
      <protection/>
    </xf>
    <xf numFmtId="196" fontId="9" fillId="0" borderId="21" xfId="21" applyNumberFormat="1" applyFont="1" applyFill="1" applyBorder="1" applyAlignment="1" applyProtection="1">
      <alignment vertical="center"/>
      <protection/>
    </xf>
    <xf numFmtId="196" fontId="9" fillId="0" borderId="17" xfId="21" applyNumberFormat="1" applyFont="1" applyFill="1" applyBorder="1" applyAlignment="1" applyProtection="1">
      <alignment vertical="center"/>
      <protection/>
    </xf>
    <xf numFmtId="196" fontId="9" fillId="0" borderId="16" xfId="21" applyNumberFormat="1" applyFont="1" applyFill="1" applyBorder="1" applyAlignment="1" applyProtection="1">
      <alignment vertical="center"/>
      <protection/>
    </xf>
    <xf numFmtId="196" fontId="9" fillId="0" borderId="18" xfId="21" applyNumberFormat="1" applyFont="1" applyFill="1" applyBorder="1" applyAlignment="1" applyProtection="1">
      <alignment vertical="center"/>
      <protection/>
    </xf>
    <xf numFmtId="196" fontId="9" fillId="0" borderId="16" xfId="21" applyNumberFormat="1" applyFont="1" applyFill="1" applyBorder="1" applyAlignment="1" applyProtection="1">
      <alignment horizontal="right" vertical="center"/>
      <protection/>
    </xf>
    <xf numFmtId="196" fontId="9" fillId="0" borderId="22" xfId="21" applyNumberFormat="1" applyFont="1" applyFill="1" applyBorder="1" applyAlignment="1" applyProtection="1">
      <alignment vertical="center"/>
      <protection/>
    </xf>
    <xf numFmtId="195" fontId="9" fillId="0" borderId="1" xfId="23" applyNumberFormat="1" applyFont="1" applyFill="1" applyBorder="1" applyAlignment="1">
      <alignment horizontal="right" vertical="center"/>
      <protection/>
    </xf>
    <xf numFmtId="195" fontId="9" fillId="0" borderId="2" xfId="23" applyNumberFormat="1" applyFont="1" applyFill="1" applyBorder="1" applyAlignment="1">
      <alignment horizontal="right" vertical="center"/>
      <protection/>
    </xf>
    <xf numFmtId="195" fontId="9" fillId="0" borderId="16" xfId="23" applyNumberFormat="1" applyFont="1" applyFill="1" applyBorder="1" applyAlignment="1">
      <alignment horizontal="right" vertical="center"/>
      <protection/>
    </xf>
    <xf numFmtId="191" fontId="0" fillId="0" borderId="40" xfId="17" applyNumberFormat="1" applyFont="1" applyFill="1" applyBorder="1" applyAlignment="1">
      <alignment vertical="center"/>
    </xf>
    <xf numFmtId="191" fontId="0" fillId="0" borderId="21" xfId="17" applyNumberFormat="1" applyFont="1" applyFill="1" applyBorder="1" applyAlignment="1">
      <alignment vertical="center"/>
    </xf>
    <xf numFmtId="191" fontId="0" fillId="0" borderId="20" xfId="17" applyNumberFormat="1" applyFont="1" applyFill="1" applyBorder="1" applyAlignment="1">
      <alignment vertical="center"/>
    </xf>
    <xf numFmtId="190" fontId="0" fillId="0" borderId="22" xfId="17" applyNumberFormat="1" applyFont="1" applyBorder="1" applyAlignment="1">
      <alignment vertical="center"/>
    </xf>
    <xf numFmtId="3" fontId="0" fillId="0" borderId="0" xfId="22" applyNumberFormat="1" applyFont="1" applyFill="1" applyAlignment="1" quotePrefix="1">
      <alignment horizontal="left"/>
      <protection/>
    </xf>
    <xf numFmtId="3" fontId="0" fillId="0" borderId="0" xfId="22" applyNumberFormat="1" applyFont="1" applyAlignment="1">
      <alignment/>
      <protection/>
    </xf>
    <xf numFmtId="3" fontId="0" fillId="0" borderId="0" xfId="22" applyNumberFormat="1" applyFont="1" applyAlignment="1">
      <alignment horizontal="right"/>
      <protection/>
    </xf>
    <xf numFmtId="176" fontId="10" fillId="0" borderId="1" xfId="23" applyNumberFormat="1" applyFont="1" applyFill="1" applyBorder="1" applyAlignment="1">
      <alignment horizontal="distributed" vertical="center"/>
      <protection/>
    </xf>
    <xf numFmtId="176" fontId="9" fillId="0" borderId="32" xfId="23" applyNumberFormat="1" applyFont="1" applyFill="1" applyBorder="1" applyAlignment="1">
      <alignment vertical="center"/>
      <protection/>
    </xf>
    <xf numFmtId="176" fontId="10" fillId="0" borderId="8" xfId="23" applyNumberFormat="1" applyFont="1" applyFill="1" applyBorder="1" applyAlignment="1" quotePrefix="1">
      <alignment horizontal="distributed" vertical="center"/>
      <protection/>
    </xf>
    <xf numFmtId="176" fontId="9" fillId="0" borderId="8" xfId="23" applyNumberFormat="1" applyFont="1" applyFill="1" applyBorder="1" applyAlignment="1" quotePrefix="1">
      <alignment horizontal="distributed" vertical="center"/>
      <protection/>
    </xf>
    <xf numFmtId="176" fontId="9" fillId="0" borderId="18" xfId="23" applyNumberFormat="1" applyFont="1" applyFill="1" applyBorder="1" applyAlignment="1" quotePrefix="1">
      <alignment horizontal="distributed" vertical="center"/>
      <protection/>
    </xf>
    <xf numFmtId="176" fontId="9" fillId="0" borderId="17" xfId="23" applyNumberFormat="1" applyFont="1" applyFill="1" applyBorder="1" applyAlignment="1" quotePrefix="1">
      <alignment horizontal="distributed" vertical="center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19" xfId="23" applyFont="1" applyBorder="1" applyAlignment="1">
      <alignment horizontal="distributed" vertical="center"/>
      <protection/>
    </xf>
    <xf numFmtId="0" fontId="10" fillId="0" borderId="32" xfId="23" applyFont="1" applyBorder="1" applyAlignment="1">
      <alignment horizontal="distributed" vertical="center"/>
      <protection/>
    </xf>
    <xf numFmtId="0" fontId="11" fillId="0" borderId="8" xfId="23" applyFont="1" applyBorder="1" applyAlignment="1">
      <alignment horizontal="distributed" vertical="center"/>
      <protection/>
    </xf>
    <xf numFmtId="0" fontId="9" fillId="0" borderId="8" xfId="23" applyFont="1" applyFill="1" applyBorder="1" applyAlignment="1" quotePrefix="1">
      <alignment horizontal="center" vertical="center"/>
      <protection/>
    </xf>
    <xf numFmtId="189" fontId="9" fillId="0" borderId="19" xfId="23" applyNumberFormat="1" applyFont="1" applyFill="1" applyBorder="1" applyAlignment="1" quotePrefix="1">
      <alignment horizontal="right" vertical="center"/>
      <protection/>
    </xf>
    <xf numFmtId="189" fontId="9" fillId="0" borderId="2" xfId="23" applyNumberFormat="1" applyFont="1" applyBorder="1" applyAlignment="1" quotePrefix="1">
      <alignment horizontal="right" vertical="center"/>
      <protection/>
    </xf>
    <xf numFmtId="189" fontId="9" fillId="0" borderId="21" xfId="23" applyNumberFormat="1" applyFont="1" applyBorder="1" applyAlignment="1" quotePrefix="1">
      <alignment horizontal="right" vertical="center"/>
      <protection/>
    </xf>
    <xf numFmtId="38" fontId="9" fillId="0" borderId="20" xfId="17" applyFont="1" applyBorder="1" applyAlignment="1" quotePrefix="1">
      <alignment horizontal="right" vertical="center"/>
    </xf>
    <xf numFmtId="190" fontId="9" fillId="0" borderId="2" xfId="0" applyNumberFormat="1" applyFont="1" applyFill="1" applyBorder="1" applyAlignment="1" applyProtection="1">
      <alignment vertical="center"/>
      <protection locked="0"/>
    </xf>
    <xf numFmtId="189" fontId="9" fillId="0" borderId="1" xfId="0" applyNumberFormat="1" applyFont="1" applyFill="1" applyBorder="1" applyAlignment="1" applyProtection="1" quotePrefix="1">
      <alignment horizontal="right" vertical="center"/>
      <protection/>
    </xf>
    <xf numFmtId="190" fontId="9" fillId="0" borderId="17" xfId="0" applyNumberFormat="1" applyFont="1" applyFill="1" applyBorder="1" applyAlignment="1">
      <alignment vertical="center"/>
    </xf>
    <xf numFmtId="189" fontId="9" fillId="0" borderId="2" xfId="0" applyNumberFormat="1" applyFont="1" applyFill="1" applyBorder="1" applyAlignment="1" applyProtection="1">
      <alignment vertical="center"/>
      <protection/>
    </xf>
    <xf numFmtId="190" fontId="9" fillId="0" borderId="21" xfId="0" applyNumberFormat="1" applyFont="1" applyFill="1" applyBorder="1" applyAlignment="1" applyProtection="1">
      <alignment vertical="center"/>
      <protection/>
    </xf>
    <xf numFmtId="176" fontId="9" fillId="0" borderId="1" xfId="23" applyNumberFormat="1" applyFont="1" applyFill="1" applyBorder="1" applyAlignment="1" quotePrefix="1">
      <alignment horizontal="right" vertical="center"/>
      <protection/>
    </xf>
    <xf numFmtId="176" fontId="9" fillId="0" borderId="17" xfId="23" applyNumberFormat="1" applyFont="1" applyFill="1" applyBorder="1" applyAlignment="1" quotePrefix="1">
      <alignment horizontal="right" vertical="center"/>
      <protection/>
    </xf>
    <xf numFmtId="176" fontId="9" fillId="0" borderId="8" xfId="23" applyNumberFormat="1" applyFont="1" applyFill="1" applyBorder="1" applyAlignment="1" quotePrefix="1">
      <alignment horizontal="right" vertical="center"/>
      <protection/>
    </xf>
    <xf numFmtId="3" fontId="9" fillId="0" borderId="1" xfId="23" applyNumberFormat="1" applyFont="1" applyFill="1" applyBorder="1" applyAlignment="1" quotePrefix="1">
      <alignment horizontal="right" vertical="center"/>
      <protection/>
    </xf>
    <xf numFmtId="3" fontId="9" fillId="0" borderId="8" xfId="23" applyNumberFormat="1" applyFont="1" applyFill="1" applyBorder="1" applyAlignment="1" quotePrefix="1">
      <alignment horizontal="right" vertical="center"/>
      <protection/>
    </xf>
    <xf numFmtId="176" fontId="9" fillId="0" borderId="20" xfId="23" applyNumberFormat="1" applyFont="1" applyFill="1" applyBorder="1" applyAlignment="1" quotePrefix="1">
      <alignment horizontal="right" vertical="center"/>
      <protection/>
    </xf>
    <xf numFmtId="189" fontId="9" fillId="0" borderId="1" xfId="23" applyNumberFormat="1" applyFont="1" applyFill="1" applyBorder="1" applyAlignment="1" quotePrefix="1">
      <alignment horizontal="right" vertical="center"/>
      <protection/>
    </xf>
    <xf numFmtId="189" fontId="9" fillId="0" borderId="8" xfId="21" applyNumberFormat="1" applyFont="1" applyFill="1" applyBorder="1" applyAlignment="1" applyProtection="1">
      <alignment horizontal="right" vertical="center"/>
      <protection/>
    </xf>
    <xf numFmtId="196" fontId="9" fillId="0" borderId="8" xfId="21" applyNumberFormat="1" applyFont="1" applyFill="1" applyBorder="1" applyAlignment="1" applyProtection="1">
      <alignment horizontal="right" vertical="center"/>
      <protection/>
    </xf>
    <xf numFmtId="189" fontId="9" fillId="0" borderId="20" xfId="21" applyNumberFormat="1" applyFont="1" applyFill="1" applyBorder="1" applyAlignment="1" applyProtection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9" fillId="0" borderId="9" xfId="21" applyFont="1" applyFill="1" applyBorder="1" applyAlignment="1" quotePrefix="1">
      <alignment horizontal="left" vertical="center"/>
      <protection/>
    </xf>
    <xf numFmtId="195" fontId="9" fillId="0" borderId="8" xfId="0" applyNumberFormat="1" applyFont="1" applyFill="1" applyBorder="1" applyAlignment="1" applyProtection="1">
      <alignment vertical="center" shrinkToFit="1"/>
      <protection/>
    </xf>
    <xf numFmtId="195" fontId="9" fillId="0" borderId="1" xfId="0" applyNumberFormat="1" applyFont="1" applyFill="1" applyBorder="1" applyAlignment="1" applyProtection="1">
      <alignment vertical="center" shrinkToFit="1"/>
      <protection/>
    </xf>
    <xf numFmtId="196" fontId="9" fillId="0" borderId="1" xfId="21" applyNumberFormat="1" applyFont="1" applyFill="1" applyBorder="1" applyAlignment="1" applyProtection="1">
      <alignment vertical="center" shrinkToFit="1"/>
      <protection/>
    </xf>
    <xf numFmtId="195" fontId="9" fillId="0" borderId="1" xfId="23" applyNumberFormat="1" applyFont="1" applyFill="1" applyBorder="1" applyAlignment="1">
      <alignment horizontal="right" vertical="center" shrinkToFit="1"/>
      <protection/>
    </xf>
    <xf numFmtId="38" fontId="9" fillId="0" borderId="2" xfId="17" applyFont="1" applyBorder="1" applyAlignment="1" quotePrefix="1">
      <alignment horizontal="right" vertical="center"/>
    </xf>
    <xf numFmtId="0" fontId="9" fillId="0" borderId="44" xfId="21" applyFont="1" applyBorder="1" applyAlignment="1" applyProtection="1">
      <alignment horizontal="center" vertical="center"/>
      <protection/>
    </xf>
    <xf numFmtId="196" fontId="9" fillId="0" borderId="8" xfId="21" applyNumberFormat="1" applyFont="1" applyFill="1" applyBorder="1" applyAlignment="1" applyProtection="1">
      <alignment vertical="center" shrinkToFit="1"/>
      <protection/>
    </xf>
    <xf numFmtId="0" fontId="9" fillId="0" borderId="9" xfId="23" applyFont="1" applyBorder="1" applyAlignment="1" quotePrefix="1">
      <alignment horizontal="center" vertical="center"/>
      <protection/>
    </xf>
    <xf numFmtId="189" fontId="9" fillId="0" borderId="0" xfId="23" applyNumberFormat="1" applyFont="1" applyFill="1" applyBorder="1" applyAlignment="1">
      <alignment vertical="center"/>
      <protection/>
    </xf>
    <xf numFmtId="189" fontId="9" fillId="0" borderId="9" xfId="23" applyNumberFormat="1" applyFont="1" applyFill="1" applyBorder="1" applyAlignment="1">
      <alignment vertical="center"/>
      <protection/>
    </xf>
    <xf numFmtId="189" fontId="9" fillId="0" borderId="0" xfId="23" applyNumberFormat="1" applyFont="1" applyFill="1" applyBorder="1" applyAlignment="1">
      <alignment horizontal="right" vertical="center"/>
      <protection/>
    </xf>
    <xf numFmtId="182" fontId="9" fillId="0" borderId="36" xfId="23" applyNumberFormat="1" applyFont="1" applyFill="1" applyBorder="1" applyAlignment="1">
      <alignment vertical="center"/>
      <protection/>
    </xf>
    <xf numFmtId="3" fontId="9" fillId="0" borderId="9" xfId="23" applyNumberFormat="1" applyFont="1" applyFill="1" applyBorder="1" applyAlignment="1" quotePrefix="1">
      <alignment horizontal="center" vertical="center"/>
      <protection/>
    </xf>
    <xf numFmtId="176" fontId="9" fillId="0" borderId="10" xfId="23" applyNumberFormat="1" applyFont="1" applyFill="1" applyBorder="1" applyAlignment="1">
      <alignment vertical="center"/>
      <protection/>
    </xf>
    <xf numFmtId="176" fontId="9" fillId="0" borderId="36" xfId="23" applyNumberFormat="1" applyFont="1" applyFill="1" applyBorder="1" applyAlignment="1">
      <alignment vertical="center"/>
      <protection/>
    </xf>
    <xf numFmtId="182" fontId="9" fillId="0" borderId="45" xfId="21" applyNumberFormat="1" applyFont="1" applyBorder="1" applyAlignment="1" applyProtection="1">
      <alignment horizontal="right" vertical="center"/>
      <protection/>
    </xf>
    <xf numFmtId="189" fontId="9" fillId="0" borderId="32" xfId="23" applyNumberFormat="1" applyFont="1" applyFill="1" applyBorder="1" applyAlignment="1">
      <alignment horizontal="right" vertical="center"/>
      <protection/>
    </xf>
    <xf numFmtId="196" fontId="9" fillId="0" borderId="2" xfId="0" applyNumberFormat="1" applyFont="1" applyFill="1" applyBorder="1" applyAlignment="1" applyProtection="1">
      <alignment vertical="center"/>
      <protection locked="0"/>
    </xf>
    <xf numFmtId="195" fontId="9" fillId="0" borderId="8" xfId="0" applyNumberFormat="1" applyFont="1" applyFill="1" applyBorder="1" applyAlignment="1">
      <alignment vertical="center"/>
    </xf>
    <xf numFmtId="195" fontId="9" fillId="0" borderId="20" xfId="0" applyNumberFormat="1" applyFont="1" applyFill="1" applyBorder="1" applyAlignment="1" applyProtection="1">
      <alignment vertical="center"/>
      <protection/>
    </xf>
    <xf numFmtId="196" fontId="9" fillId="0" borderId="0" xfId="21" applyNumberFormat="1" applyFont="1" applyAlignment="1">
      <alignment vertical="center"/>
      <protection/>
    </xf>
    <xf numFmtId="196" fontId="9" fillId="0" borderId="0" xfId="21" applyNumberFormat="1" applyFont="1" applyBorder="1" applyAlignment="1">
      <alignment vertical="center"/>
      <protection/>
    </xf>
    <xf numFmtId="196" fontId="9" fillId="0" borderId="5" xfId="21" applyNumberFormat="1" applyFont="1" applyBorder="1" applyAlignment="1">
      <alignment vertical="center"/>
      <protection/>
    </xf>
    <xf numFmtId="196" fontId="9" fillId="0" borderId="13" xfId="21" applyNumberFormat="1" applyFont="1" applyBorder="1" applyAlignment="1">
      <alignment horizontal="centerContinuous" vertical="center"/>
      <protection/>
    </xf>
    <xf numFmtId="196" fontId="9" fillId="0" borderId="11" xfId="21" applyNumberFormat="1" applyFont="1" applyBorder="1" applyAlignment="1" applyProtection="1">
      <alignment horizontal="center" vertical="center"/>
      <protection/>
    </xf>
    <xf numFmtId="196" fontId="9" fillId="0" borderId="19" xfId="21" applyNumberFormat="1" applyFont="1" applyFill="1" applyBorder="1" applyAlignment="1" applyProtection="1">
      <alignment horizontal="right" vertical="center"/>
      <protection/>
    </xf>
    <xf numFmtId="196" fontId="9" fillId="0" borderId="1" xfId="0" applyNumberFormat="1" applyFont="1" applyFill="1" applyBorder="1" applyAlignment="1" applyProtection="1">
      <alignment vertical="center"/>
      <protection locked="0"/>
    </xf>
    <xf numFmtId="196" fontId="9" fillId="0" borderId="33" xfId="21" applyNumberFormat="1" applyFont="1" applyFill="1" applyBorder="1" applyAlignment="1" applyProtection="1">
      <alignment horizontal="right" vertical="center"/>
      <protection/>
    </xf>
    <xf numFmtId="196" fontId="9" fillId="0" borderId="1" xfId="0" applyNumberFormat="1" applyFont="1" applyFill="1" applyBorder="1" applyAlignment="1" applyProtection="1">
      <alignment vertical="center"/>
      <protection/>
    </xf>
    <xf numFmtId="195" fontId="9" fillId="0" borderId="2" xfId="0" applyNumberFormat="1" applyFont="1" applyFill="1" applyBorder="1" applyAlignment="1" applyProtection="1">
      <alignment vertical="center"/>
      <protection/>
    </xf>
    <xf numFmtId="195" fontId="9" fillId="0" borderId="2" xfId="0" applyNumberFormat="1" applyFont="1" applyFill="1" applyBorder="1" applyAlignment="1" applyProtection="1">
      <alignment vertical="center"/>
      <protection locked="0"/>
    </xf>
    <xf numFmtId="195" fontId="9" fillId="0" borderId="2" xfId="21" applyNumberFormat="1" applyFont="1" applyFill="1" applyBorder="1" applyAlignment="1" applyProtection="1">
      <alignment horizontal="right" vertical="center"/>
      <protection/>
    </xf>
    <xf numFmtId="195" fontId="9" fillId="0" borderId="17" xfId="0" applyNumberFormat="1" applyFont="1" applyFill="1" applyBorder="1" applyAlignment="1" applyProtection="1">
      <alignment vertical="center"/>
      <protection/>
    </xf>
    <xf numFmtId="195" fontId="9" fillId="0" borderId="8" xfId="21" applyNumberFormat="1" applyFont="1" applyFill="1" applyBorder="1" applyAlignment="1" applyProtection="1">
      <alignment vertical="center"/>
      <protection/>
    </xf>
    <xf numFmtId="195" fontId="9" fillId="0" borderId="1" xfId="21" applyNumberFormat="1" applyFont="1" applyFill="1" applyBorder="1" applyAlignment="1" applyProtection="1">
      <alignment vertical="center"/>
      <protection/>
    </xf>
    <xf numFmtId="195" fontId="9" fillId="0" borderId="20" xfId="23" applyNumberFormat="1" applyFont="1" applyFill="1" applyBorder="1" applyAlignment="1">
      <alignment vertical="center"/>
      <protection/>
    </xf>
    <xf numFmtId="195" fontId="9" fillId="0" borderId="21" xfId="23" applyNumberFormat="1" applyFont="1" applyFill="1" applyBorder="1" applyAlignment="1">
      <alignment vertical="center"/>
      <protection/>
    </xf>
    <xf numFmtId="0" fontId="9" fillId="0" borderId="0" xfId="21" applyFont="1" applyBorder="1" applyAlignment="1" quotePrefix="1">
      <alignment horizontal="center" vertical="center"/>
      <protection/>
    </xf>
    <xf numFmtId="0" fontId="17" fillId="0" borderId="0" xfId="21" applyFont="1" applyBorder="1" applyAlignment="1" quotePrefix="1">
      <alignment horizontal="distributed" vertical="center"/>
      <protection/>
    </xf>
    <xf numFmtId="0" fontId="17" fillId="0" borderId="30" xfId="21" applyFont="1" applyBorder="1" applyAlignment="1" quotePrefix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9" fillId="0" borderId="0" xfId="21" applyFont="1" applyFill="1" applyBorder="1" applyAlignment="1" quotePrefix="1">
      <alignment horizontal="distributed" vertical="center"/>
      <protection/>
    </xf>
    <xf numFmtId="0" fontId="9" fillId="0" borderId="0" xfId="21" applyFont="1" applyBorder="1" applyAlignment="1" quotePrefix="1">
      <alignment horizontal="distributed" vertical="center"/>
      <protection/>
    </xf>
    <xf numFmtId="0" fontId="9" fillId="0" borderId="30" xfId="21" applyFont="1" applyBorder="1" applyAlignment="1" quotePrefix="1">
      <alignment horizontal="distributed" vertical="center"/>
      <protection/>
    </xf>
    <xf numFmtId="3" fontId="9" fillId="0" borderId="0" xfId="23" applyNumberFormat="1" applyFont="1" applyBorder="1" applyAlignment="1" quotePrefix="1">
      <alignment horizontal="distributed" vertical="center"/>
      <protection/>
    </xf>
    <xf numFmtId="3" fontId="9" fillId="0" borderId="30" xfId="23" applyNumberFormat="1" applyFont="1" applyBorder="1" applyAlignment="1" quotePrefix="1">
      <alignment horizontal="distributed" vertical="center"/>
      <protection/>
    </xf>
    <xf numFmtId="3" fontId="9" fillId="0" borderId="46" xfId="23" applyNumberFormat="1" applyFont="1" applyBorder="1" applyAlignment="1">
      <alignment horizontal="distributed" vertical="center"/>
      <protection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3" fontId="9" fillId="0" borderId="42" xfId="23" applyNumberFormat="1" applyFont="1" applyBorder="1" applyAlignment="1">
      <alignment horizontal="distributed" vertical="center"/>
      <protection/>
    </xf>
    <xf numFmtId="0" fontId="0" fillId="0" borderId="4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176" fontId="9" fillId="0" borderId="24" xfId="23" applyNumberFormat="1" applyFont="1" applyBorder="1" applyAlignment="1">
      <alignment horizontal="distributed" vertical="center"/>
      <protection/>
    </xf>
    <xf numFmtId="176" fontId="9" fillId="0" borderId="0" xfId="23" applyNumberFormat="1" applyFont="1" applyBorder="1" applyAlignment="1">
      <alignment horizontal="distributed" vertical="center"/>
      <protection/>
    </xf>
    <xf numFmtId="176" fontId="9" fillId="0" borderId="30" xfId="23" applyNumberFormat="1" applyFont="1" applyBorder="1" applyAlignment="1">
      <alignment horizontal="distributed" vertical="center"/>
      <protection/>
    </xf>
    <xf numFmtId="176" fontId="9" fillId="0" borderId="34" xfId="23" applyNumberFormat="1" applyFont="1" applyBorder="1" applyAlignment="1">
      <alignment horizontal="distributed" vertical="center"/>
      <protection/>
    </xf>
    <xf numFmtId="176" fontId="9" fillId="0" borderId="36" xfId="23" applyNumberFormat="1" applyFont="1" applyBorder="1" applyAlignment="1">
      <alignment horizontal="distributed" vertical="center"/>
      <protection/>
    </xf>
    <xf numFmtId="176" fontId="9" fillId="0" borderId="40" xfId="23" applyNumberFormat="1" applyFont="1" applyBorder="1" applyAlignment="1">
      <alignment horizontal="distributed" vertical="center"/>
      <protection/>
    </xf>
    <xf numFmtId="3" fontId="9" fillId="0" borderId="24" xfId="23" applyNumberFormat="1" applyFont="1" applyBorder="1" applyAlignment="1">
      <alignment horizontal="distributed" vertical="center"/>
      <protection/>
    </xf>
    <xf numFmtId="3" fontId="9" fillId="0" borderId="0" xfId="23" applyNumberFormat="1" applyFont="1" applyBorder="1" applyAlignment="1">
      <alignment horizontal="distributed" vertical="center"/>
      <protection/>
    </xf>
    <xf numFmtId="3" fontId="9" fillId="0" borderId="30" xfId="23" applyNumberFormat="1" applyFont="1" applyBorder="1" applyAlignment="1">
      <alignment horizontal="distributed" vertical="center"/>
      <protection/>
    </xf>
    <xf numFmtId="3" fontId="9" fillId="0" borderId="26" xfId="23" applyNumberFormat="1" applyFont="1" applyBorder="1" applyAlignment="1">
      <alignment horizontal="distributed" vertical="center"/>
      <protection/>
    </xf>
    <xf numFmtId="3" fontId="9" fillId="0" borderId="9" xfId="23" applyNumberFormat="1" applyFont="1" applyBorder="1" applyAlignment="1">
      <alignment horizontal="distributed" vertical="center"/>
      <protection/>
    </xf>
    <xf numFmtId="3" fontId="9" fillId="0" borderId="10" xfId="23" applyNumberFormat="1" applyFont="1" applyBorder="1" applyAlignment="1">
      <alignment horizontal="distributed" vertical="center"/>
      <protection/>
    </xf>
    <xf numFmtId="176" fontId="9" fillId="0" borderId="42" xfId="23" applyNumberFormat="1" applyFont="1" applyBorder="1" applyAlignment="1">
      <alignment horizontal="distributed" vertical="center"/>
      <protection/>
    </xf>
    <xf numFmtId="176" fontId="9" fillId="0" borderId="43" xfId="23" applyNumberFormat="1" applyFont="1" applyBorder="1" applyAlignment="1">
      <alignment horizontal="distributed" vertical="center"/>
      <protection/>
    </xf>
    <xf numFmtId="176" fontId="9" fillId="0" borderId="37" xfId="23" applyNumberFormat="1" applyFont="1" applyBorder="1" applyAlignment="1">
      <alignment horizontal="distributed" vertical="center"/>
      <protection/>
    </xf>
    <xf numFmtId="3" fontId="9" fillId="0" borderId="43" xfId="23" applyNumberFormat="1" applyFont="1" applyBorder="1" applyAlignment="1">
      <alignment horizontal="distributed" vertical="center"/>
      <protection/>
    </xf>
    <xf numFmtId="3" fontId="9" fillId="0" borderId="37" xfId="23" applyNumberFormat="1" applyFont="1" applyBorder="1" applyAlignment="1">
      <alignment horizontal="distributed" vertical="center"/>
      <protection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0" xfId="21" applyFont="1" applyBorder="1" applyAlignment="1">
      <alignment horizontal="distributed" vertical="center"/>
      <protection/>
    </xf>
    <xf numFmtId="0" fontId="9" fillId="0" borderId="30" xfId="21" applyFont="1" applyBorder="1" applyAlignment="1">
      <alignment horizontal="distributed" vertical="center"/>
      <protection/>
    </xf>
    <xf numFmtId="0" fontId="11" fillId="0" borderId="0" xfId="21" applyFont="1" applyFill="1" applyBorder="1" applyAlignment="1" quotePrefix="1">
      <alignment horizontal="left" vertical="center"/>
      <protection/>
    </xf>
    <xf numFmtId="0" fontId="9" fillId="0" borderId="43" xfId="21" applyFont="1" applyBorder="1" applyAlignment="1" quotePrefix="1">
      <alignment horizontal="distributed" vertical="center"/>
      <protection/>
    </xf>
    <xf numFmtId="0" fontId="9" fillId="0" borderId="37" xfId="21" applyFont="1" applyBorder="1" applyAlignment="1" quotePrefix="1">
      <alignment horizontal="distributed" vertical="center"/>
      <protection/>
    </xf>
    <xf numFmtId="0" fontId="9" fillId="0" borderId="27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9" fillId="0" borderId="17" xfId="21" applyFont="1" applyFill="1" applyBorder="1" applyAlignment="1" quotePrefix="1">
      <alignment horizontal="center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25" xfId="21" applyFont="1" applyFill="1" applyBorder="1" applyAlignment="1" quotePrefix="1">
      <alignment horizontal="left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0" xfId="23" applyFont="1" applyFill="1" applyBorder="1" applyAlignment="1" quotePrefix="1">
      <alignment horizontal="distributed" vertical="center"/>
      <protection/>
    </xf>
    <xf numFmtId="0" fontId="9" fillId="0" borderId="30" xfId="23" applyFont="1" applyFill="1" applyBorder="1" applyAlignment="1" quotePrefix="1">
      <alignment horizontal="distributed" vertical="center"/>
      <protection/>
    </xf>
    <xf numFmtId="0" fontId="9" fillId="0" borderId="43" xfId="23" applyFont="1" applyFill="1" applyBorder="1" applyAlignment="1" quotePrefix="1">
      <alignment horizontal="distributed" vertical="center"/>
      <protection/>
    </xf>
    <xf numFmtId="0" fontId="9" fillId="0" borderId="37" xfId="23" applyFont="1" applyFill="1" applyBorder="1" applyAlignment="1" quotePrefix="1">
      <alignment horizontal="distributed" vertical="center"/>
      <protection/>
    </xf>
    <xf numFmtId="0" fontId="9" fillId="0" borderId="24" xfId="23" applyFont="1" applyFill="1" applyBorder="1" applyAlignment="1">
      <alignment horizontal="distributed" vertical="center"/>
      <protection/>
    </xf>
    <xf numFmtId="0" fontId="9" fillId="0" borderId="0" xfId="23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9" fillId="0" borderId="30" xfId="23" applyFont="1" applyFill="1" applyBorder="1" applyAlignment="1">
      <alignment horizontal="distributed" vertical="center"/>
      <protection/>
    </xf>
    <xf numFmtId="0" fontId="9" fillId="0" borderId="24" xfId="23" applyFont="1" applyFill="1" applyBorder="1" applyAlignment="1" quotePrefix="1">
      <alignment horizontal="distributed" vertical="center"/>
      <protection/>
    </xf>
    <xf numFmtId="0" fontId="9" fillId="0" borderId="34" xfId="23" applyFont="1" applyBorder="1" applyAlignment="1">
      <alignment horizontal="distributed" vertical="center"/>
      <protection/>
    </xf>
    <xf numFmtId="0" fontId="9" fillId="0" borderId="36" xfId="23" applyFont="1" applyBorder="1" applyAlignment="1">
      <alignment horizontal="distributed" vertical="center"/>
      <protection/>
    </xf>
    <xf numFmtId="0" fontId="9" fillId="0" borderId="40" xfId="23" applyFont="1" applyBorder="1" applyAlignment="1">
      <alignment horizontal="distributed" vertical="center"/>
      <protection/>
    </xf>
    <xf numFmtId="0" fontId="11" fillId="0" borderId="0" xfId="23" applyFont="1" applyFill="1" applyBorder="1" applyAlignment="1" quotePrefix="1">
      <alignment horizontal="distributed" vertical="center"/>
      <protection/>
    </xf>
    <xf numFmtId="0" fontId="11" fillId="0" borderId="30" xfId="23" applyFont="1" applyFill="1" applyBorder="1" applyAlignment="1" quotePrefix="1">
      <alignment horizontal="distributed" vertical="center"/>
      <protection/>
    </xf>
    <xf numFmtId="0" fontId="9" fillId="0" borderId="24" xfId="21" applyFont="1" applyFill="1" applyBorder="1" applyAlignment="1" applyProtection="1">
      <alignment horizontal="distributed" vertical="center"/>
      <protection/>
    </xf>
    <xf numFmtId="0" fontId="9" fillId="0" borderId="0" xfId="21" applyFont="1" applyFill="1" applyBorder="1" applyAlignment="1" applyProtection="1">
      <alignment horizontal="distributed" vertical="center"/>
      <protection/>
    </xf>
    <xf numFmtId="0" fontId="9" fillId="0" borderId="30" xfId="21" applyFont="1" applyFill="1" applyBorder="1" applyAlignment="1" applyProtection="1">
      <alignment horizontal="distributed" vertical="center"/>
      <protection/>
    </xf>
    <xf numFmtId="0" fontId="9" fillId="0" borderId="42" xfId="21" applyFont="1" applyFill="1" applyBorder="1" applyAlignment="1" applyProtection="1">
      <alignment horizontal="distributed" vertical="center"/>
      <protection/>
    </xf>
    <xf numFmtId="0" fontId="9" fillId="0" borderId="43" xfId="21" applyFont="1" applyFill="1" applyBorder="1" applyAlignment="1" applyProtection="1">
      <alignment horizontal="distributed" vertical="center"/>
      <protection/>
    </xf>
    <xf numFmtId="0" fontId="9" fillId="0" borderId="37" xfId="21" applyFont="1" applyFill="1" applyBorder="1" applyAlignment="1" applyProtection="1">
      <alignment horizontal="distributed" vertical="center"/>
      <protection/>
    </xf>
    <xf numFmtId="0" fontId="9" fillId="0" borderId="43" xfId="21" applyFont="1" applyFill="1" applyBorder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9" fillId="0" borderId="0" xfId="2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0" fillId="0" borderId="26" xfId="21" applyFont="1" applyFill="1" applyBorder="1" applyAlignment="1" applyProtection="1" quotePrefix="1">
      <alignment horizontal="distributed" vertical="center"/>
      <protection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0" fillId="0" borderId="42" xfId="21" applyFont="1" applyFill="1" applyBorder="1" applyAlignment="1" applyProtection="1" quotePrefix="1">
      <alignment horizontal="distributed" vertical="center"/>
      <protection/>
    </xf>
    <xf numFmtId="0" fontId="10" fillId="0" borderId="43" xfId="21" applyFont="1" applyFill="1" applyBorder="1" applyAlignment="1" applyProtection="1" quotePrefix="1">
      <alignment horizontal="distributed" vertical="center"/>
      <protection/>
    </xf>
    <xf numFmtId="0" fontId="10" fillId="0" borderId="37" xfId="21" applyFont="1" applyFill="1" applyBorder="1" applyAlignment="1" applyProtection="1" quotePrefix="1">
      <alignment horizontal="distributed" vertical="center"/>
      <protection/>
    </xf>
    <xf numFmtId="0" fontId="9" fillId="0" borderId="26" xfId="21" applyFont="1" applyFill="1" applyBorder="1" applyAlignment="1" applyProtection="1" quotePrefix="1">
      <alignment horizontal="left" vertical="center" shrinkToFit="1"/>
      <protection/>
    </xf>
    <xf numFmtId="0" fontId="9" fillId="0" borderId="9" xfId="21" applyFont="1" applyFill="1" applyBorder="1" applyAlignment="1" applyProtection="1" quotePrefix="1">
      <alignment horizontal="left" vertical="center" shrinkToFit="1"/>
      <protection/>
    </xf>
    <xf numFmtId="0" fontId="9" fillId="0" borderId="49" xfId="21" applyFont="1" applyFill="1" applyBorder="1" applyAlignment="1" applyProtection="1" quotePrefix="1">
      <alignment horizontal="distributed" vertical="center"/>
      <protection/>
    </xf>
    <xf numFmtId="0" fontId="9" fillId="0" borderId="31" xfId="21" applyFont="1" applyFill="1" applyBorder="1" applyAlignment="1" applyProtection="1" quotePrefix="1">
      <alignment horizontal="distributed" vertical="center"/>
      <protection/>
    </xf>
    <xf numFmtId="0" fontId="9" fillId="0" borderId="30" xfId="21" applyFont="1" applyFill="1" applyBorder="1" applyAlignment="1" applyProtection="1" quotePrefix="1">
      <alignment horizontal="distributed" vertical="center"/>
      <protection/>
    </xf>
    <xf numFmtId="0" fontId="9" fillId="0" borderId="26" xfId="21" applyFont="1" applyFill="1" applyBorder="1" applyAlignment="1" applyProtection="1" quotePrefix="1">
      <alignment horizontal="distributed" vertical="center"/>
      <protection/>
    </xf>
    <xf numFmtId="0" fontId="9" fillId="0" borderId="9" xfId="21" applyFont="1" applyFill="1" applyBorder="1" applyAlignment="1" applyProtection="1" quotePrefix="1">
      <alignment horizontal="distributed" vertical="center"/>
      <protection/>
    </xf>
    <xf numFmtId="0" fontId="9" fillId="0" borderId="0" xfId="23" applyFont="1" applyFill="1" applyBorder="1" applyAlignment="1" quotePrefix="1">
      <alignment horizontal="center" vertical="center"/>
      <protection/>
    </xf>
    <xf numFmtId="0" fontId="9" fillId="0" borderId="30" xfId="23" applyFont="1" applyFill="1" applyBorder="1" applyAlignment="1" quotePrefix="1">
      <alignment horizontal="center" vertical="center"/>
      <protection/>
    </xf>
    <xf numFmtId="0" fontId="9" fillId="0" borderId="43" xfId="23" applyFont="1" applyBorder="1" applyAlignment="1" quotePrefix="1">
      <alignment horizontal="distributed" vertical="center"/>
      <protection/>
    </xf>
    <xf numFmtId="0" fontId="9" fillId="0" borderId="43" xfId="23" applyFont="1" applyBorder="1" applyAlignment="1">
      <alignment horizontal="distributed" vertical="center"/>
      <protection/>
    </xf>
    <xf numFmtId="0" fontId="9" fillId="0" borderId="37" xfId="23" applyFont="1" applyBorder="1" applyAlignment="1">
      <alignment horizontal="distributed" vertical="center"/>
      <protection/>
    </xf>
    <xf numFmtId="0" fontId="9" fillId="0" borderId="44" xfId="23" applyFont="1" applyBorder="1" applyAlignment="1">
      <alignment horizontal="center" vertical="center" shrinkToFit="1"/>
      <protection/>
    </xf>
    <xf numFmtId="0" fontId="9" fillId="0" borderId="13" xfId="23" applyFont="1" applyBorder="1" applyAlignment="1">
      <alignment horizontal="center" vertical="center" shrinkToFit="1"/>
      <protection/>
    </xf>
    <xf numFmtId="3" fontId="0" fillId="0" borderId="0" xfId="22" applyNumberFormat="1" applyFont="1" applyFill="1" applyBorder="1" applyAlignment="1" quotePrefix="1">
      <alignment horizontal="distributed" vertical="center"/>
      <protection/>
    </xf>
    <xf numFmtId="3" fontId="15" fillId="0" borderId="0" xfId="22" applyNumberFormat="1" applyFont="1" applyFill="1" applyBorder="1" applyAlignment="1" quotePrefix="1">
      <alignment horizontal="left" vertical="center" wrapText="1"/>
      <protection/>
    </xf>
    <xf numFmtId="3" fontId="0" fillId="0" borderId="0" xfId="22" applyNumberFormat="1" applyFont="1" applyFill="1" applyBorder="1" applyAlignment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" fontId="15" fillId="0" borderId="0" xfId="22" applyNumberFormat="1" applyFont="1" applyFill="1" applyBorder="1" applyAlignment="1" quotePrefix="1">
      <alignment horizontal="left"/>
      <protection/>
    </xf>
    <xf numFmtId="0" fontId="15" fillId="0" borderId="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3" fontId="15" fillId="0" borderId="0" xfId="22" applyNumberFormat="1" applyFont="1" applyFill="1" applyBorder="1" applyAlignment="1" quotePrefix="1">
      <alignment horizontal="distributed" vertical="top"/>
      <protection/>
    </xf>
    <xf numFmtId="3" fontId="15" fillId="0" borderId="0" xfId="22" applyNumberFormat="1" applyFont="1" applyFill="1" applyBorder="1" applyAlignment="1" quotePrefix="1">
      <alignment horizontal="distributed" vertical="center" wrapText="1"/>
      <protection/>
    </xf>
    <xf numFmtId="0" fontId="15" fillId="0" borderId="0" xfId="0" applyFont="1" applyFill="1" applyAlignment="1">
      <alignment horizontal="distributed" vertical="center" wrapText="1"/>
    </xf>
    <xf numFmtId="3" fontId="15" fillId="0" borderId="36" xfId="22" applyNumberFormat="1" applyFont="1" applyFill="1" applyBorder="1" applyAlignment="1" quotePrefix="1">
      <alignment horizontal="distributed" vertical="center" wrapText="1"/>
      <protection/>
    </xf>
    <xf numFmtId="0" fontId="15" fillId="0" borderId="36" xfId="0" applyFont="1" applyBorder="1" applyAlignment="1">
      <alignment horizontal="distributed" vertical="center" wrapText="1"/>
    </xf>
    <xf numFmtId="0" fontId="15" fillId="0" borderId="40" xfId="0" applyFont="1" applyBorder="1" applyAlignment="1">
      <alignment horizontal="distributed" vertical="center" wrapText="1"/>
    </xf>
    <xf numFmtId="3" fontId="0" fillId="0" borderId="43" xfId="22" applyNumberFormat="1" applyFont="1" applyFill="1" applyBorder="1" applyAlignment="1" quotePrefix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180" fontId="9" fillId="0" borderId="0" xfId="23" applyNumberFormat="1" applyFont="1" applyBorder="1" applyAlignment="1" quotePrefix="1">
      <alignment horizontal="distributed" vertical="center"/>
      <protection/>
    </xf>
    <xf numFmtId="180" fontId="9" fillId="0" borderId="30" xfId="23" applyNumberFormat="1" applyFont="1" applyBorder="1" applyAlignment="1" quotePrefix="1">
      <alignment horizontal="distributed" vertical="center"/>
      <protection/>
    </xf>
    <xf numFmtId="0" fontId="9" fillId="0" borderId="24" xfId="23" applyFont="1" applyBorder="1" applyAlignment="1" quotePrefix="1">
      <alignment horizontal="distributed" vertical="center"/>
      <protection/>
    </xf>
    <xf numFmtId="0" fontId="9" fillId="0" borderId="0" xfId="23" applyFont="1" applyBorder="1" applyAlignment="1" quotePrefix="1">
      <alignment horizontal="distributed" vertical="center"/>
      <protection/>
    </xf>
    <xf numFmtId="0" fontId="9" fillId="0" borderId="0" xfId="23" applyFont="1" applyBorder="1" applyAlignment="1">
      <alignment horizontal="distributed" vertical="center"/>
      <protection/>
    </xf>
    <xf numFmtId="0" fontId="9" fillId="0" borderId="42" xfId="23" applyFont="1" applyBorder="1" applyAlignment="1" quotePrefix="1">
      <alignment horizontal="distributed" vertical="center"/>
      <protection/>
    </xf>
    <xf numFmtId="0" fontId="9" fillId="0" borderId="0" xfId="23" applyFont="1" applyBorder="1" applyAlignment="1" quotePrefix="1">
      <alignment horizontal="distributed" vertical="center" wrapText="1"/>
      <protection/>
    </xf>
    <xf numFmtId="0" fontId="0" fillId="0" borderId="30" xfId="0" applyBorder="1" applyAlignment="1">
      <alignment/>
    </xf>
    <xf numFmtId="0" fontId="9" fillId="0" borderId="30" xfId="23" applyFont="1" applyBorder="1" applyAlignment="1">
      <alignment horizontal="distributed" vertical="center"/>
      <protection/>
    </xf>
    <xf numFmtId="0" fontId="9" fillId="0" borderId="30" xfId="23" applyFont="1" applyBorder="1" applyAlignment="1" quotePrefix="1">
      <alignment horizontal="distributed" vertical="center" wrapText="1"/>
      <protection/>
    </xf>
    <xf numFmtId="0" fontId="9" fillId="0" borderId="24" xfId="23" applyFont="1" applyBorder="1" applyAlignment="1">
      <alignment horizontal="distributed" vertical="center"/>
      <protection/>
    </xf>
    <xf numFmtId="176" fontId="9" fillId="0" borderId="4" xfId="23" applyNumberFormat="1" applyFont="1" applyBorder="1" applyAlignment="1">
      <alignment horizontal="center" vertical="center"/>
      <protection/>
    </xf>
    <xf numFmtId="176" fontId="9" fillId="0" borderId="5" xfId="23" applyNumberFormat="1" applyFont="1" applyBorder="1" applyAlignment="1">
      <alignment horizontal="center" vertical="center"/>
      <protection/>
    </xf>
    <xf numFmtId="176" fontId="9" fillId="0" borderId="0" xfId="23" applyNumberFormat="1" applyFont="1" applyFill="1" applyBorder="1" applyAlignment="1">
      <alignment horizontal="distributed" vertical="center"/>
      <protection/>
    </xf>
    <xf numFmtId="176" fontId="9" fillId="0" borderId="30" xfId="23" applyNumberFormat="1" applyFont="1" applyFill="1" applyBorder="1" applyAlignment="1">
      <alignment horizontal="distributed" vertical="center"/>
      <protection/>
    </xf>
    <xf numFmtId="176" fontId="9" fillId="0" borderId="0" xfId="23" applyNumberFormat="1" applyFont="1" applyFill="1" applyBorder="1" applyAlignment="1" quotePrefix="1">
      <alignment horizontal="distributed" vertical="center"/>
      <protection/>
    </xf>
    <xf numFmtId="0" fontId="9" fillId="0" borderId="0" xfId="0" applyFont="1" applyFill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176" fontId="9" fillId="0" borderId="43" xfId="23" applyNumberFormat="1" applyFont="1" applyFill="1" applyBorder="1" applyAlignment="1" quotePrefix="1">
      <alignment horizontal="distributed" vertical="center"/>
      <protection/>
    </xf>
    <xf numFmtId="0" fontId="9" fillId="0" borderId="43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176" fontId="9" fillId="0" borderId="43" xfId="23" applyNumberFormat="1" applyFont="1" applyFill="1" applyBorder="1" applyAlignment="1" quotePrefix="1">
      <alignment horizontal="left" vertical="center" wrapText="1"/>
      <protection/>
    </xf>
    <xf numFmtId="0" fontId="0" fillId="0" borderId="4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176" fontId="9" fillId="0" borderId="0" xfId="23" applyNumberFormat="1" applyFont="1" applyFill="1" applyBorder="1" applyAlignment="1" quotePrefix="1">
      <alignment vertical="center"/>
      <protection/>
    </xf>
    <xf numFmtId="176" fontId="10" fillId="0" borderId="0" xfId="23" applyNumberFormat="1" applyFont="1" applyFill="1" applyBorder="1" applyAlignment="1">
      <alignment horizontal="left" vertical="center"/>
      <protection/>
    </xf>
    <xf numFmtId="176" fontId="10" fillId="0" borderId="9" xfId="23" applyNumberFormat="1" applyFont="1" applyFill="1" applyBorder="1" applyAlignment="1">
      <alignment horizontal="left" vertical="center"/>
      <protection/>
    </xf>
    <xf numFmtId="176" fontId="9" fillId="0" borderId="43" xfId="23" applyNumberFormat="1" applyFont="1" applyFill="1" applyBorder="1" applyAlignment="1" quotePrefix="1">
      <alignment horizontal="left" vertical="center"/>
      <protection/>
    </xf>
    <xf numFmtId="176" fontId="9" fillId="0" borderId="0" xfId="23" applyNumberFormat="1" applyFont="1" applyFill="1" applyBorder="1" applyAlignment="1" quotePrefix="1">
      <alignment horizontal="left" vertical="center"/>
      <protection/>
    </xf>
    <xf numFmtId="176" fontId="9" fillId="0" borderId="9" xfId="23" applyNumberFormat="1" applyFont="1" applyFill="1" applyBorder="1" applyAlignment="1" quotePrefix="1">
      <alignment horizontal="distributed" vertical="center"/>
      <protection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76" fontId="9" fillId="0" borderId="24" xfId="23" applyNumberFormat="1" applyFont="1" applyFill="1" applyBorder="1" applyAlignment="1" quotePrefix="1">
      <alignment horizontal="center" vertical="center"/>
      <protection/>
    </xf>
    <xf numFmtId="0" fontId="9" fillId="0" borderId="4" xfId="23" applyFont="1" applyBorder="1" applyAlignment="1">
      <alignment horizontal="right" vertical="center"/>
      <protection/>
    </xf>
    <xf numFmtId="0" fontId="9" fillId="0" borderId="5" xfId="23" applyFont="1" applyBorder="1" applyAlignment="1">
      <alignment horizontal="right" vertical="center"/>
      <protection/>
    </xf>
    <xf numFmtId="0" fontId="9" fillId="0" borderId="5" xfId="23" applyFont="1" applyBorder="1" applyAlignment="1">
      <alignment horizontal="left" vertical="center"/>
      <protection/>
    </xf>
    <xf numFmtId="0" fontId="14" fillId="0" borderId="9" xfId="23" applyFont="1" applyFill="1" applyBorder="1" applyAlignment="1" quotePrefix="1">
      <alignment horizontal="distributed" vertical="center"/>
      <protection/>
    </xf>
    <xf numFmtId="0" fontId="9" fillId="0" borderId="43" xfId="23" applyFont="1" applyFill="1" applyBorder="1" applyAlignment="1" quotePrefix="1">
      <alignment horizontal="lef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9" fillId="0" borderId="43" xfId="23" applyFont="1" applyFill="1" applyBorder="1" applyAlignment="1" quotePrefix="1">
      <alignment horizontal="distributed" vertical="center" wrapText="1"/>
      <protection/>
    </xf>
    <xf numFmtId="0" fontId="9" fillId="0" borderId="9" xfId="23" applyFont="1" applyFill="1" applyBorder="1" applyAlignment="1" quotePrefix="1">
      <alignment horizontal="distributed" vertical="center"/>
      <protection/>
    </xf>
    <xf numFmtId="0" fontId="10" fillId="0" borderId="43" xfId="23" applyFont="1" applyFill="1" applyBorder="1" applyAlignment="1" quotePrefix="1">
      <alignment horizontal="distributed" vertical="center" wrapText="1"/>
      <protection/>
    </xf>
    <xf numFmtId="0" fontId="10" fillId="0" borderId="43" xfId="23" applyFont="1" applyFill="1" applyBorder="1" applyAlignment="1" quotePrefix="1">
      <alignment horizontal="distributed" vertical="center"/>
      <protection/>
    </xf>
    <xf numFmtId="0" fontId="10" fillId="0" borderId="0" xfId="23" applyFont="1" applyFill="1" applyBorder="1" applyAlignment="1" quotePrefix="1">
      <alignment horizontal="distributed" vertical="center"/>
      <protection/>
    </xf>
    <xf numFmtId="0" fontId="10" fillId="0" borderId="9" xfId="23" applyFont="1" applyFill="1" applyBorder="1" applyAlignment="1" quotePrefix="1">
      <alignment horizontal="distributed" vertical="center"/>
      <protection/>
    </xf>
    <xf numFmtId="0" fontId="9" fillId="0" borderId="44" xfId="23" applyFont="1" applyBorder="1" applyAlignment="1">
      <alignment horizontal="right" vertical="center" shrinkToFit="1"/>
      <protection/>
    </xf>
    <xf numFmtId="0" fontId="9" fillId="0" borderId="13" xfId="23" applyFont="1" applyBorder="1" applyAlignment="1">
      <alignment horizontal="right" vertical="center" shrinkToFit="1"/>
      <protection/>
    </xf>
    <xf numFmtId="0" fontId="9" fillId="0" borderId="0" xfId="23" applyFont="1" applyFill="1" applyBorder="1" applyAlignment="1">
      <alignment vertical="center" wrapText="1"/>
      <protection/>
    </xf>
    <xf numFmtId="0" fontId="10" fillId="0" borderId="31" xfId="23" applyFont="1" applyFill="1" applyBorder="1" applyAlignment="1" quotePrefix="1">
      <alignment horizontal="distributed" vertical="center"/>
      <protection/>
    </xf>
    <xf numFmtId="0" fontId="9" fillId="0" borderId="31" xfId="23" applyFont="1" applyFill="1" applyBorder="1" applyAlignment="1" quotePrefix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統計年報（病院）" xfId="21"/>
    <cellStyle name="標準_資本収支" xfId="22"/>
    <cellStyle name="標準_病院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257175" y="381000"/>
          <a:ext cx="112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57175" y="381000"/>
          <a:ext cx="1123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257175" y="38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257175" y="6105525"/>
          <a:ext cx="1123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257175" y="610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57175" y="6105525"/>
          <a:ext cx="1123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17240250" y="381000"/>
          <a:ext cx="112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7240250" y="381000"/>
          <a:ext cx="1123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7240250" y="38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29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17240250" y="6105525"/>
          <a:ext cx="1123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17240250" y="610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17240250" y="6105525"/>
          <a:ext cx="1123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104775</xdr:rowOff>
    </xdr:from>
    <xdr:to>
      <xdr:col>1</xdr:col>
      <xdr:colOff>371475</xdr:colOff>
      <xdr:row>10</xdr:row>
      <xdr:rowOff>161925</xdr:rowOff>
    </xdr:to>
    <xdr:sp>
      <xdr:nvSpPr>
        <xdr:cNvPr id="1" name="図形 1"/>
        <xdr:cNvSpPr>
          <a:spLocks/>
        </xdr:cNvSpPr>
      </xdr:nvSpPr>
      <xdr:spPr>
        <a:xfrm>
          <a:off x="5238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2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3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4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228600" y="4762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H="1" flipV="1">
          <a:off x="228600" y="476250"/>
          <a:ext cx="1771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228600" y="476250"/>
          <a:ext cx="1771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47625</xdr:rowOff>
    </xdr:from>
    <xdr:to>
      <xdr:col>4</xdr:col>
      <xdr:colOff>581025</xdr:colOff>
      <xdr:row>7</xdr:row>
      <xdr:rowOff>219075</xdr:rowOff>
    </xdr:to>
    <xdr:sp>
      <xdr:nvSpPr>
        <xdr:cNvPr id="8" name="AutoShape 19"/>
        <xdr:cNvSpPr>
          <a:spLocks/>
        </xdr:cNvSpPr>
      </xdr:nvSpPr>
      <xdr:spPr>
        <a:xfrm>
          <a:off x="1714500" y="1352550"/>
          <a:ext cx="476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85725</xdr:rowOff>
    </xdr:from>
    <xdr:to>
      <xdr:col>6</xdr:col>
      <xdr:colOff>0</xdr:colOff>
      <xdr:row>18</xdr:row>
      <xdr:rowOff>219075</xdr:rowOff>
    </xdr:to>
    <xdr:sp>
      <xdr:nvSpPr>
        <xdr:cNvPr id="9" name="AutoShape 20"/>
        <xdr:cNvSpPr>
          <a:spLocks/>
        </xdr:cNvSpPr>
      </xdr:nvSpPr>
      <xdr:spPr>
        <a:xfrm>
          <a:off x="1905000" y="3057525"/>
          <a:ext cx="95250" cy="2800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1905000" y="59721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133350</xdr:colOff>
      <xdr:row>21</xdr:row>
      <xdr:rowOff>85725</xdr:rowOff>
    </xdr:from>
    <xdr:to>
      <xdr:col>5</xdr:col>
      <xdr:colOff>228600</xdr:colOff>
      <xdr:row>23</xdr:row>
      <xdr:rowOff>152400</xdr:rowOff>
    </xdr:to>
    <xdr:sp>
      <xdr:nvSpPr>
        <xdr:cNvPr id="11" name="AutoShape 23"/>
        <xdr:cNvSpPr>
          <a:spLocks/>
        </xdr:cNvSpPr>
      </xdr:nvSpPr>
      <xdr:spPr>
        <a:xfrm>
          <a:off x="1895475" y="67246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12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3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18211800" y="476250"/>
          <a:ext cx="1819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8211800" y="476250"/>
          <a:ext cx="1819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5</xdr:row>
      <xdr:rowOff>0</xdr:rowOff>
    </xdr:to>
    <xdr:sp>
      <xdr:nvSpPr>
        <xdr:cNvPr id="15" name="Line 28"/>
        <xdr:cNvSpPr>
          <a:spLocks/>
        </xdr:cNvSpPr>
      </xdr:nvSpPr>
      <xdr:spPr>
        <a:xfrm flipH="1" flipV="1">
          <a:off x="18211800" y="476250"/>
          <a:ext cx="1819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533400</xdr:colOff>
      <xdr:row>5</xdr:row>
      <xdr:rowOff>47625</xdr:rowOff>
    </xdr:from>
    <xdr:to>
      <xdr:col>28</xdr:col>
      <xdr:colOff>638175</xdr:colOff>
      <xdr:row>7</xdr:row>
      <xdr:rowOff>219075</xdr:rowOff>
    </xdr:to>
    <xdr:sp>
      <xdr:nvSpPr>
        <xdr:cNvPr id="16" name="AutoShape 29"/>
        <xdr:cNvSpPr>
          <a:spLocks/>
        </xdr:cNvSpPr>
      </xdr:nvSpPr>
      <xdr:spPr>
        <a:xfrm>
          <a:off x="19669125" y="1352550"/>
          <a:ext cx="9525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142875</xdr:colOff>
      <xdr:row>10</xdr:row>
      <xdr:rowOff>85725</xdr:rowOff>
    </xdr:from>
    <xdr:to>
      <xdr:col>30</xdr:col>
      <xdr:colOff>0</xdr:colOff>
      <xdr:row>18</xdr:row>
      <xdr:rowOff>219075</xdr:rowOff>
    </xdr:to>
    <xdr:sp>
      <xdr:nvSpPr>
        <xdr:cNvPr id="17" name="AutoShape 30"/>
        <xdr:cNvSpPr>
          <a:spLocks/>
        </xdr:cNvSpPr>
      </xdr:nvSpPr>
      <xdr:spPr>
        <a:xfrm>
          <a:off x="19935825" y="3057525"/>
          <a:ext cx="95250" cy="2800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142875</xdr:colOff>
      <xdr:row>19</xdr:row>
      <xdr:rowOff>0</xdr:rowOff>
    </xdr:from>
    <xdr:to>
      <xdr:col>30</xdr:col>
      <xdr:colOff>0</xdr:colOff>
      <xdr:row>19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9935825" y="59721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133350</xdr:colOff>
      <xdr:row>21</xdr:row>
      <xdr:rowOff>85725</xdr:rowOff>
    </xdr:from>
    <xdr:to>
      <xdr:col>29</xdr:col>
      <xdr:colOff>228600</xdr:colOff>
      <xdr:row>23</xdr:row>
      <xdr:rowOff>152400</xdr:rowOff>
    </xdr:to>
    <xdr:sp>
      <xdr:nvSpPr>
        <xdr:cNvPr id="19" name="AutoShape 32"/>
        <xdr:cNvSpPr>
          <a:spLocks/>
        </xdr:cNvSpPr>
      </xdr:nvSpPr>
      <xdr:spPr>
        <a:xfrm>
          <a:off x="19926300" y="67246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33375"/>
          <a:ext cx="24574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4300" y="504825"/>
          <a:ext cx="1457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4300" y="504825"/>
          <a:ext cx="1457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2</xdr:col>
      <xdr:colOff>66675</xdr:colOff>
      <xdr:row>10</xdr:row>
      <xdr:rowOff>47625</xdr:rowOff>
    </xdr:from>
    <xdr:ext cx="95250" cy="209550"/>
    <xdr:sp>
      <xdr:nvSpPr>
        <xdr:cNvPr id="3" name="TextBox 30"/>
        <xdr:cNvSpPr txBox="1">
          <a:spLocks noChangeArrowheads="1"/>
        </xdr:cNvSpPr>
      </xdr:nvSpPr>
      <xdr:spPr>
        <a:xfrm>
          <a:off x="409575" y="3143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00025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00025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9525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8392775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8392775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0</xdr:rowOff>
    </xdr:from>
    <xdr:to>
      <xdr:col>50</xdr:col>
      <xdr:colOff>9525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6185475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0</xdr:rowOff>
    </xdr:from>
    <xdr:to>
      <xdr:col>50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6185475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200025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5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8392775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0</xdr:rowOff>
    </xdr:from>
    <xdr:to>
      <xdr:col>50</xdr:col>
      <xdr:colOff>0</xdr:colOff>
      <xdr:row>5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36185475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70485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0025" y="704850"/>
          <a:ext cx="14954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0025" y="704850"/>
          <a:ext cx="1495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316325" y="70485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316325" y="704850"/>
          <a:ext cx="14954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316325" y="704850"/>
          <a:ext cx="1495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47650" y="419100"/>
          <a:ext cx="2228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419100"/>
          <a:ext cx="2228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28600" y="447675"/>
          <a:ext cx="2124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200025" y="571500"/>
          <a:ext cx="1638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00025" y="571500"/>
          <a:ext cx="1638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104775</xdr:rowOff>
    </xdr:from>
    <xdr:to>
      <xdr:col>1</xdr:col>
      <xdr:colOff>371475</xdr:colOff>
      <xdr:row>10</xdr:row>
      <xdr:rowOff>161925</xdr:rowOff>
    </xdr:to>
    <xdr:sp>
      <xdr:nvSpPr>
        <xdr:cNvPr id="1" name="図形 5"/>
        <xdr:cNvSpPr>
          <a:spLocks/>
        </xdr:cNvSpPr>
      </xdr:nvSpPr>
      <xdr:spPr>
        <a:xfrm>
          <a:off x="523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2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1</xdr:col>
      <xdr:colOff>276225</xdr:colOff>
      <xdr:row>5</xdr:row>
      <xdr:rowOff>123825</xdr:rowOff>
    </xdr:from>
    <xdr:to>
      <xdr:col>2</xdr:col>
      <xdr:colOff>0</xdr:colOff>
      <xdr:row>18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504825" y="1171575"/>
          <a:ext cx="95250" cy="3124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57150</xdr:rowOff>
    </xdr:from>
    <xdr:to>
      <xdr:col>4</xdr:col>
      <xdr:colOff>847725</xdr:colOff>
      <xdr:row>23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1933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714375</xdr:colOff>
      <xdr:row>24</xdr:row>
      <xdr:rowOff>0</xdr:rowOff>
    </xdr:from>
    <xdr:to>
      <xdr:col>4</xdr:col>
      <xdr:colOff>847725</xdr:colOff>
      <xdr:row>24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895475" y="55721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24</xdr:row>
      <xdr:rowOff>47625</xdr:rowOff>
    </xdr:from>
    <xdr:to>
      <xdr:col>5</xdr:col>
      <xdr:colOff>0</xdr:colOff>
      <xdr:row>26</xdr:row>
      <xdr:rowOff>190500</xdr:rowOff>
    </xdr:to>
    <xdr:sp>
      <xdr:nvSpPr>
        <xdr:cNvPr id="6" name="AutoShape 8"/>
        <xdr:cNvSpPr>
          <a:spLocks/>
        </xdr:cNvSpPr>
      </xdr:nvSpPr>
      <xdr:spPr>
        <a:xfrm>
          <a:off x="1943100" y="561975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27</xdr:row>
      <xdr:rowOff>47625</xdr:rowOff>
    </xdr:from>
    <xdr:to>
      <xdr:col>5</xdr:col>
      <xdr:colOff>0</xdr:colOff>
      <xdr:row>28</xdr:row>
      <xdr:rowOff>200025</xdr:rowOff>
    </xdr:to>
    <xdr:sp>
      <xdr:nvSpPr>
        <xdr:cNvPr id="7" name="AutoShape 9"/>
        <xdr:cNvSpPr>
          <a:spLocks/>
        </xdr:cNvSpPr>
      </xdr:nvSpPr>
      <xdr:spPr>
        <a:xfrm>
          <a:off x="1943100" y="6334125"/>
          <a:ext cx="952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29</xdr:row>
      <xdr:rowOff>57150</xdr:rowOff>
    </xdr:from>
    <xdr:to>
      <xdr:col>5</xdr:col>
      <xdr:colOff>0</xdr:colOff>
      <xdr:row>30</xdr:row>
      <xdr:rowOff>190500</xdr:rowOff>
    </xdr:to>
    <xdr:sp>
      <xdr:nvSpPr>
        <xdr:cNvPr id="8" name="AutoShape 10"/>
        <xdr:cNvSpPr>
          <a:spLocks/>
        </xdr:cNvSpPr>
      </xdr:nvSpPr>
      <xdr:spPr>
        <a:xfrm>
          <a:off x="1943100" y="68199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31</xdr:row>
      <xdr:rowOff>38100</xdr:rowOff>
    </xdr:from>
    <xdr:to>
      <xdr:col>5</xdr:col>
      <xdr:colOff>0</xdr:colOff>
      <xdr:row>32</xdr:row>
      <xdr:rowOff>171450</xdr:rowOff>
    </xdr:to>
    <xdr:sp>
      <xdr:nvSpPr>
        <xdr:cNvPr id="9" name="AutoShape 11"/>
        <xdr:cNvSpPr>
          <a:spLocks/>
        </xdr:cNvSpPr>
      </xdr:nvSpPr>
      <xdr:spPr>
        <a:xfrm>
          <a:off x="1943100" y="72771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33</xdr:row>
      <xdr:rowOff>38100</xdr:rowOff>
    </xdr:from>
    <xdr:to>
      <xdr:col>5</xdr:col>
      <xdr:colOff>0</xdr:colOff>
      <xdr:row>34</xdr:row>
      <xdr:rowOff>180975</xdr:rowOff>
    </xdr:to>
    <xdr:sp>
      <xdr:nvSpPr>
        <xdr:cNvPr id="10" name="AutoShape 12"/>
        <xdr:cNvSpPr>
          <a:spLocks/>
        </xdr:cNvSpPr>
      </xdr:nvSpPr>
      <xdr:spPr>
        <a:xfrm>
          <a:off x="1943100" y="775335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35</xdr:row>
      <xdr:rowOff>47625</xdr:rowOff>
    </xdr:from>
    <xdr:to>
      <xdr:col>5</xdr:col>
      <xdr:colOff>0</xdr:colOff>
      <xdr:row>36</xdr:row>
      <xdr:rowOff>190500</xdr:rowOff>
    </xdr:to>
    <xdr:sp>
      <xdr:nvSpPr>
        <xdr:cNvPr id="11" name="AutoShape 13"/>
        <xdr:cNvSpPr>
          <a:spLocks/>
        </xdr:cNvSpPr>
      </xdr:nvSpPr>
      <xdr:spPr>
        <a:xfrm>
          <a:off x="1943100" y="8239125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752475</xdr:colOff>
      <xdr:row>38</xdr:row>
      <xdr:rowOff>47625</xdr:rowOff>
    </xdr:from>
    <xdr:to>
      <xdr:col>4</xdr:col>
      <xdr:colOff>847725</xdr:colOff>
      <xdr:row>40</xdr:row>
      <xdr:rowOff>180975</xdr:rowOff>
    </xdr:to>
    <xdr:sp>
      <xdr:nvSpPr>
        <xdr:cNvPr id="12" name="AutoShape 14"/>
        <xdr:cNvSpPr>
          <a:spLocks/>
        </xdr:cNvSpPr>
      </xdr:nvSpPr>
      <xdr:spPr>
        <a:xfrm>
          <a:off x="1933575" y="895350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41</xdr:row>
      <xdr:rowOff>38100</xdr:rowOff>
    </xdr:from>
    <xdr:to>
      <xdr:col>5</xdr:col>
      <xdr:colOff>0</xdr:colOff>
      <xdr:row>43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1943100" y="965835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5</xdr:col>
      <xdr:colOff>76200</xdr:colOff>
      <xdr:row>3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04800" y="419100"/>
          <a:ext cx="1809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5" name="Line 18"/>
        <xdr:cNvSpPr>
          <a:spLocks/>
        </xdr:cNvSpPr>
      </xdr:nvSpPr>
      <xdr:spPr>
        <a:xfrm flipH="1" flipV="1">
          <a:off x="228600" y="419100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6" name="Line 19"/>
        <xdr:cNvSpPr>
          <a:spLocks/>
        </xdr:cNvSpPr>
      </xdr:nvSpPr>
      <xdr:spPr>
        <a:xfrm>
          <a:off x="228600" y="419100"/>
          <a:ext cx="1809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17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3</xdr:col>
      <xdr:colOff>200025</xdr:colOff>
      <xdr:row>27</xdr:row>
      <xdr:rowOff>142875</xdr:rowOff>
    </xdr:from>
    <xdr:to>
      <xdr:col>4</xdr:col>
      <xdr:colOff>85725</xdr:colOff>
      <xdr:row>30</xdr:row>
      <xdr:rowOff>85725</xdr:rowOff>
    </xdr:to>
    <xdr:sp>
      <xdr:nvSpPr>
        <xdr:cNvPr id="18" name="AutoShape 52"/>
        <xdr:cNvSpPr>
          <a:spLocks/>
        </xdr:cNvSpPr>
      </xdr:nvSpPr>
      <xdr:spPr>
        <a:xfrm>
          <a:off x="1171575" y="64293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19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23</xdr:col>
      <xdr:colOff>276225</xdr:colOff>
      <xdr:row>5</xdr:row>
      <xdr:rowOff>123825</xdr:rowOff>
    </xdr:from>
    <xdr:to>
      <xdr:col>24</xdr:col>
      <xdr:colOff>0</xdr:colOff>
      <xdr:row>18</xdr:row>
      <xdr:rowOff>152400</xdr:rowOff>
    </xdr:to>
    <xdr:sp>
      <xdr:nvSpPr>
        <xdr:cNvPr id="20" name="AutoShape 71"/>
        <xdr:cNvSpPr>
          <a:spLocks/>
        </xdr:cNvSpPr>
      </xdr:nvSpPr>
      <xdr:spPr>
        <a:xfrm>
          <a:off x="18030825" y="1171575"/>
          <a:ext cx="95250" cy="3124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19</xdr:row>
      <xdr:rowOff>57150</xdr:rowOff>
    </xdr:from>
    <xdr:to>
      <xdr:col>26</xdr:col>
      <xdr:colOff>847725</xdr:colOff>
      <xdr:row>23</xdr:row>
      <xdr:rowOff>200025</xdr:rowOff>
    </xdr:to>
    <xdr:sp>
      <xdr:nvSpPr>
        <xdr:cNvPr id="21" name="AutoShape 73"/>
        <xdr:cNvSpPr>
          <a:spLocks/>
        </xdr:cNvSpPr>
      </xdr:nvSpPr>
      <xdr:spPr>
        <a:xfrm>
          <a:off x="19459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714375</xdr:colOff>
      <xdr:row>24</xdr:row>
      <xdr:rowOff>0</xdr:rowOff>
    </xdr:from>
    <xdr:to>
      <xdr:col>26</xdr:col>
      <xdr:colOff>847725</xdr:colOff>
      <xdr:row>24</xdr:row>
      <xdr:rowOff>0</xdr:rowOff>
    </xdr:to>
    <xdr:sp>
      <xdr:nvSpPr>
        <xdr:cNvPr id="22" name="AutoShape 74"/>
        <xdr:cNvSpPr>
          <a:spLocks/>
        </xdr:cNvSpPr>
      </xdr:nvSpPr>
      <xdr:spPr>
        <a:xfrm>
          <a:off x="19421475" y="55721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24</xdr:row>
      <xdr:rowOff>47625</xdr:rowOff>
    </xdr:from>
    <xdr:to>
      <xdr:col>27</xdr:col>
      <xdr:colOff>0</xdr:colOff>
      <xdr:row>26</xdr:row>
      <xdr:rowOff>190500</xdr:rowOff>
    </xdr:to>
    <xdr:sp>
      <xdr:nvSpPr>
        <xdr:cNvPr id="23" name="AutoShape 75"/>
        <xdr:cNvSpPr>
          <a:spLocks/>
        </xdr:cNvSpPr>
      </xdr:nvSpPr>
      <xdr:spPr>
        <a:xfrm>
          <a:off x="19469100" y="561975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27</xdr:row>
      <xdr:rowOff>47625</xdr:rowOff>
    </xdr:from>
    <xdr:to>
      <xdr:col>27</xdr:col>
      <xdr:colOff>0</xdr:colOff>
      <xdr:row>28</xdr:row>
      <xdr:rowOff>200025</xdr:rowOff>
    </xdr:to>
    <xdr:sp>
      <xdr:nvSpPr>
        <xdr:cNvPr id="24" name="AutoShape 76"/>
        <xdr:cNvSpPr>
          <a:spLocks/>
        </xdr:cNvSpPr>
      </xdr:nvSpPr>
      <xdr:spPr>
        <a:xfrm>
          <a:off x="19469100" y="6334125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29</xdr:row>
      <xdr:rowOff>57150</xdr:rowOff>
    </xdr:from>
    <xdr:to>
      <xdr:col>27</xdr:col>
      <xdr:colOff>0</xdr:colOff>
      <xdr:row>30</xdr:row>
      <xdr:rowOff>190500</xdr:rowOff>
    </xdr:to>
    <xdr:sp>
      <xdr:nvSpPr>
        <xdr:cNvPr id="25" name="AutoShape 77"/>
        <xdr:cNvSpPr>
          <a:spLocks/>
        </xdr:cNvSpPr>
      </xdr:nvSpPr>
      <xdr:spPr>
        <a:xfrm>
          <a:off x="19469100" y="68199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31</xdr:row>
      <xdr:rowOff>38100</xdr:rowOff>
    </xdr:from>
    <xdr:to>
      <xdr:col>27</xdr:col>
      <xdr:colOff>0</xdr:colOff>
      <xdr:row>32</xdr:row>
      <xdr:rowOff>171450</xdr:rowOff>
    </xdr:to>
    <xdr:sp>
      <xdr:nvSpPr>
        <xdr:cNvPr id="26" name="AutoShape 78"/>
        <xdr:cNvSpPr>
          <a:spLocks/>
        </xdr:cNvSpPr>
      </xdr:nvSpPr>
      <xdr:spPr>
        <a:xfrm>
          <a:off x="19469100" y="72771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33</xdr:row>
      <xdr:rowOff>38100</xdr:rowOff>
    </xdr:from>
    <xdr:to>
      <xdr:col>27</xdr:col>
      <xdr:colOff>0</xdr:colOff>
      <xdr:row>34</xdr:row>
      <xdr:rowOff>180975</xdr:rowOff>
    </xdr:to>
    <xdr:sp>
      <xdr:nvSpPr>
        <xdr:cNvPr id="27" name="AutoShape 79"/>
        <xdr:cNvSpPr>
          <a:spLocks/>
        </xdr:cNvSpPr>
      </xdr:nvSpPr>
      <xdr:spPr>
        <a:xfrm>
          <a:off x="19469100" y="775335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35</xdr:row>
      <xdr:rowOff>47625</xdr:rowOff>
    </xdr:from>
    <xdr:to>
      <xdr:col>27</xdr:col>
      <xdr:colOff>0</xdr:colOff>
      <xdr:row>36</xdr:row>
      <xdr:rowOff>190500</xdr:rowOff>
    </xdr:to>
    <xdr:sp>
      <xdr:nvSpPr>
        <xdr:cNvPr id="28" name="AutoShape 80"/>
        <xdr:cNvSpPr>
          <a:spLocks/>
        </xdr:cNvSpPr>
      </xdr:nvSpPr>
      <xdr:spPr>
        <a:xfrm>
          <a:off x="19469100" y="82391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38</xdr:row>
      <xdr:rowOff>47625</xdr:rowOff>
    </xdr:from>
    <xdr:to>
      <xdr:col>26</xdr:col>
      <xdr:colOff>847725</xdr:colOff>
      <xdr:row>40</xdr:row>
      <xdr:rowOff>180975</xdr:rowOff>
    </xdr:to>
    <xdr:sp>
      <xdr:nvSpPr>
        <xdr:cNvPr id="29" name="AutoShape 81"/>
        <xdr:cNvSpPr>
          <a:spLocks/>
        </xdr:cNvSpPr>
      </xdr:nvSpPr>
      <xdr:spPr>
        <a:xfrm>
          <a:off x="19459575" y="895350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41</xdr:row>
      <xdr:rowOff>38100</xdr:rowOff>
    </xdr:from>
    <xdr:to>
      <xdr:col>27</xdr:col>
      <xdr:colOff>0</xdr:colOff>
      <xdr:row>43</xdr:row>
      <xdr:rowOff>171450</xdr:rowOff>
    </xdr:to>
    <xdr:sp>
      <xdr:nvSpPr>
        <xdr:cNvPr id="30" name="AutoShape 82"/>
        <xdr:cNvSpPr>
          <a:spLocks/>
        </xdr:cNvSpPr>
      </xdr:nvSpPr>
      <xdr:spPr>
        <a:xfrm>
          <a:off x="19469100" y="965835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76200</xdr:colOff>
      <xdr:row>2</xdr:row>
      <xdr:rowOff>0</xdr:rowOff>
    </xdr:from>
    <xdr:to>
      <xdr:col>27</xdr:col>
      <xdr:colOff>76200</xdr:colOff>
      <xdr:row>3</xdr:row>
      <xdr:rowOff>0</xdr:rowOff>
    </xdr:to>
    <xdr:sp>
      <xdr:nvSpPr>
        <xdr:cNvPr id="31" name="Line 83"/>
        <xdr:cNvSpPr>
          <a:spLocks/>
        </xdr:cNvSpPr>
      </xdr:nvSpPr>
      <xdr:spPr>
        <a:xfrm flipH="1" flipV="1">
          <a:off x="17830800" y="419100"/>
          <a:ext cx="18002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0</xdr:colOff>
      <xdr:row>4</xdr:row>
      <xdr:rowOff>0</xdr:rowOff>
    </xdr:to>
    <xdr:sp>
      <xdr:nvSpPr>
        <xdr:cNvPr id="32" name="Line 84"/>
        <xdr:cNvSpPr>
          <a:spLocks/>
        </xdr:cNvSpPr>
      </xdr:nvSpPr>
      <xdr:spPr>
        <a:xfrm flipH="1" flipV="1">
          <a:off x="17754600" y="419100"/>
          <a:ext cx="18002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0</xdr:colOff>
      <xdr:row>5</xdr:row>
      <xdr:rowOff>0</xdr:rowOff>
    </xdr:to>
    <xdr:sp>
      <xdr:nvSpPr>
        <xdr:cNvPr id="33" name="Line 85"/>
        <xdr:cNvSpPr>
          <a:spLocks/>
        </xdr:cNvSpPr>
      </xdr:nvSpPr>
      <xdr:spPr>
        <a:xfrm>
          <a:off x="17754600" y="419100"/>
          <a:ext cx="1800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200025</xdr:colOff>
      <xdr:row>27</xdr:row>
      <xdr:rowOff>142875</xdr:rowOff>
    </xdr:from>
    <xdr:to>
      <xdr:col>26</xdr:col>
      <xdr:colOff>85725</xdr:colOff>
      <xdr:row>30</xdr:row>
      <xdr:rowOff>85725</xdr:rowOff>
    </xdr:to>
    <xdr:sp>
      <xdr:nvSpPr>
        <xdr:cNvPr id="34" name="AutoShape 86"/>
        <xdr:cNvSpPr>
          <a:spLocks/>
        </xdr:cNvSpPr>
      </xdr:nvSpPr>
      <xdr:spPr>
        <a:xfrm>
          <a:off x="18697575" y="64293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19</xdr:row>
      <xdr:rowOff>57150</xdr:rowOff>
    </xdr:from>
    <xdr:to>
      <xdr:col>26</xdr:col>
      <xdr:colOff>847725</xdr:colOff>
      <xdr:row>23</xdr:row>
      <xdr:rowOff>200025</xdr:rowOff>
    </xdr:to>
    <xdr:sp>
      <xdr:nvSpPr>
        <xdr:cNvPr id="35" name="AutoShape 87"/>
        <xdr:cNvSpPr>
          <a:spLocks/>
        </xdr:cNvSpPr>
      </xdr:nvSpPr>
      <xdr:spPr>
        <a:xfrm>
          <a:off x="19459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29</xdr:row>
      <xdr:rowOff>57150</xdr:rowOff>
    </xdr:from>
    <xdr:to>
      <xdr:col>27</xdr:col>
      <xdr:colOff>0</xdr:colOff>
      <xdr:row>30</xdr:row>
      <xdr:rowOff>190500</xdr:rowOff>
    </xdr:to>
    <xdr:sp>
      <xdr:nvSpPr>
        <xdr:cNvPr id="36" name="AutoShape 113"/>
        <xdr:cNvSpPr>
          <a:spLocks/>
        </xdr:cNvSpPr>
      </xdr:nvSpPr>
      <xdr:spPr>
        <a:xfrm>
          <a:off x="19469100" y="68199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view="pageBreakPreview" zoomScaleSheetLayoutView="100" workbookViewId="0" topLeftCell="A1">
      <pane xSplit="5" ySplit="5" topLeftCell="F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17.25" customHeight="1"/>
  <cols>
    <col min="1" max="1" width="2.69921875" style="9" customWidth="1"/>
    <col min="2" max="2" width="2.09765625" style="49" customWidth="1"/>
    <col min="3" max="3" width="2.09765625" style="9" customWidth="1"/>
    <col min="4" max="4" width="7.59765625" style="49" customWidth="1"/>
    <col min="5" max="5" width="7.59765625" style="9" customWidth="1"/>
    <col min="6" max="6" width="11.59765625" style="9" customWidth="1"/>
    <col min="7" max="7" width="11.69921875" style="9" customWidth="1"/>
    <col min="8" max="11" width="11.5" style="9" customWidth="1"/>
    <col min="12" max="19" width="11.19921875" style="9" customWidth="1"/>
    <col min="20" max="20" width="2.09765625" style="49" customWidth="1"/>
    <col min="21" max="21" width="2.09765625" style="9" customWidth="1"/>
    <col min="22" max="22" width="7.59765625" style="49" customWidth="1"/>
    <col min="23" max="23" width="7.59765625" style="9" customWidth="1"/>
    <col min="24" max="25" width="11.5" style="9" hidden="1" customWidth="1"/>
    <col min="26" max="27" width="11.5" style="9" customWidth="1"/>
    <col min="28" max="29" width="11.59765625" style="9" customWidth="1"/>
    <col min="30" max="35" width="11.09765625" style="9" customWidth="1"/>
    <col min="36" max="37" width="12.3984375" style="9" customWidth="1"/>
    <col min="38" max="16384" width="9" style="9" customWidth="1"/>
  </cols>
  <sheetData>
    <row r="1" spans="1:22" s="8" customFormat="1" ht="17.25" customHeight="1">
      <c r="A1" s="289"/>
      <c r="B1" s="268" t="s">
        <v>8</v>
      </c>
      <c r="D1" s="48"/>
      <c r="T1" s="268" t="s">
        <v>8</v>
      </c>
      <c r="V1" s="48"/>
    </row>
    <row r="2" spans="11:37" ht="12.75" customHeight="1" thickBot="1">
      <c r="K2" s="10"/>
      <c r="S2" s="10" t="s">
        <v>241</v>
      </c>
      <c r="AA2" s="10"/>
      <c r="AG2" s="10"/>
      <c r="AK2" s="10" t="s">
        <v>34</v>
      </c>
    </row>
    <row r="3" spans="1:37" ht="18" customHeight="1">
      <c r="A3" s="353"/>
      <c r="B3" s="52"/>
      <c r="C3" s="43"/>
      <c r="D3" s="60"/>
      <c r="E3" s="43" t="s">
        <v>123</v>
      </c>
      <c r="F3" s="12"/>
      <c r="G3" s="13"/>
      <c r="H3" s="13"/>
      <c r="I3" s="13" t="s">
        <v>9</v>
      </c>
      <c r="J3" s="13"/>
      <c r="K3" s="14"/>
      <c r="L3" s="12"/>
      <c r="M3" s="13"/>
      <c r="N3" s="13" t="s">
        <v>10</v>
      </c>
      <c r="O3" s="13"/>
      <c r="P3" s="13"/>
      <c r="Q3" s="15"/>
      <c r="R3" s="15"/>
      <c r="S3" s="16"/>
      <c r="T3" s="52"/>
      <c r="U3" s="43"/>
      <c r="V3" s="60"/>
      <c r="W3" s="547" t="s">
        <v>123</v>
      </c>
      <c r="X3" s="13"/>
      <c r="Y3" s="13"/>
      <c r="Z3" s="13"/>
      <c r="AA3" s="13" t="s">
        <v>9</v>
      </c>
      <c r="AB3" s="13"/>
      <c r="AC3" s="254"/>
      <c r="AD3" s="253"/>
      <c r="AE3" s="13"/>
      <c r="AF3" s="13" t="s">
        <v>10</v>
      </c>
      <c r="AG3" s="13"/>
      <c r="AH3" s="13"/>
      <c r="AI3" s="13"/>
      <c r="AJ3" s="13"/>
      <c r="AK3" s="16"/>
    </row>
    <row r="4" spans="1:37" ht="18" customHeight="1">
      <c r="A4" s="11"/>
      <c r="B4" s="53"/>
      <c r="C4" s="44"/>
      <c r="D4" s="61"/>
      <c r="E4" s="59" t="s">
        <v>124</v>
      </c>
      <c r="F4" s="17" t="s">
        <v>11</v>
      </c>
      <c r="G4" s="18"/>
      <c r="H4" s="17" t="s">
        <v>12</v>
      </c>
      <c r="I4" s="18"/>
      <c r="J4" s="17" t="s">
        <v>13</v>
      </c>
      <c r="K4" s="19"/>
      <c r="L4" s="17" t="s">
        <v>14</v>
      </c>
      <c r="M4" s="18"/>
      <c r="N4" s="17" t="s">
        <v>15</v>
      </c>
      <c r="O4" s="18"/>
      <c r="P4" s="20" t="s">
        <v>274</v>
      </c>
      <c r="Q4" s="20"/>
      <c r="R4" s="20" t="s">
        <v>275</v>
      </c>
      <c r="S4" s="21"/>
      <c r="T4" s="53"/>
      <c r="U4" s="44"/>
      <c r="V4" s="61"/>
      <c r="W4" s="59" t="s">
        <v>124</v>
      </c>
      <c r="X4" s="17" t="s">
        <v>276</v>
      </c>
      <c r="Y4" s="18"/>
      <c r="Z4" s="17" t="s">
        <v>277</v>
      </c>
      <c r="AA4" s="19"/>
      <c r="AB4" s="17" t="s">
        <v>315</v>
      </c>
      <c r="AC4" s="22"/>
      <c r="AD4" s="559" t="s">
        <v>316</v>
      </c>
      <c r="AE4" s="22"/>
      <c r="AF4" s="17" t="s">
        <v>278</v>
      </c>
      <c r="AG4" s="19"/>
      <c r="AH4" s="17" t="s">
        <v>232</v>
      </c>
      <c r="AI4" s="18"/>
      <c r="AJ4" s="17" t="s">
        <v>16</v>
      </c>
      <c r="AK4" s="23"/>
    </row>
    <row r="5" spans="1:37" ht="18" customHeight="1">
      <c r="A5" s="11"/>
      <c r="B5" s="24" t="s">
        <v>122</v>
      </c>
      <c r="C5" s="45"/>
      <c r="D5" s="57"/>
      <c r="E5" s="58" t="s">
        <v>125</v>
      </c>
      <c r="F5" s="25">
        <v>18</v>
      </c>
      <c r="G5" s="25">
        <v>19</v>
      </c>
      <c r="H5" s="25">
        <v>18</v>
      </c>
      <c r="I5" s="25">
        <v>19</v>
      </c>
      <c r="J5" s="25">
        <v>18</v>
      </c>
      <c r="K5" s="25">
        <v>19</v>
      </c>
      <c r="L5" s="25">
        <v>18</v>
      </c>
      <c r="M5" s="25">
        <v>19</v>
      </c>
      <c r="N5" s="25">
        <v>18</v>
      </c>
      <c r="O5" s="25">
        <v>19</v>
      </c>
      <c r="P5" s="25">
        <v>18</v>
      </c>
      <c r="Q5" s="25">
        <v>19</v>
      </c>
      <c r="R5" s="25">
        <v>18</v>
      </c>
      <c r="S5" s="285">
        <v>19</v>
      </c>
      <c r="T5" s="24" t="s">
        <v>122</v>
      </c>
      <c r="U5" s="45"/>
      <c r="V5" s="57"/>
      <c r="W5" s="58" t="s">
        <v>125</v>
      </c>
      <c r="X5" s="25">
        <v>18</v>
      </c>
      <c r="Y5" s="25">
        <v>19</v>
      </c>
      <c r="Z5" s="25">
        <v>18</v>
      </c>
      <c r="AA5" s="25">
        <v>19</v>
      </c>
      <c r="AB5" s="25">
        <v>18</v>
      </c>
      <c r="AC5" s="25">
        <v>19</v>
      </c>
      <c r="AD5" s="25">
        <v>18</v>
      </c>
      <c r="AE5" s="25">
        <v>19</v>
      </c>
      <c r="AF5" s="25">
        <v>18</v>
      </c>
      <c r="AG5" s="25">
        <v>19</v>
      </c>
      <c r="AH5" s="25">
        <v>18</v>
      </c>
      <c r="AI5" s="25">
        <v>19</v>
      </c>
      <c r="AJ5" s="25">
        <v>18</v>
      </c>
      <c r="AK5" s="26">
        <v>19</v>
      </c>
    </row>
    <row r="6" spans="1:37" s="28" customFormat="1" ht="20.25" customHeight="1">
      <c r="A6" s="27"/>
      <c r="B6" s="691" t="s">
        <v>17</v>
      </c>
      <c r="C6" s="709"/>
      <c r="D6" s="709"/>
      <c r="E6" s="710"/>
      <c r="F6" s="296">
        <v>10833805</v>
      </c>
      <c r="G6" s="296">
        <v>10860260</v>
      </c>
      <c r="H6" s="296">
        <v>9192316</v>
      </c>
      <c r="I6" s="296">
        <v>8399161</v>
      </c>
      <c r="J6" s="296">
        <v>12447721</v>
      </c>
      <c r="K6" s="296">
        <v>12224681</v>
      </c>
      <c r="L6" s="296">
        <v>8383629</v>
      </c>
      <c r="M6" s="296">
        <v>9356698</v>
      </c>
      <c r="N6" s="297">
        <v>2709798</v>
      </c>
      <c r="O6" s="297">
        <v>2898681</v>
      </c>
      <c r="P6" s="297">
        <v>824979</v>
      </c>
      <c r="Q6" s="297">
        <v>975227</v>
      </c>
      <c r="R6" s="296">
        <v>862558</v>
      </c>
      <c r="S6" s="567">
        <v>882342</v>
      </c>
      <c r="T6" s="691" t="s">
        <v>17</v>
      </c>
      <c r="U6" s="709"/>
      <c r="V6" s="709"/>
      <c r="W6" s="710"/>
      <c r="X6" s="309"/>
      <c r="Y6" s="309">
        <v>0</v>
      </c>
      <c r="Z6" s="298">
        <v>3832371</v>
      </c>
      <c r="AA6" s="298">
        <v>3641402</v>
      </c>
      <c r="AB6" s="298">
        <v>1530413</v>
      </c>
      <c r="AC6" s="298">
        <v>1304616</v>
      </c>
      <c r="AD6" s="309">
        <v>2018631</v>
      </c>
      <c r="AE6" s="298">
        <v>1856256</v>
      </c>
      <c r="AF6" s="298">
        <v>8475812</v>
      </c>
      <c r="AG6" s="298">
        <v>8355676</v>
      </c>
      <c r="AH6" s="309">
        <v>3046615</v>
      </c>
      <c r="AI6" s="309">
        <v>2917464</v>
      </c>
      <c r="AJ6" s="298">
        <v>64158648</v>
      </c>
      <c r="AK6" s="299">
        <v>63672464</v>
      </c>
    </row>
    <row r="7" spans="2:37" s="28" customFormat="1" ht="20.25" customHeight="1">
      <c r="B7" s="50"/>
      <c r="C7" s="46"/>
      <c r="D7" s="686" t="s">
        <v>245</v>
      </c>
      <c r="E7" s="711"/>
      <c r="F7" s="297">
        <v>10633722</v>
      </c>
      <c r="G7" s="297">
        <v>10859945</v>
      </c>
      <c r="H7" s="297">
        <v>9031863</v>
      </c>
      <c r="I7" s="297">
        <v>8399161</v>
      </c>
      <c r="J7" s="297">
        <v>12447721</v>
      </c>
      <c r="K7" s="297">
        <v>12224681</v>
      </c>
      <c r="L7" s="297">
        <v>8383629</v>
      </c>
      <c r="M7" s="297">
        <v>9356698</v>
      </c>
      <c r="N7" s="297">
        <v>2709798</v>
      </c>
      <c r="O7" s="297">
        <v>2898681</v>
      </c>
      <c r="P7" s="297">
        <v>824979</v>
      </c>
      <c r="Q7" s="297">
        <v>975227</v>
      </c>
      <c r="R7" s="297">
        <v>862558</v>
      </c>
      <c r="S7" s="568">
        <v>882342</v>
      </c>
      <c r="T7" s="50"/>
      <c r="U7" s="46"/>
      <c r="V7" s="686" t="s">
        <v>245</v>
      </c>
      <c r="W7" s="711"/>
      <c r="X7" s="309">
        <v>0</v>
      </c>
      <c r="Y7" s="309">
        <v>0</v>
      </c>
      <c r="Z7" s="298">
        <v>3832371</v>
      </c>
      <c r="AA7" s="298">
        <v>3641402</v>
      </c>
      <c r="AB7" s="298">
        <v>1530413</v>
      </c>
      <c r="AC7" s="298">
        <v>1304616</v>
      </c>
      <c r="AD7" s="309">
        <v>2018631</v>
      </c>
      <c r="AE7" s="298">
        <v>1856256</v>
      </c>
      <c r="AF7" s="298">
        <v>8475812</v>
      </c>
      <c r="AG7" s="298">
        <v>8352958</v>
      </c>
      <c r="AH7" s="309">
        <v>3046615</v>
      </c>
      <c r="AI7" s="309">
        <v>2917464</v>
      </c>
      <c r="AJ7" s="298">
        <v>63798112</v>
      </c>
      <c r="AK7" s="299">
        <v>63669431</v>
      </c>
    </row>
    <row r="8" spans="2:37" s="28" customFormat="1" ht="20.25" customHeight="1">
      <c r="B8" s="700" t="s">
        <v>18</v>
      </c>
      <c r="C8" s="713"/>
      <c r="D8" s="713"/>
      <c r="E8" s="711"/>
      <c r="F8" s="297">
        <v>10892573</v>
      </c>
      <c r="G8" s="297">
        <v>11313508</v>
      </c>
      <c r="H8" s="297">
        <v>11719233</v>
      </c>
      <c r="I8" s="297">
        <v>9619372</v>
      </c>
      <c r="J8" s="297">
        <v>12679816</v>
      </c>
      <c r="K8" s="297">
        <v>12796593</v>
      </c>
      <c r="L8" s="297">
        <v>8691004</v>
      </c>
      <c r="M8" s="297">
        <v>12113702</v>
      </c>
      <c r="N8" s="297">
        <v>2939487</v>
      </c>
      <c r="O8" s="297">
        <v>2992744</v>
      </c>
      <c r="P8" s="297">
        <v>854540</v>
      </c>
      <c r="Q8" s="297">
        <v>747103</v>
      </c>
      <c r="R8" s="297">
        <v>868834</v>
      </c>
      <c r="S8" s="568">
        <v>861824</v>
      </c>
      <c r="T8" s="700" t="s">
        <v>18</v>
      </c>
      <c r="U8" s="712"/>
      <c r="V8" s="712"/>
      <c r="W8" s="711"/>
      <c r="X8" s="309"/>
      <c r="Y8" s="309">
        <v>0</v>
      </c>
      <c r="Z8" s="298">
        <v>4083793</v>
      </c>
      <c r="AA8" s="298">
        <v>3817848</v>
      </c>
      <c r="AB8" s="298">
        <v>1603374</v>
      </c>
      <c r="AC8" s="298">
        <v>1487303</v>
      </c>
      <c r="AD8" s="309">
        <v>2156588</v>
      </c>
      <c r="AE8" s="298">
        <v>2042515</v>
      </c>
      <c r="AF8" s="298">
        <v>8393299</v>
      </c>
      <c r="AG8" s="298">
        <v>8354876</v>
      </c>
      <c r="AH8" s="309">
        <v>3163738</v>
      </c>
      <c r="AI8" s="309">
        <v>3053215</v>
      </c>
      <c r="AJ8" s="298">
        <v>68046279</v>
      </c>
      <c r="AK8" s="299">
        <v>69200603</v>
      </c>
    </row>
    <row r="9" spans="2:37" s="28" customFormat="1" ht="20.25" customHeight="1">
      <c r="B9" s="50"/>
      <c r="C9" s="46"/>
      <c r="D9" s="686" t="s">
        <v>246</v>
      </c>
      <c r="E9" s="711"/>
      <c r="F9" s="297">
        <v>10858531</v>
      </c>
      <c r="G9" s="297">
        <v>11289035</v>
      </c>
      <c r="H9" s="297">
        <v>9829166</v>
      </c>
      <c r="I9" s="297">
        <v>9615612</v>
      </c>
      <c r="J9" s="297">
        <v>12679816</v>
      </c>
      <c r="K9" s="297">
        <v>12796593</v>
      </c>
      <c r="L9" s="297">
        <v>8521532</v>
      </c>
      <c r="M9" s="297">
        <v>10702191</v>
      </c>
      <c r="N9" s="297">
        <v>2939487</v>
      </c>
      <c r="O9" s="297">
        <v>2992744</v>
      </c>
      <c r="P9" s="297">
        <v>854540</v>
      </c>
      <c r="Q9" s="297">
        <v>747103</v>
      </c>
      <c r="R9" s="297">
        <v>868834</v>
      </c>
      <c r="S9" s="568">
        <v>861824</v>
      </c>
      <c r="T9" s="50"/>
      <c r="U9" s="46"/>
      <c r="V9" s="686" t="s">
        <v>246</v>
      </c>
      <c r="W9" s="711"/>
      <c r="X9" s="309">
        <v>0</v>
      </c>
      <c r="Y9" s="309">
        <v>0</v>
      </c>
      <c r="Z9" s="298">
        <v>4077125</v>
      </c>
      <c r="AA9" s="298">
        <v>3817744</v>
      </c>
      <c r="AB9" s="298">
        <v>1600860</v>
      </c>
      <c r="AC9" s="298">
        <v>1487167</v>
      </c>
      <c r="AD9" s="309">
        <v>2156228</v>
      </c>
      <c r="AE9" s="298">
        <v>2041880</v>
      </c>
      <c r="AF9" s="298">
        <v>8393299</v>
      </c>
      <c r="AG9" s="298">
        <v>8354876</v>
      </c>
      <c r="AH9" s="309">
        <v>3163738</v>
      </c>
      <c r="AI9" s="309">
        <v>3041019</v>
      </c>
      <c r="AJ9" s="298">
        <v>65943156</v>
      </c>
      <c r="AK9" s="299">
        <v>67747788</v>
      </c>
    </row>
    <row r="10" spans="2:37" s="28" customFormat="1" ht="20.25" customHeight="1">
      <c r="B10" s="700" t="s">
        <v>19</v>
      </c>
      <c r="C10" s="701"/>
      <c r="D10" s="701"/>
      <c r="E10" s="702"/>
      <c r="F10" s="298" t="s">
        <v>3</v>
      </c>
      <c r="G10" s="298" t="s">
        <v>3</v>
      </c>
      <c r="H10" s="298" t="s">
        <v>3</v>
      </c>
      <c r="I10" s="298" t="s">
        <v>3</v>
      </c>
      <c r="J10" s="298" t="s">
        <v>3</v>
      </c>
      <c r="K10" s="298" t="s">
        <v>3</v>
      </c>
      <c r="L10" s="298" t="s">
        <v>3</v>
      </c>
      <c r="M10" s="298" t="s">
        <v>3</v>
      </c>
      <c r="N10" s="298" t="s">
        <v>3</v>
      </c>
      <c r="O10" s="298" t="s">
        <v>3</v>
      </c>
      <c r="P10" s="298" t="s">
        <v>3</v>
      </c>
      <c r="Q10" s="298">
        <v>228124</v>
      </c>
      <c r="R10" s="298" t="s">
        <v>3</v>
      </c>
      <c r="S10" s="569">
        <v>20518</v>
      </c>
      <c r="T10" s="700" t="s">
        <v>19</v>
      </c>
      <c r="U10" s="701"/>
      <c r="V10" s="701"/>
      <c r="W10" s="702"/>
      <c r="X10" s="309" t="s">
        <v>3</v>
      </c>
      <c r="Y10" s="309" t="s">
        <v>3</v>
      </c>
      <c r="Z10" s="298" t="s">
        <v>3</v>
      </c>
      <c r="AA10" s="298" t="s">
        <v>3</v>
      </c>
      <c r="AB10" s="298" t="s">
        <v>3</v>
      </c>
      <c r="AC10" s="298" t="s">
        <v>3</v>
      </c>
      <c r="AD10" s="309" t="s">
        <v>3</v>
      </c>
      <c r="AE10" s="298" t="s">
        <v>3</v>
      </c>
      <c r="AF10" s="298">
        <v>82513</v>
      </c>
      <c r="AG10" s="298">
        <v>800</v>
      </c>
      <c r="AH10" s="309" t="s">
        <v>3</v>
      </c>
      <c r="AI10" s="309" t="s">
        <v>3</v>
      </c>
      <c r="AJ10" s="298">
        <v>82513</v>
      </c>
      <c r="AK10" s="299">
        <v>249442</v>
      </c>
    </row>
    <row r="11" spans="2:37" s="28" customFormat="1" ht="20.25" customHeight="1">
      <c r="B11" s="700" t="s">
        <v>20</v>
      </c>
      <c r="C11" s="701"/>
      <c r="D11" s="701"/>
      <c r="E11" s="702"/>
      <c r="F11" s="298">
        <v>58768</v>
      </c>
      <c r="G11" s="298">
        <v>453248</v>
      </c>
      <c r="H11" s="298">
        <v>2526917</v>
      </c>
      <c r="I11" s="298">
        <v>1220211</v>
      </c>
      <c r="J11" s="298">
        <v>232095</v>
      </c>
      <c r="K11" s="298">
        <v>571912</v>
      </c>
      <c r="L11" s="298">
        <v>307375</v>
      </c>
      <c r="M11" s="298">
        <v>2757004</v>
      </c>
      <c r="N11" s="298">
        <v>229689</v>
      </c>
      <c r="O11" s="298">
        <v>94063</v>
      </c>
      <c r="P11" s="298">
        <v>29561</v>
      </c>
      <c r="Q11" s="298" t="s">
        <v>3</v>
      </c>
      <c r="R11" s="298">
        <v>6276</v>
      </c>
      <c r="S11" s="569" t="s">
        <v>3</v>
      </c>
      <c r="T11" s="700" t="s">
        <v>20</v>
      </c>
      <c r="U11" s="701"/>
      <c r="V11" s="701"/>
      <c r="W11" s="702"/>
      <c r="X11" s="309" t="s">
        <v>3</v>
      </c>
      <c r="Y11" s="309" t="s">
        <v>3</v>
      </c>
      <c r="Z11" s="298">
        <v>251422</v>
      </c>
      <c r="AA11" s="298">
        <v>176446</v>
      </c>
      <c r="AB11" s="298">
        <v>72961</v>
      </c>
      <c r="AC11" s="298">
        <v>182687</v>
      </c>
      <c r="AD11" s="309">
        <v>137957</v>
      </c>
      <c r="AE11" s="298">
        <v>186259</v>
      </c>
      <c r="AF11" s="298" t="s">
        <v>3</v>
      </c>
      <c r="AG11" s="298" t="s">
        <v>3</v>
      </c>
      <c r="AH11" s="309">
        <v>117123</v>
      </c>
      <c r="AI11" s="309">
        <v>135751</v>
      </c>
      <c r="AJ11" s="298">
        <v>3970144</v>
      </c>
      <c r="AK11" s="299">
        <v>5777581</v>
      </c>
    </row>
    <row r="12" spans="2:37" s="28" customFormat="1" ht="20.25" customHeight="1">
      <c r="B12" s="50"/>
      <c r="C12" s="46"/>
      <c r="D12" s="686" t="s">
        <v>329</v>
      </c>
      <c r="E12" s="687"/>
      <c r="F12" s="298" t="s">
        <v>3</v>
      </c>
      <c r="G12" s="298" t="s">
        <v>3</v>
      </c>
      <c r="H12" s="298" t="s">
        <v>3</v>
      </c>
      <c r="I12" s="298" t="s">
        <v>3</v>
      </c>
      <c r="J12" s="298" t="s">
        <v>3</v>
      </c>
      <c r="K12" s="298" t="s">
        <v>3</v>
      </c>
      <c r="L12" s="298" t="s">
        <v>3</v>
      </c>
      <c r="M12" s="298" t="s">
        <v>3</v>
      </c>
      <c r="N12" s="298" t="s">
        <v>3</v>
      </c>
      <c r="O12" s="298" t="s">
        <v>3</v>
      </c>
      <c r="P12" s="298" t="s">
        <v>3</v>
      </c>
      <c r="Q12" s="298">
        <v>228124</v>
      </c>
      <c r="R12" s="298" t="s">
        <v>3</v>
      </c>
      <c r="S12" s="569">
        <v>20518</v>
      </c>
      <c r="T12" s="50"/>
      <c r="U12" s="46"/>
      <c r="V12" s="686" t="s">
        <v>329</v>
      </c>
      <c r="W12" s="687"/>
      <c r="X12" s="309" t="s">
        <v>3</v>
      </c>
      <c r="Y12" s="309" t="s">
        <v>3</v>
      </c>
      <c r="Z12" s="298" t="s">
        <v>3</v>
      </c>
      <c r="AA12" s="298" t="s">
        <v>3</v>
      </c>
      <c r="AB12" s="298" t="s">
        <v>3</v>
      </c>
      <c r="AC12" s="298" t="s">
        <v>3</v>
      </c>
      <c r="AD12" s="309" t="s">
        <v>3</v>
      </c>
      <c r="AE12" s="298" t="s">
        <v>3</v>
      </c>
      <c r="AF12" s="298">
        <v>82513</v>
      </c>
      <c r="AG12" s="298" t="s">
        <v>3</v>
      </c>
      <c r="AH12" s="309" t="s">
        <v>3</v>
      </c>
      <c r="AI12" s="309" t="s">
        <v>3</v>
      </c>
      <c r="AJ12" s="298">
        <v>82513</v>
      </c>
      <c r="AK12" s="299">
        <v>248642</v>
      </c>
    </row>
    <row r="13" spans="2:37" s="28" customFormat="1" ht="20.25" customHeight="1">
      <c r="B13" s="50"/>
      <c r="C13" s="46"/>
      <c r="D13" s="686" t="s">
        <v>330</v>
      </c>
      <c r="E13" s="687"/>
      <c r="F13" s="298">
        <v>224809</v>
      </c>
      <c r="G13" s="298">
        <v>429090</v>
      </c>
      <c r="H13" s="298">
        <v>797303</v>
      </c>
      <c r="I13" s="298">
        <v>1216451</v>
      </c>
      <c r="J13" s="298">
        <v>232095</v>
      </c>
      <c r="K13" s="298">
        <v>571912</v>
      </c>
      <c r="L13" s="298">
        <v>137903</v>
      </c>
      <c r="M13" s="298">
        <v>1345493</v>
      </c>
      <c r="N13" s="298">
        <v>229689</v>
      </c>
      <c r="O13" s="298">
        <v>94063</v>
      </c>
      <c r="P13" s="298">
        <v>29561</v>
      </c>
      <c r="Q13" s="298" t="s">
        <v>3</v>
      </c>
      <c r="R13" s="298">
        <v>6276</v>
      </c>
      <c r="S13" s="569" t="s">
        <v>3</v>
      </c>
      <c r="T13" s="50"/>
      <c r="U13" s="46"/>
      <c r="V13" s="686" t="s">
        <v>330</v>
      </c>
      <c r="W13" s="687"/>
      <c r="X13" s="309" t="s">
        <v>3</v>
      </c>
      <c r="Y13" s="309" t="s">
        <v>3</v>
      </c>
      <c r="Z13" s="298">
        <v>244754</v>
      </c>
      <c r="AA13" s="298">
        <v>176342</v>
      </c>
      <c r="AB13" s="298">
        <v>70447</v>
      </c>
      <c r="AC13" s="298">
        <v>182551</v>
      </c>
      <c r="AD13" s="309">
        <v>137597</v>
      </c>
      <c r="AE13" s="298">
        <v>185624</v>
      </c>
      <c r="AF13" s="298" t="s">
        <v>3</v>
      </c>
      <c r="AG13" s="298">
        <v>1918</v>
      </c>
      <c r="AH13" s="309">
        <v>117123</v>
      </c>
      <c r="AI13" s="309">
        <v>123555</v>
      </c>
      <c r="AJ13" s="298">
        <v>2227557</v>
      </c>
      <c r="AK13" s="299">
        <v>4326999</v>
      </c>
    </row>
    <row r="14" spans="2:37" s="28" customFormat="1" ht="20.25" customHeight="1">
      <c r="B14" s="700" t="s">
        <v>21</v>
      </c>
      <c r="C14" s="701"/>
      <c r="D14" s="701"/>
      <c r="E14" s="702"/>
      <c r="F14" s="297">
        <v>7444725</v>
      </c>
      <c r="G14" s="297">
        <v>7897973</v>
      </c>
      <c r="H14" s="297">
        <v>7288466</v>
      </c>
      <c r="I14" s="297">
        <v>8508677</v>
      </c>
      <c r="J14" s="298" t="s">
        <v>240</v>
      </c>
      <c r="K14" s="298">
        <v>566148</v>
      </c>
      <c r="L14" s="298">
        <v>298646</v>
      </c>
      <c r="M14" s="298">
        <v>3043410</v>
      </c>
      <c r="N14" s="298">
        <v>363686</v>
      </c>
      <c r="O14" s="297">
        <v>457748</v>
      </c>
      <c r="P14" s="298">
        <v>710653</v>
      </c>
      <c r="Q14" s="297">
        <v>482530</v>
      </c>
      <c r="R14" s="297">
        <v>0</v>
      </c>
      <c r="S14" s="568">
        <v>0</v>
      </c>
      <c r="T14" s="700" t="s">
        <v>21</v>
      </c>
      <c r="U14" s="701"/>
      <c r="V14" s="701"/>
      <c r="W14" s="702"/>
      <c r="X14" s="309"/>
      <c r="Y14" s="297">
        <v>0</v>
      </c>
      <c r="Z14" s="298">
        <v>1600647</v>
      </c>
      <c r="AA14" s="297">
        <v>1777093</v>
      </c>
      <c r="AB14" s="298">
        <v>498628</v>
      </c>
      <c r="AC14" s="297">
        <v>681315</v>
      </c>
      <c r="AD14" s="309">
        <v>1432632</v>
      </c>
      <c r="AE14" s="298">
        <v>1618891</v>
      </c>
      <c r="AF14" s="298">
        <v>0</v>
      </c>
      <c r="AG14" s="298">
        <v>0</v>
      </c>
      <c r="AH14" s="309">
        <v>1166386</v>
      </c>
      <c r="AI14" s="309">
        <v>1302137</v>
      </c>
      <c r="AJ14" s="298">
        <v>20804469</v>
      </c>
      <c r="AK14" s="299">
        <v>26335922</v>
      </c>
    </row>
    <row r="15" spans="2:37" s="28" customFormat="1" ht="20.25" customHeight="1">
      <c r="B15" s="700" t="s">
        <v>22</v>
      </c>
      <c r="C15" s="701"/>
      <c r="D15" s="701"/>
      <c r="E15" s="702"/>
      <c r="F15" s="298">
        <v>0</v>
      </c>
      <c r="G15" s="298">
        <v>0</v>
      </c>
      <c r="H15" s="298">
        <v>6154</v>
      </c>
      <c r="I15" s="298">
        <v>443985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569">
        <v>0</v>
      </c>
      <c r="T15" s="700" t="s">
        <v>22</v>
      </c>
      <c r="U15" s="701"/>
      <c r="V15" s="701"/>
      <c r="W15" s="702"/>
      <c r="X15" s="309">
        <v>0</v>
      </c>
      <c r="Y15" s="309">
        <v>0</v>
      </c>
      <c r="Z15" s="298">
        <v>0</v>
      </c>
      <c r="AA15" s="298">
        <v>0</v>
      </c>
      <c r="AB15" s="298">
        <v>0</v>
      </c>
      <c r="AC15" s="298">
        <v>0</v>
      </c>
      <c r="AD15" s="309">
        <v>0</v>
      </c>
      <c r="AE15" s="298">
        <v>0</v>
      </c>
      <c r="AF15" s="298">
        <v>0</v>
      </c>
      <c r="AG15" s="298">
        <v>0</v>
      </c>
      <c r="AH15" s="309">
        <v>0</v>
      </c>
      <c r="AI15" s="309">
        <v>0</v>
      </c>
      <c r="AJ15" s="298">
        <v>6154</v>
      </c>
      <c r="AK15" s="299">
        <v>443985</v>
      </c>
    </row>
    <row r="16" spans="2:37" s="28" customFormat="1" ht="20.25" customHeight="1">
      <c r="B16" s="703" t="s">
        <v>23</v>
      </c>
      <c r="C16" s="704"/>
      <c r="D16" s="704"/>
      <c r="E16" s="705"/>
      <c r="F16" s="300">
        <v>9504254</v>
      </c>
      <c r="G16" s="300">
        <v>9744382</v>
      </c>
      <c r="H16" s="297">
        <v>8641268</v>
      </c>
      <c r="I16" s="297">
        <v>7991117</v>
      </c>
      <c r="J16" s="297">
        <v>11519421</v>
      </c>
      <c r="K16" s="297">
        <v>11284521</v>
      </c>
      <c r="L16" s="297">
        <v>7547718</v>
      </c>
      <c r="M16" s="297">
        <v>8428758</v>
      </c>
      <c r="N16" s="297">
        <v>2579373</v>
      </c>
      <c r="O16" s="297">
        <v>2762404</v>
      </c>
      <c r="P16" s="297">
        <v>652557</v>
      </c>
      <c r="Q16" s="297">
        <v>447965</v>
      </c>
      <c r="R16" s="297">
        <v>758966</v>
      </c>
      <c r="S16" s="568">
        <v>806138</v>
      </c>
      <c r="T16" s="703" t="s">
        <v>23</v>
      </c>
      <c r="U16" s="704"/>
      <c r="V16" s="704"/>
      <c r="W16" s="705"/>
      <c r="X16" s="310"/>
      <c r="Y16" s="310">
        <v>0</v>
      </c>
      <c r="Z16" s="311">
        <v>3435702</v>
      </c>
      <c r="AA16" s="311">
        <v>3299437</v>
      </c>
      <c r="AB16" s="311">
        <v>1356651</v>
      </c>
      <c r="AC16" s="311">
        <v>1151030</v>
      </c>
      <c r="AD16" s="310">
        <v>1912839</v>
      </c>
      <c r="AE16" s="311">
        <v>1747986</v>
      </c>
      <c r="AF16" s="311">
        <v>7941082</v>
      </c>
      <c r="AG16" s="311">
        <v>7801292</v>
      </c>
      <c r="AH16" s="310">
        <v>2730366</v>
      </c>
      <c r="AI16" s="310">
        <v>2653223</v>
      </c>
      <c r="AJ16" s="311">
        <v>58580197</v>
      </c>
      <c r="AK16" s="299">
        <v>58118253</v>
      </c>
    </row>
    <row r="17" spans="2:37" s="30" customFormat="1" ht="20.25" customHeight="1">
      <c r="B17" s="706" t="s">
        <v>4</v>
      </c>
      <c r="C17" s="707"/>
      <c r="D17" s="707"/>
      <c r="E17" s="708"/>
      <c r="F17" s="302">
        <v>0.6</v>
      </c>
      <c r="G17" s="302">
        <v>4.7</v>
      </c>
      <c r="H17" s="302">
        <v>29.2</v>
      </c>
      <c r="I17" s="302">
        <v>15.3</v>
      </c>
      <c r="J17" s="302">
        <v>2</v>
      </c>
      <c r="K17" s="302">
        <v>5.1</v>
      </c>
      <c r="L17" s="302">
        <v>4.1</v>
      </c>
      <c r="M17" s="302">
        <v>32.7</v>
      </c>
      <c r="N17" s="302">
        <v>8.9</v>
      </c>
      <c r="O17" s="302">
        <v>3.4</v>
      </c>
      <c r="P17" s="302">
        <v>4.5</v>
      </c>
      <c r="Q17" s="302" t="s">
        <v>240</v>
      </c>
      <c r="R17" s="302">
        <v>0.8</v>
      </c>
      <c r="S17" s="657" t="s">
        <v>240</v>
      </c>
      <c r="T17" s="706" t="s">
        <v>4</v>
      </c>
      <c r="U17" s="707"/>
      <c r="V17" s="707"/>
      <c r="W17" s="708"/>
      <c r="X17" s="302" t="e">
        <v>#VALUE!</v>
      </c>
      <c r="Y17" s="619" t="s">
        <v>240</v>
      </c>
      <c r="Z17" s="301">
        <v>7.3</v>
      </c>
      <c r="AA17" s="301">
        <v>5.3</v>
      </c>
      <c r="AB17" s="301">
        <v>5.4</v>
      </c>
      <c r="AC17" s="301">
        <v>15.9</v>
      </c>
      <c r="AD17" s="301">
        <v>7.2</v>
      </c>
      <c r="AE17" s="301">
        <v>10.7</v>
      </c>
      <c r="AF17" s="303" t="s">
        <v>240</v>
      </c>
      <c r="AG17" s="303" t="s">
        <v>240</v>
      </c>
      <c r="AH17" s="302">
        <v>4.3</v>
      </c>
      <c r="AI17" s="302">
        <v>5.1</v>
      </c>
      <c r="AJ17" s="312">
        <v>6.8</v>
      </c>
      <c r="AK17" s="313">
        <v>9.9</v>
      </c>
    </row>
    <row r="18" spans="2:37" s="30" customFormat="1" ht="20.25" customHeight="1">
      <c r="B18" s="694" t="s">
        <v>5</v>
      </c>
      <c r="C18" s="695"/>
      <c r="D18" s="695"/>
      <c r="E18" s="696"/>
      <c r="F18" s="301">
        <v>78.3</v>
      </c>
      <c r="G18" s="301">
        <v>81.1</v>
      </c>
      <c r="H18" s="301">
        <v>84.3</v>
      </c>
      <c r="I18" s="301">
        <v>106.5</v>
      </c>
      <c r="J18" s="303" t="s">
        <v>240</v>
      </c>
      <c r="K18" s="303">
        <v>5</v>
      </c>
      <c r="L18" s="303">
        <v>4</v>
      </c>
      <c r="M18" s="303">
        <v>36.1</v>
      </c>
      <c r="N18" s="301">
        <v>14.1</v>
      </c>
      <c r="O18" s="301">
        <v>16.6</v>
      </c>
      <c r="P18" s="303">
        <v>108.9</v>
      </c>
      <c r="Q18" s="303">
        <v>107.7</v>
      </c>
      <c r="R18" s="303" t="s">
        <v>3</v>
      </c>
      <c r="S18" s="473" t="s">
        <v>3</v>
      </c>
      <c r="T18" s="694" t="s">
        <v>5</v>
      </c>
      <c r="U18" s="695"/>
      <c r="V18" s="695"/>
      <c r="W18" s="696"/>
      <c r="X18" s="314" t="s">
        <v>3</v>
      </c>
      <c r="Y18" s="314" t="s">
        <v>3</v>
      </c>
      <c r="Z18" s="301">
        <v>46.6</v>
      </c>
      <c r="AA18" s="301">
        <v>53.9</v>
      </c>
      <c r="AB18" s="301">
        <v>36.8</v>
      </c>
      <c r="AC18" s="301">
        <v>59.2</v>
      </c>
      <c r="AD18" s="303">
        <v>74.9</v>
      </c>
      <c r="AE18" s="303">
        <v>92.6</v>
      </c>
      <c r="AF18" s="303" t="s">
        <v>3</v>
      </c>
      <c r="AG18" s="303" t="s">
        <v>3</v>
      </c>
      <c r="AH18" s="301">
        <v>42.7</v>
      </c>
      <c r="AI18" s="301">
        <v>49.1</v>
      </c>
      <c r="AJ18" s="315">
        <v>35.5</v>
      </c>
      <c r="AK18" s="306">
        <v>45.3</v>
      </c>
    </row>
    <row r="19" spans="2:37" s="30" customFormat="1" ht="20.25" customHeight="1">
      <c r="B19" s="694" t="s">
        <v>6</v>
      </c>
      <c r="C19" s="695"/>
      <c r="D19" s="695"/>
      <c r="E19" s="696"/>
      <c r="F19" s="304" t="s">
        <v>3</v>
      </c>
      <c r="G19" s="304" t="s">
        <v>3</v>
      </c>
      <c r="H19" s="305">
        <v>0.1</v>
      </c>
      <c r="I19" s="305">
        <v>5.6</v>
      </c>
      <c r="J19" s="304" t="s">
        <v>3</v>
      </c>
      <c r="K19" s="304" t="s">
        <v>3</v>
      </c>
      <c r="L19" s="304" t="s">
        <v>3</v>
      </c>
      <c r="M19" s="304" t="s">
        <v>3</v>
      </c>
      <c r="N19" s="304" t="s">
        <v>3</v>
      </c>
      <c r="O19" s="304" t="s">
        <v>3</v>
      </c>
      <c r="P19" s="304" t="s">
        <v>3</v>
      </c>
      <c r="Q19" s="304" t="s">
        <v>3</v>
      </c>
      <c r="R19" s="304" t="s">
        <v>3</v>
      </c>
      <c r="S19" s="570" t="s">
        <v>3</v>
      </c>
      <c r="T19" s="694" t="s">
        <v>6</v>
      </c>
      <c r="U19" s="695"/>
      <c r="V19" s="695"/>
      <c r="W19" s="696"/>
      <c r="X19" s="304" t="s">
        <v>3</v>
      </c>
      <c r="Y19" s="304" t="s">
        <v>3</v>
      </c>
      <c r="Z19" s="304" t="s">
        <v>3</v>
      </c>
      <c r="AA19" s="304" t="s">
        <v>3</v>
      </c>
      <c r="AB19" s="304" t="s">
        <v>3</v>
      </c>
      <c r="AC19" s="304" t="s">
        <v>3</v>
      </c>
      <c r="AD19" s="305" t="s">
        <v>3</v>
      </c>
      <c r="AE19" s="304" t="s">
        <v>3</v>
      </c>
      <c r="AF19" s="304" t="s">
        <v>3</v>
      </c>
      <c r="AG19" s="304" t="s">
        <v>3</v>
      </c>
      <c r="AH19" s="304" t="s">
        <v>3</v>
      </c>
      <c r="AI19" s="304" t="s">
        <v>3</v>
      </c>
      <c r="AJ19" s="315">
        <v>0</v>
      </c>
      <c r="AK19" s="306">
        <v>0.8</v>
      </c>
    </row>
    <row r="20" spans="2:37" s="30" customFormat="1" ht="20.25" customHeight="1">
      <c r="B20" s="694" t="s">
        <v>24</v>
      </c>
      <c r="C20" s="695"/>
      <c r="D20" s="695"/>
      <c r="E20" s="696"/>
      <c r="F20" s="307">
        <v>99.5</v>
      </c>
      <c r="G20" s="307">
        <v>96</v>
      </c>
      <c r="H20" s="307">
        <v>78.4</v>
      </c>
      <c r="I20" s="307">
        <v>87.3</v>
      </c>
      <c r="J20" s="307">
        <v>98.2</v>
      </c>
      <c r="K20" s="307">
        <v>95.5</v>
      </c>
      <c r="L20" s="307">
        <v>96.5</v>
      </c>
      <c r="M20" s="307">
        <v>77.2</v>
      </c>
      <c r="N20" s="307">
        <v>92.2</v>
      </c>
      <c r="O20" s="307">
        <v>96.9</v>
      </c>
      <c r="P20" s="307">
        <v>96.5</v>
      </c>
      <c r="Q20" s="307">
        <v>130.5</v>
      </c>
      <c r="R20" s="307">
        <v>99.3</v>
      </c>
      <c r="S20" s="571">
        <v>102.4</v>
      </c>
      <c r="T20" s="694" t="s">
        <v>24</v>
      </c>
      <c r="U20" s="695"/>
      <c r="V20" s="695"/>
      <c r="W20" s="696"/>
      <c r="X20" s="307" t="e">
        <v>#DIV/0!</v>
      </c>
      <c r="Y20" s="620" t="s">
        <v>240</v>
      </c>
      <c r="Z20" s="307">
        <v>93.8</v>
      </c>
      <c r="AA20" s="307">
        <v>95.4</v>
      </c>
      <c r="AB20" s="307">
        <v>95.4</v>
      </c>
      <c r="AC20" s="307">
        <v>87.7</v>
      </c>
      <c r="AD20" s="307">
        <v>93.6</v>
      </c>
      <c r="AE20" s="307">
        <v>90.9</v>
      </c>
      <c r="AF20" s="307">
        <v>101</v>
      </c>
      <c r="AG20" s="307">
        <v>100</v>
      </c>
      <c r="AH20" s="307">
        <v>96.3</v>
      </c>
      <c r="AI20" s="307">
        <v>95.6</v>
      </c>
      <c r="AJ20" s="315">
        <v>94.3</v>
      </c>
      <c r="AK20" s="306">
        <v>92</v>
      </c>
    </row>
    <row r="21" spans="2:37" s="30" customFormat="1" ht="20.25" customHeight="1" thickBot="1">
      <c r="B21" s="697" t="s">
        <v>25</v>
      </c>
      <c r="C21" s="698"/>
      <c r="D21" s="698"/>
      <c r="E21" s="699"/>
      <c r="F21" s="308">
        <v>97.9</v>
      </c>
      <c r="G21" s="308">
        <v>96.2</v>
      </c>
      <c r="H21" s="308">
        <v>91.9</v>
      </c>
      <c r="I21" s="308">
        <v>87.3</v>
      </c>
      <c r="J21" s="308">
        <v>98.2</v>
      </c>
      <c r="K21" s="308">
        <v>95.5</v>
      </c>
      <c r="L21" s="308">
        <v>98.4</v>
      </c>
      <c r="M21" s="308">
        <v>87.4</v>
      </c>
      <c r="N21" s="308">
        <v>92.2</v>
      </c>
      <c r="O21" s="308">
        <v>96.9</v>
      </c>
      <c r="P21" s="308">
        <v>96.5</v>
      </c>
      <c r="Q21" s="308">
        <v>130.5</v>
      </c>
      <c r="R21" s="308">
        <v>99.3</v>
      </c>
      <c r="S21" s="572">
        <v>102.4</v>
      </c>
      <c r="T21" s="697" t="s">
        <v>25</v>
      </c>
      <c r="U21" s="698"/>
      <c r="V21" s="698"/>
      <c r="W21" s="699"/>
      <c r="X21" s="308" t="e">
        <v>#DIV/0!</v>
      </c>
      <c r="Y21" s="621" t="s">
        <v>240</v>
      </c>
      <c r="Z21" s="308">
        <v>94</v>
      </c>
      <c r="AA21" s="308">
        <v>95.4</v>
      </c>
      <c r="AB21" s="308">
        <v>95.6</v>
      </c>
      <c r="AC21" s="308">
        <v>87.7</v>
      </c>
      <c r="AD21" s="308">
        <v>93.6</v>
      </c>
      <c r="AE21" s="308">
        <v>90.9</v>
      </c>
      <c r="AF21" s="308">
        <v>101</v>
      </c>
      <c r="AG21" s="308">
        <v>100</v>
      </c>
      <c r="AH21" s="308">
        <v>96.3</v>
      </c>
      <c r="AI21" s="308">
        <v>95.9</v>
      </c>
      <c r="AJ21" s="316">
        <v>96.7</v>
      </c>
      <c r="AK21" s="317">
        <v>94</v>
      </c>
    </row>
    <row r="22" spans="3:22" ht="14.25" customHeight="1">
      <c r="C22" s="56"/>
      <c r="D22" s="62"/>
      <c r="U22" s="56"/>
      <c r="V22" s="62"/>
    </row>
    <row r="23" spans="3:22" ht="14.25" customHeight="1">
      <c r="C23" s="56"/>
      <c r="D23" s="62"/>
      <c r="U23" s="56"/>
      <c r="V23" s="62"/>
    </row>
    <row r="24" spans="3:22" ht="14.25" customHeight="1">
      <c r="C24" s="56"/>
      <c r="D24" s="62"/>
      <c r="U24" s="56"/>
      <c r="V24" s="62"/>
    </row>
    <row r="25" spans="2:22" s="8" customFormat="1" ht="17.25" customHeight="1">
      <c r="B25" s="268" t="s">
        <v>26</v>
      </c>
      <c r="C25" s="63"/>
      <c r="D25" s="64"/>
      <c r="T25" s="268" t="s">
        <v>26</v>
      </c>
      <c r="U25" s="63"/>
      <c r="V25" s="64"/>
    </row>
    <row r="26" spans="3:37" ht="12.75" customHeight="1" thickBot="1">
      <c r="C26" s="56"/>
      <c r="D26" s="62"/>
      <c r="K26" s="10"/>
      <c r="S26" s="10" t="s">
        <v>166</v>
      </c>
      <c r="U26" s="56"/>
      <c r="V26" s="62"/>
      <c r="AA26" s="10"/>
      <c r="AG26" s="10"/>
      <c r="AK26" s="10" t="s">
        <v>2</v>
      </c>
    </row>
    <row r="27" spans="1:37" ht="20.25" customHeight="1">
      <c r="A27" s="263"/>
      <c r="B27" s="52"/>
      <c r="C27" s="43"/>
      <c r="D27" s="60"/>
      <c r="E27" s="43" t="s">
        <v>123</v>
      </c>
      <c r="F27" s="12"/>
      <c r="G27" s="13"/>
      <c r="H27" s="13"/>
      <c r="I27" s="13" t="s">
        <v>9</v>
      </c>
      <c r="J27" s="13"/>
      <c r="K27" s="14"/>
      <c r="L27" s="12"/>
      <c r="M27" s="13"/>
      <c r="N27" s="13" t="s">
        <v>10</v>
      </c>
      <c r="O27" s="13"/>
      <c r="P27" s="13"/>
      <c r="Q27" s="15"/>
      <c r="R27" s="15"/>
      <c r="S27" s="16"/>
      <c r="T27" s="52"/>
      <c r="U27" s="43"/>
      <c r="V27" s="60"/>
      <c r="W27" s="547" t="s">
        <v>123</v>
      </c>
      <c r="X27" s="13"/>
      <c r="Y27" s="13"/>
      <c r="Z27" s="13"/>
      <c r="AA27" s="13" t="s">
        <v>9</v>
      </c>
      <c r="AB27" s="13"/>
      <c r="AC27" s="254"/>
      <c r="AD27" s="253"/>
      <c r="AE27" s="13"/>
      <c r="AF27" s="13" t="s">
        <v>10</v>
      </c>
      <c r="AG27" s="13"/>
      <c r="AH27" s="13"/>
      <c r="AI27" s="13"/>
      <c r="AJ27" s="13"/>
      <c r="AK27" s="16"/>
    </row>
    <row r="28" spans="2:37" ht="20.25" customHeight="1">
      <c r="B28" s="53"/>
      <c r="C28" s="44"/>
      <c r="D28" s="61"/>
      <c r="E28" s="59" t="s">
        <v>124</v>
      </c>
      <c r="F28" s="17" t="s">
        <v>11</v>
      </c>
      <c r="G28" s="18"/>
      <c r="H28" s="17" t="s">
        <v>12</v>
      </c>
      <c r="I28" s="18"/>
      <c r="J28" s="17" t="s">
        <v>13</v>
      </c>
      <c r="K28" s="19"/>
      <c r="L28" s="17" t="s">
        <v>14</v>
      </c>
      <c r="M28" s="18"/>
      <c r="N28" s="17" t="s">
        <v>15</v>
      </c>
      <c r="O28" s="18"/>
      <c r="P28" s="17" t="s">
        <v>279</v>
      </c>
      <c r="Q28" s="19"/>
      <c r="R28" s="17" t="s">
        <v>275</v>
      </c>
      <c r="S28" s="23"/>
      <c r="T28" s="53"/>
      <c r="U28" s="44"/>
      <c r="V28" s="61"/>
      <c r="W28" s="59" t="s">
        <v>124</v>
      </c>
      <c r="X28" s="17" t="s">
        <v>276</v>
      </c>
      <c r="Y28" s="18"/>
      <c r="Z28" s="17" t="s">
        <v>277</v>
      </c>
      <c r="AA28" s="19"/>
      <c r="AB28" s="17" t="s">
        <v>315</v>
      </c>
      <c r="AC28" s="22"/>
      <c r="AD28" s="559" t="s">
        <v>316</v>
      </c>
      <c r="AE28" s="22"/>
      <c r="AF28" s="17" t="s">
        <v>278</v>
      </c>
      <c r="AG28" s="19"/>
      <c r="AH28" s="17" t="s">
        <v>232</v>
      </c>
      <c r="AI28" s="18"/>
      <c r="AJ28" s="17" t="s">
        <v>16</v>
      </c>
      <c r="AK28" s="23"/>
    </row>
    <row r="29" spans="2:37" ht="20.25" customHeight="1">
      <c r="B29" s="24" t="s">
        <v>122</v>
      </c>
      <c r="C29" s="45"/>
      <c r="D29" s="57"/>
      <c r="E29" s="58" t="s">
        <v>125</v>
      </c>
      <c r="F29" s="25">
        <v>18</v>
      </c>
      <c r="G29" s="25">
        <v>19</v>
      </c>
      <c r="H29" s="25">
        <v>18</v>
      </c>
      <c r="I29" s="25">
        <v>19</v>
      </c>
      <c r="J29" s="25">
        <v>18</v>
      </c>
      <c r="K29" s="25">
        <v>19</v>
      </c>
      <c r="L29" s="25">
        <v>18</v>
      </c>
      <c r="M29" s="25">
        <v>19</v>
      </c>
      <c r="N29" s="25">
        <v>18</v>
      </c>
      <c r="O29" s="25">
        <v>19</v>
      </c>
      <c r="P29" s="25">
        <v>18</v>
      </c>
      <c r="Q29" s="25">
        <v>19</v>
      </c>
      <c r="R29" s="25">
        <v>18</v>
      </c>
      <c r="S29" s="26">
        <v>19</v>
      </c>
      <c r="T29" s="24" t="s">
        <v>122</v>
      </c>
      <c r="U29" s="45"/>
      <c r="V29" s="57"/>
      <c r="W29" s="58" t="s">
        <v>125</v>
      </c>
      <c r="X29" s="25">
        <v>18</v>
      </c>
      <c r="Y29" s="25">
        <v>19</v>
      </c>
      <c r="Z29" s="25">
        <v>18</v>
      </c>
      <c r="AA29" s="25">
        <v>19</v>
      </c>
      <c r="AB29" s="25">
        <v>18</v>
      </c>
      <c r="AC29" s="25">
        <v>19</v>
      </c>
      <c r="AD29" s="25">
        <v>18</v>
      </c>
      <c r="AE29" s="25">
        <v>19</v>
      </c>
      <c r="AF29" s="25">
        <v>18</v>
      </c>
      <c r="AG29" s="25">
        <v>19</v>
      </c>
      <c r="AH29" s="25">
        <v>18</v>
      </c>
      <c r="AI29" s="25">
        <v>19</v>
      </c>
      <c r="AJ29" s="25">
        <v>18</v>
      </c>
      <c r="AK29" s="26">
        <v>19</v>
      </c>
    </row>
    <row r="30" spans="2:37" s="28" customFormat="1" ht="20.25" customHeight="1">
      <c r="B30" s="691" t="s">
        <v>27</v>
      </c>
      <c r="C30" s="692"/>
      <c r="D30" s="692"/>
      <c r="E30" s="693"/>
      <c r="F30" s="3"/>
      <c r="G30" s="3"/>
      <c r="H30" s="3"/>
      <c r="I30" s="3"/>
      <c r="J30" s="2"/>
      <c r="K30" s="2"/>
      <c r="L30" s="3"/>
      <c r="M30" s="3"/>
      <c r="N30" s="3"/>
      <c r="O30" s="3"/>
      <c r="P30" s="2"/>
      <c r="Q30" s="2"/>
      <c r="R30" s="2"/>
      <c r="S30" s="33"/>
      <c r="T30" s="691" t="s">
        <v>27</v>
      </c>
      <c r="U30" s="692"/>
      <c r="V30" s="692"/>
      <c r="W30" s="693"/>
      <c r="X30" s="3"/>
      <c r="Y30" s="3"/>
      <c r="Z30" s="2"/>
      <c r="AA30" s="2"/>
      <c r="AB30" s="2"/>
      <c r="AC30" s="2"/>
      <c r="AD30" s="3"/>
      <c r="AE30" s="2"/>
      <c r="AF30" s="2"/>
      <c r="AG30" s="2"/>
      <c r="AH30" s="3"/>
      <c r="AI30" s="3"/>
      <c r="AJ30" s="3"/>
      <c r="AK30" s="34"/>
    </row>
    <row r="31" spans="2:37" s="28" customFormat="1" ht="20.25" customHeight="1">
      <c r="B31" s="50"/>
      <c r="C31" s="686" t="s">
        <v>126</v>
      </c>
      <c r="D31" s="686"/>
      <c r="E31" s="687"/>
      <c r="F31" s="3">
        <v>52826</v>
      </c>
      <c r="G31" s="3">
        <v>249371</v>
      </c>
      <c r="H31" s="3">
        <v>216955</v>
      </c>
      <c r="I31" s="3">
        <v>39328</v>
      </c>
      <c r="J31" s="2">
        <v>408970</v>
      </c>
      <c r="K31" s="2">
        <v>776473</v>
      </c>
      <c r="L31" s="3">
        <v>4320889</v>
      </c>
      <c r="M31" s="3">
        <v>8528</v>
      </c>
      <c r="N31" s="3">
        <v>576180</v>
      </c>
      <c r="O31" s="3">
        <v>150000</v>
      </c>
      <c r="P31" s="3">
        <v>8871</v>
      </c>
      <c r="Q31" s="3">
        <v>3549</v>
      </c>
      <c r="R31" s="2">
        <v>7457</v>
      </c>
      <c r="S31" s="33">
        <v>6383</v>
      </c>
      <c r="T31" s="50"/>
      <c r="U31" s="686" t="s">
        <v>126</v>
      </c>
      <c r="V31" s="686"/>
      <c r="W31" s="687"/>
      <c r="X31" s="35" t="s">
        <v>325</v>
      </c>
      <c r="Y31" s="3" t="s">
        <v>3</v>
      </c>
      <c r="Z31" s="3">
        <v>64826</v>
      </c>
      <c r="AA31" s="3">
        <v>57726</v>
      </c>
      <c r="AB31" s="2">
        <v>25472</v>
      </c>
      <c r="AC31" s="2">
        <v>25559</v>
      </c>
      <c r="AD31" s="3">
        <v>62383</v>
      </c>
      <c r="AE31" s="2">
        <v>24655</v>
      </c>
      <c r="AF31" s="3">
        <v>180677</v>
      </c>
      <c r="AG31" s="3">
        <v>536268</v>
      </c>
      <c r="AH31" s="3">
        <v>214963</v>
      </c>
      <c r="AI31" s="3">
        <v>2935</v>
      </c>
      <c r="AJ31" s="35">
        <v>6140469</v>
      </c>
      <c r="AK31" s="34">
        <v>1880775</v>
      </c>
    </row>
    <row r="32" spans="2:37" s="28" customFormat="1" ht="20.25" customHeight="1">
      <c r="B32" s="50"/>
      <c r="C32" s="686" t="s">
        <v>127</v>
      </c>
      <c r="D32" s="686"/>
      <c r="E32" s="687"/>
      <c r="F32" s="3">
        <v>870571</v>
      </c>
      <c r="G32" s="3">
        <v>1125670</v>
      </c>
      <c r="H32" s="3">
        <v>958599</v>
      </c>
      <c r="I32" s="3">
        <v>580119</v>
      </c>
      <c r="J32" s="2">
        <v>519162</v>
      </c>
      <c r="K32" s="2">
        <v>497244</v>
      </c>
      <c r="L32" s="3">
        <v>505933</v>
      </c>
      <c r="M32" s="3">
        <v>1519245</v>
      </c>
      <c r="N32" s="3">
        <v>129496</v>
      </c>
      <c r="O32" s="3">
        <v>162879</v>
      </c>
      <c r="P32" s="3">
        <v>41766</v>
      </c>
      <c r="Q32" s="3">
        <v>93505</v>
      </c>
      <c r="R32" s="2">
        <v>55279</v>
      </c>
      <c r="S32" s="33">
        <v>113139</v>
      </c>
      <c r="T32" s="50"/>
      <c r="U32" s="686" t="s">
        <v>127</v>
      </c>
      <c r="V32" s="686"/>
      <c r="W32" s="687"/>
      <c r="X32" s="3"/>
      <c r="Y32" s="3" t="s">
        <v>3</v>
      </c>
      <c r="Z32" s="3">
        <v>84352</v>
      </c>
      <c r="AA32" s="3">
        <v>81310</v>
      </c>
      <c r="AB32" s="2">
        <v>64711</v>
      </c>
      <c r="AC32" s="2">
        <v>66008</v>
      </c>
      <c r="AD32" s="3">
        <v>86451</v>
      </c>
      <c r="AE32" s="2">
        <v>90062</v>
      </c>
      <c r="AF32" s="3">
        <v>202589</v>
      </c>
      <c r="AG32" s="3">
        <v>397377</v>
      </c>
      <c r="AH32" s="3">
        <v>161014</v>
      </c>
      <c r="AI32" s="3">
        <v>865470</v>
      </c>
      <c r="AJ32" s="35">
        <v>3679923</v>
      </c>
      <c r="AK32" s="34">
        <v>5592028</v>
      </c>
    </row>
    <row r="33" spans="2:37" s="28" customFormat="1" ht="20.25" customHeight="1">
      <c r="B33" s="55"/>
      <c r="C33" s="686" t="s">
        <v>116</v>
      </c>
      <c r="D33" s="686"/>
      <c r="E33" s="687"/>
      <c r="F33" s="3">
        <v>153201</v>
      </c>
      <c r="G33" s="3">
        <v>211314</v>
      </c>
      <c r="H33" s="3">
        <v>104648</v>
      </c>
      <c r="I33" s="3">
        <v>2350</v>
      </c>
      <c r="J33" s="2">
        <v>1696</v>
      </c>
      <c r="K33" s="2">
        <v>335</v>
      </c>
      <c r="L33" s="3">
        <v>34792</v>
      </c>
      <c r="M33" s="3" t="s">
        <v>3</v>
      </c>
      <c r="N33" s="3">
        <v>5575</v>
      </c>
      <c r="O33" s="3">
        <v>5090</v>
      </c>
      <c r="P33" s="3" t="s">
        <v>3</v>
      </c>
      <c r="Q33" s="3" t="s">
        <v>3</v>
      </c>
      <c r="R33" s="645" t="s">
        <v>628</v>
      </c>
      <c r="S33" s="33" t="s">
        <v>3</v>
      </c>
      <c r="T33" s="55"/>
      <c r="U33" s="686" t="s">
        <v>116</v>
      </c>
      <c r="V33" s="686"/>
      <c r="W33" s="687"/>
      <c r="X33" s="3" t="s">
        <v>3</v>
      </c>
      <c r="Y33" s="3" t="s">
        <v>3</v>
      </c>
      <c r="Z33" s="3">
        <v>1440</v>
      </c>
      <c r="AA33" s="3">
        <v>7945</v>
      </c>
      <c r="AB33" s="2" t="s">
        <v>3</v>
      </c>
      <c r="AC33" s="2" t="s">
        <v>3</v>
      </c>
      <c r="AD33" s="3" t="s">
        <v>309</v>
      </c>
      <c r="AE33" s="2" t="s">
        <v>3</v>
      </c>
      <c r="AF33" s="3">
        <v>300</v>
      </c>
      <c r="AG33" s="3">
        <v>450</v>
      </c>
      <c r="AH33" s="3">
        <v>3905</v>
      </c>
      <c r="AI33" s="3">
        <v>4069</v>
      </c>
      <c r="AJ33" s="35">
        <v>305557</v>
      </c>
      <c r="AK33" s="34">
        <v>231553</v>
      </c>
    </row>
    <row r="34" spans="2:37" s="28" customFormat="1" ht="20.25" customHeight="1">
      <c r="B34" s="65" t="s">
        <v>16</v>
      </c>
      <c r="C34" s="66"/>
      <c r="D34" s="66"/>
      <c r="E34" s="66"/>
      <c r="F34" s="36">
        <v>1076598</v>
      </c>
      <c r="G34" s="36">
        <v>1586355</v>
      </c>
      <c r="H34" s="36">
        <v>1280202</v>
      </c>
      <c r="I34" s="36">
        <v>621797</v>
      </c>
      <c r="J34" s="37">
        <v>929828</v>
      </c>
      <c r="K34" s="37">
        <v>1274052</v>
      </c>
      <c r="L34" s="36">
        <v>4861614</v>
      </c>
      <c r="M34" s="36">
        <v>1527773</v>
      </c>
      <c r="N34" s="36">
        <v>711251</v>
      </c>
      <c r="O34" s="36">
        <v>317969</v>
      </c>
      <c r="P34" s="36">
        <v>50637</v>
      </c>
      <c r="Q34" s="36">
        <v>97054</v>
      </c>
      <c r="R34" s="37">
        <v>62736</v>
      </c>
      <c r="S34" s="286">
        <v>119522</v>
      </c>
      <c r="T34" s="65" t="s">
        <v>16</v>
      </c>
      <c r="U34" s="66"/>
      <c r="V34" s="66"/>
      <c r="W34" s="66"/>
      <c r="X34" s="36">
        <v>0</v>
      </c>
      <c r="Y34" s="36" t="s">
        <v>3</v>
      </c>
      <c r="Z34" s="36">
        <v>150618</v>
      </c>
      <c r="AA34" s="36">
        <v>146981</v>
      </c>
      <c r="AB34" s="37">
        <v>90183</v>
      </c>
      <c r="AC34" s="37">
        <v>91567</v>
      </c>
      <c r="AD34" s="36">
        <v>148834</v>
      </c>
      <c r="AE34" s="37">
        <v>114717</v>
      </c>
      <c r="AF34" s="36">
        <v>383566</v>
      </c>
      <c r="AG34" s="36">
        <v>934095</v>
      </c>
      <c r="AH34" s="36">
        <v>379882</v>
      </c>
      <c r="AI34" s="36">
        <v>872474</v>
      </c>
      <c r="AJ34" s="36">
        <v>10125949</v>
      </c>
      <c r="AK34" s="38">
        <v>7704356</v>
      </c>
    </row>
    <row r="35" spans="2:37" s="28" customFormat="1" ht="20.25" customHeight="1">
      <c r="B35" s="691" t="s">
        <v>28</v>
      </c>
      <c r="C35" s="692"/>
      <c r="D35" s="692"/>
      <c r="E35" s="693"/>
      <c r="F35" s="3"/>
      <c r="G35" s="3"/>
      <c r="H35" s="3"/>
      <c r="I35" s="3"/>
      <c r="J35" s="2"/>
      <c r="K35" s="2"/>
      <c r="L35" s="3"/>
      <c r="M35" s="3"/>
      <c r="N35" s="3"/>
      <c r="O35" s="3"/>
      <c r="P35" s="3"/>
      <c r="Q35" s="3"/>
      <c r="R35" s="2"/>
      <c r="S35" s="33"/>
      <c r="T35" s="691" t="s">
        <v>28</v>
      </c>
      <c r="U35" s="692"/>
      <c r="V35" s="692"/>
      <c r="W35" s="693"/>
      <c r="X35" s="3"/>
      <c r="Y35" s="3"/>
      <c r="Z35" s="3"/>
      <c r="AA35" s="3"/>
      <c r="AB35" s="2"/>
      <c r="AC35" s="2"/>
      <c r="AD35" s="3"/>
      <c r="AE35" s="2"/>
      <c r="AF35" s="3"/>
      <c r="AG35" s="3"/>
      <c r="AH35" s="3"/>
      <c r="AI35" s="3"/>
      <c r="AJ35" s="39"/>
      <c r="AK35" s="34"/>
    </row>
    <row r="36" spans="2:37" s="28" customFormat="1" ht="20.25" customHeight="1">
      <c r="B36" s="50"/>
      <c r="C36" s="686" t="s">
        <v>130</v>
      </c>
      <c r="D36" s="686"/>
      <c r="E36" s="687"/>
      <c r="F36" s="3">
        <v>359649</v>
      </c>
      <c r="G36" s="3">
        <v>517385</v>
      </c>
      <c r="H36" s="3">
        <v>248159</v>
      </c>
      <c r="I36" s="3">
        <v>207071</v>
      </c>
      <c r="J36" s="2">
        <v>752473</v>
      </c>
      <c r="K36" s="2">
        <v>653007</v>
      </c>
      <c r="L36" s="3">
        <v>846043</v>
      </c>
      <c r="M36" s="3">
        <v>967573</v>
      </c>
      <c r="N36" s="3">
        <v>246753</v>
      </c>
      <c r="O36" s="3">
        <v>86009</v>
      </c>
      <c r="P36" s="3">
        <v>659</v>
      </c>
      <c r="Q36" s="3">
        <v>18106</v>
      </c>
      <c r="R36" s="2">
        <v>59059</v>
      </c>
      <c r="S36" s="33">
        <v>60999</v>
      </c>
      <c r="T36" s="50"/>
      <c r="U36" s="686" t="s">
        <v>130</v>
      </c>
      <c r="V36" s="686"/>
      <c r="W36" s="687"/>
      <c r="X36" s="3" t="s">
        <v>240</v>
      </c>
      <c r="Y36" s="3" t="s">
        <v>3</v>
      </c>
      <c r="Z36" s="3">
        <v>30428</v>
      </c>
      <c r="AA36" s="3">
        <v>33070</v>
      </c>
      <c r="AB36" s="2">
        <v>29968</v>
      </c>
      <c r="AC36" s="2">
        <v>42067</v>
      </c>
      <c r="AD36" s="3">
        <v>36933</v>
      </c>
      <c r="AE36" s="2">
        <v>50453</v>
      </c>
      <c r="AF36" s="3">
        <v>218418</v>
      </c>
      <c r="AG36" s="3">
        <v>491851</v>
      </c>
      <c r="AH36" s="3">
        <v>75687</v>
      </c>
      <c r="AI36" s="3">
        <v>48867</v>
      </c>
      <c r="AJ36" s="35">
        <v>2904229</v>
      </c>
      <c r="AK36" s="34">
        <v>3176458</v>
      </c>
    </row>
    <row r="37" spans="2:37" s="28" customFormat="1" ht="20.25" customHeight="1">
      <c r="B37" s="50"/>
      <c r="C37" s="686" t="s">
        <v>131</v>
      </c>
      <c r="D37" s="686"/>
      <c r="E37" s="687"/>
      <c r="F37" s="3">
        <v>716949</v>
      </c>
      <c r="G37" s="3">
        <v>1068970</v>
      </c>
      <c r="H37" s="3">
        <v>1032043</v>
      </c>
      <c r="I37" s="3">
        <v>414726</v>
      </c>
      <c r="J37" s="2">
        <v>177355</v>
      </c>
      <c r="K37" s="2">
        <v>621045</v>
      </c>
      <c r="L37" s="3">
        <v>4015571</v>
      </c>
      <c r="M37" s="3">
        <v>560200</v>
      </c>
      <c r="N37" s="3">
        <v>464498</v>
      </c>
      <c r="O37" s="3">
        <v>231960</v>
      </c>
      <c r="P37" s="3">
        <v>49978</v>
      </c>
      <c r="Q37" s="3">
        <v>78948</v>
      </c>
      <c r="R37" s="2">
        <v>3677</v>
      </c>
      <c r="S37" s="34">
        <v>58523</v>
      </c>
      <c r="T37" s="50"/>
      <c r="U37" s="686" t="s">
        <v>131</v>
      </c>
      <c r="V37" s="686"/>
      <c r="W37" s="687"/>
      <c r="X37" s="3"/>
      <c r="Y37" s="3" t="s">
        <v>3</v>
      </c>
      <c r="Z37" s="3">
        <v>120190</v>
      </c>
      <c r="AA37" s="3">
        <v>113911</v>
      </c>
      <c r="AB37" s="2">
        <v>60215</v>
      </c>
      <c r="AC37" s="2">
        <v>49500</v>
      </c>
      <c r="AD37" s="3">
        <v>111901</v>
      </c>
      <c r="AE37" s="2">
        <v>64264</v>
      </c>
      <c r="AF37" s="3">
        <v>165148</v>
      </c>
      <c r="AG37" s="3">
        <v>442244</v>
      </c>
      <c r="AH37" s="3">
        <v>304195</v>
      </c>
      <c r="AI37" s="3">
        <v>823607</v>
      </c>
      <c r="AJ37" s="35">
        <v>7221720</v>
      </c>
      <c r="AK37" s="354">
        <v>4527898</v>
      </c>
    </row>
    <row r="38" spans="2:37" s="28" customFormat="1" ht="20.25" customHeight="1">
      <c r="B38" s="50"/>
      <c r="C38" s="46"/>
      <c r="D38" s="686" t="s">
        <v>128</v>
      </c>
      <c r="E38" s="687"/>
      <c r="F38" s="3">
        <v>32000</v>
      </c>
      <c r="G38" s="3">
        <v>475600</v>
      </c>
      <c r="H38" s="3">
        <v>216500</v>
      </c>
      <c r="I38" s="3">
        <v>37600</v>
      </c>
      <c r="J38" s="2">
        <v>88200</v>
      </c>
      <c r="K38" s="2">
        <v>407600</v>
      </c>
      <c r="L38" s="3">
        <v>3491200</v>
      </c>
      <c r="M38" s="3">
        <v>559200</v>
      </c>
      <c r="N38" s="3">
        <v>297100</v>
      </c>
      <c r="O38" s="3">
        <v>100000</v>
      </c>
      <c r="P38" s="35" t="s">
        <v>240</v>
      </c>
      <c r="Q38" s="3">
        <v>50000</v>
      </c>
      <c r="R38" s="2" t="s">
        <v>309</v>
      </c>
      <c r="S38" s="33" t="s">
        <v>3</v>
      </c>
      <c r="T38" s="50"/>
      <c r="U38" s="46"/>
      <c r="V38" s="686" t="s">
        <v>128</v>
      </c>
      <c r="W38" s="687"/>
      <c r="X38" s="3" t="s">
        <v>3</v>
      </c>
      <c r="Y38" s="3" t="s">
        <v>3</v>
      </c>
      <c r="Z38" s="3" t="s">
        <v>309</v>
      </c>
      <c r="AA38" s="3" t="s">
        <v>3</v>
      </c>
      <c r="AB38" s="2">
        <v>22600</v>
      </c>
      <c r="AC38" s="2">
        <v>13400</v>
      </c>
      <c r="AD38" s="35">
        <v>47600</v>
      </c>
      <c r="AE38" s="2">
        <v>11000</v>
      </c>
      <c r="AF38" s="3">
        <v>38000</v>
      </c>
      <c r="AG38" s="3">
        <v>420000</v>
      </c>
      <c r="AH38" s="3">
        <v>96000</v>
      </c>
      <c r="AI38" s="3">
        <v>680000</v>
      </c>
      <c r="AJ38" s="35">
        <v>4329200</v>
      </c>
      <c r="AK38" s="354">
        <v>2754400</v>
      </c>
    </row>
    <row r="39" spans="2:37" s="28" customFormat="1" ht="20.25" customHeight="1">
      <c r="B39" s="50"/>
      <c r="C39" s="47"/>
      <c r="D39" s="686" t="s">
        <v>129</v>
      </c>
      <c r="E39" s="687"/>
      <c r="F39" s="3">
        <v>684799</v>
      </c>
      <c r="G39" s="3">
        <v>593370</v>
      </c>
      <c r="H39" s="3">
        <v>809858</v>
      </c>
      <c r="I39" s="3">
        <v>371110</v>
      </c>
      <c r="J39" s="2">
        <v>77538</v>
      </c>
      <c r="K39" s="2">
        <v>69111</v>
      </c>
      <c r="L39" s="3" t="s">
        <v>240</v>
      </c>
      <c r="M39" s="3" t="s">
        <v>3</v>
      </c>
      <c r="N39" s="3">
        <v>163737</v>
      </c>
      <c r="O39" s="3">
        <v>128600</v>
      </c>
      <c r="P39" s="3">
        <v>49978</v>
      </c>
      <c r="Q39" s="3">
        <v>28948</v>
      </c>
      <c r="R39" s="2">
        <v>1950</v>
      </c>
      <c r="S39" s="34">
        <v>58523</v>
      </c>
      <c r="T39" s="50"/>
      <c r="U39" s="47"/>
      <c r="V39" s="686" t="s">
        <v>129</v>
      </c>
      <c r="W39" s="687"/>
      <c r="X39" s="3"/>
      <c r="Y39" s="3" t="s">
        <v>3</v>
      </c>
      <c r="Z39" s="3">
        <v>74718</v>
      </c>
      <c r="AA39" s="3">
        <v>65911</v>
      </c>
      <c r="AB39" s="2">
        <v>34990</v>
      </c>
      <c r="AC39" s="2">
        <v>33475</v>
      </c>
      <c r="AD39" s="3">
        <v>60101</v>
      </c>
      <c r="AE39" s="2">
        <v>50639</v>
      </c>
      <c r="AF39" s="3">
        <v>122558</v>
      </c>
      <c r="AG39" s="3">
        <v>18619</v>
      </c>
      <c r="AH39" s="3">
        <v>180353</v>
      </c>
      <c r="AI39" s="3">
        <v>143607</v>
      </c>
      <c r="AJ39" s="35">
        <v>2260580</v>
      </c>
      <c r="AK39" s="354">
        <v>1561913</v>
      </c>
    </row>
    <row r="40" spans="2:37" s="28" customFormat="1" ht="20.25" customHeight="1">
      <c r="B40" s="50"/>
      <c r="C40" s="46"/>
      <c r="D40" s="686" t="s">
        <v>116</v>
      </c>
      <c r="E40" s="687"/>
      <c r="F40" s="3">
        <v>150</v>
      </c>
      <c r="G40" s="3" t="s">
        <v>3</v>
      </c>
      <c r="H40" s="3">
        <v>5685</v>
      </c>
      <c r="I40" s="3">
        <v>6016</v>
      </c>
      <c r="J40" s="2">
        <v>11617</v>
      </c>
      <c r="K40" s="2">
        <v>144334</v>
      </c>
      <c r="L40" s="3">
        <v>524371</v>
      </c>
      <c r="M40" s="3">
        <v>1000</v>
      </c>
      <c r="N40" s="3">
        <v>3661</v>
      </c>
      <c r="O40" s="3">
        <v>3360</v>
      </c>
      <c r="P40" s="3" t="s">
        <v>309</v>
      </c>
      <c r="Q40" s="3" t="s">
        <v>3</v>
      </c>
      <c r="R40" s="2">
        <v>1727</v>
      </c>
      <c r="S40" s="33" t="s">
        <v>3</v>
      </c>
      <c r="T40" s="50"/>
      <c r="U40" s="46"/>
      <c r="V40" s="686" t="s">
        <v>116</v>
      </c>
      <c r="W40" s="687"/>
      <c r="X40" s="3" t="s">
        <v>309</v>
      </c>
      <c r="Y40" s="3" t="s">
        <v>3</v>
      </c>
      <c r="Z40" s="3">
        <v>45472</v>
      </c>
      <c r="AA40" s="3">
        <v>48000</v>
      </c>
      <c r="AB40" s="2">
        <v>2625</v>
      </c>
      <c r="AC40" s="2">
        <v>2625</v>
      </c>
      <c r="AD40" s="3">
        <v>4200</v>
      </c>
      <c r="AE40" s="2">
        <v>2625</v>
      </c>
      <c r="AF40" s="3">
        <v>4590</v>
      </c>
      <c r="AG40" s="3">
        <v>3625</v>
      </c>
      <c r="AH40" s="3">
        <v>27842</v>
      </c>
      <c r="AI40" s="3" t="s">
        <v>3</v>
      </c>
      <c r="AJ40" s="35">
        <v>631940</v>
      </c>
      <c r="AK40" s="354">
        <v>211585</v>
      </c>
    </row>
    <row r="41" spans="2:37" s="28" customFormat="1" ht="20.25" customHeight="1">
      <c r="B41" s="65" t="s">
        <v>16</v>
      </c>
      <c r="C41" s="66"/>
      <c r="D41" s="66"/>
      <c r="E41" s="66"/>
      <c r="F41" s="36">
        <v>1076598</v>
      </c>
      <c r="G41" s="36">
        <v>1586355</v>
      </c>
      <c r="H41" s="36">
        <v>1280202</v>
      </c>
      <c r="I41" s="36">
        <v>621797</v>
      </c>
      <c r="J41" s="37">
        <v>929828</v>
      </c>
      <c r="K41" s="37">
        <v>1274052</v>
      </c>
      <c r="L41" s="36">
        <v>4861614</v>
      </c>
      <c r="M41" s="36">
        <v>1527773</v>
      </c>
      <c r="N41" s="36">
        <v>711251</v>
      </c>
      <c r="O41" s="36">
        <v>317969</v>
      </c>
      <c r="P41" s="36">
        <v>50637</v>
      </c>
      <c r="Q41" s="36">
        <v>97054</v>
      </c>
      <c r="R41" s="37">
        <v>62736</v>
      </c>
      <c r="S41" s="38">
        <v>119522</v>
      </c>
      <c r="T41" s="65" t="s">
        <v>16</v>
      </c>
      <c r="U41" s="66"/>
      <c r="V41" s="66"/>
      <c r="W41" s="66"/>
      <c r="X41" s="36">
        <v>0</v>
      </c>
      <c r="Y41" s="36" t="s">
        <v>3</v>
      </c>
      <c r="Z41" s="36">
        <v>150618</v>
      </c>
      <c r="AA41" s="36">
        <v>146981</v>
      </c>
      <c r="AB41" s="37">
        <v>90183</v>
      </c>
      <c r="AC41" s="37">
        <v>91567</v>
      </c>
      <c r="AD41" s="36">
        <v>148834</v>
      </c>
      <c r="AE41" s="37">
        <v>114717</v>
      </c>
      <c r="AF41" s="36">
        <v>383566</v>
      </c>
      <c r="AG41" s="36">
        <v>934095</v>
      </c>
      <c r="AH41" s="36">
        <v>379882</v>
      </c>
      <c r="AI41" s="36">
        <v>872474</v>
      </c>
      <c r="AJ41" s="36">
        <v>10125949</v>
      </c>
      <c r="AK41" s="355">
        <v>7704356</v>
      </c>
    </row>
    <row r="42" spans="2:37" s="28" customFormat="1" ht="20.25" customHeight="1" thickBot="1">
      <c r="B42" s="688" t="s">
        <v>29</v>
      </c>
      <c r="C42" s="689"/>
      <c r="D42" s="689"/>
      <c r="E42" s="690"/>
      <c r="F42" s="40" t="s">
        <v>3</v>
      </c>
      <c r="G42" s="40" t="s">
        <v>3</v>
      </c>
      <c r="H42" s="40" t="s">
        <v>3</v>
      </c>
      <c r="I42" s="40" t="s">
        <v>3</v>
      </c>
      <c r="J42" s="40" t="s">
        <v>3</v>
      </c>
      <c r="K42" s="41" t="s">
        <v>3</v>
      </c>
      <c r="L42" s="40" t="s">
        <v>3</v>
      </c>
      <c r="M42" s="40" t="s">
        <v>3</v>
      </c>
      <c r="N42" s="40" t="s">
        <v>3</v>
      </c>
      <c r="O42" s="40" t="s">
        <v>3</v>
      </c>
      <c r="P42" s="40" t="s">
        <v>3</v>
      </c>
      <c r="Q42" s="40" t="s">
        <v>3</v>
      </c>
      <c r="R42" s="40" t="s">
        <v>3</v>
      </c>
      <c r="S42" s="42" t="s">
        <v>3</v>
      </c>
      <c r="T42" s="688" t="s">
        <v>29</v>
      </c>
      <c r="U42" s="689"/>
      <c r="V42" s="689"/>
      <c r="W42" s="690"/>
      <c r="X42" s="40" t="s">
        <v>3</v>
      </c>
      <c r="Y42" s="622" t="s">
        <v>240</v>
      </c>
      <c r="Z42" s="40" t="s">
        <v>3</v>
      </c>
      <c r="AA42" s="40" t="s">
        <v>3</v>
      </c>
      <c r="AB42" s="40" t="s">
        <v>3</v>
      </c>
      <c r="AC42" s="41" t="s">
        <v>3</v>
      </c>
      <c r="AD42" s="40" t="s">
        <v>3</v>
      </c>
      <c r="AE42" s="41" t="s">
        <v>3</v>
      </c>
      <c r="AF42" s="40" t="s">
        <v>3</v>
      </c>
      <c r="AG42" s="40" t="s">
        <v>3</v>
      </c>
      <c r="AH42" s="40" t="s">
        <v>3</v>
      </c>
      <c r="AI42" s="40" t="s">
        <v>3</v>
      </c>
      <c r="AJ42" s="40" t="s">
        <v>3</v>
      </c>
      <c r="AK42" s="656" t="s">
        <v>3</v>
      </c>
    </row>
  </sheetData>
  <mergeCells count="54">
    <mergeCell ref="B6:E6"/>
    <mergeCell ref="D7:E7"/>
    <mergeCell ref="B8:E8"/>
    <mergeCell ref="D9:E9"/>
    <mergeCell ref="B10:E10"/>
    <mergeCell ref="B11:E11"/>
    <mergeCell ref="D12:E12"/>
    <mergeCell ref="D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0:E30"/>
    <mergeCell ref="B35:E35"/>
    <mergeCell ref="C31:E31"/>
    <mergeCell ref="C32:E32"/>
    <mergeCell ref="C33:E33"/>
    <mergeCell ref="C36:E36"/>
    <mergeCell ref="C37:E37"/>
    <mergeCell ref="D38:E38"/>
    <mergeCell ref="D39:E39"/>
    <mergeCell ref="D40:E40"/>
    <mergeCell ref="B42:E42"/>
    <mergeCell ref="T6:W6"/>
    <mergeCell ref="V7:W7"/>
    <mergeCell ref="T8:W8"/>
    <mergeCell ref="V9:W9"/>
    <mergeCell ref="T10:W10"/>
    <mergeCell ref="T11:W11"/>
    <mergeCell ref="V12:W12"/>
    <mergeCell ref="V13:W13"/>
    <mergeCell ref="T14:W14"/>
    <mergeCell ref="T15:W15"/>
    <mergeCell ref="T16:W16"/>
    <mergeCell ref="T17:W17"/>
    <mergeCell ref="T18:W18"/>
    <mergeCell ref="T19:W19"/>
    <mergeCell ref="T20:W20"/>
    <mergeCell ref="T21:W21"/>
    <mergeCell ref="T30:W30"/>
    <mergeCell ref="U31:W31"/>
    <mergeCell ref="U32:W32"/>
    <mergeCell ref="U33:W33"/>
    <mergeCell ref="V39:W39"/>
    <mergeCell ref="V40:W40"/>
    <mergeCell ref="T42:W42"/>
    <mergeCell ref="T35:W35"/>
    <mergeCell ref="U36:W36"/>
    <mergeCell ref="U37:W37"/>
    <mergeCell ref="V38:W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workbookViewId="0" topLeftCell="A1">
      <pane xSplit="8" ySplit="5" topLeftCell="I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18.75" customHeight="1"/>
  <cols>
    <col min="1" max="1" width="2.3984375" style="9" customWidth="1"/>
    <col min="2" max="2" width="3.8984375" style="49" customWidth="1"/>
    <col min="3" max="3" width="3.8984375" style="9" customWidth="1"/>
    <col min="4" max="4" width="2.19921875" style="9" customWidth="1"/>
    <col min="5" max="5" width="6.09765625" style="9" customWidth="1"/>
    <col min="6" max="6" width="2.5" style="9" customWidth="1"/>
    <col min="7" max="7" width="9.5" style="9" customWidth="1"/>
    <col min="8" max="8" width="3.59765625" style="10" customWidth="1"/>
    <col min="9" max="10" width="9.69921875" style="9" customWidth="1"/>
    <col min="11" max="11" width="9.19921875" style="9" customWidth="1"/>
    <col min="12" max="12" width="8.69921875" style="9" customWidth="1"/>
    <col min="13" max="13" width="7.09765625" style="9" customWidth="1"/>
    <col min="14" max="14" width="9.69921875" style="9" customWidth="1"/>
    <col min="15" max="15" width="10" style="9" customWidth="1"/>
    <col min="16" max="17" width="9.69921875" style="9" customWidth="1"/>
    <col min="18" max="19" width="9.59765625" style="9" customWidth="1"/>
    <col min="20" max="20" width="8.19921875" style="9" customWidth="1"/>
    <col min="21" max="24" width="9.5" style="9" customWidth="1"/>
    <col min="25" max="25" width="8.19921875" style="9" customWidth="1"/>
    <col min="26" max="26" width="3.8984375" style="49" customWidth="1"/>
    <col min="27" max="27" width="3.8984375" style="9" customWidth="1"/>
    <col min="28" max="28" width="1.8984375" style="9" customWidth="1"/>
    <col min="29" max="29" width="6.8984375" style="9" customWidth="1"/>
    <col min="30" max="30" width="2.5" style="9" customWidth="1"/>
    <col min="31" max="31" width="9.69921875" style="9" customWidth="1"/>
    <col min="32" max="32" width="3.59765625" style="10" customWidth="1"/>
    <col min="33" max="34" width="10.3984375" style="9" customWidth="1"/>
    <col min="35" max="35" width="10.69921875" style="9" customWidth="1"/>
    <col min="36" max="36" width="10.3984375" style="9" customWidth="1"/>
    <col min="37" max="38" width="8.69921875" style="9" customWidth="1"/>
    <col min="39" max="39" width="8.19921875" style="9" customWidth="1"/>
    <col min="40" max="41" width="10.3984375" style="9" customWidth="1"/>
    <col min="42" max="42" width="10.69921875" style="9" customWidth="1"/>
    <col min="43" max="43" width="10" style="9" customWidth="1"/>
    <col min="44" max="44" width="9.5" style="9" customWidth="1"/>
    <col min="45" max="46" width="9.5" style="9" hidden="1" customWidth="1"/>
    <col min="47" max="47" width="8.3984375" style="9" hidden="1" customWidth="1"/>
    <col min="48" max="48" width="3" style="9" customWidth="1"/>
    <col min="49" max="49" width="11.09765625" style="9" customWidth="1"/>
    <col min="50" max="16384" width="9" style="9" customWidth="1"/>
  </cols>
  <sheetData>
    <row r="1" spans="1:27" ht="18.75" customHeight="1">
      <c r="A1" s="289"/>
      <c r="B1" s="49" t="s">
        <v>572</v>
      </c>
      <c r="C1" s="269" t="s">
        <v>573</v>
      </c>
      <c r="AA1" s="269" t="s">
        <v>573</v>
      </c>
    </row>
    <row r="2" ht="18.75" customHeight="1" thickBot="1"/>
    <row r="3" spans="1:47" ht="21.75" customHeight="1">
      <c r="A3" s="319"/>
      <c r="B3" s="138"/>
      <c r="C3" s="152"/>
      <c r="D3" s="152"/>
      <c r="E3" s="152"/>
      <c r="F3" s="152"/>
      <c r="G3" s="43"/>
      <c r="H3" s="43" t="s">
        <v>222</v>
      </c>
      <c r="I3" s="253" t="s">
        <v>47</v>
      </c>
      <c r="J3" s="13"/>
      <c r="K3" s="13"/>
      <c r="L3" s="13"/>
      <c r="M3" s="254"/>
      <c r="N3" s="826" t="s">
        <v>574</v>
      </c>
      <c r="O3" s="827"/>
      <c r="P3" s="15"/>
      <c r="Q3" s="828" t="s">
        <v>242</v>
      </c>
      <c r="R3" s="828"/>
      <c r="S3" s="15"/>
      <c r="T3" s="14"/>
      <c r="U3" s="253" t="s">
        <v>48</v>
      </c>
      <c r="V3" s="13"/>
      <c r="W3" s="13"/>
      <c r="X3" s="13"/>
      <c r="Y3" s="16"/>
      <c r="Z3" s="138"/>
      <c r="AA3" s="152"/>
      <c r="AB3" s="152"/>
      <c r="AC3" s="152"/>
      <c r="AD3" s="152"/>
      <c r="AE3" s="43"/>
      <c r="AF3" s="43" t="s">
        <v>222</v>
      </c>
      <c r="AG3" s="253" t="s">
        <v>49</v>
      </c>
      <c r="AH3" s="13"/>
      <c r="AI3" s="13"/>
      <c r="AJ3" s="13"/>
      <c r="AK3" s="13"/>
      <c r="AL3" s="13"/>
      <c r="AM3" s="254"/>
      <c r="AN3" s="253" t="s">
        <v>308</v>
      </c>
      <c r="AO3" s="13"/>
      <c r="AP3" s="13"/>
      <c r="AQ3" s="13"/>
      <c r="AR3" s="16"/>
      <c r="AS3" s="13" t="s">
        <v>50</v>
      </c>
      <c r="AT3" s="13"/>
      <c r="AU3" s="16"/>
    </row>
    <row r="4" spans="2:47" ht="21.75" customHeight="1">
      <c r="B4" s="255"/>
      <c r="C4" s="56"/>
      <c r="D4" s="56"/>
      <c r="E4" s="56"/>
      <c r="F4" s="56"/>
      <c r="G4" s="283"/>
      <c r="H4" s="59" t="s">
        <v>223</v>
      </c>
      <c r="I4" s="17" t="s">
        <v>11</v>
      </c>
      <c r="J4" s="18"/>
      <c r="K4" s="17" t="s">
        <v>13</v>
      </c>
      <c r="L4" s="18"/>
      <c r="M4" s="615" t="s">
        <v>51</v>
      </c>
      <c r="N4" s="17" t="s">
        <v>12</v>
      </c>
      <c r="O4" s="22"/>
      <c r="P4" s="17" t="s">
        <v>14</v>
      </c>
      <c r="Q4" s="22"/>
      <c r="R4" s="256" t="s">
        <v>278</v>
      </c>
      <c r="S4" s="18"/>
      <c r="T4" s="293" t="s">
        <v>51</v>
      </c>
      <c r="U4" s="17" t="s">
        <v>15</v>
      </c>
      <c r="V4" s="18"/>
      <c r="W4" s="17" t="s">
        <v>277</v>
      </c>
      <c r="X4" s="18"/>
      <c r="Y4" s="616" t="s">
        <v>51</v>
      </c>
      <c r="Z4" s="255"/>
      <c r="AA4" s="56"/>
      <c r="AB4" s="56"/>
      <c r="AC4" s="56"/>
      <c r="AD4" s="56"/>
      <c r="AE4" s="283"/>
      <c r="AF4" s="59" t="s">
        <v>223</v>
      </c>
      <c r="AG4" s="775" t="s">
        <v>315</v>
      </c>
      <c r="AH4" s="776"/>
      <c r="AI4" s="838" t="s">
        <v>316</v>
      </c>
      <c r="AJ4" s="839"/>
      <c r="AK4" s="17" t="s">
        <v>232</v>
      </c>
      <c r="AL4" s="18"/>
      <c r="AM4" s="293" t="s">
        <v>51</v>
      </c>
      <c r="AN4" s="17" t="s">
        <v>279</v>
      </c>
      <c r="AO4" s="18"/>
      <c r="AP4" s="17" t="s">
        <v>275</v>
      </c>
      <c r="AQ4" s="18"/>
      <c r="AR4" s="616" t="s">
        <v>51</v>
      </c>
      <c r="AS4" s="18" t="s">
        <v>276</v>
      </c>
      <c r="AT4" s="18"/>
      <c r="AU4" s="292" t="s">
        <v>51</v>
      </c>
    </row>
    <row r="5" spans="2:47" ht="21.75" customHeight="1">
      <c r="B5" s="54" t="s">
        <v>575</v>
      </c>
      <c r="C5" s="137"/>
      <c r="D5" s="137"/>
      <c r="E5" s="137"/>
      <c r="F5" s="137"/>
      <c r="G5" s="151"/>
      <c r="H5" s="151" t="s">
        <v>224</v>
      </c>
      <c r="I5" s="32">
        <v>18</v>
      </c>
      <c r="J5" s="32">
        <v>19</v>
      </c>
      <c r="K5" s="32">
        <v>18</v>
      </c>
      <c r="L5" s="32">
        <v>19</v>
      </c>
      <c r="M5" s="617" t="s">
        <v>244</v>
      </c>
      <c r="N5" s="32">
        <v>18</v>
      </c>
      <c r="O5" s="25">
        <v>19</v>
      </c>
      <c r="P5" s="32">
        <v>18</v>
      </c>
      <c r="Q5" s="32">
        <v>19</v>
      </c>
      <c r="R5" s="32">
        <v>18</v>
      </c>
      <c r="S5" s="618">
        <v>19</v>
      </c>
      <c r="T5" s="257" t="s">
        <v>244</v>
      </c>
      <c r="U5" s="32">
        <v>18</v>
      </c>
      <c r="V5" s="32">
        <v>19</v>
      </c>
      <c r="W5" s="32">
        <v>18</v>
      </c>
      <c r="X5" s="32">
        <v>19</v>
      </c>
      <c r="Y5" s="258" t="s">
        <v>244</v>
      </c>
      <c r="Z5" s="54" t="s">
        <v>576</v>
      </c>
      <c r="AA5" s="137"/>
      <c r="AB5" s="137"/>
      <c r="AC5" s="137"/>
      <c r="AD5" s="137"/>
      <c r="AE5" s="151"/>
      <c r="AF5" s="151" t="s">
        <v>224</v>
      </c>
      <c r="AG5" s="32">
        <v>18</v>
      </c>
      <c r="AH5" s="32">
        <v>19</v>
      </c>
      <c r="AI5" s="32">
        <v>18</v>
      </c>
      <c r="AJ5" s="32">
        <v>19</v>
      </c>
      <c r="AK5" s="32">
        <v>18</v>
      </c>
      <c r="AL5" s="32">
        <v>19</v>
      </c>
      <c r="AM5" s="259" t="s">
        <v>244</v>
      </c>
      <c r="AN5" s="32">
        <v>18</v>
      </c>
      <c r="AO5" s="32">
        <v>19</v>
      </c>
      <c r="AP5" s="32">
        <v>18</v>
      </c>
      <c r="AQ5" s="32">
        <v>19</v>
      </c>
      <c r="AR5" s="258" t="s">
        <v>244</v>
      </c>
      <c r="AS5" s="648">
        <v>18</v>
      </c>
      <c r="AT5" s="32">
        <v>19</v>
      </c>
      <c r="AU5" s="258" t="s">
        <v>244</v>
      </c>
    </row>
    <row r="6" spans="2:47" s="263" customFormat="1" ht="26.25" customHeight="1">
      <c r="B6" s="265"/>
      <c r="C6" s="830" t="s">
        <v>577</v>
      </c>
      <c r="D6" s="814"/>
      <c r="E6" s="814"/>
      <c r="F6" s="734" t="s">
        <v>239</v>
      </c>
      <c r="G6" s="734"/>
      <c r="H6" s="284" t="s">
        <v>578</v>
      </c>
      <c r="I6" s="329">
        <v>53.71664099044491</v>
      </c>
      <c r="J6" s="329">
        <v>54.44761915121965</v>
      </c>
      <c r="K6" s="329">
        <v>49.62400453981151</v>
      </c>
      <c r="L6" s="329">
        <v>50.882301517273085</v>
      </c>
      <c r="M6" s="329">
        <v>47.2</v>
      </c>
      <c r="N6" s="329">
        <v>51.58598252015793</v>
      </c>
      <c r="O6" s="301">
        <v>55.526855632322736</v>
      </c>
      <c r="P6" s="301">
        <v>53.4292086694283</v>
      </c>
      <c r="Q6" s="301">
        <v>52.3650103609571</v>
      </c>
      <c r="R6" s="329">
        <v>43.75243826974712</v>
      </c>
      <c r="S6" s="329">
        <v>44.78230016258845</v>
      </c>
      <c r="T6" s="329">
        <v>54</v>
      </c>
      <c r="U6" s="329">
        <v>62.36403187906519</v>
      </c>
      <c r="V6" s="329">
        <v>61.0176860444743</v>
      </c>
      <c r="W6" s="329">
        <v>60.03369908100296</v>
      </c>
      <c r="X6" s="329">
        <v>68.54017821828391</v>
      </c>
      <c r="Y6" s="470">
        <v>49.6</v>
      </c>
      <c r="Z6" s="265"/>
      <c r="AA6" s="830" t="s">
        <v>577</v>
      </c>
      <c r="AB6" s="814"/>
      <c r="AC6" s="814"/>
      <c r="AD6" s="734" t="s">
        <v>239</v>
      </c>
      <c r="AE6" s="734"/>
      <c r="AF6" s="284" t="s">
        <v>578</v>
      </c>
      <c r="AG6" s="301">
        <v>73.60655024763186</v>
      </c>
      <c r="AH6" s="301">
        <v>83.89173175329921</v>
      </c>
      <c r="AI6" s="329">
        <v>52.39034754101103</v>
      </c>
      <c r="AJ6" s="329">
        <v>55.745011687736636</v>
      </c>
      <c r="AK6" s="329">
        <v>52.730476426969865</v>
      </c>
      <c r="AL6" s="329">
        <v>50.47438530421303</v>
      </c>
      <c r="AM6" s="301">
        <v>45.6</v>
      </c>
      <c r="AN6" s="329">
        <v>88.45112380987408</v>
      </c>
      <c r="AO6" s="329">
        <v>111.32945654236379</v>
      </c>
      <c r="AP6" s="329">
        <v>54.57714838345855</v>
      </c>
      <c r="AQ6" s="329">
        <v>54.53197839575854</v>
      </c>
      <c r="AR6" s="470">
        <v>61.3</v>
      </c>
      <c r="AS6" s="649" t="e">
        <f>#REF!/#REF!*100</f>
        <v>#REF!</v>
      </c>
      <c r="AT6" s="634" t="s">
        <v>240</v>
      </c>
      <c r="AU6" s="470">
        <v>55.3</v>
      </c>
    </row>
    <row r="7" spans="2:47" s="263" customFormat="1" ht="26.25" customHeight="1">
      <c r="B7" s="506" t="s">
        <v>579</v>
      </c>
      <c r="C7" s="815"/>
      <c r="D7" s="815"/>
      <c r="E7" s="815"/>
      <c r="F7" s="732" t="s">
        <v>580</v>
      </c>
      <c r="G7" s="732"/>
      <c r="H7" s="284" t="s">
        <v>581</v>
      </c>
      <c r="I7" s="329">
        <v>8.70400770013091</v>
      </c>
      <c r="J7" s="329">
        <v>8.656105641178682</v>
      </c>
      <c r="K7" s="329">
        <v>22.071829825474733</v>
      </c>
      <c r="L7" s="329">
        <v>22.914645646013685</v>
      </c>
      <c r="M7" s="329">
        <v>15.7</v>
      </c>
      <c r="N7" s="329">
        <v>11.314612623980647</v>
      </c>
      <c r="O7" s="301">
        <v>13.175292014871012</v>
      </c>
      <c r="P7" s="301">
        <v>11.975089689360413</v>
      </c>
      <c r="Q7" s="301">
        <v>9.047181091211778</v>
      </c>
      <c r="R7" s="329">
        <v>23.65911849292074</v>
      </c>
      <c r="S7" s="329">
        <v>23.75443708554942</v>
      </c>
      <c r="T7" s="329">
        <v>14.4</v>
      </c>
      <c r="U7" s="329">
        <v>9.67711920687702</v>
      </c>
      <c r="V7" s="329">
        <v>8.166292837687752</v>
      </c>
      <c r="W7" s="329">
        <v>12.116795927004146</v>
      </c>
      <c r="X7" s="329">
        <v>11.232158698590093</v>
      </c>
      <c r="Y7" s="470">
        <v>10.8</v>
      </c>
      <c r="Z7" s="506" t="s">
        <v>582</v>
      </c>
      <c r="AA7" s="815"/>
      <c r="AB7" s="815"/>
      <c r="AC7" s="815"/>
      <c r="AD7" s="732" t="s">
        <v>580</v>
      </c>
      <c r="AE7" s="732"/>
      <c r="AF7" s="284" t="s">
        <v>581</v>
      </c>
      <c r="AG7" s="301">
        <v>9.366520940168105</v>
      </c>
      <c r="AH7" s="301">
        <v>9.797311972754837</v>
      </c>
      <c r="AI7" s="329">
        <v>29.008243767509967</v>
      </c>
      <c r="AJ7" s="329">
        <v>28.85080315288566</v>
      </c>
      <c r="AK7" s="329">
        <v>22.949633858610895</v>
      </c>
      <c r="AL7" s="329">
        <v>21.532340101077068</v>
      </c>
      <c r="AM7" s="301">
        <v>11</v>
      </c>
      <c r="AN7" s="329">
        <v>16.08901597868079</v>
      </c>
      <c r="AO7" s="329">
        <v>18.815086000022323</v>
      </c>
      <c r="AP7" s="329">
        <v>27.74472110740139</v>
      </c>
      <c r="AQ7" s="329">
        <v>27.192614663990533</v>
      </c>
      <c r="AR7" s="470">
        <v>15.6</v>
      </c>
      <c r="AS7" s="649" t="e">
        <f>#REF!/#REF!*100</f>
        <v>#REF!</v>
      </c>
      <c r="AT7" s="314" t="s">
        <v>3</v>
      </c>
      <c r="AU7" s="470">
        <v>18.2</v>
      </c>
    </row>
    <row r="8" spans="2:47" s="263" customFormat="1" ht="26.25" customHeight="1">
      <c r="B8" s="507"/>
      <c r="C8" s="831"/>
      <c r="D8" s="831"/>
      <c r="E8" s="831"/>
      <c r="F8" s="829" t="s">
        <v>583</v>
      </c>
      <c r="G8" s="829"/>
      <c r="H8" s="508" t="s">
        <v>581</v>
      </c>
      <c r="I8" s="347">
        <v>15.098323340264264</v>
      </c>
      <c r="J8" s="330">
        <v>15.035986889676533</v>
      </c>
      <c r="K8" s="330">
        <v>11.217968333651491</v>
      </c>
      <c r="L8" s="330">
        <v>11.047655456532004</v>
      </c>
      <c r="M8" s="330">
        <v>12.8</v>
      </c>
      <c r="N8" s="330">
        <v>12.235704297100842</v>
      </c>
      <c r="O8" s="347">
        <v>12.64731826601963</v>
      </c>
      <c r="P8" s="347">
        <v>16.13757959690598</v>
      </c>
      <c r="Q8" s="347">
        <v>16.110143392419143</v>
      </c>
      <c r="R8" s="330">
        <v>10.847098669929363</v>
      </c>
      <c r="S8" s="330">
        <v>10.950891211353197</v>
      </c>
      <c r="T8" s="330">
        <v>12.3</v>
      </c>
      <c r="U8" s="330">
        <v>9.59958098344055</v>
      </c>
      <c r="V8" s="330">
        <v>8.617313036036728</v>
      </c>
      <c r="W8" s="330">
        <v>12.182313832806221</v>
      </c>
      <c r="X8" s="330">
        <v>10.877098123104032</v>
      </c>
      <c r="Y8" s="476">
        <v>9.7</v>
      </c>
      <c r="Z8" s="507"/>
      <c r="AA8" s="831"/>
      <c r="AB8" s="831"/>
      <c r="AC8" s="831"/>
      <c r="AD8" s="829" t="s">
        <v>583</v>
      </c>
      <c r="AE8" s="829"/>
      <c r="AF8" s="508" t="s">
        <v>581</v>
      </c>
      <c r="AG8" s="347">
        <v>8.981971044874474</v>
      </c>
      <c r="AH8" s="347">
        <v>8.544347236822672</v>
      </c>
      <c r="AI8" s="330">
        <v>6.147302517357708</v>
      </c>
      <c r="AJ8" s="330">
        <v>5.88031025420112</v>
      </c>
      <c r="AK8" s="330">
        <v>7.804374944604496</v>
      </c>
      <c r="AL8" s="330">
        <v>8.118201900104136</v>
      </c>
      <c r="AM8" s="347">
        <v>7.3</v>
      </c>
      <c r="AN8" s="330">
        <v>2.6989213202831324</v>
      </c>
      <c r="AO8" s="330">
        <v>2.6171687520230376</v>
      </c>
      <c r="AP8" s="330">
        <v>4.654885726106308</v>
      </c>
      <c r="AQ8" s="330">
        <v>2.8921847127911104</v>
      </c>
      <c r="AR8" s="476">
        <v>6</v>
      </c>
      <c r="AS8" s="650" t="e">
        <f>#REF!/#REF!*100</f>
        <v>#REF!</v>
      </c>
      <c r="AT8" s="518" t="s">
        <v>3</v>
      </c>
      <c r="AU8" s="476">
        <v>4.7</v>
      </c>
    </row>
    <row r="9" spans="2:47" s="263" customFormat="1" ht="26.25" customHeight="1">
      <c r="B9" s="509" t="s">
        <v>91</v>
      </c>
      <c r="C9" s="841" t="s">
        <v>584</v>
      </c>
      <c r="D9" s="841"/>
      <c r="E9" s="841"/>
      <c r="F9" s="841"/>
      <c r="G9" s="841"/>
      <c r="H9" s="508" t="s">
        <v>585</v>
      </c>
      <c r="I9" s="330">
        <v>548.8503439162087</v>
      </c>
      <c r="J9" s="330">
        <v>466.3520465975226</v>
      </c>
      <c r="K9" s="330">
        <v>367.72493177412207</v>
      </c>
      <c r="L9" s="330">
        <v>396.205715098361</v>
      </c>
      <c r="M9" s="330">
        <v>483.3</v>
      </c>
      <c r="N9" s="330">
        <v>493.3501410926586</v>
      </c>
      <c r="O9" s="347">
        <v>529.9451599047951</v>
      </c>
      <c r="P9" s="347">
        <v>320.73118205959787</v>
      </c>
      <c r="Q9" s="347">
        <v>374.0559375552883</v>
      </c>
      <c r="R9" s="330">
        <v>473.06255292125314</v>
      </c>
      <c r="S9" s="330">
        <v>496.539366724111</v>
      </c>
      <c r="T9" s="330">
        <v>446.1</v>
      </c>
      <c r="U9" s="330">
        <v>251.1817737998373</v>
      </c>
      <c r="V9" s="330">
        <v>244.87366281967718</v>
      </c>
      <c r="W9" s="330">
        <v>434.37214571988994</v>
      </c>
      <c r="X9" s="330">
        <v>305.24358380041303</v>
      </c>
      <c r="Y9" s="476">
        <v>298.4</v>
      </c>
      <c r="Z9" s="509" t="s">
        <v>91</v>
      </c>
      <c r="AA9" s="842" t="s">
        <v>586</v>
      </c>
      <c r="AB9" s="842"/>
      <c r="AC9" s="842"/>
      <c r="AD9" s="842"/>
      <c r="AE9" s="842"/>
      <c r="AF9" s="508" t="s">
        <v>585</v>
      </c>
      <c r="AG9" s="347">
        <v>350.7299484052533</v>
      </c>
      <c r="AH9" s="347">
        <v>445.44475751952905</v>
      </c>
      <c r="AI9" s="330">
        <v>355.0824093239773</v>
      </c>
      <c r="AJ9" s="330">
        <v>374.2954334005272</v>
      </c>
      <c r="AK9" s="330">
        <v>228.8189056069091</v>
      </c>
      <c r="AL9" s="330">
        <v>244.9014660321313</v>
      </c>
      <c r="AM9" s="347">
        <v>214.6</v>
      </c>
      <c r="AN9" s="330">
        <v>220.1684848786064</v>
      </c>
      <c r="AO9" s="330">
        <v>92.3899878885749</v>
      </c>
      <c r="AP9" s="330">
        <v>100.06621283287467</v>
      </c>
      <c r="AQ9" s="330">
        <v>99.62134251290877</v>
      </c>
      <c r="AR9" s="476">
        <v>174.6</v>
      </c>
      <c r="AS9" s="650" t="e">
        <f>#REF!/#REF!*100</f>
        <v>#REF!</v>
      </c>
      <c r="AT9" s="518" t="s">
        <v>3</v>
      </c>
      <c r="AU9" s="476">
        <v>129.7</v>
      </c>
    </row>
    <row r="10" spans="2:47" s="263" customFormat="1" ht="26.25" customHeight="1">
      <c r="B10" s="509" t="s">
        <v>92</v>
      </c>
      <c r="C10" s="841" t="s">
        <v>587</v>
      </c>
      <c r="D10" s="841"/>
      <c r="E10" s="841"/>
      <c r="F10" s="841"/>
      <c r="G10" s="841"/>
      <c r="H10" s="508" t="s">
        <v>585</v>
      </c>
      <c r="I10" s="330">
        <v>22.17757563588309</v>
      </c>
      <c r="J10" s="330">
        <v>22.969675929274374</v>
      </c>
      <c r="K10" s="330">
        <v>19.691243411062473</v>
      </c>
      <c r="L10" s="330">
        <v>20.12260272562775</v>
      </c>
      <c r="M10" s="330">
        <v>43.9</v>
      </c>
      <c r="N10" s="330">
        <v>17.101649795825676</v>
      </c>
      <c r="O10" s="347">
        <v>17.482149086275264</v>
      </c>
      <c r="P10" s="347">
        <v>19.388276100096125</v>
      </c>
      <c r="Q10" s="347">
        <v>21.274503042170572</v>
      </c>
      <c r="R10" s="330">
        <v>19.884102455546145</v>
      </c>
      <c r="S10" s="330">
        <v>18.60703414604744</v>
      </c>
      <c r="T10" s="330">
        <v>32.2</v>
      </c>
      <c r="U10" s="330">
        <v>18.536696501220504</v>
      </c>
      <c r="V10" s="330">
        <v>18.254668149227406</v>
      </c>
      <c r="W10" s="330">
        <v>18.05826599519857</v>
      </c>
      <c r="X10" s="330">
        <v>29.355956846053356</v>
      </c>
      <c r="Y10" s="476">
        <v>115.5</v>
      </c>
      <c r="Z10" s="509" t="s">
        <v>92</v>
      </c>
      <c r="AA10" s="841" t="s">
        <v>587</v>
      </c>
      <c r="AB10" s="841"/>
      <c r="AC10" s="841"/>
      <c r="AD10" s="841"/>
      <c r="AE10" s="841"/>
      <c r="AF10" s="508" t="s">
        <v>585</v>
      </c>
      <c r="AG10" s="347">
        <v>14.8755081300813</v>
      </c>
      <c r="AH10" s="347">
        <v>13.59013126245619</v>
      </c>
      <c r="AI10" s="330">
        <v>15.510474014652456</v>
      </c>
      <c r="AJ10" s="330">
        <v>14.93448596681656</v>
      </c>
      <c r="AK10" s="330">
        <v>13.131705013157008</v>
      </c>
      <c r="AL10" s="330">
        <v>12.593822862435722</v>
      </c>
      <c r="AM10" s="347">
        <v>35.5</v>
      </c>
      <c r="AN10" s="330">
        <v>19.467707064933773</v>
      </c>
      <c r="AO10" s="330">
        <v>17.63654189976354</v>
      </c>
      <c r="AP10" s="330">
        <v>13.677088290674336</v>
      </c>
      <c r="AQ10" s="330">
        <v>14.700820087070973</v>
      </c>
      <c r="AR10" s="476">
        <v>15.3</v>
      </c>
      <c r="AS10" s="650" t="e">
        <f>#REF!/#REF!*100</f>
        <v>#REF!</v>
      </c>
      <c r="AT10" s="518" t="s">
        <v>3</v>
      </c>
      <c r="AU10" s="476">
        <v>11.2</v>
      </c>
    </row>
    <row r="11" spans="2:47" s="263" customFormat="1" ht="26.25" customHeight="1">
      <c r="B11" s="265"/>
      <c r="C11" s="438"/>
      <c r="D11" s="438"/>
      <c r="E11" s="438"/>
      <c r="F11" s="438"/>
      <c r="G11" s="352" t="s">
        <v>588</v>
      </c>
      <c r="H11" s="284" t="s">
        <v>589</v>
      </c>
      <c r="I11" s="329">
        <v>17.87003610108303</v>
      </c>
      <c r="J11" s="329">
        <v>20.826475300107532</v>
      </c>
      <c r="K11" s="329">
        <v>13.535502958579881</v>
      </c>
      <c r="L11" s="329">
        <v>14.26564975587674</v>
      </c>
      <c r="M11" s="329">
        <v>16.6</v>
      </c>
      <c r="N11" s="329">
        <v>19.442060085836907</v>
      </c>
      <c r="O11" s="301">
        <v>16.606862262248175</v>
      </c>
      <c r="P11" s="301">
        <v>19.82630272952854</v>
      </c>
      <c r="Q11" s="301">
        <v>20.217562272030808</v>
      </c>
      <c r="R11" s="329">
        <v>14.254859611231103</v>
      </c>
      <c r="S11" s="329">
        <v>14.065137084115237</v>
      </c>
      <c r="T11" s="329">
        <v>15.7</v>
      </c>
      <c r="U11" s="329">
        <v>10.931372549019608</v>
      </c>
      <c r="V11" s="329">
        <v>11.243705132326154</v>
      </c>
      <c r="W11" s="329">
        <v>10.756972111553784</v>
      </c>
      <c r="X11" s="329">
        <v>8.740992314893433</v>
      </c>
      <c r="Y11" s="470">
        <v>11.5</v>
      </c>
      <c r="Z11" s="265"/>
      <c r="AA11" s="438"/>
      <c r="AB11" s="438"/>
      <c r="AC11" s="438"/>
      <c r="AD11" s="438"/>
      <c r="AE11" s="351" t="s">
        <v>590</v>
      </c>
      <c r="AF11" s="284" t="s">
        <v>589</v>
      </c>
      <c r="AG11" s="301">
        <v>11.25</v>
      </c>
      <c r="AH11" s="301">
        <v>10.63752276867031</v>
      </c>
      <c r="AI11" s="329">
        <v>12.75</v>
      </c>
      <c r="AJ11" s="329">
        <v>10.3882058287796</v>
      </c>
      <c r="AK11" s="329">
        <v>10.875880871858286</v>
      </c>
      <c r="AL11" s="329">
        <v>8.56239995584258</v>
      </c>
      <c r="AM11" s="301">
        <v>8.1</v>
      </c>
      <c r="AN11" s="329">
        <v>2.3255813953488373</v>
      </c>
      <c r="AO11" s="329">
        <v>2.319227347820562</v>
      </c>
      <c r="AP11" s="329">
        <v>10.6</v>
      </c>
      <c r="AQ11" s="329">
        <v>7.978142076502732</v>
      </c>
      <c r="AR11" s="470">
        <v>7.5</v>
      </c>
      <c r="AS11" s="649" t="e">
        <f>#REF!/#REF!*365*100</f>
        <v>#REF!</v>
      </c>
      <c r="AT11" s="314" t="s">
        <v>3</v>
      </c>
      <c r="AU11" s="470">
        <v>9</v>
      </c>
    </row>
    <row r="12" spans="2:47" s="263" customFormat="1" ht="26.25" customHeight="1">
      <c r="B12" s="265"/>
      <c r="C12" s="510"/>
      <c r="D12" s="438"/>
      <c r="E12" s="438"/>
      <c r="F12" s="438"/>
      <c r="G12" s="352" t="s">
        <v>591</v>
      </c>
      <c r="H12" s="284" t="s">
        <v>589</v>
      </c>
      <c r="I12" s="329">
        <v>76.53429602888086</v>
      </c>
      <c r="J12" s="329">
        <v>86.50997432352361</v>
      </c>
      <c r="K12" s="329">
        <v>78.55029585798817</v>
      </c>
      <c r="L12" s="329">
        <v>78.77825201280434</v>
      </c>
      <c r="M12" s="329">
        <v>72.8</v>
      </c>
      <c r="N12" s="329">
        <v>91.88841201716738</v>
      </c>
      <c r="O12" s="301">
        <v>90.39611623161893</v>
      </c>
      <c r="P12" s="301">
        <v>80.3970223325062</v>
      </c>
      <c r="Q12" s="301">
        <v>82.52823767101928</v>
      </c>
      <c r="R12" s="329">
        <v>61.46868250539958</v>
      </c>
      <c r="S12" s="329">
        <v>63.58389689480579</v>
      </c>
      <c r="T12" s="329">
        <v>74.1</v>
      </c>
      <c r="U12" s="329">
        <v>79.70588235294119</v>
      </c>
      <c r="V12" s="329">
        <v>82.42124718739954</v>
      </c>
      <c r="W12" s="329">
        <v>70.07968127490041</v>
      </c>
      <c r="X12" s="329">
        <v>67.10698190843185</v>
      </c>
      <c r="Y12" s="470">
        <v>67.9</v>
      </c>
      <c r="Z12" s="265"/>
      <c r="AA12" s="438"/>
      <c r="AB12" s="438"/>
      <c r="AC12" s="438"/>
      <c r="AD12" s="438"/>
      <c r="AE12" s="351" t="s">
        <v>592</v>
      </c>
      <c r="AF12" s="284" t="s">
        <v>589</v>
      </c>
      <c r="AG12" s="301">
        <v>62</v>
      </c>
      <c r="AH12" s="301">
        <v>64.73929872495448</v>
      </c>
      <c r="AI12" s="329">
        <v>66</v>
      </c>
      <c r="AJ12" s="329">
        <v>63.40960837887067</v>
      </c>
      <c r="AK12" s="329">
        <v>67.2129437880842</v>
      </c>
      <c r="AL12" s="329">
        <v>56.86440911850749</v>
      </c>
      <c r="AM12" s="301">
        <v>53.4</v>
      </c>
      <c r="AN12" s="329">
        <v>54.65116279069768</v>
      </c>
      <c r="AO12" s="329">
        <v>44.06531960859067</v>
      </c>
      <c r="AP12" s="329">
        <v>72.2</v>
      </c>
      <c r="AQ12" s="329">
        <v>71.80327868852459</v>
      </c>
      <c r="AR12" s="470">
        <v>53.9</v>
      </c>
      <c r="AS12" s="649" t="e">
        <f>#REF!/#REF!*365*100</f>
        <v>#REF!</v>
      </c>
      <c r="AT12" s="314" t="s">
        <v>3</v>
      </c>
      <c r="AU12" s="470">
        <v>57.5</v>
      </c>
    </row>
    <row r="13" spans="2:47" s="263" customFormat="1" ht="26.25" customHeight="1">
      <c r="B13" s="265"/>
      <c r="C13" s="510"/>
      <c r="D13" s="438"/>
      <c r="E13" s="438"/>
      <c r="F13" s="438"/>
      <c r="G13" s="352" t="s">
        <v>593</v>
      </c>
      <c r="H13" s="284" t="s">
        <v>589</v>
      </c>
      <c r="I13" s="329">
        <v>1.9855595667870036</v>
      </c>
      <c r="J13" s="329">
        <v>2.2028002721267583</v>
      </c>
      <c r="K13" s="329">
        <v>3.994082840236686</v>
      </c>
      <c r="L13" s="329">
        <v>3.7913877841368384</v>
      </c>
      <c r="M13" s="329">
        <v>3.3</v>
      </c>
      <c r="N13" s="329">
        <v>3.4763948497854074</v>
      </c>
      <c r="O13" s="301">
        <v>3.466896503201294</v>
      </c>
      <c r="P13" s="301">
        <v>3.225806451612903</v>
      </c>
      <c r="Q13" s="301">
        <v>2.9695317902615628</v>
      </c>
      <c r="R13" s="329">
        <v>3.455723542116631</v>
      </c>
      <c r="S13" s="329">
        <v>3.446281674515219</v>
      </c>
      <c r="T13" s="329">
        <v>3.3</v>
      </c>
      <c r="U13" s="329">
        <v>3.872549019607843</v>
      </c>
      <c r="V13" s="329">
        <v>3.8619682845815926</v>
      </c>
      <c r="W13" s="329">
        <v>3.187250996015936</v>
      </c>
      <c r="X13" s="329">
        <v>3.1785426599612485</v>
      </c>
      <c r="Y13" s="470">
        <v>3.1</v>
      </c>
      <c r="Z13" s="265"/>
      <c r="AA13" s="510"/>
      <c r="AB13" s="438"/>
      <c r="AC13" s="438"/>
      <c r="AD13" s="438"/>
      <c r="AE13" s="351" t="s">
        <v>593</v>
      </c>
      <c r="AF13" s="284" t="s">
        <v>589</v>
      </c>
      <c r="AG13" s="301">
        <v>3.3333333333333335</v>
      </c>
      <c r="AH13" s="301">
        <v>3.3242258652094714</v>
      </c>
      <c r="AI13" s="329">
        <v>3.3333333333333335</v>
      </c>
      <c r="AJ13" s="329">
        <v>4.15528233151184</v>
      </c>
      <c r="AK13" s="329">
        <v>5.872975670803474</v>
      </c>
      <c r="AL13" s="329">
        <v>4.02936468510239</v>
      </c>
      <c r="AM13" s="301">
        <v>2.7</v>
      </c>
      <c r="AN13" s="329">
        <v>3.488372093023256</v>
      </c>
      <c r="AO13" s="329">
        <v>3.4788410217308425</v>
      </c>
      <c r="AP13" s="329">
        <v>8</v>
      </c>
      <c r="AQ13" s="329">
        <v>5.983606557377049</v>
      </c>
      <c r="AR13" s="470">
        <v>3.3</v>
      </c>
      <c r="AS13" s="649" t="e">
        <f>#REF!/#REF!*365*100</f>
        <v>#REF!</v>
      </c>
      <c r="AT13" s="314" t="s">
        <v>3</v>
      </c>
      <c r="AU13" s="470">
        <v>4.2</v>
      </c>
    </row>
    <row r="14" spans="2:47" s="263" customFormat="1" ht="26.25" customHeight="1">
      <c r="B14" s="265"/>
      <c r="C14" s="840" t="s">
        <v>231</v>
      </c>
      <c r="D14" s="840"/>
      <c r="E14" s="840"/>
      <c r="F14" s="511"/>
      <c r="G14" s="352" t="s">
        <v>594</v>
      </c>
      <c r="H14" s="284" t="s">
        <v>589</v>
      </c>
      <c r="I14" s="329">
        <v>7.9422382671480145</v>
      </c>
      <c r="J14" s="329">
        <v>8.010182807733667</v>
      </c>
      <c r="K14" s="329">
        <v>8.136094674556213</v>
      </c>
      <c r="L14" s="329">
        <v>8.26138972418922</v>
      </c>
      <c r="M14" s="329">
        <v>7.3</v>
      </c>
      <c r="N14" s="329">
        <v>5.836909871244635</v>
      </c>
      <c r="O14" s="301">
        <v>5.9921667956565585</v>
      </c>
      <c r="P14" s="301">
        <v>6.699751861042183</v>
      </c>
      <c r="Q14" s="301">
        <v>6.43398554556672</v>
      </c>
      <c r="R14" s="329">
        <v>8.76889848812095</v>
      </c>
      <c r="S14" s="329">
        <v>9.240342739793931</v>
      </c>
      <c r="T14" s="329">
        <v>8.4</v>
      </c>
      <c r="U14" s="329">
        <v>10</v>
      </c>
      <c r="V14" s="329">
        <v>9.288278152791172</v>
      </c>
      <c r="W14" s="329">
        <v>10.756972111553784</v>
      </c>
      <c r="X14" s="329">
        <v>9.535627979883742</v>
      </c>
      <c r="Y14" s="470">
        <v>10.4</v>
      </c>
      <c r="Z14" s="265"/>
      <c r="AA14" s="840" t="s">
        <v>231</v>
      </c>
      <c r="AB14" s="840"/>
      <c r="AC14" s="840"/>
      <c r="AD14" s="511"/>
      <c r="AE14" s="351" t="s">
        <v>594</v>
      </c>
      <c r="AF14" s="284" t="s">
        <v>589</v>
      </c>
      <c r="AG14" s="301">
        <v>6.666666666666667</v>
      </c>
      <c r="AH14" s="301">
        <v>11.63479052823315</v>
      </c>
      <c r="AI14" s="329">
        <v>7.5</v>
      </c>
      <c r="AJ14" s="329">
        <v>7.479508196721311</v>
      </c>
      <c r="AK14" s="329">
        <v>11.745951341606949</v>
      </c>
      <c r="AL14" s="329">
        <v>10.879284649776453</v>
      </c>
      <c r="AM14" s="301">
        <v>7.8</v>
      </c>
      <c r="AN14" s="329">
        <v>10.465116279069766</v>
      </c>
      <c r="AO14" s="329">
        <v>12.75575041301309</v>
      </c>
      <c r="AP14" s="329">
        <v>20</v>
      </c>
      <c r="AQ14" s="329">
        <v>21.939890710382514</v>
      </c>
      <c r="AR14" s="470">
        <v>9.7</v>
      </c>
      <c r="AS14" s="649" t="e">
        <f>#REF!/#REF!*365*100</f>
        <v>#REF!</v>
      </c>
      <c r="AT14" s="314" t="s">
        <v>3</v>
      </c>
      <c r="AU14" s="470">
        <v>12.4</v>
      </c>
    </row>
    <row r="15" spans="2:47" s="263" customFormat="1" ht="26.25" customHeight="1">
      <c r="B15" s="264" t="s">
        <v>93</v>
      </c>
      <c r="C15" s="840"/>
      <c r="D15" s="840"/>
      <c r="E15" s="840"/>
      <c r="F15" s="511"/>
      <c r="G15" s="352" t="s">
        <v>595</v>
      </c>
      <c r="H15" s="284" t="s">
        <v>589</v>
      </c>
      <c r="I15" s="329">
        <v>0.5415162454873647</v>
      </c>
      <c r="J15" s="329">
        <v>0.600763710580025</v>
      </c>
      <c r="K15" s="329">
        <v>5.473372781065089</v>
      </c>
      <c r="L15" s="329">
        <v>5.163368577618263</v>
      </c>
      <c r="M15" s="329">
        <v>3.3</v>
      </c>
      <c r="N15" s="329">
        <v>1.502145922746781</v>
      </c>
      <c r="O15" s="301">
        <v>1.4980416989141396</v>
      </c>
      <c r="P15" s="301">
        <v>1.488833746898263</v>
      </c>
      <c r="Q15" s="301">
        <v>1.4847658951307814</v>
      </c>
      <c r="R15" s="329">
        <v>3.2397408207343408</v>
      </c>
      <c r="S15" s="329">
        <v>1.9385334419148106</v>
      </c>
      <c r="T15" s="329">
        <v>3.8</v>
      </c>
      <c r="U15" s="329">
        <v>0.9803921568627451</v>
      </c>
      <c r="V15" s="329">
        <v>0.9777134897674917</v>
      </c>
      <c r="W15" s="329">
        <v>5.179282868525896</v>
      </c>
      <c r="X15" s="329">
        <v>0</v>
      </c>
      <c r="Y15" s="470">
        <v>3.2</v>
      </c>
      <c r="Z15" s="264" t="s">
        <v>93</v>
      </c>
      <c r="AA15" s="840"/>
      <c r="AB15" s="840"/>
      <c r="AC15" s="840"/>
      <c r="AD15" s="511"/>
      <c r="AE15" s="351" t="s">
        <v>595</v>
      </c>
      <c r="AF15" s="284" t="s">
        <v>589</v>
      </c>
      <c r="AG15" s="301">
        <v>9.166666666666666</v>
      </c>
      <c r="AH15" s="301">
        <v>8.31056466302368</v>
      </c>
      <c r="AI15" s="329">
        <v>11.083333333333334</v>
      </c>
      <c r="AJ15" s="329">
        <v>10.221994535519126</v>
      </c>
      <c r="AK15" s="329">
        <v>3.8065583051503995</v>
      </c>
      <c r="AL15" s="329">
        <v>3.5256940994645913</v>
      </c>
      <c r="AM15" s="301">
        <v>2.6</v>
      </c>
      <c r="AN15" s="329">
        <v>1.1627906976744187</v>
      </c>
      <c r="AO15" s="329">
        <v>1.159613673910281</v>
      </c>
      <c r="AP15" s="329">
        <v>2</v>
      </c>
      <c r="AQ15" s="329">
        <v>1.994535519125683</v>
      </c>
      <c r="AR15" s="470">
        <v>5</v>
      </c>
      <c r="AS15" s="651" t="e">
        <f>#REF!/#REF!*365*100</f>
        <v>#REF!</v>
      </c>
      <c r="AT15" s="314" t="s">
        <v>3</v>
      </c>
      <c r="AU15" s="470">
        <v>6.7</v>
      </c>
    </row>
    <row r="16" spans="2:47" s="263" customFormat="1" ht="26.25" customHeight="1">
      <c r="B16" s="264"/>
      <c r="C16" s="840"/>
      <c r="D16" s="840"/>
      <c r="E16" s="840"/>
      <c r="F16" s="511"/>
      <c r="G16" s="521" t="s">
        <v>596</v>
      </c>
      <c r="H16" s="284" t="s">
        <v>589</v>
      </c>
      <c r="I16" s="329">
        <v>2.7075812274368234</v>
      </c>
      <c r="J16" s="329">
        <v>3.003818552900125</v>
      </c>
      <c r="K16" s="329">
        <v>3.698224852071006</v>
      </c>
      <c r="L16" s="329">
        <v>3.540595596081095</v>
      </c>
      <c r="M16" s="329">
        <v>3.7</v>
      </c>
      <c r="N16" s="329">
        <v>3.1759656652360517</v>
      </c>
      <c r="O16" s="301">
        <v>3.167288163418467</v>
      </c>
      <c r="P16" s="301">
        <v>3.225806451612903</v>
      </c>
      <c r="Q16" s="301">
        <v>3.4644537553051564</v>
      </c>
      <c r="R16" s="329">
        <v>3.6717062634989204</v>
      </c>
      <c r="S16" s="329">
        <v>3.66167427917242</v>
      </c>
      <c r="T16" s="329">
        <v>3.7</v>
      </c>
      <c r="U16" s="329">
        <v>3.431372549019608</v>
      </c>
      <c r="V16" s="329">
        <v>3.421997214186221</v>
      </c>
      <c r="W16" s="329">
        <v>3.5856573705179287</v>
      </c>
      <c r="X16" s="329">
        <v>4.370496157446716</v>
      </c>
      <c r="Y16" s="470">
        <v>3.1</v>
      </c>
      <c r="Z16" s="264"/>
      <c r="AA16" s="840"/>
      <c r="AB16" s="840"/>
      <c r="AC16" s="840"/>
      <c r="AD16" s="511"/>
      <c r="AE16" s="352" t="s">
        <v>596</v>
      </c>
      <c r="AF16" s="284" t="s">
        <v>589</v>
      </c>
      <c r="AG16" s="301">
        <v>2.5</v>
      </c>
      <c r="AH16" s="301">
        <v>2.4931693989071038</v>
      </c>
      <c r="AI16" s="329">
        <v>3.3333333333333335</v>
      </c>
      <c r="AJ16" s="329">
        <v>3.3242258652094714</v>
      </c>
      <c r="AK16" s="329">
        <v>3.2627642615574852</v>
      </c>
      <c r="AL16" s="329">
        <v>3.0220235138267926</v>
      </c>
      <c r="AM16" s="301">
        <v>2.6</v>
      </c>
      <c r="AN16" s="329">
        <v>2.3255813953488373</v>
      </c>
      <c r="AO16" s="329">
        <v>2.319227347820562</v>
      </c>
      <c r="AP16" s="329">
        <v>4</v>
      </c>
      <c r="AQ16" s="329">
        <v>3.989071038251366</v>
      </c>
      <c r="AR16" s="470">
        <v>2.4</v>
      </c>
      <c r="AS16" s="649" t="e">
        <f>#REF!/#REF!*365*100</f>
        <v>#REF!</v>
      </c>
      <c r="AT16" s="314" t="s">
        <v>3</v>
      </c>
      <c r="AU16" s="470">
        <v>3.4</v>
      </c>
    </row>
    <row r="17" spans="2:47" s="263" customFormat="1" ht="26.25" customHeight="1">
      <c r="B17" s="265"/>
      <c r="C17" s="510"/>
      <c r="D17" s="438"/>
      <c r="E17" s="438"/>
      <c r="F17" s="438"/>
      <c r="G17" s="512" t="s">
        <v>597</v>
      </c>
      <c r="H17" s="284" t="s">
        <v>589</v>
      </c>
      <c r="I17" s="329">
        <v>3.790613718411552</v>
      </c>
      <c r="J17" s="329">
        <v>3.204073123093467</v>
      </c>
      <c r="K17" s="329">
        <v>4.585798816568047</v>
      </c>
      <c r="L17" s="329">
        <v>4.720794128108126</v>
      </c>
      <c r="M17" s="329">
        <v>5.2</v>
      </c>
      <c r="N17" s="329">
        <v>4.806866952789699</v>
      </c>
      <c r="O17" s="301">
        <v>4.879335819320341</v>
      </c>
      <c r="P17" s="301">
        <v>5.955334987593052</v>
      </c>
      <c r="Q17" s="301">
        <v>5.9390635805231256</v>
      </c>
      <c r="R17" s="329">
        <v>3.455723542116631</v>
      </c>
      <c r="S17" s="329">
        <v>3.446281674515219</v>
      </c>
      <c r="T17" s="329">
        <v>5.1</v>
      </c>
      <c r="U17" s="329">
        <v>3.9215686274509802</v>
      </c>
      <c r="V17" s="329">
        <v>3.910853959069967</v>
      </c>
      <c r="W17" s="329">
        <v>3.9840637450199203</v>
      </c>
      <c r="X17" s="329">
        <v>3.9731783249515598</v>
      </c>
      <c r="Y17" s="470">
        <v>4.3</v>
      </c>
      <c r="Z17" s="265"/>
      <c r="AA17" s="510"/>
      <c r="AB17" s="438"/>
      <c r="AC17" s="438"/>
      <c r="AD17" s="438"/>
      <c r="AE17" s="512" t="s">
        <v>597</v>
      </c>
      <c r="AF17" s="284" t="s">
        <v>589</v>
      </c>
      <c r="AG17" s="301">
        <v>3.3333333333333335</v>
      </c>
      <c r="AH17" s="301">
        <v>2.9918032786885247</v>
      </c>
      <c r="AI17" s="329">
        <v>5</v>
      </c>
      <c r="AJ17" s="329">
        <v>4.4045992714025495</v>
      </c>
      <c r="AK17" s="329">
        <v>3.8065583051503995</v>
      </c>
      <c r="AL17" s="329">
        <v>3.0220235138267926</v>
      </c>
      <c r="AM17" s="301">
        <v>3.1</v>
      </c>
      <c r="AN17" s="329">
        <v>3.488372093023256</v>
      </c>
      <c r="AO17" s="329">
        <v>3.4788410217308425</v>
      </c>
      <c r="AP17" s="329">
        <v>4</v>
      </c>
      <c r="AQ17" s="329">
        <v>3.989071038251366</v>
      </c>
      <c r="AR17" s="470">
        <v>3.1</v>
      </c>
      <c r="AS17" s="651" t="e">
        <f>#REF!/#REF!*365*100</f>
        <v>#REF!</v>
      </c>
      <c r="AT17" s="314" t="s">
        <v>3</v>
      </c>
      <c r="AU17" s="470">
        <v>3.6</v>
      </c>
    </row>
    <row r="18" spans="2:47" s="263" customFormat="1" ht="26.25" customHeight="1">
      <c r="B18" s="265"/>
      <c r="C18" s="510"/>
      <c r="D18" s="438"/>
      <c r="E18" s="438"/>
      <c r="F18" s="438"/>
      <c r="G18" s="521" t="s">
        <v>598</v>
      </c>
      <c r="H18" s="284" t="s">
        <v>589</v>
      </c>
      <c r="I18" s="329">
        <v>6.678700361010831</v>
      </c>
      <c r="J18" s="329">
        <v>5.006364254833541</v>
      </c>
      <c r="K18" s="329">
        <v>19.30473372781065</v>
      </c>
      <c r="L18" s="329">
        <v>19.266741035341283</v>
      </c>
      <c r="M18" s="329">
        <v>6.4</v>
      </c>
      <c r="N18" s="329">
        <v>8.626609442060088</v>
      </c>
      <c r="O18" s="301">
        <v>8.43183470531673</v>
      </c>
      <c r="P18" s="301">
        <v>8.933002481389577</v>
      </c>
      <c r="Q18" s="301">
        <v>8.413673405741093</v>
      </c>
      <c r="R18" s="329">
        <v>11.40388768898488</v>
      </c>
      <c r="S18" s="329">
        <v>15.400571232989885</v>
      </c>
      <c r="T18" s="329">
        <v>7</v>
      </c>
      <c r="U18" s="329">
        <v>5.049019607843137</v>
      </c>
      <c r="V18" s="329">
        <v>6.50179470695382</v>
      </c>
      <c r="W18" s="329">
        <v>10.557768924302788</v>
      </c>
      <c r="X18" s="329">
        <v>10.528922561121634</v>
      </c>
      <c r="Y18" s="470">
        <v>10.3</v>
      </c>
      <c r="Z18" s="265"/>
      <c r="AA18" s="510"/>
      <c r="AB18" s="438"/>
      <c r="AC18" s="438"/>
      <c r="AD18" s="438"/>
      <c r="AE18" s="352" t="s">
        <v>598</v>
      </c>
      <c r="AF18" s="284" t="s">
        <v>589</v>
      </c>
      <c r="AG18" s="301">
        <v>9.166666666666666</v>
      </c>
      <c r="AH18" s="301">
        <v>4.9863387978142075</v>
      </c>
      <c r="AI18" s="329">
        <v>21.916666666666668</v>
      </c>
      <c r="AJ18" s="329">
        <v>15.706967213114753</v>
      </c>
      <c r="AK18" s="329">
        <v>14.682439177008686</v>
      </c>
      <c r="AL18" s="329">
        <v>11.68515758679693</v>
      </c>
      <c r="AM18" s="301">
        <v>7.3</v>
      </c>
      <c r="AN18" s="329">
        <v>2.3255813953488373</v>
      </c>
      <c r="AO18" s="329">
        <v>2.319227347820562</v>
      </c>
      <c r="AP18" s="329">
        <v>4.6</v>
      </c>
      <c r="AQ18" s="329">
        <v>6.581967213114753</v>
      </c>
      <c r="AR18" s="470">
        <v>6.9</v>
      </c>
      <c r="AS18" s="651" t="e">
        <f>#REF!/#REF!*365*100</f>
        <v>#REF!</v>
      </c>
      <c r="AT18" s="314" t="s">
        <v>3</v>
      </c>
      <c r="AU18" s="470">
        <v>5.4</v>
      </c>
    </row>
    <row r="19" spans="2:47" s="263" customFormat="1" ht="26.25" customHeight="1">
      <c r="B19" s="513"/>
      <c r="C19" s="514"/>
      <c r="D19" s="515"/>
      <c r="E19" s="515"/>
      <c r="F19" s="515"/>
      <c r="G19" s="516" t="s">
        <v>599</v>
      </c>
      <c r="H19" s="517" t="s">
        <v>589</v>
      </c>
      <c r="I19" s="330">
        <v>118.05054151624547</v>
      </c>
      <c r="J19" s="330">
        <v>129.36445234489872</v>
      </c>
      <c r="K19" s="330">
        <v>137.27810650887574</v>
      </c>
      <c r="L19" s="330">
        <v>137.78817861415592</v>
      </c>
      <c r="M19" s="330">
        <v>118.7</v>
      </c>
      <c r="N19" s="330">
        <v>138.75536480686696</v>
      </c>
      <c r="O19" s="347">
        <v>134.43854217969462</v>
      </c>
      <c r="P19" s="347">
        <v>129.7518610421836</v>
      </c>
      <c r="Q19" s="347">
        <v>131.45127391557853</v>
      </c>
      <c r="R19" s="330">
        <v>109.71922246220305</v>
      </c>
      <c r="S19" s="330">
        <v>114.78271902182252</v>
      </c>
      <c r="T19" s="330">
        <v>121.1</v>
      </c>
      <c r="U19" s="330">
        <v>117.89215686274513</v>
      </c>
      <c r="V19" s="330">
        <v>121.62755812707597</v>
      </c>
      <c r="W19" s="330">
        <v>118.08764940239043</v>
      </c>
      <c r="X19" s="330">
        <v>107.43474190669018</v>
      </c>
      <c r="Y19" s="476">
        <v>113.8</v>
      </c>
      <c r="Z19" s="513"/>
      <c r="AA19" s="514"/>
      <c r="AB19" s="515"/>
      <c r="AC19" s="515"/>
      <c r="AD19" s="515"/>
      <c r="AE19" s="516" t="s">
        <v>600</v>
      </c>
      <c r="AF19" s="517" t="s">
        <v>589</v>
      </c>
      <c r="AG19" s="347">
        <v>107.41666666666667</v>
      </c>
      <c r="AH19" s="347">
        <v>109.11771402550092</v>
      </c>
      <c r="AI19" s="330">
        <v>130.91666666666669</v>
      </c>
      <c r="AJ19" s="330">
        <v>119.09039162112931</v>
      </c>
      <c r="AK19" s="330">
        <v>121.26607172121989</v>
      </c>
      <c r="AL19" s="330">
        <v>101.59035712314402</v>
      </c>
      <c r="AM19" s="347">
        <v>87.6</v>
      </c>
      <c r="AN19" s="330">
        <v>80.23255813953489</v>
      </c>
      <c r="AO19" s="330">
        <v>71.8960477824374</v>
      </c>
      <c r="AP19" s="330">
        <v>125.4</v>
      </c>
      <c r="AQ19" s="330">
        <v>124.25956284153006</v>
      </c>
      <c r="AR19" s="476">
        <v>91.6</v>
      </c>
      <c r="AS19" s="650" t="e">
        <f>#REF!/#REF!*365*100</f>
        <v>#REF!</v>
      </c>
      <c r="AT19" s="518" t="s">
        <v>3</v>
      </c>
      <c r="AU19" s="476">
        <v>102.2</v>
      </c>
    </row>
    <row r="20" spans="2:47" s="263" customFormat="1" ht="26.25" customHeight="1">
      <c r="B20" s="509" t="s">
        <v>94</v>
      </c>
      <c r="C20" s="515" t="s">
        <v>95</v>
      </c>
      <c r="D20" s="515"/>
      <c r="E20" s="515"/>
      <c r="F20" s="515"/>
      <c r="G20" s="515"/>
      <c r="H20" s="508"/>
      <c r="I20" s="330">
        <v>11.1</v>
      </c>
      <c r="J20" s="330">
        <v>10.9</v>
      </c>
      <c r="K20" s="330">
        <v>17.2</v>
      </c>
      <c r="L20" s="330">
        <v>16.6</v>
      </c>
      <c r="M20" s="518">
        <v>15.3</v>
      </c>
      <c r="N20" s="330">
        <v>17.2</v>
      </c>
      <c r="O20" s="347">
        <v>16.9</v>
      </c>
      <c r="P20" s="347">
        <v>14.7</v>
      </c>
      <c r="Q20" s="347">
        <v>11.3</v>
      </c>
      <c r="R20" s="330">
        <v>18.9</v>
      </c>
      <c r="S20" s="330">
        <v>18.5</v>
      </c>
      <c r="T20" s="518">
        <v>16.8</v>
      </c>
      <c r="U20" s="330">
        <v>21</v>
      </c>
      <c r="V20" s="330">
        <v>17.7</v>
      </c>
      <c r="W20" s="330">
        <v>16.2</v>
      </c>
      <c r="X20" s="330">
        <v>15.4</v>
      </c>
      <c r="Y20" s="519">
        <v>17.8</v>
      </c>
      <c r="Z20" s="509" t="s">
        <v>94</v>
      </c>
      <c r="AA20" s="515" t="s">
        <v>95</v>
      </c>
      <c r="AB20" s="515"/>
      <c r="AC20" s="515"/>
      <c r="AD20" s="515"/>
      <c r="AE20" s="515"/>
      <c r="AF20" s="508"/>
      <c r="AG20" s="347">
        <v>19.9</v>
      </c>
      <c r="AH20" s="347">
        <v>18.4</v>
      </c>
      <c r="AI20" s="330">
        <v>21.9</v>
      </c>
      <c r="AJ20" s="330">
        <v>23.9</v>
      </c>
      <c r="AK20" s="330">
        <v>22.5</v>
      </c>
      <c r="AL20" s="330">
        <v>21.1</v>
      </c>
      <c r="AM20" s="520">
        <v>23.7</v>
      </c>
      <c r="AN20" s="330">
        <v>36</v>
      </c>
      <c r="AO20" s="330">
        <v>45.9</v>
      </c>
      <c r="AP20" s="330">
        <v>25.8</v>
      </c>
      <c r="AQ20" s="330">
        <v>29.7</v>
      </c>
      <c r="AR20" s="519">
        <v>24.8</v>
      </c>
      <c r="AS20" s="650" t="e">
        <f>#REF!</f>
        <v>#REF!</v>
      </c>
      <c r="AT20" s="518" t="s">
        <v>3</v>
      </c>
      <c r="AU20" s="519">
        <v>25.4</v>
      </c>
    </row>
    <row r="21" spans="2:47" s="263" customFormat="1" ht="26.25" customHeight="1">
      <c r="B21" s="509" t="s">
        <v>96</v>
      </c>
      <c r="C21" s="515" t="s">
        <v>97</v>
      </c>
      <c r="D21" s="515"/>
      <c r="E21" s="515"/>
      <c r="F21" s="515"/>
      <c r="G21" s="515"/>
      <c r="H21" s="508"/>
      <c r="I21" s="330">
        <v>8</v>
      </c>
      <c r="J21" s="330">
        <v>8</v>
      </c>
      <c r="K21" s="330">
        <v>11</v>
      </c>
      <c r="L21" s="330">
        <v>10.5</v>
      </c>
      <c r="M21" s="518" t="s">
        <v>3</v>
      </c>
      <c r="N21" s="330">
        <v>6.7</v>
      </c>
      <c r="O21" s="347">
        <v>5.7</v>
      </c>
      <c r="P21" s="347">
        <v>7</v>
      </c>
      <c r="Q21" s="347">
        <v>7.5</v>
      </c>
      <c r="R21" s="330">
        <v>4</v>
      </c>
      <c r="S21" s="330">
        <v>4.1</v>
      </c>
      <c r="T21" s="518" t="s">
        <v>3</v>
      </c>
      <c r="U21" s="330">
        <v>9</v>
      </c>
      <c r="V21" s="330">
        <v>9.2</v>
      </c>
      <c r="W21" s="330">
        <v>5.4</v>
      </c>
      <c r="X21" s="330">
        <v>5.7</v>
      </c>
      <c r="Y21" s="519" t="s">
        <v>3</v>
      </c>
      <c r="Z21" s="509" t="s">
        <v>96</v>
      </c>
      <c r="AA21" s="515" t="s">
        <v>97</v>
      </c>
      <c r="AB21" s="515"/>
      <c r="AC21" s="515"/>
      <c r="AD21" s="515"/>
      <c r="AE21" s="515"/>
      <c r="AF21" s="508"/>
      <c r="AG21" s="347">
        <v>1.8</v>
      </c>
      <c r="AH21" s="347">
        <v>1.5</v>
      </c>
      <c r="AI21" s="330">
        <v>5.9</v>
      </c>
      <c r="AJ21" s="330">
        <v>5.7</v>
      </c>
      <c r="AK21" s="330">
        <v>7.6</v>
      </c>
      <c r="AL21" s="330">
        <v>8.5</v>
      </c>
      <c r="AM21" s="520" t="s">
        <v>3</v>
      </c>
      <c r="AN21" s="330">
        <v>5.7</v>
      </c>
      <c r="AO21" s="330">
        <v>6.1</v>
      </c>
      <c r="AP21" s="330">
        <v>13.2</v>
      </c>
      <c r="AQ21" s="330">
        <v>13.3</v>
      </c>
      <c r="AR21" s="519" t="s">
        <v>3</v>
      </c>
      <c r="AS21" s="650" t="e">
        <f>#REF!</f>
        <v>#REF!</v>
      </c>
      <c r="AT21" s="518" t="s">
        <v>3</v>
      </c>
      <c r="AU21" s="519" t="s">
        <v>3</v>
      </c>
    </row>
    <row r="22" spans="2:47" s="263" customFormat="1" ht="26.25" customHeight="1">
      <c r="B22" s="264"/>
      <c r="C22" s="834" t="s">
        <v>243</v>
      </c>
      <c r="D22" s="835"/>
      <c r="E22" s="835"/>
      <c r="F22" s="438"/>
      <c r="G22" s="521" t="s">
        <v>601</v>
      </c>
      <c r="H22" s="522" t="s">
        <v>602</v>
      </c>
      <c r="I22" s="246">
        <v>32471.472924187725</v>
      </c>
      <c r="J22" s="246">
        <v>35310.913654618475</v>
      </c>
      <c r="K22" s="246">
        <v>16032.369822485207</v>
      </c>
      <c r="L22" s="246">
        <v>15887.270710059172</v>
      </c>
      <c r="M22" s="260" t="s">
        <v>3</v>
      </c>
      <c r="N22" s="246">
        <v>32297.809012875536</v>
      </c>
      <c r="O22" s="261">
        <v>30565.995708154507</v>
      </c>
      <c r="P22" s="261">
        <v>46421.55334987593</v>
      </c>
      <c r="Q22" s="261">
        <v>41436.58312655087</v>
      </c>
      <c r="R22" s="246">
        <v>8251.809935205183</v>
      </c>
      <c r="S22" s="246">
        <v>8716.781857451404</v>
      </c>
      <c r="T22" s="260" t="s">
        <v>3</v>
      </c>
      <c r="U22" s="246">
        <v>26892.735294117647</v>
      </c>
      <c r="V22" s="246">
        <v>26237.00980392157</v>
      </c>
      <c r="W22" s="246">
        <v>7256.330677290836</v>
      </c>
      <c r="X22" s="246">
        <v>7048.318725099602</v>
      </c>
      <c r="Y22" s="523" t="s">
        <v>3</v>
      </c>
      <c r="Z22" s="264"/>
      <c r="AA22" s="832" t="s">
        <v>243</v>
      </c>
      <c r="AB22" s="734"/>
      <c r="AC22" s="734"/>
      <c r="AD22" s="438"/>
      <c r="AE22" s="521" t="s">
        <v>601</v>
      </c>
      <c r="AF22" s="522" t="s">
        <v>602</v>
      </c>
      <c r="AG22" s="261">
        <v>9245.325</v>
      </c>
      <c r="AH22" s="261">
        <v>8796.166666666666</v>
      </c>
      <c r="AI22" s="246">
        <v>16910.675</v>
      </c>
      <c r="AJ22" s="246">
        <v>16062.141666666666</v>
      </c>
      <c r="AK22" s="246">
        <v>21182.378787878788</v>
      </c>
      <c r="AL22" s="246">
        <v>20455.469696969696</v>
      </c>
      <c r="AM22" s="524" t="s">
        <v>3</v>
      </c>
      <c r="AN22" s="246">
        <v>5720.116279069767</v>
      </c>
      <c r="AO22" s="246">
        <v>5288.720930232558</v>
      </c>
      <c r="AP22" s="246">
        <v>20390.88</v>
      </c>
      <c r="AQ22" s="246">
        <v>19525.68</v>
      </c>
      <c r="AR22" s="523" t="s">
        <v>3</v>
      </c>
      <c r="AS22" s="332" t="e">
        <f>#REF!/#REF!</f>
        <v>#REF!</v>
      </c>
      <c r="AT22" s="260" t="s">
        <v>3</v>
      </c>
      <c r="AU22" s="523" t="s">
        <v>3</v>
      </c>
    </row>
    <row r="23" spans="2:47" s="263" customFormat="1" ht="26.25" customHeight="1">
      <c r="B23" s="506" t="s">
        <v>98</v>
      </c>
      <c r="C23" s="836"/>
      <c r="D23" s="836"/>
      <c r="E23" s="836"/>
      <c r="F23" s="438"/>
      <c r="G23" s="525" t="s">
        <v>603</v>
      </c>
      <c r="H23" s="522" t="s">
        <v>602</v>
      </c>
      <c r="I23" s="246">
        <v>30676.169675090252</v>
      </c>
      <c r="J23" s="246">
        <v>33062.02008032129</v>
      </c>
      <c r="K23" s="246">
        <v>13207.983727810652</v>
      </c>
      <c r="L23" s="246">
        <v>12486.764792899408</v>
      </c>
      <c r="M23" s="260" t="s">
        <v>3</v>
      </c>
      <c r="N23" s="246">
        <v>29137.67381974249</v>
      </c>
      <c r="O23" s="261">
        <v>28393.688841201718</v>
      </c>
      <c r="P23" s="261">
        <v>34338.5905707196</v>
      </c>
      <c r="Q23" s="261">
        <v>31359.667493796525</v>
      </c>
      <c r="R23" s="246">
        <v>6094.434125269979</v>
      </c>
      <c r="S23" s="246">
        <v>5889.697624190065</v>
      </c>
      <c r="T23" s="260" t="s">
        <v>3</v>
      </c>
      <c r="U23" s="246">
        <v>20944.049019607843</v>
      </c>
      <c r="V23" s="246">
        <v>20547.46568627451</v>
      </c>
      <c r="W23" s="246">
        <v>5549.219123505976</v>
      </c>
      <c r="X23" s="246">
        <v>5299.103585657371</v>
      </c>
      <c r="Y23" s="523" t="s">
        <v>3</v>
      </c>
      <c r="Z23" s="506" t="s">
        <v>98</v>
      </c>
      <c r="AA23" s="732"/>
      <c r="AB23" s="732"/>
      <c r="AC23" s="732"/>
      <c r="AD23" s="438"/>
      <c r="AE23" s="525" t="s">
        <v>603</v>
      </c>
      <c r="AF23" s="522" t="s">
        <v>602</v>
      </c>
      <c r="AG23" s="261">
        <v>5823.25</v>
      </c>
      <c r="AH23" s="261">
        <v>5639.875</v>
      </c>
      <c r="AI23" s="246">
        <v>12146.666666666666</v>
      </c>
      <c r="AJ23" s="246">
        <v>11859.016666666666</v>
      </c>
      <c r="AK23" s="246">
        <v>17212.439393939392</v>
      </c>
      <c r="AL23" s="246">
        <v>16609.156565656565</v>
      </c>
      <c r="AM23" s="524" t="s">
        <v>3</v>
      </c>
      <c r="AN23" s="246">
        <v>4711.825581395349</v>
      </c>
      <c r="AO23" s="246">
        <v>4483.197674418605</v>
      </c>
      <c r="AP23" s="246">
        <v>15061.22</v>
      </c>
      <c r="AQ23" s="246">
        <v>14713.18</v>
      </c>
      <c r="AR23" s="523" t="s">
        <v>3</v>
      </c>
      <c r="AS23" s="332" t="e">
        <f>#REF!/#REF!</f>
        <v>#REF!</v>
      </c>
      <c r="AT23" s="260" t="s">
        <v>3</v>
      </c>
      <c r="AU23" s="523" t="s">
        <v>3</v>
      </c>
    </row>
    <row r="24" spans="2:47" s="263" customFormat="1" ht="26.25" customHeight="1">
      <c r="B24" s="507"/>
      <c r="C24" s="837"/>
      <c r="D24" s="837"/>
      <c r="E24" s="837"/>
      <c r="F24" s="515"/>
      <c r="G24" s="526" t="s">
        <v>604</v>
      </c>
      <c r="H24" s="527" t="s">
        <v>602</v>
      </c>
      <c r="I24" s="247">
        <v>1560.9602888086642</v>
      </c>
      <c r="J24" s="247">
        <v>1996.9558232931727</v>
      </c>
      <c r="K24" s="247">
        <v>2254.1434911242604</v>
      </c>
      <c r="L24" s="247">
        <v>2866.0399408284025</v>
      </c>
      <c r="M24" s="528" t="s">
        <v>3</v>
      </c>
      <c r="N24" s="247">
        <v>3157.751072961373</v>
      </c>
      <c r="O24" s="487">
        <v>2170.7403433476393</v>
      </c>
      <c r="P24" s="487">
        <v>12062.354838709678</v>
      </c>
      <c r="Q24" s="487">
        <v>10069.523573200993</v>
      </c>
      <c r="R24" s="247">
        <v>2068.647948164147</v>
      </c>
      <c r="S24" s="247">
        <v>2739.0043196544275</v>
      </c>
      <c r="T24" s="528" t="s">
        <v>3</v>
      </c>
      <c r="U24" s="247">
        <v>5471.142156862745</v>
      </c>
      <c r="V24" s="247">
        <v>5252.612745098039</v>
      </c>
      <c r="W24" s="247">
        <v>1664.4382470119522</v>
      </c>
      <c r="X24" s="247">
        <v>1665.0756972111553</v>
      </c>
      <c r="Y24" s="529" t="s">
        <v>3</v>
      </c>
      <c r="Z24" s="507"/>
      <c r="AA24" s="833"/>
      <c r="AB24" s="833"/>
      <c r="AC24" s="833"/>
      <c r="AD24" s="515"/>
      <c r="AE24" s="526" t="s">
        <v>604</v>
      </c>
      <c r="AF24" s="527" t="s">
        <v>602</v>
      </c>
      <c r="AG24" s="487">
        <v>3041.225</v>
      </c>
      <c r="AH24" s="487">
        <v>2726.383333333333</v>
      </c>
      <c r="AI24" s="247">
        <v>2284.9333333333334</v>
      </c>
      <c r="AJ24" s="247">
        <v>2101.116666666667</v>
      </c>
      <c r="AK24" s="247">
        <v>3957.257575757576</v>
      </c>
      <c r="AL24" s="247">
        <v>3833.631313131313</v>
      </c>
      <c r="AM24" s="530" t="s">
        <v>3</v>
      </c>
      <c r="AN24" s="247">
        <v>993.046511627907</v>
      </c>
      <c r="AO24" s="247">
        <v>794.4069767441861</v>
      </c>
      <c r="AP24" s="247">
        <v>5324.18</v>
      </c>
      <c r="AQ24" s="247">
        <v>4807.04</v>
      </c>
      <c r="AR24" s="529" t="s">
        <v>3</v>
      </c>
      <c r="AS24" s="494" t="e">
        <f>#REF!/#REF!</f>
        <v>#REF!</v>
      </c>
      <c r="AT24" s="528" t="s">
        <v>3</v>
      </c>
      <c r="AU24" s="529" t="s">
        <v>3</v>
      </c>
    </row>
    <row r="25" spans="2:47" s="263" customFormat="1" ht="26.25" customHeight="1">
      <c r="B25" s="506" t="s">
        <v>99</v>
      </c>
      <c r="C25" s="427" t="s">
        <v>605</v>
      </c>
      <c r="D25" s="438"/>
      <c r="E25" s="438"/>
      <c r="F25" s="438"/>
      <c r="G25" s="438"/>
      <c r="H25" s="284" t="s">
        <v>606</v>
      </c>
      <c r="I25" s="244">
        <v>11.41142692524842</v>
      </c>
      <c r="J25" s="244">
        <v>8.681607514976323</v>
      </c>
      <c r="K25" s="244">
        <v>6.272424629675398</v>
      </c>
      <c r="L25" s="244">
        <v>6.348590250308366</v>
      </c>
      <c r="M25" s="31" t="s">
        <v>3</v>
      </c>
      <c r="N25" s="337">
        <v>4.63457446291447</v>
      </c>
      <c r="O25" s="337">
        <v>5.4047763285157755</v>
      </c>
      <c r="P25" s="337">
        <v>10.599230124919877</v>
      </c>
      <c r="Q25" s="337">
        <v>10.08452253582319</v>
      </c>
      <c r="R25" s="244">
        <v>5.937906194647026</v>
      </c>
      <c r="S25" s="244">
        <v>6.045652438083333</v>
      </c>
      <c r="T25" s="31" t="s">
        <v>3</v>
      </c>
      <c r="U25" s="244">
        <v>10.065120476953119</v>
      </c>
      <c r="V25" s="244">
        <v>10.167593154368442</v>
      </c>
      <c r="W25" s="244">
        <v>15.20452006605928</v>
      </c>
      <c r="X25" s="244">
        <v>15.244358355683104</v>
      </c>
      <c r="Y25" s="262" t="s">
        <v>3</v>
      </c>
      <c r="Z25" s="506" t="s">
        <v>99</v>
      </c>
      <c r="AA25" s="427" t="s">
        <v>605</v>
      </c>
      <c r="AB25" s="438"/>
      <c r="AC25" s="438"/>
      <c r="AD25" s="438"/>
      <c r="AE25" s="438"/>
      <c r="AF25" s="284" t="s">
        <v>606</v>
      </c>
      <c r="AG25" s="337">
        <v>16.466578360978616</v>
      </c>
      <c r="AH25" s="337">
        <v>17.138649731110398</v>
      </c>
      <c r="AI25" s="244">
        <v>7.905474532880184</v>
      </c>
      <c r="AJ25" s="244">
        <v>8.799612811544257</v>
      </c>
      <c r="AK25" s="244">
        <v>11.337014891043912</v>
      </c>
      <c r="AL25" s="244">
        <v>14.923698460325424</v>
      </c>
      <c r="AM25" s="29" t="s">
        <v>3</v>
      </c>
      <c r="AN25" s="244">
        <v>42.388634249575134</v>
      </c>
      <c r="AO25" s="244">
        <v>120.91458038016363</v>
      </c>
      <c r="AP25" s="244">
        <v>18.543650176687756</v>
      </c>
      <c r="AQ25" s="244">
        <v>13.554751171635626</v>
      </c>
      <c r="AR25" s="262" t="s">
        <v>3</v>
      </c>
      <c r="AS25" s="335" t="e">
        <f>AS26/#REF!*100</f>
        <v>#REF!</v>
      </c>
      <c r="AT25" s="31" t="s">
        <v>3</v>
      </c>
      <c r="AU25" s="262" t="s">
        <v>3</v>
      </c>
    </row>
    <row r="26" spans="2:47" s="263" customFormat="1" ht="26.25" customHeight="1">
      <c r="B26" s="265"/>
      <c r="C26" s="745" t="s">
        <v>607</v>
      </c>
      <c r="D26" s="745"/>
      <c r="E26" s="745"/>
      <c r="F26" s="745"/>
      <c r="G26" s="745"/>
      <c r="H26" s="284" t="s">
        <v>608</v>
      </c>
      <c r="I26" s="246">
        <v>1084571</v>
      </c>
      <c r="J26" s="246">
        <v>845969</v>
      </c>
      <c r="K26" s="246">
        <v>722547</v>
      </c>
      <c r="L26" s="246">
        <v>716408</v>
      </c>
      <c r="M26" s="260" t="s">
        <v>3</v>
      </c>
      <c r="N26" s="261">
        <v>400486</v>
      </c>
      <c r="O26" s="261">
        <v>431902</v>
      </c>
      <c r="P26" s="246">
        <v>800000</v>
      </c>
      <c r="Q26" s="246">
        <v>850000</v>
      </c>
      <c r="R26" s="246">
        <v>471534</v>
      </c>
      <c r="S26" s="246">
        <v>471639</v>
      </c>
      <c r="T26" s="31" t="s">
        <v>3</v>
      </c>
      <c r="U26" s="246">
        <v>259617</v>
      </c>
      <c r="V26" s="246">
        <v>280870</v>
      </c>
      <c r="W26" s="246">
        <v>522382</v>
      </c>
      <c r="X26" s="246">
        <v>502978</v>
      </c>
      <c r="Y26" s="262" t="s">
        <v>3</v>
      </c>
      <c r="Z26" s="265"/>
      <c r="AA26" s="745" t="s">
        <v>607</v>
      </c>
      <c r="AB26" s="745"/>
      <c r="AC26" s="745"/>
      <c r="AD26" s="745"/>
      <c r="AE26" s="745"/>
      <c r="AF26" s="284" t="s">
        <v>608</v>
      </c>
      <c r="AG26" s="246">
        <v>223394</v>
      </c>
      <c r="AH26" s="246">
        <v>197271</v>
      </c>
      <c r="AI26" s="246">
        <v>151219</v>
      </c>
      <c r="AJ26" s="246">
        <v>153816</v>
      </c>
      <c r="AK26" s="246">
        <v>309542</v>
      </c>
      <c r="AL26" s="246">
        <v>395959</v>
      </c>
      <c r="AM26" s="29" t="s">
        <v>3</v>
      </c>
      <c r="AN26" s="246">
        <v>276610</v>
      </c>
      <c r="AO26" s="246">
        <v>541655</v>
      </c>
      <c r="AP26" s="246">
        <v>140740</v>
      </c>
      <c r="AQ26" s="246">
        <v>109270</v>
      </c>
      <c r="AR26" s="262" t="s">
        <v>3</v>
      </c>
      <c r="AS26" s="332" t="e">
        <f>#REF!</f>
        <v>#REF!</v>
      </c>
      <c r="AT26" s="260" t="s">
        <v>3</v>
      </c>
      <c r="AU26" s="262" t="s">
        <v>3</v>
      </c>
    </row>
    <row r="27" spans="2:47" s="263" customFormat="1" ht="26.25" customHeight="1">
      <c r="B27" s="264"/>
      <c r="C27" s="745" t="s">
        <v>609</v>
      </c>
      <c r="D27" s="745"/>
      <c r="E27" s="745"/>
      <c r="F27" s="745"/>
      <c r="G27" s="745"/>
      <c r="H27" s="284" t="s">
        <v>610</v>
      </c>
      <c r="I27" s="246">
        <v>684799</v>
      </c>
      <c r="J27" s="246">
        <v>593370</v>
      </c>
      <c r="K27" s="246">
        <v>77538</v>
      </c>
      <c r="L27" s="246">
        <v>69111</v>
      </c>
      <c r="M27" s="260" t="s">
        <v>3</v>
      </c>
      <c r="N27" s="261">
        <v>809858</v>
      </c>
      <c r="O27" s="261">
        <v>371110</v>
      </c>
      <c r="P27" s="246">
        <v>0</v>
      </c>
      <c r="Q27" s="246">
        <v>0</v>
      </c>
      <c r="R27" s="246">
        <v>122558</v>
      </c>
      <c r="S27" s="246">
        <v>18619</v>
      </c>
      <c r="T27" s="31" t="s">
        <v>3</v>
      </c>
      <c r="U27" s="246">
        <v>163737</v>
      </c>
      <c r="V27" s="246">
        <v>128600</v>
      </c>
      <c r="W27" s="246">
        <v>74718</v>
      </c>
      <c r="X27" s="246">
        <v>65911</v>
      </c>
      <c r="Y27" s="262" t="s">
        <v>3</v>
      </c>
      <c r="Z27" s="264"/>
      <c r="AA27" s="745" t="s">
        <v>609</v>
      </c>
      <c r="AB27" s="745"/>
      <c r="AC27" s="745"/>
      <c r="AD27" s="745"/>
      <c r="AE27" s="745"/>
      <c r="AF27" s="284" t="s">
        <v>610</v>
      </c>
      <c r="AG27" s="246">
        <v>34990</v>
      </c>
      <c r="AH27" s="246">
        <v>33475</v>
      </c>
      <c r="AI27" s="246">
        <v>60101</v>
      </c>
      <c r="AJ27" s="246">
        <v>50639</v>
      </c>
      <c r="AK27" s="246">
        <v>180353</v>
      </c>
      <c r="AL27" s="246">
        <v>143607</v>
      </c>
      <c r="AM27" s="29" t="s">
        <v>3</v>
      </c>
      <c r="AN27" s="246">
        <v>49978</v>
      </c>
      <c r="AO27" s="246">
        <v>28948</v>
      </c>
      <c r="AP27" s="329">
        <v>1950</v>
      </c>
      <c r="AQ27" s="329">
        <v>58523</v>
      </c>
      <c r="AR27" s="262" t="s">
        <v>3</v>
      </c>
      <c r="AS27" s="332" t="e">
        <f>#REF!</f>
        <v>#REF!</v>
      </c>
      <c r="AT27" s="260" t="s">
        <v>3</v>
      </c>
      <c r="AU27" s="262" t="s">
        <v>3</v>
      </c>
    </row>
    <row r="28" spans="2:47" s="263" customFormat="1" ht="26.25" customHeight="1">
      <c r="B28" s="265"/>
      <c r="C28" s="438"/>
      <c r="D28" s="438"/>
      <c r="E28" s="438"/>
      <c r="F28" s="531" t="s">
        <v>611</v>
      </c>
      <c r="G28" s="532" t="s">
        <v>612</v>
      </c>
      <c r="H28" s="508" t="s">
        <v>613</v>
      </c>
      <c r="I28" s="247">
        <v>1769370</v>
      </c>
      <c r="J28" s="247">
        <v>1439339</v>
      </c>
      <c r="K28" s="247">
        <v>800085</v>
      </c>
      <c r="L28" s="247">
        <v>785519</v>
      </c>
      <c r="M28" s="528" t="s">
        <v>3</v>
      </c>
      <c r="N28" s="558">
        <v>1210344</v>
      </c>
      <c r="O28" s="487">
        <v>803012</v>
      </c>
      <c r="P28" s="487">
        <v>800000</v>
      </c>
      <c r="Q28" s="487">
        <v>850000</v>
      </c>
      <c r="R28" s="247">
        <v>594092</v>
      </c>
      <c r="S28" s="247">
        <v>490258</v>
      </c>
      <c r="T28" s="533" t="s">
        <v>3</v>
      </c>
      <c r="U28" s="247">
        <v>423354</v>
      </c>
      <c r="V28" s="247">
        <v>409470</v>
      </c>
      <c r="W28" s="247">
        <v>597100</v>
      </c>
      <c r="X28" s="247">
        <v>568889</v>
      </c>
      <c r="Y28" s="534" t="s">
        <v>3</v>
      </c>
      <c r="Z28" s="265"/>
      <c r="AA28" s="438"/>
      <c r="AB28" s="438"/>
      <c r="AC28" s="438"/>
      <c r="AD28" s="531" t="s">
        <v>611</v>
      </c>
      <c r="AE28" s="532" t="s">
        <v>612</v>
      </c>
      <c r="AF28" s="508" t="s">
        <v>613</v>
      </c>
      <c r="AG28" s="247">
        <v>258384</v>
      </c>
      <c r="AH28" s="247">
        <v>230746</v>
      </c>
      <c r="AI28" s="247">
        <v>211320</v>
      </c>
      <c r="AJ28" s="247">
        <v>204455</v>
      </c>
      <c r="AK28" s="247">
        <v>489895</v>
      </c>
      <c r="AL28" s="247">
        <v>539566</v>
      </c>
      <c r="AM28" s="535" t="s">
        <v>3</v>
      </c>
      <c r="AN28" s="247">
        <v>326588</v>
      </c>
      <c r="AO28" s="247">
        <v>570603</v>
      </c>
      <c r="AP28" s="247">
        <v>142690</v>
      </c>
      <c r="AQ28" s="247">
        <v>167793</v>
      </c>
      <c r="AR28" s="534" t="s">
        <v>3</v>
      </c>
      <c r="AS28" s="494" t="e">
        <f>AS26+AS27</f>
        <v>#REF!</v>
      </c>
      <c r="AT28" s="528" t="s">
        <v>3</v>
      </c>
      <c r="AU28" s="534" t="s">
        <v>3</v>
      </c>
    </row>
    <row r="29" spans="2:47" s="263" customFormat="1" ht="26.25" customHeight="1">
      <c r="B29" s="264"/>
      <c r="C29" s="732" t="s">
        <v>614</v>
      </c>
      <c r="D29" s="732"/>
      <c r="E29" s="732"/>
      <c r="F29" s="732"/>
      <c r="G29" s="732"/>
      <c r="H29" s="284" t="s">
        <v>615</v>
      </c>
      <c r="I29" s="246">
        <v>818578</v>
      </c>
      <c r="J29" s="246">
        <v>822714</v>
      </c>
      <c r="K29" s="246">
        <v>709899</v>
      </c>
      <c r="L29" s="246">
        <v>699560</v>
      </c>
      <c r="M29" s="260" t="s">
        <v>3</v>
      </c>
      <c r="N29" s="246">
        <v>725945</v>
      </c>
      <c r="O29" s="261">
        <v>584079</v>
      </c>
      <c r="P29" s="261">
        <v>314543</v>
      </c>
      <c r="Q29" s="261">
        <v>696565</v>
      </c>
      <c r="R29" s="246">
        <v>326089</v>
      </c>
      <c r="S29" s="246">
        <v>327609</v>
      </c>
      <c r="T29" s="31" t="s">
        <v>3</v>
      </c>
      <c r="U29" s="246">
        <v>178071</v>
      </c>
      <c r="V29" s="246">
        <v>179558</v>
      </c>
      <c r="W29" s="246">
        <v>133732</v>
      </c>
      <c r="X29" s="246">
        <v>135238</v>
      </c>
      <c r="Y29" s="262" t="s">
        <v>3</v>
      </c>
      <c r="Z29" s="264"/>
      <c r="AA29" s="732" t="s">
        <v>614</v>
      </c>
      <c r="AB29" s="732"/>
      <c r="AC29" s="732"/>
      <c r="AD29" s="732"/>
      <c r="AE29" s="732"/>
      <c r="AF29" s="284" t="s">
        <v>615</v>
      </c>
      <c r="AG29" s="261">
        <v>89155</v>
      </c>
      <c r="AH29" s="261">
        <v>89893</v>
      </c>
      <c r="AI29" s="246">
        <v>133785</v>
      </c>
      <c r="AJ29" s="246">
        <v>135062</v>
      </c>
      <c r="AK29" s="246">
        <v>122307</v>
      </c>
      <c r="AL29" s="246">
        <v>126430</v>
      </c>
      <c r="AM29" s="29" t="s">
        <v>3</v>
      </c>
      <c r="AN29" s="246">
        <v>50028</v>
      </c>
      <c r="AO29" s="246">
        <v>50770</v>
      </c>
      <c r="AP29" s="246">
        <v>48311</v>
      </c>
      <c r="AQ29" s="246">
        <v>48613</v>
      </c>
      <c r="AR29" s="262" t="s">
        <v>3</v>
      </c>
      <c r="AS29" s="332">
        <v>14332</v>
      </c>
      <c r="AT29" s="260" t="s">
        <v>3</v>
      </c>
      <c r="AU29" s="262" t="s">
        <v>3</v>
      </c>
    </row>
    <row r="30" spans="2:47" s="263" customFormat="1" ht="26.25" customHeight="1">
      <c r="B30" s="265"/>
      <c r="C30" s="732" t="s">
        <v>616</v>
      </c>
      <c r="D30" s="732"/>
      <c r="E30" s="732"/>
      <c r="F30" s="732"/>
      <c r="G30" s="732"/>
      <c r="H30" s="284" t="s">
        <v>617</v>
      </c>
      <c r="I30" s="246">
        <v>266509</v>
      </c>
      <c r="J30" s="246">
        <v>154438</v>
      </c>
      <c r="K30" s="246">
        <v>157064</v>
      </c>
      <c r="L30" s="246">
        <v>159118</v>
      </c>
      <c r="M30" s="260" t="s">
        <v>3</v>
      </c>
      <c r="N30" s="246">
        <v>151002</v>
      </c>
      <c r="O30" s="261">
        <v>153371</v>
      </c>
      <c r="P30" s="261">
        <v>146483</v>
      </c>
      <c r="Q30" s="261">
        <v>159139</v>
      </c>
      <c r="R30" s="246">
        <v>106906</v>
      </c>
      <c r="S30" s="246">
        <v>111322</v>
      </c>
      <c r="T30" s="31" t="s">
        <v>3</v>
      </c>
      <c r="U30" s="246">
        <v>53334</v>
      </c>
      <c r="V30" s="246">
        <v>74358</v>
      </c>
      <c r="W30" s="246">
        <v>81047</v>
      </c>
      <c r="X30" s="246">
        <v>74950</v>
      </c>
      <c r="Y30" s="262" t="s">
        <v>3</v>
      </c>
      <c r="Z30" s="265"/>
      <c r="AA30" s="732" t="s">
        <v>616</v>
      </c>
      <c r="AB30" s="732"/>
      <c r="AC30" s="732"/>
      <c r="AD30" s="732"/>
      <c r="AE30" s="732"/>
      <c r="AF30" s="284" t="s">
        <v>617</v>
      </c>
      <c r="AG30" s="261">
        <v>43051</v>
      </c>
      <c r="AH30" s="261">
        <v>45656</v>
      </c>
      <c r="AI30" s="246">
        <v>25300</v>
      </c>
      <c r="AJ30" s="246">
        <v>25300</v>
      </c>
      <c r="AK30" s="246">
        <v>58379</v>
      </c>
      <c r="AL30" s="246">
        <v>56364</v>
      </c>
      <c r="AM30" s="29" t="s">
        <v>3</v>
      </c>
      <c r="AN30" s="246">
        <v>34010</v>
      </c>
      <c r="AO30" s="246">
        <v>30032</v>
      </c>
      <c r="AP30" s="246">
        <v>28383</v>
      </c>
      <c r="AQ30" s="246">
        <v>26135</v>
      </c>
      <c r="AR30" s="262" t="s">
        <v>3</v>
      </c>
      <c r="AS30" s="332">
        <v>15837</v>
      </c>
      <c r="AT30" s="260" t="s">
        <v>3</v>
      </c>
      <c r="AU30" s="262" t="s">
        <v>3</v>
      </c>
    </row>
    <row r="31" spans="2:47" s="263" customFormat="1" ht="26.25" customHeight="1">
      <c r="B31" s="264"/>
      <c r="C31" s="438"/>
      <c r="D31" s="438"/>
      <c r="E31" s="438"/>
      <c r="F31" s="531" t="s">
        <v>611</v>
      </c>
      <c r="G31" s="532" t="s">
        <v>618</v>
      </c>
      <c r="H31" s="508" t="s">
        <v>619</v>
      </c>
      <c r="I31" s="247">
        <v>1085087</v>
      </c>
      <c r="J31" s="247">
        <v>977152</v>
      </c>
      <c r="K31" s="247">
        <v>866963</v>
      </c>
      <c r="L31" s="247">
        <v>858678</v>
      </c>
      <c r="M31" s="528" t="s">
        <v>3</v>
      </c>
      <c r="N31" s="247">
        <v>876947</v>
      </c>
      <c r="O31" s="487">
        <v>737450</v>
      </c>
      <c r="P31" s="487">
        <v>461026</v>
      </c>
      <c r="Q31" s="487">
        <v>855704</v>
      </c>
      <c r="R31" s="247">
        <v>432995</v>
      </c>
      <c r="S31" s="247">
        <v>438931</v>
      </c>
      <c r="T31" s="533" t="s">
        <v>3</v>
      </c>
      <c r="U31" s="247">
        <v>231405</v>
      </c>
      <c r="V31" s="247">
        <v>253916</v>
      </c>
      <c r="W31" s="247">
        <v>214779</v>
      </c>
      <c r="X31" s="247">
        <v>210188</v>
      </c>
      <c r="Y31" s="534" t="s">
        <v>3</v>
      </c>
      <c r="Z31" s="264"/>
      <c r="AA31" s="438"/>
      <c r="AB31" s="438"/>
      <c r="AC31" s="438"/>
      <c r="AD31" s="531" t="s">
        <v>611</v>
      </c>
      <c r="AE31" s="532" t="s">
        <v>618</v>
      </c>
      <c r="AF31" s="508" t="s">
        <v>619</v>
      </c>
      <c r="AG31" s="487">
        <v>132206</v>
      </c>
      <c r="AH31" s="487">
        <v>135549</v>
      </c>
      <c r="AI31" s="247">
        <v>159085</v>
      </c>
      <c r="AJ31" s="247">
        <v>160362</v>
      </c>
      <c r="AK31" s="247">
        <v>180686</v>
      </c>
      <c r="AL31" s="247">
        <v>182794</v>
      </c>
      <c r="AM31" s="535" t="s">
        <v>3</v>
      </c>
      <c r="AN31" s="247">
        <v>84038</v>
      </c>
      <c r="AO31" s="247">
        <v>32875</v>
      </c>
      <c r="AP31" s="247">
        <v>76694</v>
      </c>
      <c r="AQ31" s="247">
        <v>74748</v>
      </c>
      <c r="AR31" s="534" t="s">
        <v>3</v>
      </c>
      <c r="AS31" s="494">
        <f>AS29+AS30</f>
        <v>30169</v>
      </c>
      <c r="AT31" s="528" t="s">
        <v>3</v>
      </c>
      <c r="AU31" s="534" t="s">
        <v>3</v>
      </c>
    </row>
    <row r="32" spans="2:47" s="263" customFormat="1" ht="26.25" customHeight="1" thickBot="1">
      <c r="B32" s="536"/>
      <c r="C32" s="537"/>
      <c r="D32" s="537"/>
      <c r="E32" s="537"/>
      <c r="F32" s="538" t="s">
        <v>620</v>
      </c>
      <c r="G32" s="537"/>
      <c r="H32" s="539"/>
      <c r="I32" s="540">
        <v>684283</v>
      </c>
      <c r="J32" s="540">
        <v>462187</v>
      </c>
      <c r="K32" s="676">
        <v>-66878</v>
      </c>
      <c r="L32" s="676">
        <v>-73159</v>
      </c>
      <c r="M32" s="541" t="s">
        <v>3</v>
      </c>
      <c r="N32" s="540">
        <v>333397</v>
      </c>
      <c r="O32" s="542">
        <v>65562</v>
      </c>
      <c r="P32" s="542">
        <v>338974</v>
      </c>
      <c r="Q32" s="677">
        <v>-5704</v>
      </c>
      <c r="R32" s="540">
        <v>161097</v>
      </c>
      <c r="S32" s="540">
        <v>51327</v>
      </c>
      <c r="T32" s="541" t="s">
        <v>3</v>
      </c>
      <c r="U32" s="540">
        <v>191949</v>
      </c>
      <c r="V32" s="540">
        <v>155554</v>
      </c>
      <c r="W32" s="540">
        <v>382321</v>
      </c>
      <c r="X32" s="540">
        <v>358701</v>
      </c>
      <c r="Y32" s="543" t="s">
        <v>3</v>
      </c>
      <c r="Z32" s="536"/>
      <c r="AA32" s="537"/>
      <c r="AB32" s="537"/>
      <c r="AC32" s="537"/>
      <c r="AD32" s="538" t="s">
        <v>620</v>
      </c>
      <c r="AE32" s="537"/>
      <c r="AF32" s="539"/>
      <c r="AG32" s="542">
        <v>126178</v>
      </c>
      <c r="AH32" s="542">
        <v>95197</v>
      </c>
      <c r="AI32" s="540">
        <v>52235</v>
      </c>
      <c r="AJ32" s="540">
        <v>44093</v>
      </c>
      <c r="AK32" s="540">
        <v>309209</v>
      </c>
      <c r="AL32" s="540">
        <v>356772</v>
      </c>
      <c r="AM32" s="544" t="s">
        <v>3</v>
      </c>
      <c r="AN32" s="540">
        <v>242550</v>
      </c>
      <c r="AO32" s="540">
        <v>537728</v>
      </c>
      <c r="AP32" s="540">
        <v>65996</v>
      </c>
      <c r="AQ32" s="540">
        <v>93045</v>
      </c>
      <c r="AR32" s="543" t="s">
        <v>3</v>
      </c>
      <c r="AS32" s="652" t="e">
        <f>AS28-AS31</f>
        <v>#REF!</v>
      </c>
      <c r="AT32" s="541" t="s">
        <v>3</v>
      </c>
      <c r="AU32" s="543" t="s">
        <v>3</v>
      </c>
    </row>
    <row r="33" spans="2:26" ht="18.75" customHeight="1">
      <c r="B33" s="266"/>
      <c r="Z33" s="266"/>
    </row>
  </sheetData>
  <mergeCells count="28">
    <mergeCell ref="AI4:AJ4"/>
    <mergeCell ref="AG4:AH4"/>
    <mergeCell ref="C14:E16"/>
    <mergeCell ref="F6:G6"/>
    <mergeCell ref="C6:E8"/>
    <mergeCell ref="C9:G9"/>
    <mergeCell ref="C10:G10"/>
    <mergeCell ref="AA14:AC16"/>
    <mergeCell ref="AA9:AE9"/>
    <mergeCell ref="AA10:AE10"/>
    <mergeCell ref="C29:G29"/>
    <mergeCell ref="C30:G30"/>
    <mergeCell ref="C22:E24"/>
    <mergeCell ref="C26:G26"/>
    <mergeCell ref="C27:G27"/>
    <mergeCell ref="AA29:AE29"/>
    <mergeCell ref="AA30:AE30"/>
    <mergeCell ref="AA22:AC24"/>
    <mergeCell ref="AA26:AE26"/>
    <mergeCell ref="AA27:AE27"/>
    <mergeCell ref="AA6:AC8"/>
    <mergeCell ref="AD6:AE6"/>
    <mergeCell ref="AD7:AE7"/>
    <mergeCell ref="AD8:AE8"/>
    <mergeCell ref="N3:O3"/>
    <mergeCell ref="Q3:R3"/>
    <mergeCell ref="F7:G7"/>
    <mergeCell ref="F8:G8"/>
  </mergeCells>
  <printOptions/>
  <pageMargins left="0.72" right="0.72" top="0.984251968503937" bottom="0.984251968503937" header="0.5118110236220472" footer="0.5118110236220472"/>
  <pageSetup horizontalDpi="600" verticalDpi="600" orientation="portrait" paperSize="9" scale="88" r:id="rId2"/>
  <colBreaks count="3" manualBreakCount="3">
    <brk id="15" max="31" man="1"/>
    <brk id="25" max="65535" man="1"/>
    <brk id="3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2125"/>
  <sheetViews>
    <sheetView view="pageBreakPreview" zoomScaleSheetLayoutView="100" workbookViewId="0" topLeftCell="A1">
      <pane xSplit="7" ySplit="5" topLeftCell="H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14.25"/>
  <cols>
    <col min="1" max="1" width="3.3984375" style="70" customWidth="1"/>
    <col min="2" max="2" width="3.09765625" style="104" customWidth="1"/>
    <col min="3" max="3" width="2.09765625" style="70" customWidth="1"/>
    <col min="4" max="4" width="1.203125" style="70" customWidth="1"/>
    <col min="5" max="5" width="12.59765625" style="70" customWidth="1"/>
    <col min="6" max="6" width="2.09765625" style="70" customWidth="1"/>
    <col min="7" max="7" width="4.69921875" style="104" customWidth="1"/>
    <col min="8" max="10" width="10.3984375" style="70" customWidth="1"/>
    <col min="11" max="13" width="10.5" style="70" customWidth="1"/>
    <col min="14" max="14" width="11" style="70" customWidth="1"/>
    <col min="15" max="15" width="11" style="70" hidden="1" customWidth="1"/>
    <col min="16" max="20" width="11" style="70" customWidth="1"/>
    <col min="21" max="21" width="11" style="343" customWidth="1"/>
    <col min="22" max="16384" width="11" style="70" customWidth="1"/>
  </cols>
  <sheetData>
    <row r="1" spans="1:39" ht="17.25">
      <c r="A1" s="346"/>
      <c r="B1" s="267" t="s">
        <v>218</v>
      </c>
      <c r="C1" s="68"/>
      <c r="D1" s="68"/>
      <c r="E1" s="68"/>
      <c r="F1" s="68"/>
      <c r="G1" s="102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56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9" customHeight="1" thickBot="1">
      <c r="A2" s="287"/>
      <c r="B2" s="103"/>
      <c r="C2" s="69"/>
      <c r="D2" s="69"/>
      <c r="E2" s="69"/>
      <c r="F2" s="69"/>
      <c r="G2" s="10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356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2:39" s="343" customFormat="1" ht="18.75" customHeight="1">
      <c r="B3" s="728" t="s">
        <v>115</v>
      </c>
      <c r="C3" s="729"/>
      <c r="D3" s="729"/>
      <c r="E3" s="638"/>
      <c r="F3" s="722" t="s">
        <v>132</v>
      </c>
      <c r="G3" s="723"/>
      <c r="H3" s="88"/>
      <c r="I3" s="71"/>
      <c r="J3" s="71"/>
      <c r="K3" s="71"/>
      <c r="L3" s="71"/>
      <c r="M3" s="71"/>
      <c r="N3" s="71"/>
      <c r="O3" s="550" t="s">
        <v>286</v>
      </c>
      <c r="P3" s="71"/>
      <c r="Q3" s="71"/>
      <c r="R3" s="561"/>
      <c r="S3" s="719" t="s">
        <v>288</v>
      </c>
      <c r="T3" s="719" t="s">
        <v>289</v>
      </c>
      <c r="U3" s="72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</row>
    <row r="4" spans="2:39" s="343" customFormat="1" ht="18.75" customHeight="1">
      <c r="B4" s="730"/>
      <c r="C4" s="724"/>
      <c r="D4" s="724"/>
      <c r="E4" s="639"/>
      <c r="F4" s="724"/>
      <c r="G4" s="725"/>
      <c r="H4" s="89" t="s">
        <v>100</v>
      </c>
      <c r="I4" s="85" t="s">
        <v>101</v>
      </c>
      <c r="J4" s="85" t="s">
        <v>102</v>
      </c>
      <c r="K4" s="85" t="s">
        <v>103</v>
      </c>
      <c r="L4" s="85" t="s">
        <v>104</v>
      </c>
      <c r="M4" s="85" t="s">
        <v>281</v>
      </c>
      <c r="N4" s="85" t="s">
        <v>283</v>
      </c>
      <c r="O4" s="85" t="s">
        <v>285</v>
      </c>
      <c r="P4" s="85" t="s">
        <v>287</v>
      </c>
      <c r="Q4" s="85" t="s">
        <v>310</v>
      </c>
      <c r="R4" s="85" t="s">
        <v>312</v>
      </c>
      <c r="S4" s="720"/>
      <c r="T4" s="720"/>
      <c r="U4" s="115" t="s">
        <v>163</v>
      </c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</row>
    <row r="5" spans="2:39" s="343" customFormat="1" ht="18.75" customHeight="1">
      <c r="B5" s="731"/>
      <c r="C5" s="726"/>
      <c r="D5" s="726"/>
      <c r="E5" s="640"/>
      <c r="F5" s="726"/>
      <c r="G5" s="727"/>
      <c r="H5" s="90"/>
      <c r="I5" s="73"/>
      <c r="J5" s="73"/>
      <c r="K5" s="73"/>
      <c r="L5" s="73"/>
      <c r="M5" s="549" t="s">
        <v>282</v>
      </c>
      <c r="N5" s="549" t="s">
        <v>284</v>
      </c>
      <c r="O5" s="73"/>
      <c r="P5" s="73"/>
      <c r="Q5" s="562" t="s">
        <v>311</v>
      </c>
      <c r="R5" s="562" t="s">
        <v>313</v>
      </c>
      <c r="S5" s="721"/>
      <c r="T5" s="721"/>
      <c r="U5" s="74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</row>
    <row r="6" spans="1:39" ht="18.75" customHeight="1">
      <c r="A6" s="343"/>
      <c r="B6" s="101" t="s">
        <v>133</v>
      </c>
      <c r="C6" s="717" t="s">
        <v>141</v>
      </c>
      <c r="D6" s="717"/>
      <c r="E6" s="717"/>
      <c r="F6" s="717"/>
      <c r="G6" s="718"/>
      <c r="H6" s="91">
        <v>13606</v>
      </c>
      <c r="I6" s="75" t="s">
        <v>105</v>
      </c>
      <c r="J6" s="76" t="s">
        <v>106</v>
      </c>
      <c r="K6" s="77">
        <v>24198</v>
      </c>
      <c r="L6" s="77">
        <v>29990</v>
      </c>
      <c r="M6" s="77">
        <v>20194</v>
      </c>
      <c r="N6" s="77">
        <v>22779</v>
      </c>
      <c r="O6" s="77"/>
      <c r="P6" s="77">
        <v>29860</v>
      </c>
      <c r="Q6" s="77">
        <v>22007</v>
      </c>
      <c r="R6" s="77">
        <v>17288</v>
      </c>
      <c r="S6" s="77">
        <v>22204</v>
      </c>
      <c r="T6" s="78">
        <v>18019</v>
      </c>
      <c r="U6" s="357" t="s">
        <v>120</v>
      </c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2:39" ht="18.75" customHeight="1">
      <c r="B7" s="101" t="s">
        <v>134</v>
      </c>
      <c r="C7" s="684" t="s">
        <v>142</v>
      </c>
      <c r="D7" s="684"/>
      <c r="E7" s="684"/>
      <c r="F7" s="684"/>
      <c r="G7" s="685"/>
      <c r="H7" s="91">
        <v>23468</v>
      </c>
      <c r="I7" s="77">
        <v>22737</v>
      </c>
      <c r="J7" s="77">
        <v>22372</v>
      </c>
      <c r="K7" s="77">
        <v>24198</v>
      </c>
      <c r="L7" s="77">
        <v>29990</v>
      </c>
      <c r="M7" s="77">
        <v>24929</v>
      </c>
      <c r="N7" s="77">
        <v>24929</v>
      </c>
      <c r="O7" s="77"/>
      <c r="P7" s="77">
        <v>29860</v>
      </c>
      <c r="Q7" s="77">
        <v>24929</v>
      </c>
      <c r="R7" s="77">
        <v>23102</v>
      </c>
      <c r="S7" s="77">
        <v>23468</v>
      </c>
      <c r="T7" s="78">
        <v>24929</v>
      </c>
      <c r="U7" s="357" t="s">
        <v>121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2:39" ht="18.75" customHeight="1">
      <c r="B8" s="101" t="s">
        <v>135</v>
      </c>
      <c r="C8" s="684" t="s">
        <v>143</v>
      </c>
      <c r="D8" s="684"/>
      <c r="E8" s="684"/>
      <c r="F8" s="684"/>
      <c r="G8" s="685"/>
      <c r="H8" s="92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  <c r="U8" s="35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2:39" ht="18.75" customHeight="1">
      <c r="B9" s="86"/>
      <c r="C9" s="105" t="s">
        <v>139</v>
      </c>
      <c r="D9" s="684" t="s">
        <v>140</v>
      </c>
      <c r="E9" s="684"/>
      <c r="F9" s="684"/>
      <c r="G9" s="99" t="s">
        <v>247</v>
      </c>
      <c r="H9" s="320">
        <v>488</v>
      </c>
      <c r="I9" s="321">
        <v>456</v>
      </c>
      <c r="J9" s="321">
        <v>520</v>
      </c>
      <c r="K9" s="321">
        <v>403</v>
      </c>
      <c r="L9" s="321">
        <v>164</v>
      </c>
      <c r="M9" s="321">
        <v>60</v>
      </c>
      <c r="N9" s="321">
        <v>50</v>
      </c>
      <c r="O9" s="321"/>
      <c r="P9" s="321">
        <v>251</v>
      </c>
      <c r="Q9" s="321">
        <v>120</v>
      </c>
      <c r="R9" s="321">
        <v>120</v>
      </c>
      <c r="S9" s="321">
        <v>394</v>
      </c>
      <c r="T9" s="322">
        <v>141</v>
      </c>
      <c r="U9" s="359">
        <v>3167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2:39" ht="18.75" customHeight="1">
      <c r="B10" s="86"/>
      <c r="C10" s="105"/>
      <c r="D10" s="684" t="s">
        <v>269</v>
      </c>
      <c r="E10" s="684"/>
      <c r="F10" s="684"/>
      <c r="G10" s="99" t="s">
        <v>247</v>
      </c>
      <c r="H10" s="320">
        <v>0</v>
      </c>
      <c r="I10" s="321">
        <v>0</v>
      </c>
      <c r="J10" s="321">
        <v>156</v>
      </c>
      <c r="K10" s="321">
        <v>0</v>
      </c>
      <c r="L10" s="321">
        <v>40</v>
      </c>
      <c r="M10" s="321">
        <v>26</v>
      </c>
      <c r="N10" s="318" t="s">
        <v>121</v>
      </c>
      <c r="O10" s="321"/>
      <c r="P10" s="321">
        <v>0</v>
      </c>
      <c r="Q10" s="321">
        <v>0</v>
      </c>
      <c r="R10" s="321">
        <v>0</v>
      </c>
      <c r="S10" s="321">
        <v>44</v>
      </c>
      <c r="T10" s="322">
        <v>57</v>
      </c>
      <c r="U10" s="359">
        <v>323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2:39" ht="18.75" customHeight="1">
      <c r="B11" s="101"/>
      <c r="C11" s="100" t="s">
        <v>159</v>
      </c>
      <c r="D11" s="684" t="s">
        <v>160</v>
      </c>
      <c r="E11" s="684"/>
      <c r="F11" s="684"/>
      <c r="G11" s="99" t="s">
        <v>247</v>
      </c>
      <c r="H11" s="320">
        <v>10</v>
      </c>
      <c r="I11" s="321">
        <v>10</v>
      </c>
      <c r="J11" s="321">
        <v>0</v>
      </c>
      <c r="K11" s="321">
        <v>0</v>
      </c>
      <c r="L11" s="321">
        <v>0</v>
      </c>
      <c r="M11" s="321">
        <v>0</v>
      </c>
      <c r="N11" s="321">
        <v>0</v>
      </c>
      <c r="O11" s="321"/>
      <c r="P11" s="321">
        <v>0</v>
      </c>
      <c r="Q11" s="321">
        <v>0</v>
      </c>
      <c r="R11" s="321">
        <v>0</v>
      </c>
      <c r="S11" s="321">
        <v>25</v>
      </c>
      <c r="T11" s="322">
        <v>0</v>
      </c>
      <c r="U11" s="359">
        <v>45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2:39" ht="18.75" customHeight="1">
      <c r="B12" s="86"/>
      <c r="C12" s="87"/>
      <c r="D12" s="684" t="s">
        <v>161</v>
      </c>
      <c r="E12" s="684"/>
      <c r="F12" s="684"/>
      <c r="G12" s="99" t="s">
        <v>247</v>
      </c>
      <c r="H12" s="320">
        <v>0</v>
      </c>
      <c r="I12" s="321"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v>0</v>
      </c>
      <c r="O12" s="321"/>
      <c r="P12" s="321">
        <v>0</v>
      </c>
      <c r="Q12" s="321">
        <v>0</v>
      </c>
      <c r="R12" s="321">
        <v>0</v>
      </c>
      <c r="S12" s="321">
        <v>0</v>
      </c>
      <c r="T12" s="322">
        <v>0</v>
      </c>
      <c r="U12" s="359">
        <v>0</v>
      </c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2:39" ht="18.75" customHeight="1">
      <c r="B13" s="86"/>
      <c r="C13" s="106"/>
      <c r="D13" s="684" t="s">
        <v>225</v>
      </c>
      <c r="E13" s="684"/>
      <c r="F13" s="684"/>
      <c r="G13" s="99" t="s">
        <v>247</v>
      </c>
      <c r="H13" s="320">
        <v>8</v>
      </c>
      <c r="I13" s="321">
        <v>4</v>
      </c>
      <c r="J13" s="321">
        <v>0</v>
      </c>
      <c r="K13" s="321">
        <v>4</v>
      </c>
      <c r="L13" s="321">
        <v>0</v>
      </c>
      <c r="M13" s="321">
        <v>0</v>
      </c>
      <c r="N13" s="321">
        <v>0</v>
      </c>
      <c r="O13" s="321"/>
      <c r="P13" s="321">
        <v>4</v>
      </c>
      <c r="Q13" s="321">
        <v>0</v>
      </c>
      <c r="R13" s="321">
        <v>0</v>
      </c>
      <c r="S13" s="321">
        <v>4</v>
      </c>
      <c r="T13" s="322">
        <v>0</v>
      </c>
      <c r="U13" s="359">
        <v>24</v>
      </c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2:39" ht="18.75" customHeight="1">
      <c r="B14" s="86"/>
      <c r="C14" s="106"/>
      <c r="D14" s="678" t="s">
        <v>226</v>
      </c>
      <c r="E14" s="678"/>
      <c r="F14" s="678"/>
      <c r="G14" s="99" t="s">
        <v>247</v>
      </c>
      <c r="H14" s="320">
        <v>506</v>
      </c>
      <c r="I14" s="321">
        <v>470</v>
      </c>
      <c r="J14" s="321">
        <v>676</v>
      </c>
      <c r="K14" s="321">
        <v>407</v>
      </c>
      <c r="L14" s="321">
        <v>204</v>
      </c>
      <c r="M14" s="321">
        <v>86</v>
      </c>
      <c r="N14" s="321">
        <v>50</v>
      </c>
      <c r="O14" s="321">
        <v>0</v>
      </c>
      <c r="P14" s="321">
        <v>255</v>
      </c>
      <c r="Q14" s="321">
        <v>120</v>
      </c>
      <c r="R14" s="321">
        <v>120</v>
      </c>
      <c r="S14" s="321">
        <v>467</v>
      </c>
      <c r="T14" s="322">
        <v>198</v>
      </c>
      <c r="U14" s="359">
        <v>3559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2:39" ht="18.75" customHeight="1">
      <c r="B15" s="86"/>
      <c r="C15" s="105" t="s">
        <v>144</v>
      </c>
      <c r="D15" s="684" t="s">
        <v>146</v>
      </c>
      <c r="E15" s="681"/>
      <c r="F15" s="681"/>
      <c r="G15" s="682"/>
      <c r="H15" s="9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360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2:39" ht="18.75" customHeight="1">
      <c r="B16" s="101"/>
      <c r="C16" s="100"/>
      <c r="D16" s="105" t="s">
        <v>147</v>
      </c>
      <c r="E16" s="684" t="s">
        <v>157</v>
      </c>
      <c r="F16" s="684"/>
      <c r="G16" s="99" t="s">
        <v>331</v>
      </c>
      <c r="H16" s="320">
        <v>52686</v>
      </c>
      <c r="I16" s="321">
        <v>37222</v>
      </c>
      <c r="J16" s="321">
        <v>42102</v>
      </c>
      <c r="K16" s="321">
        <v>33873</v>
      </c>
      <c r="L16" s="321">
        <v>13039</v>
      </c>
      <c r="M16" s="321">
        <v>4160</v>
      </c>
      <c r="N16" s="321">
        <v>3244</v>
      </c>
      <c r="O16" s="321"/>
      <c r="P16" s="321">
        <v>14338</v>
      </c>
      <c r="Q16" s="321">
        <v>5996</v>
      </c>
      <c r="R16" s="321">
        <v>5969</v>
      </c>
      <c r="S16" s="321">
        <v>19745</v>
      </c>
      <c r="T16" s="322">
        <v>11055</v>
      </c>
      <c r="U16" s="359">
        <v>243429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2:39" ht="18.75" customHeight="1">
      <c r="B17" s="101"/>
      <c r="C17" s="100"/>
      <c r="D17" s="105" t="s">
        <v>148</v>
      </c>
      <c r="E17" s="684" t="s">
        <v>150</v>
      </c>
      <c r="F17" s="684"/>
      <c r="G17" s="99" t="s">
        <v>331</v>
      </c>
      <c r="H17" s="323" t="s">
        <v>118</v>
      </c>
      <c r="I17" s="318" t="s">
        <v>118</v>
      </c>
      <c r="J17" s="318" t="s">
        <v>118</v>
      </c>
      <c r="K17" s="318" t="s">
        <v>118</v>
      </c>
      <c r="L17" s="318" t="s">
        <v>118</v>
      </c>
      <c r="M17" s="318">
        <v>98</v>
      </c>
      <c r="N17" s="318" t="s">
        <v>121</v>
      </c>
      <c r="O17" s="318"/>
      <c r="P17" s="318">
        <v>1060</v>
      </c>
      <c r="Q17" s="321">
        <v>0</v>
      </c>
      <c r="R17" s="318">
        <v>234</v>
      </c>
      <c r="S17" s="318" t="s">
        <v>118</v>
      </c>
      <c r="T17" s="322">
        <v>0</v>
      </c>
      <c r="U17" s="359">
        <v>1392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2:39" ht="18.75" customHeight="1">
      <c r="B18" s="101"/>
      <c r="C18" s="100"/>
      <c r="D18" s="105" t="s">
        <v>149</v>
      </c>
      <c r="E18" s="684" t="s">
        <v>151</v>
      </c>
      <c r="F18" s="684"/>
      <c r="G18" s="99" t="s">
        <v>331</v>
      </c>
      <c r="H18" s="323" t="s">
        <v>227</v>
      </c>
      <c r="I18" s="318" t="s">
        <v>118</v>
      </c>
      <c r="J18" s="318" t="s">
        <v>118</v>
      </c>
      <c r="K18" s="318" t="s">
        <v>118</v>
      </c>
      <c r="L18" s="318" t="s">
        <v>118</v>
      </c>
      <c r="M18" s="318">
        <v>243</v>
      </c>
      <c r="N18" s="318" t="s">
        <v>121</v>
      </c>
      <c r="O18" s="318"/>
      <c r="P18" s="318" t="s">
        <v>118</v>
      </c>
      <c r="Q18" s="318" t="s">
        <v>118</v>
      </c>
      <c r="R18" s="321">
        <v>0</v>
      </c>
      <c r="S18" s="318">
        <v>489</v>
      </c>
      <c r="T18" s="318" t="s">
        <v>118</v>
      </c>
      <c r="U18" s="359">
        <v>732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2:39" ht="18.75" customHeight="1">
      <c r="B19" s="86"/>
      <c r="C19" s="105" t="s">
        <v>145</v>
      </c>
      <c r="D19" s="684" t="s">
        <v>152</v>
      </c>
      <c r="E19" s="684"/>
      <c r="F19" s="684"/>
      <c r="G19" s="685"/>
      <c r="H19" s="320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2"/>
      <c r="U19" s="35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2:39" ht="18.75" customHeight="1">
      <c r="B20" s="86"/>
      <c r="C20" s="87"/>
      <c r="D20" s="714" t="s">
        <v>107</v>
      </c>
      <c r="E20" s="714"/>
      <c r="F20" s="714"/>
      <c r="G20" s="715"/>
      <c r="H20" s="320">
        <v>0</v>
      </c>
      <c r="I20" s="318" t="s">
        <v>118</v>
      </c>
      <c r="J20" s="318" t="s">
        <v>118</v>
      </c>
      <c r="K20" s="318" t="s">
        <v>118</v>
      </c>
      <c r="L20" s="318" t="s">
        <v>118</v>
      </c>
      <c r="M20" s="318" t="s">
        <v>118</v>
      </c>
      <c r="N20" s="318">
        <v>3</v>
      </c>
      <c r="O20" s="321"/>
      <c r="P20" s="321">
        <v>2</v>
      </c>
      <c r="Q20" s="318">
        <v>2</v>
      </c>
      <c r="R20" s="318" t="s">
        <v>118</v>
      </c>
      <c r="S20" s="321">
        <v>0</v>
      </c>
      <c r="T20" s="318">
        <v>0</v>
      </c>
      <c r="U20" s="359">
        <v>7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2:39" ht="18.75" customHeight="1">
      <c r="B21" s="86"/>
      <c r="C21" s="87"/>
      <c r="D21" s="100" t="s">
        <v>332</v>
      </c>
      <c r="E21" s="87"/>
      <c r="F21" s="87"/>
      <c r="G21" s="99" t="s">
        <v>248</v>
      </c>
      <c r="H21" s="320">
        <v>120</v>
      </c>
      <c r="I21" s="318" t="s">
        <v>118</v>
      </c>
      <c r="J21" s="318" t="s">
        <v>118</v>
      </c>
      <c r="K21" s="318" t="s">
        <v>118</v>
      </c>
      <c r="L21" s="318" t="s">
        <v>118</v>
      </c>
      <c r="M21" s="318" t="s">
        <v>118</v>
      </c>
      <c r="N21" s="318" t="s">
        <v>118</v>
      </c>
      <c r="O21" s="318"/>
      <c r="P21" s="318" t="s">
        <v>118</v>
      </c>
      <c r="Q21" s="318" t="s">
        <v>118</v>
      </c>
      <c r="R21" s="321">
        <v>0</v>
      </c>
      <c r="S21" s="318">
        <v>120</v>
      </c>
      <c r="T21" s="318" t="s">
        <v>118</v>
      </c>
      <c r="U21" s="359">
        <v>240</v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2:39" ht="18.75" customHeight="1">
      <c r="B22" s="86"/>
      <c r="C22" s="105" t="s">
        <v>153</v>
      </c>
      <c r="D22" s="684" t="s">
        <v>249</v>
      </c>
      <c r="E22" s="684"/>
      <c r="F22" s="684"/>
      <c r="G22" s="685"/>
      <c r="H22" s="95" t="s">
        <v>108</v>
      </c>
      <c r="I22" s="81" t="s">
        <v>108</v>
      </c>
      <c r="J22" s="81" t="s">
        <v>108</v>
      </c>
      <c r="K22" s="81" t="s">
        <v>108</v>
      </c>
      <c r="L22" s="81" t="s">
        <v>108</v>
      </c>
      <c r="M22" s="81" t="s">
        <v>629</v>
      </c>
      <c r="N22" s="81" t="s">
        <v>236</v>
      </c>
      <c r="O22" s="81"/>
      <c r="P22" s="81" t="s">
        <v>108</v>
      </c>
      <c r="Q22" s="81" t="s">
        <v>108</v>
      </c>
      <c r="R22" s="81" t="s">
        <v>108</v>
      </c>
      <c r="S22" s="81" t="s">
        <v>108</v>
      </c>
      <c r="T22" s="82" t="s">
        <v>108</v>
      </c>
      <c r="U22" s="354" t="s">
        <v>118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2:39" ht="18.75" customHeight="1">
      <c r="B23" s="86"/>
      <c r="C23" s="87"/>
      <c r="D23" s="684" t="s">
        <v>260</v>
      </c>
      <c r="E23" s="684"/>
      <c r="F23" s="684"/>
      <c r="G23" s="99" t="s">
        <v>247</v>
      </c>
      <c r="H23" s="93">
        <v>26</v>
      </c>
      <c r="I23" s="5">
        <v>12</v>
      </c>
      <c r="J23" s="5">
        <v>8</v>
      </c>
      <c r="K23" s="5">
        <v>18</v>
      </c>
      <c r="L23" s="5">
        <v>6</v>
      </c>
      <c r="M23" s="645" t="s">
        <v>118</v>
      </c>
      <c r="N23" s="5">
        <v>3</v>
      </c>
      <c r="O23" s="2"/>
      <c r="P23" s="5">
        <v>4</v>
      </c>
      <c r="Q23" s="5">
        <v>6</v>
      </c>
      <c r="R23" s="5">
        <v>6</v>
      </c>
      <c r="S23" s="5">
        <v>14</v>
      </c>
      <c r="T23" s="6">
        <v>5</v>
      </c>
      <c r="U23" s="360">
        <v>108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2:39" ht="18.75" customHeight="1">
      <c r="B24" s="101" t="s">
        <v>136</v>
      </c>
      <c r="C24" s="684" t="s">
        <v>154</v>
      </c>
      <c r="D24" s="684"/>
      <c r="E24" s="684"/>
      <c r="F24" s="684"/>
      <c r="G24" s="685"/>
      <c r="H24" s="9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360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2:39" ht="18.75" customHeight="1">
      <c r="B25" s="86"/>
      <c r="C25" s="105"/>
      <c r="D25" s="679"/>
      <c r="E25" s="679"/>
      <c r="F25" s="679"/>
      <c r="G25" s="680"/>
      <c r="H25" s="94" t="s">
        <v>118</v>
      </c>
      <c r="I25" s="2" t="s">
        <v>118</v>
      </c>
      <c r="J25" s="2" t="s">
        <v>118</v>
      </c>
      <c r="K25" s="2" t="s">
        <v>118</v>
      </c>
      <c r="L25" s="2" t="s">
        <v>118</v>
      </c>
      <c r="M25" s="2" t="s">
        <v>118</v>
      </c>
      <c r="N25" s="2" t="s">
        <v>118</v>
      </c>
      <c r="O25" s="2"/>
      <c r="P25" s="2" t="s">
        <v>118</v>
      </c>
      <c r="Q25" s="2" t="s">
        <v>118</v>
      </c>
      <c r="R25" s="2" t="s">
        <v>118</v>
      </c>
      <c r="S25" s="2" t="s">
        <v>118</v>
      </c>
      <c r="T25" s="2" t="s">
        <v>118</v>
      </c>
      <c r="U25" s="354" t="s">
        <v>118</v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2:39" ht="18.75" customHeight="1">
      <c r="B26" s="86"/>
      <c r="C26" s="105" t="s">
        <v>280</v>
      </c>
      <c r="D26" s="684" t="s">
        <v>250</v>
      </c>
      <c r="E26" s="684"/>
      <c r="F26" s="684"/>
      <c r="G26" s="685"/>
      <c r="H26" s="96" t="s">
        <v>627</v>
      </c>
      <c r="I26" s="96" t="s">
        <v>621</v>
      </c>
      <c r="J26" s="4" t="s">
        <v>621</v>
      </c>
      <c r="K26" s="4" t="s">
        <v>621</v>
      </c>
      <c r="L26" s="4" t="s">
        <v>627</v>
      </c>
      <c r="M26" s="4" t="s">
        <v>623</v>
      </c>
      <c r="N26" s="4" t="s">
        <v>622</v>
      </c>
      <c r="O26" s="4"/>
      <c r="P26" s="4" t="s">
        <v>621</v>
      </c>
      <c r="Q26" s="4" t="s">
        <v>624</v>
      </c>
      <c r="R26" s="4" t="s">
        <v>621</v>
      </c>
      <c r="S26" s="4" t="s">
        <v>621</v>
      </c>
      <c r="T26" s="1" t="s">
        <v>621</v>
      </c>
      <c r="U26" s="354" t="s">
        <v>118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2:39" ht="18.75" customHeight="1">
      <c r="B27" s="86"/>
      <c r="C27" s="105"/>
      <c r="D27" s="679"/>
      <c r="E27" s="679"/>
      <c r="F27" s="679"/>
      <c r="G27" s="680"/>
      <c r="H27" s="94" t="s">
        <v>118</v>
      </c>
      <c r="I27" s="2" t="s">
        <v>118</v>
      </c>
      <c r="J27" s="2" t="s">
        <v>118</v>
      </c>
      <c r="K27" s="2" t="s">
        <v>118</v>
      </c>
      <c r="L27" s="2" t="s">
        <v>118</v>
      </c>
      <c r="M27" s="2" t="s">
        <v>118</v>
      </c>
      <c r="N27" s="2" t="s">
        <v>118</v>
      </c>
      <c r="O27" s="2"/>
      <c r="P27" s="2" t="s">
        <v>118</v>
      </c>
      <c r="Q27" s="2" t="s">
        <v>118</v>
      </c>
      <c r="R27" s="2" t="s">
        <v>118</v>
      </c>
      <c r="S27" s="2" t="s">
        <v>118</v>
      </c>
      <c r="T27" s="2" t="s">
        <v>118</v>
      </c>
      <c r="U27" s="354" t="s">
        <v>118</v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2:39" ht="18.75" customHeight="1">
      <c r="B28" s="86"/>
      <c r="C28" s="105"/>
      <c r="D28" s="679"/>
      <c r="E28" s="679"/>
      <c r="F28" s="679"/>
      <c r="G28" s="680"/>
      <c r="H28" s="94" t="s">
        <v>118</v>
      </c>
      <c r="I28" s="2" t="s">
        <v>118</v>
      </c>
      <c r="J28" s="2" t="s">
        <v>118</v>
      </c>
      <c r="K28" s="2" t="s">
        <v>118</v>
      </c>
      <c r="L28" s="2" t="s">
        <v>118</v>
      </c>
      <c r="M28" s="2" t="s">
        <v>118</v>
      </c>
      <c r="N28" s="2" t="s">
        <v>118</v>
      </c>
      <c r="O28" s="2"/>
      <c r="P28" s="2" t="s">
        <v>118</v>
      </c>
      <c r="Q28" s="2" t="s">
        <v>118</v>
      </c>
      <c r="R28" s="2" t="s">
        <v>118</v>
      </c>
      <c r="S28" s="2" t="s">
        <v>118</v>
      </c>
      <c r="T28" s="2" t="s">
        <v>118</v>
      </c>
      <c r="U28" s="354" t="s">
        <v>118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2:39" s="343" customFormat="1" ht="18.75" customHeight="1">
      <c r="B29" s="363"/>
      <c r="C29" s="364" t="s">
        <v>144</v>
      </c>
      <c r="D29" s="683" t="s">
        <v>155</v>
      </c>
      <c r="E29" s="683"/>
      <c r="F29" s="683"/>
      <c r="G29" s="365" t="s">
        <v>138</v>
      </c>
      <c r="H29" s="579">
        <v>1487</v>
      </c>
      <c r="I29" s="366">
        <v>1538</v>
      </c>
      <c r="J29" s="366">
        <v>1923</v>
      </c>
      <c r="K29" s="366">
        <v>1196</v>
      </c>
      <c r="L29" s="366">
        <v>498</v>
      </c>
      <c r="M29" s="366">
        <v>110</v>
      </c>
      <c r="N29" s="366">
        <v>168</v>
      </c>
      <c r="O29" s="366"/>
      <c r="P29" s="366">
        <v>700</v>
      </c>
      <c r="Q29" s="366">
        <v>302</v>
      </c>
      <c r="R29" s="366">
        <v>359</v>
      </c>
      <c r="S29" s="366">
        <v>1316</v>
      </c>
      <c r="T29" s="367">
        <v>581</v>
      </c>
      <c r="U29" s="360">
        <v>10178</v>
      </c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</row>
    <row r="30" spans="2:39" s="343" customFormat="1" ht="18.75" customHeight="1">
      <c r="B30" s="363"/>
      <c r="C30" s="368"/>
      <c r="D30" s="364" t="s">
        <v>147</v>
      </c>
      <c r="E30" s="716" t="s">
        <v>158</v>
      </c>
      <c r="F30" s="716"/>
      <c r="G30" s="365" t="s">
        <v>138</v>
      </c>
      <c r="H30" s="366">
        <v>416</v>
      </c>
      <c r="I30" s="366">
        <v>368</v>
      </c>
      <c r="J30" s="366">
        <v>523</v>
      </c>
      <c r="K30" s="366">
        <v>334</v>
      </c>
      <c r="L30" s="366">
        <v>139</v>
      </c>
      <c r="M30" s="366">
        <v>30</v>
      </c>
      <c r="N30" s="369">
        <v>39</v>
      </c>
      <c r="O30" s="366"/>
      <c r="P30" s="366">
        <v>152</v>
      </c>
      <c r="Q30" s="366">
        <v>59</v>
      </c>
      <c r="R30" s="366">
        <v>74</v>
      </c>
      <c r="S30" s="366">
        <v>326</v>
      </c>
      <c r="T30" s="367">
        <v>125</v>
      </c>
      <c r="U30" s="360">
        <v>2585</v>
      </c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</row>
    <row r="31" spans="2:39" s="343" customFormat="1" ht="18.75" customHeight="1">
      <c r="B31" s="363"/>
      <c r="C31" s="368"/>
      <c r="D31" s="364" t="s">
        <v>148</v>
      </c>
      <c r="E31" s="716" t="s">
        <v>156</v>
      </c>
      <c r="F31" s="716"/>
      <c r="G31" s="365" t="s">
        <v>138</v>
      </c>
      <c r="H31" s="366">
        <v>1071</v>
      </c>
      <c r="I31" s="366">
        <v>1170</v>
      </c>
      <c r="J31" s="366">
        <v>1400</v>
      </c>
      <c r="K31" s="366">
        <v>862</v>
      </c>
      <c r="L31" s="366">
        <v>359</v>
      </c>
      <c r="M31" s="366">
        <v>80</v>
      </c>
      <c r="N31" s="369">
        <v>129</v>
      </c>
      <c r="O31" s="366"/>
      <c r="P31" s="366">
        <v>548</v>
      </c>
      <c r="Q31" s="366">
        <v>243</v>
      </c>
      <c r="R31" s="366">
        <v>285</v>
      </c>
      <c r="S31" s="366">
        <v>990</v>
      </c>
      <c r="T31" s="367">
        <v>456</v>
      </c>
      <c r="U31" s="360">
        <v>7593</v>
      </c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</row>
    <row r="32" spans="2:39" ht="18.75" customHeight="1">
      <c r="B32" s="101" t="s">
        <v>137</v>
      </c>
      <c r="C32" s="684" t="s">
        <v>251</v>
      </c>
      <c r="D32" s="684"/>
      <c r="E32" s="684"/>
      <c r="F32" s="684"/>
      <c r="G32" s="685"/>
      <c r="H32" s="9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360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2:39" ht="18.75" customHeight="1">
      <c r="B33" s="86"/>
      <c r="C33" s="714" t="s">
        <v>252</v>
      </c>
      <c r="D33" s="714"/>
      <c r="E33" s="714"/>
      <c r="F33" s="714"/>
      <c r="G33" s="715"/>
      <c r="H33" s="97">
        <v>104</v>
      </c>
      <c r="I33" s="7">
        <v>77.6</v>
      </c>
      <c r="J33" s="7">
        <v>96.7</v>
      </c>
      <c r="K33" s="7">
        <v>81.7</v>
      </c>
      <c r="L33" s="7">
        <v>23</v>
      </c>
      <c r="M33" s="7">
        <v>2</v>
      </c>
      <c r="N33" s="7">
        <v>4</v>
      </c>
      <c r="O33" s="7"/>
      <c r="P33" s="7">
        <v>22</v>
      </c>
      <c r="Q33" s="7">
        <v>12.8</v>
      </c>
      <c r="R33" s="7">
        <v>12.5</v>
      </c>
      <c r="S33" s="7">
        <v>65.3</v>
      </c>
      <c r="T33" s="83">
        <v>17</v>
      </c>
      <c r="U33" s="361">
        <v>518.6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2:39" ht="18.75" customHeight="1">
      <c r="B34" s="86"/>
      <c r="C34" s="714" t="s">
        <v>234</v>
      </c>
      <c r="D34" s="714"/>
      <c r="E34" s="714"/>
      <c r="F34" s="714"/>
      <c r="G34" s="715"/>
      <c r="H34" s="97">
        <v>424</v>
      </c>
      <c r="I34" s="7">
        <v>361.4</v>
      </c>
      <c r="J34" s="7">
        <v>424</v>
      </c>
      <c r="K34" s="7">
        <v>284.9</v>
      </c>
      <c r="L34" s="7">
        <v>130.3</v>
      </c>
      <c r="M34" s="7">
        <v>22</v>
      </c>
      <c r="N34" s="7">
        <v>24</v>
      </c>
      <c r="O34" s="7"/>
      <c r="P34" s="7">
        <v>128.4</v>
      </c>
      <c r="Q34" s="7">
        <v>54.2</v>
      </c>
      <c r="R34" s="7">
        <v>57</v>
      </c>
      <c r="S34" s="7">
        <v>241.6</v>
      </c>
      <c r="T34" s="83">
        <v>79.1</v>
      </c>
      <c r="U34" s="361">
        <v>2230.9</v>
      </c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2:39" ht="18.75" customHeight="1">
      <c r="B35" s="86"/>
      <c r="C35" s="714" t="s">
        <v>235</v>
      </c>
      <c r="D35" s="714"/>
      <c r="E35" s="714"/>
      <c r="F35" s="714"/>
      <c r="G35" s="715"/>
      <c r="H35" s="97">
        <v>7</v>
      </c>
      <c r="I35" s="7">
        <v>10.8</v>
      </c>
      <c r="J35" s="7">
        <v>14</v>
      </c>
      <c r="K35" s="7">
        <v>13.6</v>
      </c>
      <c r="L35" s="7">
        <v>18.3</v>
      </c>
      <c r="M35" s="7">
        <v>8</v>
      </c>
      <c r="N35" s="7">
        <v>8</v>
      </c>
      <c r="O35" s="7"/>
      <c r="P35" s="7">
        <v>26.5</v>
      </c>
      <c r="Q35" s="7">
        <v>10.7</v>
      </c>
      <c r="R35" s="7">
        <v>8.3</v>
      </c>
      <c r="S35" s="7">
        <v>36.3</v>
      </c>
      <c r="T35" s="83">
        <v>21.4</v>
      </c>
      <c r="U35" s="361">
        <v>182.9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2:39" ht="18.75" customHeight="1">
      <c r="B36" s="86"/>
      <c r="C36" s="714" t="s">
        <v>253</v>
      </c>
      <c r="D36" s="714"/>
      <c r="E36" s="714"/>
      <c r="F36" s="714"/>
      <c r="G36" s="715"/>
      <c r="H36" s="97">
        <v>40</v>
      </c>
      <c r="I36" s="7">
        <v>28</v>
      </c>
      <c r="J36" s="7">
        <v>56</v>
      </c>
      <c r="K36" s="7">
        <v>26</v>
      </c>
      <c r="L36" s="7">
        <v>19</v>
      </c>
      <c r="M36" s="7">
        <v>11</v>
      </c>
      <c r="N36" s="7">
        <v>11</v>
      </c>
      <c r="O36" s="7"/>
      <c r="P36" s="7">
        <v>24</v>
      </c>
      <c r="Q36" s="7">
        <v>14</v>
      </c>
      <c r="R36" s="7">
        <v>9</v>
      </c>
      <c r="S36" s="7">
        <v>42.9</v>
      </c>
      <c r="T36" s="83">
        <v>21.6</v>
      </c>
      <c r="U36" s="361">
        <v>302.5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2:39" ht="18.75" customHeight="1">
      <c r="B37" s="86"/>
      <c r="C37" s="714" t="s">
        <v>254</v>
      </c>
      <c r="D37" s="714"/>
      <c r="E37" s="714"/>
      <c r="F37" s="714"/>
      <c r="G37" s="715"/>
      <c r="H37" s="97">
        <v>3</v>
      </c>
      <c r="I37" s="7">
        <v>7</v>
      </c>
      <c r="J37" s="7">
        <v>35</v>
      </c>
      <c r="K37" s="7">
        <v>6</v>
      </c>
      <c r="L37" s="7">
        <v>2</v>
      </c>
      <c r="M37" s="84">
        <v>1</v>
      </c>
      <c r="N37" s="7">
        <v>1</v>
      </c>
      <c r="O37" s="7"/>
      <c r="P37" s="7">
        <v>0</v>
      </c>
      <c r="Q37" s="7">
        <v>10</v>
      </c>
      <c r="R37" s="7">
        <v>12.3</v>
      </c>
      <c r="S37" s="7">
        <v>9</v>
      </c>
      <c r="T37" s="83">
        <v>7</v>
      </c>
      <c r="U37" s="361">
        <v>93.3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2:39" ht="18.75" customHeight="1">
      <c r="B38" s="86"/>
      <c r="C38" s="714" t="s">
        <v>255</v>
      </c>
      <c r="D38" s="714"/>
      <c r="E38" s="714"/>
      <c r="F38" s="714"/>
      <c r="G38" s="715"/>
      <c r="H38" s="97">
        <v>11</v>
      </c>
      <c r="I38" s="7">
        <v>16.2</v>
      </c>
      <c r="J38" s="7">
        <v>25.7</v>
      </c>
      <c r="K38" s="7">
        <v>12</v>
      </c>
      <c r="L38" s="7">
        <v>7.9</v>
      </c>
      <c r="M38" s="7">
        <v>3</v>
      </c>
      <c r="N38" s="7">
        <v>3</v>
      </c>
      <c r="O38" s="7"/>
      <c r="P38" s="7">
        <v>8</v>
      </c>
      <c r="Q38" s="7">
        <v>4</v>
      </c>
      <c r="R38" s="7">
        <v>5</v>
      </c>
      <c r="S38" s="7">
        <v>16</v>
      </c>
      <c r="T38" s="83">
        <v>8</v>
      </c>
      <c r="U38" s="361">
        <v>119.8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2:39" ht="18.75" customHeight="1">
      <c r="B39" s="86"/>
      <c r="C39" s="714" t="s">
        <v>256</v>
      </c>
      <c r="D39" s="714"/>
      <c r="E39" s="714"/>
      <c r="F39" s="714"/>
      <c r="G39" s="715"/>
      <c r="H39" s="546">
        <v>1</v>
      </c>
      <c r="I39" s="7">
        <v>50.2</v>
      </c>
      <c r="J39" s="7">
        <v>96</v>
      </c>
      <c r="K39" s="7">
        <v>35</v>
      </c>
      <c r="L39" s="7">
        <v>20</v>
      </c>
      <c r="M39" s="84">
        <v>8</v>
      </c>
      <c r="N39" s="7">
        <v>4</v>
      </c>
      <c r="O39" s="7"/>
      <c r="P39" s="7">
        <v>14</v>
      </c>
      <c r="Q39" s="7">
        <v>13</v>
      </c>
      <c r="R39" s="7">
        <v>11</v>
      </c>
      <c r="S39" s="7">
        <v>17.3</v>
      </c>
      <c r="T39" s="83">
        <v>12.4</v>
      </c>
      <c r="U39" s="361">
        <v>281.9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2:39" ht="18.75" customHeight="1">
      <c r="B40" s="86"/>
      <c r="C40" s="714" t="s">
        <v>257</v>
      </c>
      <c r="D40" s="714"/>
      <c r="E40" s="714"/>
      <c r="F40" s="714"/>
      <c r="G40" s="715"/>
      <c r="H40" s="97">
        <v>15</v>
      </c>
      <c r="I40" s="7">
        <v>14.8</v>
      </c>
      <c r="J40" s="7">
        <v>24</v>
      </c>
      <c r="K40" s="7">
        <v>14</v>
      </c>
      <c r="L40" s="7">
        <v>7</v>
      </c>
      <c r="M40" s="7">
        <v>2</v>
      </c>
      <c r="N40" s="7">
        <v>2</v>
      </c>
      <c r="O40" s="7"/>
      <c r="P40" s="7">
        <v>11</v>
      </c>
      <c r="Q40" s="7">
        <v>3</v>
      </c>
      <c r="R40" s="7">
        <v>4</v>
      </c>
      <c r="S40" s="7">
        <v>17</v>
      </c>
      <c r="T40" s="83">
        <v>6</v>
      </c>
      <c r="U40" s="361">
        <v>119.8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2:39" ht="18.75" customHeight="1">
      <c r="B41" s="86"/>
      <c r="C41" s="714" t="s">
        <v>258</v>
      </c>
      <c r="D41" s="714"/>
      <c r="E41" s="714"/>
      <c r="F41" s="714"/>
      <c r="G41" s="715"/>
      <c r="H41" s="97">
        <v>16</v>
      </c>
      <c r="I41" s="7">
        <v>22.8</v>
      </c>
      <c r="J41" s="7">
        <v>32</v>
      </c>
      <c r="K41" s="7">
        <v>24</v>
      </c>
      <c r="L41" s="7">
        <v>8</v>
      </c>
      <c r="M41" s="84">
        <v>3</v>
      </c>
      <c r="N41" s="7">
        <v>2</v>
      </c>
      <c r="O41" s="7"/>
      <c r="P41" s="7">
        <v>10</v>
      </c>
      <c r="Q41" s="7">
        <v>3.6</v>
      </c>
      <c r="R41" s="7">
        <v>5.3</v>
      </c>
      <c r="S41" s="7">
        <v>16</v>
      </c>
      <c r="T41" s="83">
        <v>6</v>
      </c>
      <c r="U41" s="361">
        <v>148.7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2:39" ht="18.75" customHeight="1">
      <c r="B42" s="86"/>
      <c r="C42" s="714" t="s">
        <v>259</v>
      </c>
      <c r="D42" s="714"/>
      <c r="E42" s="714"/>
      <c r="F42" s="714"/>
      <c r="G42" s="715"/>
      <c r="H42" s="97">
        <v>25</v>
      </c>
      <c r="I42" s="7">
        <v>39.4</v>
      </c>
      <c r="J42" s="7">
        <v>130.6</v>
      </c>
      <c r="K42" s="7">
        <v>34</v>
      </c>
      <c r="L42" s="7">
        <v>13.3</v>
      </c>
      <c r="M42" s="84">
        <v>2</v>
      </c>
      <c r="N42" s="7">
        <v>3.3</v>
      </c>
      <c r="O42" s="7"/>
      <c r="P42" s="7">
        <v>26.5</v>
      </c>
      <c r="Q42" s="7">
        <v>6</v>
      </c>
      <c r="R42" s="7">
        <v>18.9</v>
      </c>
      <c r="S42" s="7">
        <v>71.5</v>
      </c>
      <c r="T42" s="83">
        <v>23.2</v>
      </c>
      <c r="U42" s="361">
        <v>393.7</v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2:39" s="343" customFormat="1" ht="18.75" customHeight="1" thickBot="1">
      <c r="B43" s="370"/>
      <c r="C43" s="371" t="s">
        <v>109</v>
      </c>
      <c r="D43" s="371"/>
      <c r="E43" s="371"/>
      <c r="F43" s="371"/>
      <c r="G43" s="372"/>
      <c r="H43" s="373">
        <v>646</v>
      </c>
      <c r="I43" s="374">
        <v>628.2</v>
      </c>
      <c r="J43" s="374">
        <v>934</v>
      </c>
      <c r="K43" s="374">
        <v>531.2</v>
      </c>
      <c r="L43" s="374">
        <v>248.8</v>
      </c>
      <c r="M43" s="374">
        <v>62</v>
      </c>
      <c r="N43" s="374">
        <v>62.3</v>
      </c>
      <c r="O43" s="374">
        <v>0</v>
      </c>
      <c r="P43" s="374">
        <v>270.4</v>
      </c>
      <c r="Q43" s="374">
        <v>131.3</v>
      </c>
      <c r="R43" s="374">
        <v>143.3</v>
      </c>
      <c r="S43" s="374">
        <v>532.9</v>
      </c>
      <c r="T43" s="375">
        <v>201.7</v>
      </c>
      <c r="U43" s="362">
        <v>4392.1</v>
      </c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</row>
    <row r="52090" ht="17.25">
      <c r="H52090" s="70" t="s">
        <v>110</v>
      </c>
    </row>
    <row r="52125" ht="17.25">
      <c r="H52125" s="70" t="s">
        <v>110</v>
      </c>
    </row>
  </sheetData>
  <mergeCells count="40">
    <mergeCell ref="S3:S5"/>
    <mergeCell ref="T3:T5"/>
    <mergeCell ref="F3:G5"/>
    <mergeCell ref="B3:D5"/>
    <mergeCell ref="C6:G6"/>
    <mergeCell ref="C8:G8"/>
    <mergeCell ref="C7:G7"/>
    <mergeCell ref="D13:F13"/>
    <mergeCell ref="D14:F14"/>
    <mergeCell ref="D12:F12"/>
    <mergeCell ref="D9:F9"/>
    <mergeCell ref="D11:F11"/>
    <mergeCell ref="D10:F10"/>
    <mergeCell ref="D15:G15"/>
    <mergeCell ref="E16:F16"/>
    <mergeCell ref="E17:F17"/>
    <mergeCell ref="E18:F18"/>
    <mergeCell ref="D22:G22"/>
    <mergeCell ref="D25:G25"/>
    <mergeCell ref="D19:G19"/>
    <mergeCell ref="D20:G20"/>
    <mergeCell ref="D26:G26"/>
    <mergeCell ref="D27:G27"/>
    <mergeCell ref="D28:G28"/>
    <mergeCell ref="D23:F23"/>
    <mergeCell ref="C24:G24"/>
    <mergeCell ref="E30:F30"/>
    <mergeCell ref="E31:F31"/>
    <mergeCell ref="D29:F29"/>
    <mergeCell ref="C32:G32"/>
    <mergeCell ref="C33:G33"/>
    <mergeCell ref="C34:G34"/>
    <mergeCell ref="C35:G35"/>
    <mergeCell ref="C36:G36"/>
    <mergeCell ref="C41:G41"/>
    <mergeCell ref="C42:G42"/>
    <mergeCell ref="C37:G37"/>
    <mergeCell ref="C38:G38"/>
    <mergeCell ref="C39:G39"/>
    <mergeCell ref="C40:G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colBreaks count="1" manualBreakCount="1">
    <brk id="13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workbookViewId="0" topLeftCell="A1">
      <pane xSplit="6" ySplit="4" topLeftCell="G1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22.5" customHeight="1"/>
  <cols>
    <col min="1" max="1" width="1.203125" style="9" customWidth="1"/>
    <col min="2" max="2" width="2.3984375" style="9" customWidth="1"/>
    <col min="3" max="3" width="2.09765625" style="9" customWidth="1"/>
    <col min="4" max="4" width="1.203125" style="9" customWidth="1"/>
    <col min="5" max="5" width="9.59765625" style="9" customWidth="1"/>
    <col min="6" max="6" width="7.59765625" style="9" customWidth="1"/>
    <col min="7" max="7" width="11.59765625" style="9" customWidth="1"/>
    <col min="8" max="8" width="11.8984375" style="9" customWidth="1"/>
    <col min="9" max="9" width="11.59765625" style="9" customWidth="1"/>
    <col min="10" max="10" width="11.69921875" style="9" customWidth="1"/>
    <col min="11" max="12" width="10.59765625" style="9" customWidth="1"/>
    <col min="13" max="13" width="11" style="9" hidden="1" customWidth="1"/>
    <col min="14" max="14" width="12.69921875" style="9" customWidth="1"/>
    <col min="15" max="15" width="11.69921875" style="9" customWidth="1"/>
    <col min="16" max="16" width="12.09765625" style="9" hidden="1" customWidth="1"/>
    <col min="17" max="17" width="11.09765625" style="9" customWidth="1"/>
    <col min="18" max="18" width="12.09765625" style="9" customWidth="1"/>
    <col min="19" max="19" width="13" style="9" customWidth="1"/>
    <col min="20" max="20" width="10.69921875" style="9" customWidth="1"/>
    <col min="21" max="21" width="9.8984375" style="9" customWidth="1"/>
    <col min="22" max="16384" width="9" style="9" customWidth="1"/>
  </cols>
  <sheetData>
    <row r="1" spans="1:6" ht="18.75" customHeight="1">
      <c r="A1" s="289"/>
      <c r="C1" s="269" t="s">
        <v>404</v>
      </c>
      <c r="D1" s="8"/>
      <c r="E1" s="8"/>
      <c r="F1" s="8"/>
    </row>
    <row r="2" ht="21" customHeight="1" thickBot="1">
      <c r="S2" s="135" t="s">
        <v>405</v>
      </c>
    </row>
    <row r="3" spans="1:19" ht="30" customHeight="1">
      <c r="A3" s="319"/>
      <c r="B3" s="138"/>
      <c r="C3" s="136"/>
      <c r="D3" s="136"/>
      <c r="E3" s="136"/>
      <c r="F3" s="43" t="s">
        <v>406</v>
      </c>
      <c r="G3" s="12"/>
      <c r="H3" s="15"/>
      <c r="I3" s="15"/>
      <c r="J3" s="128" t="s">
        <v>9</v>
      </c>
      <c r="K3" s="15"/>
      <c r="L3" s="15"/>
      <c r="M3" s="15"/>
      <c r="N3" s="128" t="s">
        <v>10</v>
      </c>
      <c r="O3" s="15"/>
      <c r="P3" s="15"/>
      <c r="Q3" s="15"/>
      <c r="R3" s="15"/>
      <c r="S3" s="129"/>
    </row>
    <row r="4" spans="2:19" ht="30" customHeight="1">
      <c r="B4" s="54" t="s">
        <v>407</v>
      </c>
      <c r="C4" s="137"/>
      <c r="D4" s="137"/>
      <c r="E4" s="137"/>
      <c r="F4" s="139" t="s">
        <v>408</v>
      </c>
      <c r="G4" s="130" t="s">
        <v>30</v>
      </c>
      <c r="H4" s="130" t="s">
        <v>31</v>
      </c>
      <c r="I4" s="130" t="s">
        <v>32</v>
      </c>
      <c r="J4" s="130" t="s">
        <v>1</v>
      </c>
      <c r="K4" s="130" t="s">
        <v>33</v>
      </c>
      <c r="L4" s="131" t="s">
        <v>295</v>
      </c>
      <c r="M4" s="130" t="s">
        <v>296</v>
      </c>
      <c r="N4" s="130" t="s">
        <v>297</v>
      </c>
      <c r="O4" s="130" t="s">
        <v>314</v>
      </c>
      <c r="P4" s="344" t="s">
        <v>273</v>
      </c>
      <c r="Q4" s="344" t="s">
        <v>298</v>
      </c>
      <c r="R4" s="344" t="s">
        <v>299</v>
      </c>
      <c r="S4" s="132" t="s">
        <v>16</v>
      </c>
    </row>
    <row r="5" spans="2:21" s="263" customFormat="1" ht="24" customHeight="1">
      <c r="B5" s="228" t="s">
        <v>409</v>
      </c>
      <c r="C5" s="734" t="s">
        <v>410</v>
      </c>
      <c r="D5" s="734"/>
      <c r="E5" s="734"/>
      <c r="F5" s="735"/>
      <c r="G5" s="420">
        <v>23619389</v>
      </c>
      <c r="H5" s="420">
        <v>15691088</v>
      </c>
      <c r="I5" s="420">
        <v>13556695</v>
      </c>
      <c r="J5" s="420">
        <v>19248955</v>
      </c>
      <c r="K5" s="420">
        <v>6066449</v>
      </c>
      <c r="L5" s="421">
        <v>1774497</v>
      </c>
      <c r="M5" s="420">
        <v>0</v>
      </c>
      <c r="N5" s="420">
        <v>2072845</v>
      </c>
      <c r="O5" s="420">
        <v>3509922</v>
      </c>
      <c r="P5" s="420">
        <v>0</v>
      </c>
      <c r="Q5" s="420">
        <v>8735720</v>
      </c>
      <c r="R5" s="420">
        <v>4461218</v>
      </c>
      <c r="S5" s="422">
        <v>98736778</v>
      </c>
      <c r="T5" s="423"/>
      <c r="U5" s="423"/>
    </row>
    <row r="6" spans="2:21" s="263" customFormat="1" ht="24" customHeight="1">
      <c r="B6" s="349"/>
      <c r="C6" s="350" t="s">
        <v>411</v>
      </c>
      <c r="D6" s="732" t="s">
        <v>412</v>
      </c>
      <c r="E6" s="732"/>
      <c r="F6" s="733"/>
      <c r="G6" s="420">
        <v>23618224</v>
      </c>
      <c r="H6" s="420">
        <v>15674523</v>
      </c>
      <c r="I6" s="420">
        <v>13522302</v>
      </c>
      <c r="J6" s="420">
        <v>19244904</v>
      </c>
      <c r="K6" s="420">
        <v>6050597</v>
      </c>
      <c r="L6" s="421">
        <v>1773796</v>
      </c>
      <c r="M6" s="420">
        <v>0</v>
      </c>
      <c r="N6" s="420">
        <v>2057347</v>
      </c>
      <c r="O6" s="420">
        <v>3500063</v>
      </c>
      <c r="P6" s="420"/>
      <c r="Q6" s="420">
        <v>4744528</v>
      </c>
      <c r="R6" s="420">
        <v>4446550</v>
      </c>
      <c r="S6" s="422">
        <v>94632834</v>
      </c>
      <c r="T6" s="423"/>
      <c r="U6" s="423"/>
    </row>
    <row r="7" spans="2:21" s="263" customFormat="1" ht="24" customHeight="1">
      <c r="B7" s="349"/>
      <c r="C7" s="350" t="s">
        <v>413</v>
      </c>
      <c r="D7" s="732" t="s">
        <v>414</v>
      </c>
      <c r="E7" s="732"/>
      <c r="F7" s="733"/>
      <c r="G7" s="420">
        <v>1165</v>
      </c>
      <c r="H7" s="420">
        <v>16565</v>
      </c>
      <c r="I7" s="424">
        <v>0</v>
      </c>
      <c r="J7" s="420">
        <v>4051</v>
      </c>
      <c r="K7" s="420">
        <v>1380</v>
      </c>
      <c r="L7" s="421">
        <v>101</v>
      </c>
      <c r="M7" s="424">
        <v>0</v>
      </c>
      <c r="N7" s="420">
        <v>1913</v>
      </c>
      <c r="O7" s="420">
        <v>9859</v>
      </c>
      <c r="P7" s="420"/>
      <c r="Q7" s="420">
        <v>8604</v>
      </c>
      <c r="R7" s="420">
        <v>1885</v>
      </c>
      <c r="S7" s="422">
        <v>45523</v>
      </c>
      <c r="T7" s="423"/>
      <c r="U7" s="423"/>
    </row>
    <row r="8" spans="2:21" s="263" customFormat="1" ht="24" customHeight="1">
      <c r="B8" s="349"/>
      <c r="C8" s="350" t="s">
        <v>415</v>
      </c>
      <c r="D8" s="732" t="s">
        <v>416</v>
      </c>
      <c r="E8" s="732"/>
      <c r="F8" s="733"/>
      <c r="G8" s="424">
        <v>0</v>
      </c>
      <c r="H8" s="424">
        <v>0</v>
      </c>
      <c r="I8" s="420">
        <v>34393</v>
      </c>
      <c r="J8" s="420">
        <v>0</v>
      </c>
      <c r="K8" s="420">
        <v>14472</v>
      </c>
      <c r="L8" s="425">
        <v>600</v>
      </c>
      <c r="M8" s="424">
        <v>0</v>
      </c>
      <c r="N8" s="424">
        <v>13585</v>
      </c>
      <c r="O8" s="424">
        <v>0</v>
      </c>
      <c r="P8" s="424"/>
      <c r="Q8" s="420">
        <v>3982588</v>
      </c>
      <c r="R8" s="420">
        <v>12783</v>
      </c>
      <c r="S8" s="422">
        <v>4058421</v>
      </c>
      <c r="T8" s="423"/>
      <c r="U8" s="423"/>
    </row>
    <row r="9" spans="2:21" s="263" customFormat="1" ht="24" customHeight="1">
      <c r="B9" s="228" t="s">
        <v>417</v>
      </c>
      <c r="C9" s="732" t="s">
        <v>418</v>
      </c>
      <c r="D9" s="732"/>
      <c r="E9" s="732"/>
      <c r="F9" s="733"/>
      <c r="G9" s="420">
        <v>1836710</v>
      </c>
      <c r="H9" s="420">
        <v>1572783</v>
      </c>
      <c r="I9" s="420">
        <v>7966996</v>
      </c>
      <c r="J9" s="420">
        <v>1832399</v>
      </c>
      <c r="K9" s="420">
        <v>701855</v>
      </c>
      <c r="L9" s="421">
        <v>408325</v>
      </c>
      <c r="M9" s="420">
        <v>0</v>
      </c>
      <c r="N9" s="420">
        <v>757022</v>
      </c>
      <c r="O9" s="420">
        <v>1159359</v>
      </c>
      <c r="P9" s="420"/>
      <c r="Q9" s="420">
        <v>2961254</v>
      </c>
      <c r="R9" s="420">
        <v>647890</v>
      </c>
      <c r="S9" s="422">
        <v>19844593</v>
      </c>
      <c r="T9" s="423"/>
      <c r="U9" s="423"/>
    </row>
    <row r="10" spans="2:21" s="263" customFormat="1" ht="24" customHeight="1">
      <c r="B10" s="349"/>
      <c r="C10" s="350" t="s">
        <v>419</v>
      </c>
      <c r="D10" s="732" t="s">
        <v>420</v>
      </c>
      <c r="E10" s="732"/>
      <c r="F10" s="733"/>
      <c r="G10" s="420">
        <v>2000</v>
      </c>
      <c r="H10" s="420">
        <v>38212</v>
      </c>
      <c r="I10" s="420">
        <v>5434483</v>
      </c>
      <c r="J10" s="420">
        <v>237767</v>
      </c>
      <c r="K10" s="420">
        <v>231877</v>
      </c>
      <c r="L10" s="421">
        <v>281917</v>
      </c>
      <c r="M10" s="420">
        <v>0</v>
      </c>
      <c r="N10" s="420">
        <v>54973</v>
      </c>
      <c r="O10" s="420">
        <v>684723</v>
      </c>
      <c r="P10" s="420"/>
      <c r="Q10" s="420">
        <v>1527380</v>
      </c>
      <c r="R10" s="420">
        <v>69803</v>
      </c>
      <c r="S10" s="422">
        <v>8563135</v>
      </c>
      <c r="T10" s="423"/>
      <c r="U10" s="423"/>
    </row>
    <row r="11" spans="2:21" s="263" customFormat="1" ht="24" customHeight="1">
      <c r="B11" s="349"/>
      <c r="C11" s="350" t="s">
        <v>413</v>
      </c>
      <c r="D11" s="732" t="s">
        <v>421</v>
      </c>
      <c r="E11" s="732"/>
      <c r="F11" s="733"/>
      <c r="G11" s="420">
        <v>1794656</v>
      </c>
      <c r="H11" s="420">
        <v>1437248</v>
      </c>
      <c r="I11" s="420">
        <v>2489514</v>
      </c>
      <c r="J11" s="420">
        <v>1491710</v>
      </c>
      <c r="K11" s="420">
        <v>462393</v>
      </c>
      <c r="L11" s="421">
        <v>108100</v>
      </c>
      <c r="M11" s="420">
        <v>0</v>
      </c>
      <c r="N11" s="420">
        <v>653930</v>
      </c>
      <c r="O11" s="420">
        <v>439811</v>
      </c>
      <c r="P11" s="420"/>
      <c r="Q11" s="420">
        <v>1275728</v>
      </c>
      <c r="R11" s="420">
        <v>533739</v>
      </c>
      <c r="S11" s="422">
        <v>10686829</v>
      </c>
      <c r="T11" s="423"/>
      <c r="U11" s="423"/>
    </row>
    <row r="12" spans="2:21" s="263" customFormat="1" ht="24" customHeight="1">
      <c r="B12" s="349"/>
      <c r="C12" s="350" t="s">
        <v>415</v>
      </c>
      <c r="D12" s="732" t="s">
        <v>422</v>
      </c>
      <c r="E12" s="732"/>
      <c r="F12" s="733"/>
      <c r="G12" s="420">
        <v>39054</v>
      </c>
      <c r="H12" s="420">
        <v>97323</v>
      </c>
      <c r="I12" s="420">
        <v>42826</v>
      </c>
      <c r="J12" s="420">
        <v>102922</v>
      </c>
      <c r="K12" s="420">
        <v>6870</v>
      </c>
      <c r="L12" s="421">
        <v>18308</v>
      </c>
      <c r="M12" s="420">
        <v>0</v>
      </c>
      <c r="N12" s="420">
        <v>21424</v>
      </c>
      <c r="O12" s="420">
        <v>34825</v>
      </c>
      <c r="P12" s="420"/>
      <c r="Q12" s="420">
        <v>158146</v>
      </c>
      <c r="R12" s="420">
        <v>36988</v>
      </c>
      <c r="S12" s="422">
        <v>558686</v>
      </c>
      <c r="T12" s="423"/>
      <c r="U12" s="423"/>
    </row>
    <row r="13" spans="2:21" s="263" customFormat="1" ht="24" customHeight="1">
      <c r="B13" s="349"/>
      <c r="C13" s="350" t="s">
        <v>423</v>
      </c>
      <c r="D13" s="732" t="s">
        <v>424</v>
      </c>
      <c r="E13" s="732"/>
      <c r="F13" s="733"/>
      <c r="G13" s="420">
        <v>1000</v>
      </c>
      <c r="H13" s="420">
        <v>0</v>
      </c>
      <c r="I13" s="420">
        <v>173</v>
      </c>
      <c r="J13" s="420">
        <v>0</v>
      </c>
      <c r="K13" s="420">
        <v>715</v>
      </c>
      <c r="L13" s="421">
        <v>0</v>
      </c>
      <c r="M13" s="420">
        <v>0</v>
      </c>
      <c r="N13" s="420">
        <v>26695</v>
      </c>
      <c r="O13" s="420">
        <v>0</v>
      </c>
      <c r="P13" s="420">
        <v>0</v>
      </c>
      <c r="Q13" s="420">
        <v>0</v>
      </c>
      <c r="R13" s="420">
        <v>7360</v>
      </c>
      <c r="S13" s="422">
        <v>35943</v>
      </c>
      <c r="T13" s="423"/>
      <c r="U13" s="423"/>
    </row>
    <row r="14" spans="2:21" s="263" customFormat="1" ht="24" customHeight="1">
      <c r="B14" s="228" t="s">
        <v>425</v>
      </c>
      <c r="C14" s="732" t="s">
        <v>426</v>
      </c>
      <c r="D14" s="732"/>
      <c r="E14" s="732"/>
      <c r="F14" s="733"/>
      <c r="G14" s="420">
        <v>824070</v>
      </c>
      <c r="H14" s="420">
        <v>606000</v>
      </c>
      <c r="I14" s="420">
        <v>240942</v>
      </c>
      <c r="J14" s="420">
        <v>783515</v>
      </c>
      <c r="K14" s="420">
        <v>71893</v>
      </c>
      <c r="L14" s="421">
        <v>0</v>
      </c>
      <c r="M14" s="420">
        <v>0</v>
      </c>
      <c r="N14" s="420">
        <v>1859</v>
      </c>
      <c r="O14" s="420">
        <v>8942</v>
      </c>
      <c r="P14" s="420"/>
      <c r="Q14" s="420">
        <v>48219</v>
      </c>
      <c r="R14" s="420">
        <v>73869</v>
      </c>
      <c r="S14" s="422">
        <v>2659309</v>
      </c>
      <c r="T14" s="423"/>
      <c r="U14" s="423"/>
    </row>
    <row r="15" spans="2:21" s="263" customFormat="1" ht="24" customHeight="1">
      <c r="B15" s="741" t="s">
        <v>427</v>
      </c>
      <c r="C15" s="732"/>
      <c r="D15" s="732"/>
      <c r="E15" s="732"/>
      <c r="F15" s="733"/>
      <c r="G15" s="420">
        <v>26280169</v>
      </c>
      <c r="H15" s="420">
        <v>17869871</v>
      </c>
      <c r="I15" s="420">
        <v>21764633</v>
      </c>
      <c r="J15" s="420">
        <v>21864869</v>
      </c>
      <c r="K15" s="420">
        <v>6840197</v>
      </c>
      <c r="L15" s="421">
        <v>2182822</v>
      </c>
      <c r="M15" s="420">
        <v>0</v>
      </c>
      <c r="N15" s="420">
        <v>2831726</v>
      </c>
      <c r="O15" s="420">
        <v>4678223</v>
      </c>
      <c r="P15" s="420">
        <v>0</v>
      </c>
      <c r="Q15" s="420">
        <v>11745193</v>
      </c>
      <c r="R15" s="420">
        <v>5182977</v>
      </c>
      <c r="S15" s="422">
        <v>121240680</v>
      </c>
      <c r="T15" s="423"/>
      <c r="U15" s="423"/>
    </row>
    <row r="16" spans="2:21" s="263" customFormat="1" ht="24" customHeight="1">
      <c r="B16" s="228" t="s">
        <v>428</v>
      </c>
      <c r="C16" s="732" t="s">
        <v>429</v>
      </c>
      <c r="D16" s="732"/>
      <c r="E16" s="732"/>
      <c r="F16" s="733"/>
      <c r="G16" s="420">
        <v>0</v>
      </c>
      <c r="H16" s="420">
        <v>375375</v>
      </c>
      <c r="I16" s="420">
        <v>813976</v>
      </c>
      <c r="J16" s="420">
        <v>13234301</v>
      </c>
      <c r="K16" s="421">
        <v>82000</v>
      </c>
      <c r="L16" s="421">
        <v>7641</v>
      </c>
      <c r="M16" s="420">
        <v>0</v>
      </c>
      <c r="N16" s="420">
        <v>0</v>
      </c>
      <c r="O16" s="420">
        <v>397925</v>
      </c>
      <c r="P16" s="420"/>
      <c r="Q16" s="420">
        <v>0</v>
      </c>
      <c r="R16" s="420">
        <v>0</v>
      </c>
      <c r="S16" s="422">
        <v>14911218</v>
      </c>
      <c r="T16" s="423"/>
      <c r="U16" s="423"/>
    </row>
    <row r="17" spans="2:21" s="263" customFormat="1" ht="24" customHeight="1">
      <c r="B17" s="228" t="s">
        <v>430</v>
      </c>
      <c r="C17" s="732" t="s">
        <v>431</v>
      </c>
      <c r="D17" s="732"/>
      <c r="E17" s="732"/>
      <c r="F17" s="733"/>
      <c r="G17" s="420">
        <v>1753798</v>
      </c>
      <c r="H17" s="420">
        <v>2016768</v>
      </c>
      <c r="I17" s="420">
        <v>1291425</v>
      </c>
      <c r="J17" s="420">
        <v>761445</v>
      </c>
      <c r="K17" s="420">
        <v>162600</v>
      </c>
      <c r="L17" s="421">
        <v>90966</v>
      </c>
      <c r="M17" s="420">
        <v>0</v>
      </c>
      <c r="N17" s="420">
        <v>397938</v>
      </c>
      <c r="O17" s="420">
        <v>327158</v>
      </c>
      <c r="P17" s="420">
        <v>0</v>
      </c>
      <c r="Q17" s="420">
        <v>911753</v>
      </c>
      <c r="R17" s="420">
        <v>450796</v>
      </c>
      <c r="S17" s="422">
        <v>8164647</v>
      </c>
      <c r="T17" s="423"/>
      <c r="U17" s="423"/>
    </row>
    <row r="18" spans="2:21" s="263" customFormat="1" ht="24" customHeight="1">
      <c r="B18" s="349"/>
      <c r="C18" s="350" t="s">
        <v>419</v>
      </c>
      <c r="D18" s="732" t="s">
        <v>432</v>
      </c>
      <c r="E18" s="732"/>
      <c r="F18" s="733"/>
      <c r="G18" s="424">
        <v>835441</v>
      </c>
      <c r="H18" s="424">
        <v>1390000</v>
      </c>
      <c r="I18" s="424">
        <v>0</v>
      </c>
      <c r="J18" s="424">
        <v>0</v>
      </c>
      <c r="K18" s="424">
        <v>0</v>
      </c>
      <c r="L18" s="425">
        <v>0</v>
      </c>
      <c r="M18" s="424">
        <v>0</v>
      </c>
      <c r="N18" s="424">
        <v>200000</v>
      </c>
      <c r="O18" s="424">
        <v>0</v>
      </c>
      <c r="P18" s="424">
        <v>0</v>
      </c>
      <c r="Q18" s="424">
        <v>0</v>
      </c>
      <c r="R18" s="424">
        <v>300000</v>
      </c>
      <c r="S18" s="422">
        <v>2725441</v>
      </c>
      <c r="T18" s="423"/>
      <c r="U18" s="423"/>
    </row>
    <row r="19" spans="2:21" s="263" customFormat="1" ht="24" customHeight="1">
      <c r="B19" s="349"/>
      <c r="C19" s="350" t="s">
        <v>413</v>
      </c>
      <c r="D19" s="745" t="s">
        <v>630</v>
      </c>
      <c r="E19" s="745"/>
      <c r="F19" s="746"/>
      <c r="G19" s="420">
        <v>898956</v>
      </c>
      <c r="H19" s="420">
        <v>623588</v>
      </c>
      <c r="I19" s="420">
        <v>1242673</v>
      </c>
      <c r="J19" s="420">
        <v>747308</v>
      </c>
      <c r="K19" s="420">
        <v>159817</v>
      </c>
      <c r="L19" s="421">
        <v>89935</v>
      </c>
      <c r="M19" s="420">
        <v>0</v>
      </c>
      <c r="N19" s="420">
        <v>196210</v>
      </c>
      <c r="O19" s="420">
        <v>325053</v>
      </c>
      <c r="P19" s="420"/>
      <c r="Q19" s="420">
        <v>886175</v>
      </c>
      <c r="R19" s="420">
        <v>140753</v>
      </c>
      <c r="S19" s="422">
        <v>5310468</v>
      </c>
      <c r="T19" s="423"/>
      <c r="U19" s="423"/>
    </row>
    <row r="20" spans="2:21" s="263" customFormat="1" ht="24" customHeight="1">
      <c r="B20" s="349"/>
      <c r="C20" s="350" t="s">
        <v>415</v>
      </c>
      <c r="D20" s="732" t="s">
        <v>424</v>
      </c>
      <c r="E20" s="732"/>
      <c r="F20" s="733"/>
      <c r="G20" s="420">
        <v>19401</v>
      </c>
      <c r="H20" s="420">
        <v>3180</v>
      </c>
      <c r="I20" s="420">
        <v>48752</v>
      </c>
      <c r="J20" s="420">
        <v>14137</v>
      </c>
      <c r="K20" s="420">
        <v>2783</v>
      </c>
      <c r="L20" s="425">
        <v>1031</v>
      </c>
      <c r="M20" s="424">
        <v>0</v>
      </c>
      <c r="N20" s="420">
        <v>1728</v>
      </c>
      <c r="O20" s="420">
        <v>2105</v>
      </c>
      <c r="P20" s="420"/>
      <c r="Q20" s="420">
        <v>25578</v>
      </c>
      <c r="R20" s="420">
        <v>10043</v>
      </c>
      <c r="S20" s="422">
        <v>128738</v>
      </c>
      <c r="T20" s="423"/>
      <c r="U20" s="423"/>
    </row>
    <row r="21" spans="2:21" s="263" customFormat="1" ht="24" customHeight="1">
      <c r="B21" s="736" t="s">
        <v>433</v>
      </c>
      <c r="C21" s="737"/>
      <c r="D21" s="738"/>
      <c r="E21" s="738"/>
      <c r="F21" s="739"/>
      <c r="G21" s="420">
        <v>1753798</v>
      </c>
      <c r="H21" s="420">
        <v>2392143</v>
      </c>
      <c r="I21" s="420">
        <v>2105401</v>
      </c>
      <c r="J21" s="420">
        <v>13995746</v>
      </c>
      <c r="K21" s="420">
        <v>244600</v>
      </c>
      <c r="L21" s="421">
        <v>98607</v>
      </c>
      <c r="M21" s="420">
        <v>0</v>
      </c>
      <c r="N21" s="420">
        <v>397938</v>
      </c>
      <c r="O21" s="420">
        <v>725083</v>
      </c>
      <c r="P21" s="420">
        <v>0</v>
      </c>
      <c r="Q21" s="420">
        <v>911753</v>
      </c>
      <c r="R21" s="420">
        <v>450796</v>
      </c>
      <c r="S21" s="422">
        <v>23075865</v>
      </c>
      <c r="T21" s="423"/>
      <c r="U21" s="423"/>
    </row>
    <row r="22" spans="2:21" s="263" customFormat="1" ht="24" customHeight="1">
      <c r="B22" s="228" t="s">
        <v>434</v>
      </c>
      <c r="C22" s="732" t="s">
        <v>435</v>
      </c>
      <c r="D22" s="732"/>
      <c r="E22" s="732"/>
      <c r="F22" s="733"/>
      <c r="G22" s="420">
        <v>30555822</v>
      </c>
      <c r="H22" s="420">
        <v>22311695</v>
      </c>
      <c r="I22" s="420">
        <v>17492069</v>
      </c>
      <c r="J22" s="420">
        <v>10213128</v>
      </c>
      <c r="K22" s="420">
        <v>5683560</v>
      </c>
      <c r="L22" s="421">
        <v>1468237</v>
      </c>
      <c r="M22" s="420">
        <v>0</v>
      </c>
      <c r="N22" s="420">
        <v>3497577</v>
      </c>
      <c r="O22" s="420">
        <v>5490463</v>
      </c>
      <c r="P22" s="420">
        <v>0</v>
      </c>
      <c r="Q22" s="420">
        <v>5809323</v>
      </c>
      <c r="R22" s="420">
        <v>2926320</v>
      </c>
      <c r="S22" s="422">
        <v>105448194</v>
      </c>
      <c r="T22" s="423"/>
      <c r="U22" s="423"/>
    </row>
    <row r="23" spans="2:21" s="263" customFormat="1" ht="24" customHeight="1">
      <c r="B23" s="349"/>
      <c r="C23" s="350" t="s">
        <v>419</v>
      </c>
      <c r="D23" s="732" t="s">
        <v>436</v>
      </c>
      <c r="E23" s="732"/>
      <c r="F23" s="733"/>
      <c r="G23" s="420">
        <v>11078884</v>
      </c>
      <c r="H23" s="420">
        <v>7110022</v>
      </c>
      <c r="I23" s="420">
        <v>4272528</v>
      </c>
      <c r="J23" s="420">
        <v>4792222</v>
      </c>
      <c r="K23" s="420">
        <v>2160053</v>
      </c>
      <c r="L23" s="421">
        <v>261196</v>
      </c>
      <c r="M23" s="420">
        <v>0</v>
      </c>
      <c r="N23" s="420">
        <v>2448153</v>
      </c>
      <c r="O23" s="420">
        <v>2844702</v>
      </c>
      <c r="P23" s="420"/>
      <c r="Q23" s="420">
        <v>3507691</v>
      </c>
      <c r="R23" s="420">
        <v>480215</v>
      </c>
      <c r="S23" s="422">
        <v>38955666</v>
      </c>
      <c r="T23" s="423"/>
      <c r="U23" s="423"/>
    </row>
    <row r="24" spans="2:21" s="263" customFormat="1" ht="24" customHeight="1">
      <c r="B24" s="349"/>
      <c r="C24" s="350" t="s">
        <v>413</v>
      </c>
      <c r="D24" s="732" t="s">
        <v>437</v>
      </c>
      <c r="E24" s="732"/>
      <c r="F24" s="733"/>
      <c r="G24" s="420">
        <v>19476938</v>
      </c>
      <c r="H24" s="420">
        <v>15201673</v>
      </c>
      <c r="I24" s="420">
        <v>13219541</v>
      </c>
      <c r="J24" s="420">
        <v>5420906</v>
      </c>
      <c r="K24" s="420">
        <v>3523507</v>
      </c>
      <c r="L24" s="421">
        <v>1207041</v>
      </c>
      <c r="M24" s="420">
        <v>0</v>
      </c>
      <c r="N24" s="420">
        <v>1049424</v>
      </c>
      <c r="O24" s="420">
        <v>2645761</v>
      </c>
      <c r="P24" s="420"/>
      <c r="Q24" s="420">
        <v>2301632</v>
      </c>
      <c r="R24" s="420">
        <v>2446105</v>
      </c>
      <c r="S24" s="422">
        <v>66492528</v>
      </c>
      <c r="T24" s="423"/>
      <c r="U24" s="423"/>
    </row>
    <row r="25" spans="2:21" s="263" customFormat="1" ht="24" customHeight="1">
      <c r="B25" s="228" t="s">
        <v>438</v>
      </c>
      <c r="C25" s="732" t="s">
        <v>439</v>
      </c>
      <c r="D25" s="732"/>
      <c r="E25" s="732"/>
      <c r="F25" s="733"/>
      <c r="G25" s="644">
        <v>-6029451</v>
      </c>
      <c r="H25" s="596">
        <v>-6833967</v>
      </c>
      <c r="I25" s="596">
        <v>2167163</v>
      </c>
      <c r="J25" s="596">
        <v>-2343985</v>
      </c>
      <c r="K25" s="420">
        <v>912037</v>
      </c>
      <c r="L25" s="421">
        <v>615978</v>
      </c>
      <c r="M25" s="596">
        <v>0</v>
      </c>
      <c r="N25" s="596">
        <v>-1063789</v>
      </c>
      <c r="O25" s="596">
        <v>-1537323</v>
      </c>
      <c r="P25" s="596">
        <v>0</v>
      </c>
      <c r="Q25" s="596">
        <v>5024117</v>
      </c>
      <c r="R25" s="596">
        <v>1805861</v>
      </c>
      <c r="S25" s="598">
        <v>-7283359</v>
      </c>
      <c r="T25" s="423"/>
      <c r="U25" s="423"/>
    </row>
    <row r="26" spans="2:21" s="263" customFormat="1" ht="24" customHeight="1">
      <c r="B26" s="349"/>
      <c r="C26" s="350" t="s">
        <v>419</v>
      </c>
      <c r="D26" s="732" t="s">
        <v>440</v>
      </c>
      <c r="E26" s="732"/>
      <c r="F26" s="733"/>
      <c r="G26" s="596">
        <v>1868522</v>
      </c>
      <c r="H26" s="596">
        <v>1652710</v>
      </c>
      <c r="I26" s="596">
        <v>1452011</v>
      </c>
      <c r="J26" s="596">
        <v>697133</v>
      </c>
      <c r="K26" s="420">
        <v>1369785</v>
      </c>
      <c r="L26" s="421">
        <v>894734</v>
      </c>
      <c r="M26" s="596">
        <v>0</v>
      </c>
      <c r="N26" s="596">
        <v>713304</v>
      </c>
      <c r="O26" s="596">
        <v>745883</v>
      </c>
      <c r="P26" s="596"/>
      <c r="Q26" s="596">
        <v>860405</v>
      </c>
      <c r="R26" s="596">
        <v>3107998</v>
      </c>
      <c r="S26" s="598">
        <v>13362485</v>
      </c>
      <c r="T26" s="423"/>
      <c r="U26" s="423"/>
    </row>
    <row r="27" spans="2:21" s="263" customFormat="1" ht="24" customHeight="1">
      <c r="B27" s="349"/>
      <c r="C27" s="350" t="s">
        <v>413</v>
      </c>
      <c r="D27" s="732" t="s">
        <v>441</v>
      </c>
      <c r="E27" s="732"/>
      <c r="F27" s="733"/>
      <c r="G27" s="644">
        <v>-7897973</v>
      </c>
      <c r="H27" s="596">
        <v>-8486677</v>
      </c>
      <c r="I27" s="596">
        <v>715152</v>
      </c>
      <c r="J27" s="596">
        <v>-3041118</v>
      </c>
      <c r="K27" s="596">
        <v>-457748</v>
      </c>
      <c r="L27" s="597">
        <v>-278756</v>
      </c>
      <c r="M27" s="596">
        <v>0</v>
      </c>
      <c r="N27" s="596">
        <v>-1777093</v>
      </c>
      <c r="O27" s="596">
        <v>-2283206</v>
      </c>
      <c r="P27" s="596">
        <v>0</v>
      </c>
      <c r="Q27" s="596">
        <v>4163712</v>
      </c>
      <c r="R27" s="596">
        <v>-1302137</v>
      </c>
      <c r="S27" s="598">
        <v>-20645844</v>
      </c>
      <c r="T27" s="423"/>
      <c r="U27" s="423"/>
    </row>
    <row r="28" spans="2:21" s="263" customFormat="1" ht="24" customHeight="1">
      <c r="B28" s="349"/>
      <c r="C28" s="351"/>
      <c r="D28" s="350" t="s">
        <v>442</v>
      </c>
      <c r="E28" s="732" t="s">
        <v>443</v>
      </c>
      <c r="F28" s="733"/>
      <c r="G28" s="596">
        <v>0</v>
      </c>
      <c r="H28" s="596">
        <v>22000</v>
      </c>
      <c r="I28" s="596">
        <v>1281300</v>
      </c>
      <c r="J28" s="596">
        <v>2292</v>
      </c>
      <c r="K28" s="596">
        <v>0</v>
      </c>
      <c r="L28" s="597">
        <v>147818</v>
      </c>
      <c r="M28" s="596">
        <v>0</v>
      </c>
      <c r="N28" s="596">
        <v>0</v>
      </c>
      <c r="O28" s="596">
        <v>17000</v>
      </c>
      <c r="P28" s="596"/>
      <c r="Q28" s="596">
        <v>2330041</v>
      </c>
      <c r="R28" s="596">
        <v>0</v>
      </c>
      <c r="S28" s="598">
        <v>3800451</v>
      </c>
      <c r="T28" s="423"/>
      <c r="U28" s="423"/>
    </row>
    <row r="29" spans="2:21" s="263" customFormat="1" ht="24" customHeight="1">
      <c r="B29" s="349"/>
      <c r="C29" s="426"/>
      <c r="D29" s="350" t="s">
        <v>444</v>
      </c>
      <c r="E29" s="427" t="s">
        <v>261</v>
      </c>
      <c r="F29" s="426"/>
      <c r="G29" s="644">
        <v>-7897973</v>
      </c>
      <c r="H29" s="596">
        <v>-8508677</v>
      </c>
      <c r="I29" s="596">
        <v>-566148</v>
      </c>
      <c r="J29" s="596">
        <v>-3043410</v>
      </c>
      <c r="K29" s="596">
        <v>-457748</v>
      </c>
      <c r="L29" s="597">
        <v>-426574</v>
      </c>
      <c r="M29" s="596">
        <v>0</v>
      </c>
      <c r="N29" s="596">
        <v>-1777093</v>
      </c>
      <c r="O29" s="596">
        <v>-2300206</v>
      </c>
      <c r="P29" s="596"/>
      <c r="Q29" s="596">
        <v>1833671</v>
      </c>
      <c r="R29" s="596">
        <v>-1302137</v>
      </c>
      <c r="S29" s="598">
        <v>-24446295</v>
      </c>
      <c r="T29" s="423"/>
      <c r="U29" s="423"/>
    </row>
    <row r="30" spans="2:21" s="263" customFormat="1" ht="24" customHeight="1">
      <c r="B30" s="349"/>
      <c r="C30" s="426"/>
      <c r="D30" s="426"/>
      <c r="E30" s="428" t="s">
        <v>445</v>
      </c>
      <c r="F30" s="426"/>
      <c r="G30" s="420"/>
      <c r="H30" s="420"/>
      <c r="I30" s="420"/>
      <c r="J30" s="420"/>
      <c r="K30" s="420"/>
      <c r="L30" s="421"/>
      <c r="M30" s="420"/>
      <c r="N30" s="420"/>
      <c r="O30" s="420"/>
      <c r="P30" s="420"/>
      <c r="Q30" s="420"/>
      <c r="R30" s="420"/>
      <c r="S30" s="422"/>
      <c r="T30" s="423"/>
      <c r="U30" s="423"/>
    </row>
    <row r="31" spans="2:21" s="263" customFormat="1" ht="24" customHeight="1">
      <c r="B31" s="736" t="s">
        <v>164</v>
      </c>
      <c r="C31" s="737"/>
      <c r="D31" s="737"/>
      <c r="E31" s="737"/>
      <c r="F31" s="740"/>
      <c r="G31" s="420">
        <v>24526371</v>
      </c>
      <c r="H31" s="420">
        <v>15477728</v>
      </c>
      <c r="I31" s="420">
        <v>19659232</v>
      </c>
      <c r="J31" s="420">
        <v>7869143</v>
      </c>
      <c r="K31" s="420">
        <v>6595597</v>
      </c>
      <c r="L31" s="421">
        <v>2084215</v>
      </c>
      <c r="M31" s="420">
        <v>0</v>
      </c>
      <c r="N31" s="420">
        <v>2433788</v>
      </c>
      <c r="O31" s="420">
        <v>3953140</v>
      </c>
      <c r="P31" s="420">
        <v>0</v>
      </c>
      <c r="Q31" s="420">
        <v>10833440</v>
      </c>
      <c r="R31" s="420">
        <v>4732181</v>
      </c>
      <c r="S31" s="422">
        <v>98164835</v>
      </c>
      <c r="T31" s="423"/>
      <c r="U31" s="423"/>
    </row>
    <row r="32" spans="2:21" s="263" customFormat="1" ht="24" customHeight="1">
      <c r="B32" s="736" t="s">
        <v>165</v>
      </c>
      <c r="C32" s="737"/>
      <c r="D32" s="737"/>
      <c r="E32" s="737"/>
      <c r="F32" s="740"/>
      <c r="G32" s="420">
        <v>26280169</v>
      </c>
      <c r="H32" s="420">
        <v>17869871</v>
      </c>
      <c r="I32" s="420">
        <v>21764633</v>
      </c>
      <c r="J32" s="420">
        <v>21864889</v>
      </c>
      <c r="K32" s="420">
        <v>6840197</v>
      </c>
      <c r="L32" s="421">
        <v>2182822</v>
      </c>
      <c r="M32" s="420">
        <v>0</v>
      </c>
      <c r="N32" s="420">
        <v>2831726</v>
      </c>
      <c r="O32" s="420">
        <v>4678223</v>
      </c>
      <c r="P32" s="420">
        <v>0</v>
      </c>
      <c r="Q32" s="420">
        <v>11745193</v>
      </c>
      <c r="R32" s="420">
        <v>5182977</v>
      </c>
      <c r="S32" s="422">
        <v>121240700</v>
      </c>
      <c r="T32" s="423"/>
      <c r="U32" s="423"/>
    </row>
    <row r="33" spans="2:21" ht="24" customHeight="1" thickBot="1">
      <c r="B33" s="742" t="s">
        <v>446</v>
      </c>
      <c r="C33" s="743"/>
      <c r="D33" s="743"/>
      <c r="E33" s="743"/>
      <c r="F33" s="744"/>
      <c r="G33" s="327">
        <v>0</v>
      </c>
      <c r="H33" s="327">
        <v>443985</v>
      </c>
      <c r="I33" s="327">
        <v>0</v>
      </c>
      <c r="J33" s="327">
        <v>0</v>
      </c>
      <c r="K33" s="327">
        <v>0</v>
      </c>
      <c r="L33" s="328">
        <v>0</v>
      </c>
      <c r="M33" s="327">
        <v>0</v>
      </c>
      <c r="N33" s="327">
        <v>0</v>
      </c>
      <c r="O33" s="327">
        <v>0</v>
      </c>
      <c r="P33" s="327">
        <v>0</v>
      </c>
      <c r="Q33" s="327">
        <v>0</v>
      </c>
      <c r="R33" s="327">
        <v>0</v>
      </c>
      <c r="S33" s="429">
        <v>443985</v>
      </c>
      <c r="T33" s="133"/>
      <c r="U33" s="133"/>
    </row>
    <row r="34" ht="24" customHeight="1"/>
    <row r="35" ht="24" customHeight="1"/>
    <row r="36" ht="24" customHeight="1"/>
    <row r="37" ht="24" customHeight="1"/>
    <row r="38" ht="24" customHeight="1"/>
  </sheetData>
  <mergeCells count="27">
    <mergeCell ref="B32:F32"/>
    <mergeCell ref="B33:F33"/>
    <mergeCell ref="D19:F19"/>
    <mergeCell ref="D20:F20"/>
    <mergeCell ref="D24:F24"/>
    <mergeCell ref="C25:F25"/>
    <mergeCell ref="D26:F26"/>
    <mergeCell ref="D27:F27"/>
    <mergeCell ref="E28:F28"/>
    <mergeCell ref="C5:F5"/>
    <mergeCell ref="B21:F21"/>
    <mergeCell ref="C22:F22"/>
    <mergeCell ref="B31:F31"/>
    <mergeCell ref="D6:F6"/>
    <mergeCell ref="D7:F7"/>
    <mergeCell ref="D8:F8"/>
    <mergeCell ref="C9:F9"/>
    <mergeCell ref="B15:F15"/>
    <mergeCell ref="D10:F10"/>
    <mergeCell ref="D11:F11"/>
    <mergeCell ref="D12:F12"/>
    <mergeCell ref="D13:F13"/>
    <mergeCell ref="D23:F23"/>
    <mergeCell ref="C14:F14"/>
    <mergeCell ref="C16:F16"/>
    <mergeCell ref="C17:F17"/>
    <mergeCell ref="D18:F18"/>
  </mergeCells>
  <printOptions/>
  <pageMargins left="0.78" right="0.78" top="1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I151"/>
  <sheetViews>
    <sheetView view="pageBreakPreview" zoomScaleSheetLayoutView="100" workbookViewId="0" topLeftCell="A1">
      <pane xSplit="7" ySplit="5" topLeftCell="BE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14.25"/>
  <cols>
    <col min="1" max="1" width="2.09765625" style="69" customWidth="1"/>
    <col min="2" max="2" width="3.09765625" style="69" customWidth="1"/>
    <col min="3" max="3" width="2.09765625" style="69" customWidth="1"/>
    <col min="4" max="4" width="1.390625" style="69" customWidth="1"/>
    <col min="5" max="5" width="13.69921875" style="69" customWidth="1"/>
    <col min="6" max="6" width="2.09765625" style="69" customWidth="1"/>
    <col min="7" max="7" width="4.8984375" style="103" customWidth="1"/>
    <col min="8" max="9" width="12.59765625" style="69" customWidth="1"/>
    <col min="10" max="10" width="10.09765625" style="69" customWidth="1"/>
    <col min="11" max="11" width="11.69921875" style="69" customWidth="1"/>
    <col min="12" max="12" width="11.59765625" style="69" customWidth="1"/>
    <col min="13" max="13" width="10.59765625" style="69" customWidth="1"/>
    <col min="14" max="15" width="11.59765625" style="69" customWidth="1"/>
    <col min="16" max="16" width="7.69921875" style="69" customWidth="1"/>
    <col min="17" max="18" width="10.8984375" style="69" customWidth="1"/>
    <col min="19" max="21" width="10.69921875" style="69" customWidth="1"/>
    <col min="22" max="22" width="9.69921875" style="69" customWidth="1"/>
    <col min="23" max="23" width="3.09765625" style="69" customWidth="1"/>
    <col min="24" max="24" width="2.09765625" style="69" customWidth="1"/>
    <col min="25" max="25" width="1.390625" style="69" customWidth="1"/>
    <col min="26" max="26" width="13.69921875" style="69" customWidth="1"/>
    <col min="27" max="27" width="2.09765625" style="69" customWidth="1"/>
    <col min="28" max="28" width="4.8984375" style="103" customWidth="1"/>
    <col min="29" max="30" width="11.19921875" style="69" customWidth="1"/>
    <col min="31" max="31" width="8.59765625" style="69" customWidth="1"/>
    <col min="32" max="33" width="11.19921875" style="69" customWidth="1"/>
    <col min="34" max="34" width="9.3984375" style="661" customWidth="1"/>
    <col min="35" max="36" width="10.69921875" style="69" hidden="1" customWidth="1"/>
    <col min="37" max="37" width="10.19921875" style="69" hidden="1" customWidth="1"/>
    <col min="38" max="39" width="11.59765625" style="69" customWidth="1"/>
    <col min="40" max="40" width="7.8984375" style="69" customWidth="1"/>
    <col min="41" max="41" width="11.59765625" style="69" customWidth="1"/>
    <col min="42" max="42" width="12.19921875" style="69" customWidth="1"/>
    <col min="43" max="43" width="8.8984375" style="69" customWidth="1"/>
    <col min="44" max="45" width="11.59765625" style="69" customWidth="1"/>
    <col min="46" max="46" width="9.69921875" style="69" customWidth="1"/>
    <col min="47" max="47" width="3.09765625" style="69" customWidth="1"/>
    <col min="48" max="48" width="2.09765625" style="69" customWidth="1"/>
    <col min="49" max="49" width="1.390625" style="69" customWidth="1"/>
    <col min="50" max="50" width="13.69921875" style="69" customWidth="1"/>
    <col min="51" max="51" width="2.09765625" style="69" customWidth="1"/>
    <col min="52" max="52" width="4.8984375" style="103" customWidth="1"/>
    <col min="53" max="54" width="11.09765625" style="69" customWidth="1"/>
    <col min="55" max="55" width="8.19921875" style="69" customWidth="1"/>
    <col min="56" max="56" width="11.69921875" style="69" customWidth="1"/>
    <col min="57" max="57" width="11.8984375" style="69" customWidth="1"/>
    <col min="58" max="58" width="10.3984375" style="69" customWidth="1"/>
    <col min="59" max="60" width="12.59765625" style="69" customWidth="1"/>
    <col min="61" max="61" width="9.5" style="69" customWidth="1"/>
    <col min="62" max="16384" width="11" style="69" customWidth="1"/>
  </cols>
  <sheetData>
    <row r="1" spans="1:52" ht="17.25" customHeight="1">
      <c r="A1" s="288"/>
      <c r="B1" s="270" t="s">
        <v>111</v>
      </c>
      <c r="C1" s="114"/>
      <c r="D1" s="114"/>
      <c r="E1" s="114"/>
      <c r="F1" s="114"/>
      <c r="G1" s="118"/>
      <c r="W1" s="114" t="s">
        <v>111</v>
      </c>
      <c r="X1" s="114"/>
      <c r="Y1" s="114"/>
      <c r="Z1" s="114"/>
      <c r="AA1" s="114"/>
      <c r="AB1" s="118"/>
      <c r="AU1" s="114" t="s">
        <v>111</v>
      </c>
      <c r="AV1" s="114"/>
      <c r="AW1" s="114"/>
      <c r="AX1" s="114"/>
      <c r="AY1" s="114"/>
      <c r="AZ1" s="118"/>
    </row>
    <row r="2" spans="2:61" ht="15" customHeight="1" thickBot="1">
      <c r="B2" s="113"/>
      <c r="C2" s="113"/>
      <c r="D2" s="113"/>
      <c r="E2" s="113"/>
      <c r="F2" s="113"/>
      <c r="G2" s="120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98" t="s">
        <v>333</v>
      </c>
      <c r="W2" s="113"/>
      <c r="X2" s="113"/>
      <c r="Y2" s="113"/>
      <c r="Z2" s="113"/>
      <c r="AA2" s="113"/>
      <c r="AB2" s="120"/>
      <c r="AC2" s="87"/>
      <c r="AD2" s="87"/>
      <c r="AE2" s="87"/>
      <c r="AF2" s="87"/>
      <c r="AG2" s="87"/>
      <c r="AH2" s="662"/>
      <c r="AI2" s="87"/>
      <c r="AJ2" s="87"/>
      <c r="AK2" s="87"/>
      <c r="AL2" s="87"/>
      <c r="AM2" s="87"/>
      <c r="AN2" s="87"/>
      <c r="AO2" s="87"/>
      <c r="AP2" s="87"/>
      <c r="AR2" s="87"/>
      <c r="AS2" s="87"/>
      <c r="AT2" s="98" t="s">
        <v>333</v>
      </c>
      <c r="AU2" s="113"/>
      <c r="AV2" s="113"/>
      <c r="AW2" s="113"/>
      <c r="AX2" s="113"/>
      <c r="AY2" s="113"/>
      <c r="AZ2" s="120"/>
      <c r="BA2" s="87"/>
      <c r="BB2" s="87"/>
      <c r="BC2" s="87"/>
      <c r="BD2" s="87"/>
      <c r="BE2" s="87"/>
      <c r="BF2" s="87"/>
      <c r="BG2" s="87"/>
      <c r="BH2" s="87"/>
      <c r="BI2" s="98" t="s">
        <v>333</v>
      </c>
    </row>
    <row r="3" spans="1:61" ht="18" customHeight="1">
      <c r="A3" s="324"/>
      <c r="B3" s="391" t="s">
        <v>159</v>
      </c>
      <c r="C3" s="392"/>
      <c r="D3" s="392"/>
      <c r="E3" s="392"/>
      <c r="F3" s="392"/>
      <c r="G3" s="393" t="s">
        <v>334</v>
      </c>
      <c r="H3" s="394"/>
      <c r="I3" s="395"/>
      <c r="J3" s="395"/>
      <c r="K3" s="395" t="s">
        <v>335</v>
      </c>
      <c r="L3" s="395"/>
      <c r="M3" s="395"/>
      <c r="N3" s="395"/>
      <c r="O3" s="395"/>
      <c r="P3" s="395"/>
      <c r="Q3" s="395"/>
      <c r="R3" s="395"/>
      <c r="S3" s="395" t="s">
        <v>336</v>
      </c>
      <c r="T3" s="395"/>
      <c r="U3" s="395"/>
      <c r="V3" s="397"/>
      <c r="W3" s="391" t="s">
        <v>159</v>
      </c>
      <c r="X3" s="392"/>
      <c r="Y3" s="392"/>
      <c r="Z3" s="392"/>
      <c r="AA3" s="392"/>
      <c r="AB3" s="396" t="s">
        <v>334</v>
      </c>
      <c r="AC3" s="395"/>
      <c r="AD3" s="395"/>
      <c r="AE3" s="395"/>
      <c r="AF3" s="395" t="s">
        <v>335</v>
      </c>
      <c r="AG3" s="395"/>
      <c r="AH3" s="663"/>
      <c r="AI3" s="395"/>
      <c r="AJ3" s="395"/>
      <c r="AK3" s="395"/>
      <c r="AL3" s="395"/>
      <c r="AM3" s="395"/>
      <c r="AN3" s="395" t="s">
        <v>336</v>
      </c>
      <c r="AO3" s="395"/>
      <c r="AP3" s="395"/>
      <c r="AQ3" s="395"/>
      <c r="AR3" s="394"/>
      <c r="AS3" s="395"/>
      <c r="AT3" s="397"/>
      <c r="AU3" s="391" t="s">
        <v>159</v>
      </c>
      <c r="AV3" s="392"/>
      <c r="AW3" s="392"/>
      <c r="AX3" s="392"/>
      <c r="AY3" s="392"/>
      <c r="AZ3" s="396" t="s">
        <v>334</v>
      </c>
      <c r="BA3" s="395"/>
      <c r="BB3" s="395" t="s">
        <v>335</v>
      </c>
      <c r="BC3" s="395"/>
      <c r="BD3" s="395"/>
      <c r="BE3" s="395"/>
      <c r="BF3" s="395" t="s">
        <v>336</v>
      </c>
      <c r="BG3" s="395"/>
      <c r="BH3" s="395"/>
      <c r="BI3" s="397"/>
    </row>
    <row r="4" spans="2:61" ht="18" customHeight="1">
      <c r="B4" s="398"/>
      <c r="C4" s="116"/>
      <c r="D4" s="116"/>
      <c r="E4" s="116"/>
      <c r="F4" s="125"/>
      <c r="G4" s="126" t="s">
        <v>337</v>
      </c>
      <c r="H4" s="108" t="s">
        <v>338</v>
      </c>
      <c r="I4" s="109"/>
      <c r="J4" s="109"/>
      <c r="K4" s="108" t="s">
        <v>339</v>
      </c>
      <c r="L4" s="109"/>
      <c r="M4" s="122"/>
      <c r="N4" s="560" t="s">
        <v>340</v>
      </c>
      <c r="O4" s="109"/>
      <c r="P4" s="109"/>
      <c r="Q4" s="108" t="s">
        <v>341</v>
      </c>
      <c r="R4" s="109"/>
      <c r="S4" s="109"/>
      <c r="T4" s="108" t="s">
        <v>162</v>
      </c>
      <c r="U4" s="109"/>
      <c r="V4" s="399"/>
      <c r="W4" s="398"/>
      <c r="X4" s="116"/>
      <c r="Y4" s="116"/>
      <c r="Z4" s="116"/>
      <c r="AA4" s="125"/>
      <c r="AB4" s="126" t="s">
        <v>337</v>
      </c>
      <c r="AC4" s="108" t="s">
        <v>290</v>
      </c>
      <c r="AD4" s="109"/>
      <c r="AE4" s="109"/>
      <c r="AF4" s="108" t="s">
        <v>291</v>
      </c>
      <c r="AG4" s="109"/>
      <c r="AH4" s="664"/>
      <c r="AI4" s="560" t="s">
        <v>292</v>
      </c>
      <c r="AJ4" s="109"/>
      <c r="AK4" s="109"/>
      <c r="AL4" s="108" t="s">
        <v>293</v>
      </c>
      <c r="AM4" s="109"/>
      <c r="AN4" s="109"/>
      <c r="AO4" s="108" t="s">
        <v>321</v>
      </c>
      <c r="AP4" s="109"/>
      <c r="AQ4" s="109"/>
      <c r="AR4" s="108" t="s">
        <v>322</v>
      </c>
      <c r="AS4" s="109"/>
      <c r="AT4" s="399"/>
      <c r="AU4" s="398"/>
      <c r="AV4" s="116"/>
      <c r="AW4" s="116"/>
      <c r="AX4" s="116"/>
      <c r="AY4" s="125"/>
      <c r="AZ4" s="126" t="s">
        <v>337</v>
      </c>
      <c r="BA4" s="108" t="s">
        <v>294</v>
      </c>
      <c r="BB4" s="109"/>
      <c r="BC4" s="122"/>
      <c r="BD4" s="560" t="s">
        <v>233</v>
      </c>
      <c r="BE4" s="109"/>
      <c r="BF4" s="122"/>
      <c r="BG4" s="110" t="s">
        <v>342</v>
      </c>
      <c r="BH4" s="109"/>
      <c r="BI4" s="399"/>
    </row>
    <row r="5" spans="2:61" ht="18" customHeight="1">
      <c r="B5" s="400" t="s">
        <v>343</v>
      </c>
      <c r="C5" s="107"/>
      <c r="D5" s="107"/>
      <c r="E5" s="107"/>
      <c r="F5" s="107"/>
      <c r="G5" s="119" t="s">
        <v>344</v>
      </c>
      <c r="H5" s="111">
        <v>18</v>
      </c>
      <c r="I5" s="111">
        <v>19</v>
      </c>
      <c r="J5" s="112" t="s">
        <v>35</v>
      </c>
      <c r="K5" s="111">
        <v>18</v>
      </c>
      <c r="L5" s="111">
        <v>19</v>
      </c>
      <c r="M5" s="112" t="s">
        <v>35</v>
      </c>
      <c r="N5" s="111">
        <v>18</v>
      </c>
      <c r="O5" s="111">
        <v>19</v>
      </c>
      <c r="P5" s="112" t="s">
        <v>35</v>
      </c>
      <c r="Q5" s="111">
        <v>18</v>
      </c>
      <c r="R5" s="111">
        <v>19</v>
      </c>
      <c r="S5" s="112" t="s">
        <v>35</v>
      </c>
      <c r="T5" s="111">
        <v>18</v>
      </c>
      <c r="U5" s="111">
        <v>19</v>
      </c>
      <c r="V5" s="401" t="s">
        <v>35</v>
      </c>
      <c r="W5" s="400" t="s">
        <v>345</v>
      </c>
      <c r="X5" s="107"/>
      <c r="Y5" s="107"/>
      <c r="Z5" s="107"/>
      <c r="AA5" s="107"/>
      <c r="AB5" s="119" t="s">
        <v>344</v>
      </c>
      <c r="AC5" s="111">
        <v>18</v>
      </c>
      <c r="AD5" s="111">
        <v>19</v>
      </c>
      <c r="AE5" s="112" t="s">
        <v>35</v>
      </c>
      <c r="AF5" s="111">
        <v>18</v>
      </c>
      <c r="AG5" s="111">
        <v>19</v>
      </c>
      <c r="AH5" s="665" t="s">
        <v>35</v>
      </c>
      <c r="AI5" s="111">
        <v>18</v>
      </c>
      <c r="AJ5" s="111">
        <v>19</v>
      </c>
      <c r="AK5" s="112" t="s">
        <v>35</v>
      </c>
      <c r="AL5" s="111">
        <v>18</v>
      </c>
      <c r="AM5" s="111">
        <v>19</v>
      </c>
      <c r="AN5" s="112" t="s">
        <v>35</v>
      </c>
      <c r="AO5" s="111">
        <v>18</v>
      </c>
      <c r="AP5" s="111">
        <v>19</v>
      </c>
      <c r="AQ5" s="646" t="s">
        <v>35</v>
      </c>
      <c r="AR5" s="111">
        <v>18</v>
      </c>
      <c r="AS5" s="111">
        <v>19</v>
      </c>
      <c r="AT5" s="401" t="s">
        <v>35</v>
      </c>
      <c r="AU5" s="400" t="s">
        <v>345</v>
      </c>
      <c r="AV5" s="107"/>
      <c r="AW5" s="107"/>
      <c r="AX5" s="107"/>
      <c r="AY5" s="107"/>
      <c r="AZ5" s="119" t="s">
        <v>344</v>
      </c>
      <c r="BA5" s="111">
        <v>18</v>
      </c>
      <c r="BB5" s="111">
        <v>19</v>
      </c>
      <c r="BC5" s="112" t="s">
        <v>35</v>
      </c>
      <c r="BD5" s="111">
        <v>18</v>
      </c>
      <c r="BE5" s="111">
        <v>19</v>
      </c>
      <c r="BF5" s="112" t="s">
        <v>35</v>
      </c>
      <c r="BG5" s="111">
        <v>18</v>
      </c>
      <c r="BH5" s="111">
        <v>19</v>
      </c>
      <c r="BI5" s="401" t="s">
        <v>35</v>
      </c>
    </row>
    <row r="6" spans="2:61" s="356" customFormat="1" ht="18.75" customHeight="1">
      <c r="B6" s="398" t="s">
        <v>346</v>
      </c>
      <c r="C6" s="753" t="s">
        <v>347</v>
      </c>
      <c r="D6" s="753"/>
      <c r="E6" s="753"/>
      <c r="F6" s="753"/>
      <c r="G6" s="117" t="s">
        <v>348</v>
      </c>
      <c r="H6" s="376">
        <v>9504254</v>
      </c>
      <c r="I6" s="376">
        <v>9744382</v>
      </c>
      <c r="J6" s="584">
        <v>2.5</v>
      </c>
      <c r="K6" s="376">
        <v>8641268</v>
      </c>
      <c r="L6" s="376">
        <v>7991117</v>
      </c>
      <c r="M6" s="589">
        <v>-7.5</v>
      </c>
      <c r="N6" s="376">
        <v>11519421</v>
      </c>
      <c r="O6" s="376">
        <v>11284521</v>
      </c>
      <c r="P6" s="584">
        <v>-2</v>
      </c>
      <c r="Q6" s="376">
        <v>7547718</v>
      </c>
      <c r="R6" s="376">
        <v>8428758</v>
      </c>
      <c r="S6" s="377">
        <v>11.7</v>
      </c>
      <c r="T6" s="376">
        <v>2579373</v>
      </c>
      <c r="U6" s="376">
        <v>2762404</v>
      </c>
      <c r="V6" s="592">
        <v>7.1</v>
      </c>
      <c r="W6" s="398" t="s">
        <v>346</v>
      </c>
      <c r="X6" s="753" t="s">
        <v>347</v>
      </c>
      <c r="Y6" s="753"/>
      <c r="Z6" s="753"/>
      <c r="AA6" s="753"/>
      <c r="AB6" s="117" t="s">
        <v>348</v>
      </c>
      <c r="AC6" s="376">
        <v>652557</v>
      </c>
      <c r="AD6" s="376">
        <v>447965</v>
      </c>
      <c r="AE6" s="584">
        <v>-31.4</v>
      </c>
      <c r="AF6" s="583">
        <v>758966</v>
      </c>
      <c r="AG6" s="583">
        <v>806138</v>
      </c>
      <c r="AH6" s="589">
        <v>6.2</v>
      </c>
      <c r="AI6" s="376">
        <v>0</v>
      </c>
      <c r="AJ6" s="376">
        <v>0</v>
      </c>
      <c r="AK6" s="386" t="s">
        <v>626</v>
      </c>
      <c r="AL6" s="376">
        <v>3435702</v>
      </c>
      <c r="AM6" s="376">
        <v>3299437</v>
      </c>
      <c r="AN6" s="584">
        <v>-4</v>
      </c>
      <c r="AO6" s="376">
        <v>1356651</v>
      </c>
      <c r="AP6" s="376">
        <v>1151030</v>
      </c>
      <c r="AQ6" s="584">
        <v>-15.2</v>
      </c>
      <c r="AR6" s="376">
        <v>1912839</v>
      </c>
      <c r="AS6" s="376">
        <v>1747986</v>
      </c>
      <c r="AT6" s="592">
        <v>-8.6</v>
      </c>
      <c r="AU6" s="398" t="s">
        <v>346</v>
      </c>
      <c r="AV6" s="753" t="s">
        <v>347</v>
      </c>
      <c r="AW6" s="753"/>
      <c r="AX6" s="753"/>
      <c r="AY6" s="753"/>
      <c r="AZ6" s="413" t="s">
        <v>348</v>
      </c>
      <c r="BA6" s="583">
        <v>7941082</v>
      </c>
      <c r="BB6" s="583">
        <v>7801292</v>
      </c>
      <c r="BC6" s="589">
        <v>-1.8</v>
      </c>
      <c r="BD6" s="376">
        <v>2730366</v>
      </c>
      <c r="BE6" s="376">
        <v>2653223</v>
      </c>
      <c r="BF6" s="589">
        <v>-2.8</v>
      </c>
      <c r="BG6" s="379">
        <v>58580197</v>
      </c>
      <c r="BH6" s="379">
        <v>58118253</v>
      </c>
      <c r="BI6" s="592">
        <v>-0.8</v>
      </c>
    </row>
    <row r="7" spans="2:61" s="356" customFormat="1" ht="18.75" customHeight="1">
      <c r="B7" s="403"/>
      <c r="C7" s="117" t="s">
        <v>349</v>
      </c>
      <c r="D7" s="755" t="s">
        <v>350</v>
      </c>
      <c r="E7" s="755"/>
      <c r="F7" s="755"/>
      <c r="G7" s="767"/>
      <c r="H7" s="325">
        <v>9097416</v>
      </c>
      <c r="I7" s="325">
        <v>9323473</v>
      </c>
      <c r="J7" s="584">
        <v>2.5</v>
      </c>
      <c r="K7" s="325">
        <v>8205761</v>
      </c>
      <c r="L7" s="325">
        <v>7623191</v>
      </c>
      <c r="M7" s="589">
        <v>-7.1</v>
      </c>
      <c r="N7" s="325">
        <v>11191405</v>
      </c>
      <c r="O7" s="325">
        <v>10954826</v>
      </c>
      <c r="P7" s="584">
        <v>-2.1</v>
      </c>
      <c r="Q7" s="325">
        <v>7221096</v>
      </c>
      <c r="R7" s="325">
        <v>8041235</v>
      </c>
      <c r="S7" s="377">
        <v>11.4</v>
      </c>
      <c r="T7" s="325">
        <v>2303735</v>
      </c>
      <c r="U7" s="325">
        <v>2468792</v>
      </c>
      <c r="V7" s="592">
        <v>7.2</v>
      </c>
      <c r="W7" s="403"/>
      <c r="X7" s="117" t="s">
        <v>349</v>
      </c>
      <c r="Y7" s="755" t="s">
        <v>350</v>
      </c>
      <c r="Z7" s="755"/>
      <c r="AA7" s="755"/>
      <c r="AB7" s="767"/>
      <c r="AC7" s="325">
        <v>489066</v>
      </c>
      <c r="AD7" s="325">
        <v>387219</v>
      </c>
      <c r="AE7" s="584">
        <v>-20.8</v>
      </c>
      <c r="AF7" s="582">
        <v>680688</v>
      </c>
      <c r="AG7" s="582">
        <v>724977</v>
      </c>
      <c r="AH7" s="589">
        <v>6.5</v>
      </c>
      <c r="AI7" s="325">
        <v>0</v>
      </c>
      <c r="AJ7" s="325">
        <v>0</v>
      </c>
      <c r="AK7" s="386" t="s">
        <v>626</v>
      </c>
      <c r="AL7" s="325">
        <v>3156500</v>
      </c>
      <c r="AM7" s="325">
        <v>2996238</v>
      </c>
      <c r="AN7" s="584">
        <v>-5.1</v>
      </c>
      <c r="AO7" s="325">
        <v>1228236</v>
      </c>
      <c r="AP7" s="325">
        <v>1030152</v>
      </c>
      <c r="AQ7" s="584">
        <v>-16.1</v>
      </c>
      <c r="AR7" s="325">
        <v>1813303</v>
      </c>
      <c r="AS7" s="325">
        <v>1650988</v>
      </c>
      <c r="AT7" s="592">
        <v>-9</v>
      </c>
      <c r="AU7" s="403"/>
      <c r="AV7" s="117" t="s">
        <v>349</v>
      </c>
      <c r="AW7" s="755" t="s">
        <v>350</v>
      </c>
      <c r="AX7" s="755"/>
      <c r="AY7" s="755"/>
      <c r="AZ7" s="767"/>
      <c r="BA7" s="582">
        <v>7629754</v>
      </c>
      <c r="BB7" s="582">
        <v>7483859</v>
      </c>
      <c r="BC7" s="589">
        <v>-1.9</v>
      </c>
      <c r="BD7" s="325">
        <v>2579466</v>
      </c>
      <c r="BE7" s="325">
        <v>2405220</v>
      </c>
      <c r="BF7" s="589">
        <v>-6.8</v>
      </c>
      <c r="BG7" s="380">
        <v>55596426</v>
      </c>
      <c r="BH7" s="380">
        <v>55090170</v>
      </c>
      <c r="BI7" s="592">
        <v>-0.9</v>
      </c>
    </row>
    <row r="8" spans="2:61" s="356" customFormat="1" ht="18.75" customHeight="1">
      <c r="B8" s="403"/>
      <c r="C8" s="117" t="s">
        <v>351</v>
      </c>
      <c r="D8" s="755" t="s">
        <v>352</v>
      </c>
      <c r="E8" s="755"/>
      <c r="F8" s="755"/>
      <c r="G8" s="767"/>
      <c r="H8" s="325">
        <v>406838</v>
      </c>
      <c r="I8" s="325">
        <v>420909</v>
      </c>
      <c r="J8" s="584">
        <v>3.5</v>
      </c>
      <c r="K8" s="325">
        <v>435507</v>
      </c>
      <c r="L8" s="325">
        <v>367926</v>
      </c>
      <c r="M8" s="589">
        <v>-15.5</v>
      </c>
      <c r="N8" s="325">
        <v>328016</v>
      </c>
      <c r="O8" s="325">
        <v>329695</v>
      </c>
      <c r="P8" s="584">
        <v>0.5</v>
      </c>
      <c r="Q8" s="325">
        <v>326622</v>
      </c>
      <c r="R8" s="325">
        <v>387523</v>
      </c>
      <c r="S8" s="584">
        <v>18.6</v>
      </c>
      <c r="T8" s="325">
        <v>275638</v>
      </c>
      <c r="U8" s="325">
        <v>293612</v>
      </c>
      <c r="V8" s="404">
        <v>6.5</v>
      </c>
      <c r="W8" s="403"/>
      <c r="X8" s="117" t="s">
        <v>351</v>
      </c>
      <c r="Y8" s="755" t="s">
        <v>352</v>
      </c>
      <c r="Z8" s="755"/>
      <c r="AA8" s="755"/>
      <c r="AB8" s="767"/>
      <c r="AC8" s="325">
        <v>163491</v>
      </c>
      <c r="AD8" s="325">
        <v>60746</v>
      </c>
      <c r="AE8" s="584">
        <v>-62.8</v>
      </c>
      <c r="AF8" s="582">
        <v>78278</v>
      </c>
      <c r="AG8" s="582">
        <v>81161</v>
      </c>
      <c r="AH8" s="589">
        <v>3.7</v>
      </c>
      <c r="AI8" s="325">
        <v>0</v>
      </c>
      <c r="AJ8" s="325">
        <v>0</v>
      </c>
      <c r="AK8" s="386" t="s">
        <v>626</v>
      </c>
      <c r="AL8" s="325">
        <v>279202</v>
      </c>
      <c r="AM8" s="325">
        <v>303199</v>
      </c>
      <c r="AN8" s="584">
        <v>8.6</v>
      </c>
      <c r="AO8" s="325">
        <v>128415</v>
      </c>
      <c r="AP8" s="325">
        <v>120878</v>
      </c>
      <c r="AQ8" s="584">
        <v>-5.9</v>
      </c>
      <c r="AR8" s="325">
        <v>99536</v>
      </c>
      <c r="AS8" s="325">
        <v>96998</v>
      </c>
      <c r="AT8" s="592">
        <v>-2.5</v>
      </c>
      <c r="AU8" s="403"/>
      <c r="AV8" s="117" t="s">
        <v>351</v>
      </c>
      <c r="AW8" s="755" t="s">
        <v>352</v>
      </c>
      <c r="AX8" s="755"/>
      <c r="AY8" s="755"/>
      <c r="AZ8" s="767"/>
      <c r="BA8" s="582">
        <v>311328</v>
      </c>
      <c r="BB8" s="582">
        <v>317433</v>
      </c>
      <c r="BC8" s="589">
        <v>2</v>
      </c>
      <c r="BD8" s="325">
        <v>150900</v>
      </c>
      <c r="BE8" s="325">
        <v>248003</v>
      </c>
      <c r="BF8" s="589">
        <v>64.3</v>
      </c>
      <c r="BG8" s="380">
        <v>2983771</v>
      </c>
      <c r="BH8" s="380">
        <v>3028083</v>
      </c>
      <c r="BI8" s="592">
        <v>1.5</v>
      </c>
    </row>
    <row r="9" spans="2:61" s="356" customFormat="1" ht="18.75" customHeight="1">
      <c r="B9" s="403"/>
      <c r="C9" s="113"/>
      <c r="D9" s="116" t="s">
        <v>353</v>
      </c>
      <c r="E9" s="123"/>
      <c r="F9" s="123"/>
      <c r="G9" s="123"/>
      <c r="H9" s="325">
        <v>80000</v>
      </c>
      <c r="I9" s="325">
        <v>80900</v>
      </c>
      <c r="J9" s="584">
        <v>1.1</v>
      </c>
      <c r="K9" s="325">
        <v>109424</v>
      </c>
      <c r="L9" s="325">
        <v>107866</v>
      </c>
      <c r="M9" s="589">
        <v>-1.4</v>
      </c>
      <c r="N9" s="325">
        <v>44200</v>
      </c>
      <c r="O9" s="325">
        <v>44200</v>
      </c>
      <c r="P9" s="584">
        <v>0</v>
      </c>
      <c r="Q9" s="325">
        <v>150000</v>
      </c>
      <c r="R9" s="325">
        <v>150000</v>
      </c>
      <c r="S9" s="584">
        <v>0</v>
      </c>
      <c r="T9" s="325">
        <v>144503</v>
      </c>
      <c r="U9" s="325">
        <v>161908</v>
      </c>
      <c r="V9" s="404">
        <v>12</v>
      </c>
      <c r="W9" s="403"/>
      <c r="X9" s="113"/>
      <c r="Y9" s="116" t="s">
        <v>353</v>
      </c>
      <c r="Z9" s="123"/>
      <c r="AA9" s="123"/>
      <c r="AB9" s="123"/>
      <c r="AC9" s="325">
        <v>106190</v>
      </c>
      <c r="AD9" s="325">
        <v>16520</v>
      </c>
      <c r="AE9" s="584">
        <v>-84.4</v>
      </c>
      <c r="AF9" s="582">
        <v>39550</v>
      </c>
      <c r="AG9" s="582">
        <v>36639</v>
      </c>
      <c r="AH9" s="589">
        <v>-7.4</v>
      </c>
      <c r="AI9" s="325">
        <v>0</v>
      </c>
      <c r="AJ9" s="325">
        <v>0</v>
      </c>
      <c r="AK9" s="325">
        <v>0</v>
      </c>
      <c r="AL9" s="325">
        <v>178884</v>
      </c>
      <c r="AM9" s="325">
        <v>208821</v>
      </c>
      <c r="AN9" s="584">
        <v>16.7</v>
      </c>
      <c r="AO9" s="325">
        <v>60225</v>
      </c>
      <c r="AP9" s="325">
        <v>58680</v>
      </c>
      <c r="AQ9" s="584">
        <v>-2.6</v>
      </c>
      <c r="AR9" s="325">
        <v>55241</v>
      </c>
      <c r="AS9" s="325">
        <v>56982</v>
      </c>
      <c r="AT9" s="592">
        <v>3.2</v>
      </c>
      <c r="AU9" s="403"/>
      <c r="AV9" s="113"/>
      <c r="AW9" s="116" t="s">
        <v>353</v>
      </c>
      <c r="AX9" s="123"/>
      <c r="AY9" s="123"/>
      <c r="AZ9" s="414"/>
      <c r="BA9" s="582">
        <v>97123</v>
      </c>
      <c r="BB9" s="582">
        <v>103657</v>
      </c>
      <c r="BC9" s="589">
        <v>6.7</v>
      </c>
      <c r="BD9" s="325">
        <v>80852</v>
      </c>
      <c r="BE9" s="325">
        <v>177073</v>
      </c>
      <c r="BF9" s="589">
        <v>119</v>
      </c>
      <c r="BG9" s="380">
        <v>1146192</v>
      </c>
      <c r="BH9" s="380">
        <v>1203246</v>
      </c>
      <c r="BI9" s="592">
        <v>5</v>
      </c>
    </row>
    <row r="10" spans="2:61" s="356" customFormat="1" ht="18.75" customHeight="1">
      <c r="B10" s="398" t="s">
        <v>354</v>
      </c>
      <c r="C10" s="755" t="s">
        <v>355</v>
      </c>
      <c r="D10" s="755"/>
      <c r="E10" s="755"/>
      <c r="F10" s="755"/>
      <c r="G10" s="117" t="s">
        <v>356</v>
      </c>
      <c r="H10" s="376">
        <v>9693763</v>
      </c>
      <c r="I10" s="376">
        <v>10102437</v>
      </c>
      <c r="J10" s="584">
        <v>4.2</v>
      </c>
      <c r="K10" s="376">
        <v>9281846</v>
      </c>
      <c r="L10" s="376">
        <v>9072605</v>
      </c>
      <c r="M10" s="589">
        <v>-2.3</v>
      </c>
      <c r="N10" s="376">
        <v>11854675</v>
      </c>
      <c r="O10" s="376">
        <v>11973920</v>
      </c>
      <c r="P10" s="584">
        <v>1</v>
      </c>
      <c r="Q10" s="376">
        <v>7779986</v>
      </c>
      <c r="R10" s="376">
        <v>9521548</v>
      </c>
      <c r="S10" s="584">
        <v>22.4</v>
      </c>
      <c r="T10" s="376">
        <v>2791324</v>
      </c>
      <c r="U10" s="376">
        <v>2847984</v>
      </c>
      <c r="V10" s="592">
        <v>2</v>
      </c>
      <c r="W10" s="398" t="s">
        <v>354</v>
      </c>
      <c r="X10" s="755" t="s">
        <v>355</v>
      </c>
      <c r="Y10" s="755"/>
      <c r="Z10" s="755"/>
      <c r="AA10" s="755"/>
      <c r="AB10" s="117" t="s">
        <v>356</v>
      </c>
      <c r="AC10" s="376">
        <v>836785</v>
      </c>
      <c r="AD10" s="376">
        <v>724803</v>
      </c>
      <c r="AE10" s="584">
        <v>-13.4</v>
      </c>
      <c r="AF10" s="583">
        <v>825852</v>
      </c>
      <c r="AG10" s="583">
        <v>820920</v>
      </c>
      <c r="AH10" s="589">
        <v>-0.6</v>
      </c>
      <c r="AI10" s="376">
        <v>0</v>
      </c>
      <c r="AJ10" s="376">
        <v>0</v>
      </c>
      <c r="AK10" s="386" t="s">
        <v>626</v>
      </c>
      <c r="AL10" s="376">
        <v>3951848</v>
      </c>
      <c r="AM10" s="376">
        <v>3700720</v>
      </c>
      <c r="AN10" s="584">
        <v>-6.4</v>
      </c>
      <c r="AO10" s="376">
        <v>1555160</v>
      </c>
      <c r="AP10" s="376">
        <v>1448305</v>
      </c>
      <c r="AQ10" s="584">
        <v>-6.9</v>
      </c>
      <c r="AR10" s="376">
        <v>2009879</v>
      </c>
      <c r="AS10" s="376">
        <v>1901887</v>
      </c>
      <c r="AT10" s="592">
        <v>-5.4</v>
      </c>
      <c r="AU10" s="398" t="s">
        <v>354</v>
      </c>
      <c r="AV10" s="755" t="s">
        <v>355</v>
      </c>
      <c r="AW10" s="755"/>
      <c r="AX10" s="755"/>
      <c r="AY10" s="755"/>
      <c r="AZ10" s="413" t="s">
        <v>356</v>
      </c>
      <c r="BA10" s="583">
        <v>7854588</v>
      </c>
      <c r="BB10" s="583">
        <v>7834646</v>
      </c>
      <c r="BC10" s="589">
        <v>-0.3</v>
      </c>
      <c r="BD10" s="376">
        <v>2969029</v>
      </c>
      <c r="BE10" s="376">
        <v>2868080</v>
      </c>
      <c r="BF10" s="589">
        <v>-3.4</v>
      </c>
      <c r="BG10" s="380">
        <v>61404735</v>
      </c>
      <c r="BH10" s="380">
        <v>62817855</v>
      </c>
      <c r="BI10" s="592">
        <v>2.3</v>
      </c>
    </row>
    <row r="11" spans="2:61" s="356" customFormat="1" ht="18.75" customHeight="1">
      <c r="B11" s="403"/>
      <c r="C11" s="117" t="s">
        <v>349</v>
      </c>
      <c r="D11" s="755" t="s">
        <v>357</v>
      </c>
      <c r="E11" s="755"/>
      <c r="F11" s="755"/>
      <c r="G11" s="767"/>
      <c r="H11" s="325">
        <v>5105366</v>
      </c>
      <c r="I11" s="325">
        <v>5305584</v>
      </c>
      <c r="J11" s="584">
        <v>3.9</v>
      </c>
      <c r="K11" s="325">
        <v>4457683</v>
      </c>
      <c r="L11" s="325">
        <v>4437216</v>
      </c>
      <c r="M11" s="589">
        <v>-0.5</v>
      </c>
      <c r="N11" s="325">
        <v>5716398</v>
      </c>
      <c r="O11" s="325">
        <v>5741824</v>
      </c>
      <c r="P11" s="584">
        <v>0.4</v>
      </c>
      <c r="Q11" s="325">
        <v>4032686</v>
      </c>
      <c r="R11" s="325">
        <v>4413720</v>
      </c>
      <c r="S11" s="584">
        <v>9.4</v>
      </c>
      <c r="T11" s="325">
        <v>1608601</v>
      </c>
      <c r="U11" s="325">
        <v>1685555</v>
      </c>
      <c r="V11" s="402">
        <v>4.8</v>
      </c>
      <c r="W11" s="403"/>
      <c r="X11" s="117" t="s">
        <v>349</v>
      </c>
      <c r="Y11" s="755" t="s">
        <v>357</v>
      </c>
      <c r="Z11" s="755"/>
      <c r="AA11" s="755"/>
      <c r="AB11" s="767"/>
      <c r="AC11" s="325">
        <v>577194</v>
      </c>
      <c r="AD11" s="325">
        <v>498717</v>
      </c>
      <c r="AE11" s="584">
        <v>-13.6</v>
      </c>
      <c r="AF11" s="582">
        <v>414222</v>
      </c>
      <c r="AG11" s="582">
        <v>439603</v>
      </c>
      <c r="AH11" s="589">
        <v>6.1</v>
      </c>
      <c r="AI11" s="325">
        <v>0</v>
      </c>
      <c r="AJ11" s="325">
        <v>0</v>
      </c>
      <c r="AK11" s="386" t="s">
        <v>626</v>
      </c>
      <c r="AL11" s="325">
        <v>2062579</v>
      </c>
      <c r="AM11" s="325">
        <v>2261440</v>
      </c>
      <c r="AN11" s="584">
        <v>9.6</v>
      </c>
      <c r="AO11" s="325">
        <v>998584</v>
      </c>
      <c r="AP11" s="325">
        <v>965619</v>
      </c>
      <c r="AQ11" s="584">
        <v>-3.3</v>
      </c>
      <c r="AR11" s="325">
        <v>1002143</v>
      </c>
      <c r="AS11" s="325">
        <v>974415</v>
      </c>
      <c r="AT11" s="592">
        <v>-2.8</v>
      </c>
      <c r="AU11" s="403"/>
      <c r="AV11" s="117" t="s">
        <v>349</v>
      </c>
      <c r="AW11" s="755" t="s">
        <v>357</v>
      </c>
      <c r="AX11" s="755"/>
      <c r="AY11" s="755"/>
      <c r="AZ11" s="767"/>
      <c r="BA11" s="582">
        <v>3474417</v>
      </c>
      <c r="BB11" s="582">
        <v>3493598</v>
      </c>
      <c r="BC11" s="589">
        <v>0.6</v>
      </c>
      <c r="BD11" s="325">
        <v>1439735</v>
      </c>
      <c r="BE11" s="325">
        <v>1339198</v>
      </c>
      <c r="BF11" s="589">
        <v>-7</v>
      </c>
      <c r="BG11" s="380">
        <v>30889608</v>
      </c>
      <c r="BH11" s="380">
        <v>31556489</v>
      </c>
      <c r="BI11" s="592">
        <v>2.2</v>
      </c>
    </row>
    <row r="12" spans="2:61" s="356" customFormat="1" ht="18.75" customHeight="1">
      <c r="B12" s="403"/>
      <c r="C12" s="117" t="s">
        <v>351</v>
      </c>
      <c r="D12" s="755" t="s">
        <v>358</v>
      </c>
      <c r="E12" s="755"/>
      <c r="F12" s="755"/>
      <c r="G12" s="767"/>
      <c r="H12" s="325">
        <v>2262234</v>
      </c>
      <c r="I12" s="325">
        <v>2308648</v>
      </c>
      <c r="J12" s="584">
        <v>2.1</v>
      </c>
      <c r="K12" s="325">
        <v>2035046</v>
      </c>
      <c r="L12" s="325">
        <v>2063515</v>
      </c>
      <c r="M12" s="589">
        <v>1.4</v>
      </c>
      <c r="N12" s="325">
        <v>3967647</v>
      </c>
      <c r="O12" s="325">
        <v>3948518</v>
      </c>
      <c r="P12" s="584">
        <v>-0.5</v>
      </c>
      <c r="Q12" s="325">
        <v>2148559</v>
      </c>
      <c r="R12" s="325">
        <v>2120450</v>
      </c>
      <c r="S12" s="584">
        <v>-1.3</v>
      </c>
      <c r="T12" s="325">
        <v>497303</v>
      </c>
      <c r="U12" s="325">
        <v>463631</v>
      </c>
      <c r="V12" s="592">
        <v>-6.8</v>
      </c>
      <c r="W12" s="403"/>
      <c r="X12" s="117" t="s">
        <v>351</v>
      </c>
      <c r="Y12" s="755" t="s">
        <v>358</v>
      </c>
      <c r="Z12" s="755"/>
      <c r="AA12" s="755"/>
      <c r="AB12" s="767"/>
      <c r="AC12" s="325">
        <v>133056</v>
      </c>
      <c r="AD12" s="325">
        <v>104024</v>
      </c>
      <c r="AE12" s="584">
        <v>-21.8</v>
      </c>
      <c r="AF12" s="582">
        <v>252606</v>
      </c>
      <c r="AG12" s="582">
        <v>249985</v>
      </c>
      <c r="AH12" s="589">
        <v>-1</v>
      </c>
      <c r="AI12" s="325">
        <v>0</v>
      </c>
      <c r="AJ12" s="325">
        <v>0</v>
      </c>
      <c r="AK12" s="386" t="s">
        <v>626</v>
      </c>
      <c r="AL12" s="325">
        <v>869126</v>
      </c>
      <c r="AM12" s="325">
        <v>760184</v>
      </c>
      <c r="AN12" s="584">
        <v>-12.5</v>
      </c>
      <c r="AO12" s="325">
        <v>263049</v>
      </c>
      <c r="AP12" s="325">
        <v>222414</v>
      </c>
      <c r="AQ12" s="584">
        <v>-15.4</v>
      </c>
      <c r="AR12" s="325">
        <v>689070</v>
      </c>
      <c r="AS12" s="325">
        <v>620469</v>
      </c>
      <c r="AT12" s="592">
        <v>-10</v>
      </c>
      <c r="AU12" s="403"/>
      <c r="AV12" s="117" t="s">
        <v>351</v>
      </c>
      <c r="AW12" s="755" t="s">
        <v>358</v>
      </c>
      <c r="AX12" s="755"/>
      <c r="AY12" s="755"/>
      <c r="AZ12" s="767"/>
      <c r="BA12" s="582">
        <v>2819025</v>
      </c>
      <c r="BB12" s="582">
        <v>2781619</v>
      </c>
      <c r="BC12" s="589">
        <v>-1.3</v>
      </c>
      <c r="BD12" s="325">
        <v>867936</v>
      </c>
      <c r="BE12" s="325">
        <v>814402</v>
      </c>
      <c r="BF12" s="589">
        <v>-6.2</v>
      </c>
      <c r="BG12" s="380">
        <v>16804657</v>
      </c>
      <c r="BH12" s="380">
        <v>16457859</v>
      </c>
      <c r="BI12" s="592">
        <v>-2.1</v>
      </c>
    </row>
    <row r="13" spans="2:61" s="356" customFormat="1" ht="18.75" customHeight="1">
      <c r="B13" s="403"/>
      <c r="C13" s="117" t="s">
        <v>359</v>
      </c>
      <c r="D13" s="755" t="s">
        <v>360</v>
      </c>
      <c r="E13" s="755"/>
      <c r="F13" s="755"/>
      <c r="G13" s="767"/>
      <c r="H13" s="325">
        <v>641834</v>
      </c>
      <c r="I13" s="325">
        <v>628526</v>
      </c>
      <c r="J13" s="584">
        <v>-2.1</v>
      </c>
      <c r="K13" s="325">
        <v>923970</v>
      </c>
      <c r="L13" s="325">
        <v>844052</v>
      </c>
      <c r="M13" s="589">
        <v>-8.6</v>
      </c>
      <c r="N13" s="325">
        <v>807601</v>
      </c>
      <c r="O13" s="325">
        <v>824450</v>
      </c>
      <c r="P13" s="584">
        <v>2.1</v>
      </c>
      <c r="Q13" s="325">
        <v>214420</v>
      </c>
      <c r="R13" s="325">
        <v>1083529</v>
      </c>
      <c r="S13" s="584">
        <v>405.3</v>
      </c>
      <c r="T13" s="325">
        <v>127113</v>
      </c>
      <c r="U13" s="325">
        <v>149472</v>
      </c>
      <c r="V13" s="592">
        <v>17.6</v>
      </c>
      <c r="W13" s="403"/>
      <c r="X13" s="117" t="s">
        <v>359</v>
      </c>
      <c r="Y13" s="755" t="s">
        <v>360</v>
      </c>
      <c r="Z13" s="755"/>
      <c r="AA13" s="755"/>
      <c r="AB13" s="767"/>
      <c r="AC13" s="325">
        <v>45713</v>
      </c>
      <c r="AD13" s="325">
        <v>40030</v>
      </c>
      <c r="AE13" s="584">
        <v>-12.4</v>
      </c>
      <c r="AF13" s="582">
        <v>64173</v>
      </c>
      <c r="AG13" s="582">
        <v>49339</v>
      </c>
      <c r="AH13" s="589">
        <v>-23.1</v>
      </c>
      <c r="AI13" s="325">
        <v>0</v>
      </c>
      <c r="AJ13" s="325">
        <v>0</v>
      </c>
      <c r="AK13" s="386" t="s">
        <v>626</v>
      </c>
      <c r="AL13" s="325">
        <v>120674</v>
      </c>
      <c r="AM13" s="325">
        <v>101411</v>
      </c>
      <c r="AN13" s="584">
        <v>-16</v>
      </c>
      <c r="AO13" s="325">
        <v>81487</v>
      </c>
      <c r="AP13" s="325">
        <v>75113</v>
      </c>
      <c r="AQ13" s="584">
        <v>-7.8</v>
      </c>
      <c r="AR13" s="325">
        <v>110177</v>
      </c>
      <c r="AS13" s="325">
        <v>117460</v>
      </c>
      <c r="AT13" s="592">
        <v>6.6</v>
      </c>
      <c r="AU13" s="403"/>
      <c r="AV13" s="117" t="s">
        <v>359</v>
      </c>
      <c r="AW13" s="755" t="s">
        <v>360</v>
      </c>
      <c r="AX13" s="755"/>
      <c r="AY13" s="755"/>
      <c r="AZ13" s="767"/>
      <c r="BA13" s="582">
        <v>300010</v>
      </c>
      <c r="BB13" s="582">
        <v>272448</v>
      </c>
      <c r="BC13" s="589">
        <v>-9.2</v>
      </c>
      <c r="BD13" s="325">
        <v>107107</v>
      </c>
      <c r="BE13" s="325">
        <v>144847</v>
      </c>
      <c r="BF13" s="589">
        <v>35.2</v>
      </c>
      <c r="BG13" s="380">
        <v>3544279</v>
      </c>
      <c r="BH13" s="380">
        <v>4330677</v>
      </c>
      <c r="BI13" s="592">
        <v>22.2</v>
      </c>
    </row>
    <row r="14" spans="2:61" s="356" customFormat="1" ht="18.75" customHeight="1">
      <c r="B14" s="403"/>
      <c r="C14" s="117" t="s">
        <v>361</v>
      </c>
      <c r="D14" s="755" t="s">
        <v>362</v>
      </c>
      <c r="E14" s="755"/>
      <c r="F14" s="755"/>
      <c r="G14" s="767"/>
      <c r="H14" s="325">
        <v>1684329</v>
      </c>
      <c r="I14" s="325">
        <v>1859679</v>
      </c>
      <c r="J14" s="584">
        <v>10.4</v>
      </c>
      <c r="K14" s="325">
        <v>1865147</v>
      </c>
      <c r="L14" s="325">
        <v>1727822</v>
      </c>
      <c r="M14" s="589">
        <v>-7.4</v>
      </c>
      <c r="N14" s="325">
        <v>1363029</v>
      </c>
      <c r="O14" s="325">
        <v>1459128</v>
      </c>
      <c r="P14" s="584">
        <v>7.1</v>
      </c>
      <c r="Q14" s="325">
        <v>1384321</v>
      </c>
      <c r="R14" s="325">
        <v>1903849</v>
      </c>
      <c r="S14" s="584">
        <v>37.5</v>
      </c>
      <c r="T14" s="325">
        <v>558307</v>
      </c>
      <c r="U14" s="325">
        <v>549326</v>
      </c>
      <c r="V14" s="592">
        <v>-1.6</v>
      </c>
      <c r="W14" s="403"/>
      <c r="X14" s="117" t="s">
        <v>361</v>
      </c>
      <c r="Y14" s="755" t="s">
        <v>362</v>
      </c>
      <c r="Z14" s="755"/>
      <c r="AA14" s="755"/>
      <c r="AB14" s="767"/>
      <c r="AC14" s="325">
        <v>80822</v>
      </c>
      <c r="AD14" s="325">
        <v>82032</v>
      </c>
      <c r="AE14" s="584">
        <v>1.5</v>
      </c>
      <c r="AF14" s="582">
        <v>94851</v>
      </c>
      <c r="AG14" s="582">
        <v>81993</v>
      </c>
      <c r="AH14" s="589">
        <v>-13.6</v>
      </c>
      <c r="AI14" s="325">
        <v>0</v>
      </c>
      <c r="AJ14" s="325">
        <v>0</v>
      </c>
      <c r="AK14" s="386" t="s">
        <v>626</v>
      </c>
      <c r="AL14" s="325">
        <v>899469</v>
      </c>
      <c r="AM14" s="325">
        <v>577685</v>
      </c>
      <c r="AN14" s="584">
        <v>-35.8</v>
      </c>
      <c r="AO14" s="325">
        <v>212040</v>
      </c>
      <c r="AP14" s="325">
        <v>185159</v>
      </c>
      <c r="AQ14" s="584">
        <v>-12.7</v>
      </c>
      <c r="AR14" s="325">
        <v>208489</v>
      </c>
      <c r="AS14" s="325">
        <v>189543</v>
      </c>
      <c r="AT14" s="592">
        <v>-9.1</v>
      </c>
      <c r="AU14" s="403"/>
      <c r="AV14" s="117" t="s">
        <v>361</v>
      </c>
      <c r="AW14" s="755" t="s">
        <v>362</v>
      </c>
      <c r="AX14" s="755"/>
      <c r="AY14" s="755"/>
      <c r="AZ14" s="767"/>
      <c r="BA14" s="582">
        <v>1261136</v>
      </c>
      <c r="BB14" s="582">
        <v>1286981</v>
      </c>
      <c r="BC14" s="589">
        <v>2</v>
      </c>
      <c r="BD14" s="325">
        <v>554251</v>
      </c>
      <c r="BE14" s="325">
        <v>569633</v>
      </c>
      <c r="BF14" s="589">
        <v>2.8</v>
      </c>
      <c r="BG14" s="380">
        <v>10166191</v>
      </c>
      <c r="BH14" s="380">
        <v>10472830</v>
      </c>
      <c r="BI14" s="592">
        <v>3</v>
      </c>
    </row>
    <row r="15" spans="2:61" s="356" customFormat="1" ht="18.75" customHeight="1">
      <c r="B15" s="403"/>
      <c r="C15" s="113"/>
      <c r="D15" s="117" t="s">
        <v>363</v>
      </c>
      <c r="E15" s="755" t="s">
        <v>364</v>
      </c>
      <c r="F15" s="755"/>
      <c r="G15" s="767"/>
      <c r="H15" s="376">
        <v>1661777</v>
      </c>
      <c r="I15" s="376">
        <v>1827782</v>
      </c>
      <c r="J15" s="584">
        <v>10</v>
      </c>
      <c r="K15" s="376">
        <v>1751523</v>
      </c>
      <c r="L15" s="376">
        <v>1619398</v>
      </c>
      <c r="M15" s="589">
        <v>-7.5</v>
      </c>
      <c r="N15" s="376">
        <v>1327000</v>
      </c>
      <c r="O15" s="376">
        <v>1408707</v>
      </c>
      <c r="P15" s="584">
        <v>6.2</v>
      </c>
      <c r="Q15" s="376">
        <v>1356466</v>
      </c>
      <c r="R15" s="376">
        <v>1884583</v>
      </c>
      <c r="S15" s="584">
        <v>38.9</v>
      </c>
      <c r="T15" s="376">
        <v>522049</v>
      </c>
      <c r="U15" s="376">
        <v>508194</v>
      </c>
      <c r="V15" s="592">
        <v>-2.7</v>
      </c>
      <c r="W15" s="403"/>
      <c r="X15" s="113"/>
      <c r="Y15" s="117" t="s">
        <v>363</v>
      </c>
      <c r="Z15" s="755" t="s">
        <v>364</v>
      </c>
      <c r="AA15" s="755"/>
      <c r="AB15" s="767"/>
      <c r="AC15" s="376">
        <v>79506</v>
      </c>
      <c r="AD15" s="376">
        <v>81013</v>
      </c>
      <c r="AE15" s="584">
        <v>1.9</v>
      </c>
      <c r="AF15" s="583">
        <v>93866</v>
      </c>
      <c r="AG15" s="583">
        <v>81440</v>
      </c>
      <c r="AH15" s="589">
        <v>-13.2</v>
      </c>
      <c r="AI15" s="376">
        <v>0</v>
      </c>
      <c r="AJ15" s="376">
        <v>0</v>
      </c>
      <c r="AK15" s="386" t="s">
        <v>626</v>
      </c>
      <c r="AL15" s="376">
        <v>879794</v>
      </c>
      <c r="AM15" s="376">
        <v>567451</v>
      </c>
      <c r="AN15" s="584">
        <v>-35.5</v>
      </c>
      <c r="AO15" s="376">
        <v>208398</v>
      </c>
      <c r="AP15" s="376">
        <v>183217</v>
      </c>
      <c r="AQ15" s="584">
        <v>-12.1</v>
      </c>
      <c r="AR15" s="376">
        <v>195802</v>
      </c>
      <c r="AS15" s="376">
        <v>177409</v>
      </c>
      <c r="AT15" s="592">
        <v>-9.4</v>
      </c>
      <c r="AU15" s="403"/>
      <c r="AV15" s="113"/>
      <c r="AW15" s="117" t="s">
        <v>363</v>
      </c>
      <c r="AX15" s="755" t="s">
        <v>364</v>
      </c>
      <c r="AY15" s="755"/>
      <c r="AZ15" s="767"/>
      <c r="BA15" s="583">
        <v>1230920</v>
      </c>
      <c r="BB15" s="583">
        <v>1241896</v>
      </c>
      <c r="BC15" s="589">
        <v>0.9</v>
      </c>
      <c r="BD15" s="376">
        <v>544026</v>
      </c>
      <c r="BE15" s="376">
        <v>563634</v>
      </c>
      <c r="BF15" s="589">
        <v>3.6</v>
      </c>
      <c r="BG15" s="380">
        <v>9851127</v>
      </c>
      <c r="BH15" s="380">
        <v>10144724</v>
      </c>
      <c r="BI15" s="592">
        <v>3</v>
      </c>
    </row>
    <row r="16" spans="2:61" s="356" customFormat="1" ht="18.75" customHeight="1">
      <c r="B16" s="403"/>
      <c r="C16" s="113"/>
      <c r="D16" s="117" t="s">
        <v>365</v>
      </c>
      <c r="E16" s="755" t="s">
        <v>366</v>
      </c>
      <c r="F16" s="755"/>
      <c r="G16" s="767"/>
      <c r="H16" s="325">
        <v>20990</v>
      </c>
      <c r="I16" s="325">
        <v>21566</v>
      </c>
      <c r="J16" s="584">
        <v>2.7</v>
      </c>
      <c r="K16" s="325">
        <v>110997</v>
      </c>
      <c r="L16" s="325">
        <v>104745</v>
      </c>
      <c r="M16" s="589">
        <v>-5.6</v>
      </c>
      <c r="N16" s="325">
        <v>24451</v>
      </c>
      <c r="O16" s="325">
        <v>37285</v>
      </c>
      <c r="P16" s="584">
        <v>52.5</v>
      </c>
      <c r="Q16" s="325">
        <v>19908</v>
      </c>
      <c r="R16" s="325">
        <v>18541</v>
      </c>
      <c r="S16" s="584">
        <v>-6.9</v>
      </c>
      <c r="T16" s="325">
        <v>36140</v>
      </c>
      <c r="U16" s="325">
        <v>36196</v>
      </c>
      <c r="V16" s="592">
        <v>0.2</v>
      </c>
      <c r="W16" s="403"/>
      <c r="X16" s="113"/>
      <c r="Y16" s="117" t="s">
        <v>365</v>
      </c>
      <c r="Z16" s="755" t="s">
        <v>366</v>
      </c>
      <c r="AA16" s="755"/>
      <c r="AB16" s="767"/>
      <c r="AC16" s="325">
        <v>371</v>
      </c>
      <c r="AD16" s="325">
        <v>218</v>
      </c>
      <c r="AE16" s="584">
        <v>-41.2</v>
      </c>
      <c r="AF16" s="582">
        <v>808</v>
      </c>
      <c r="AG16" s="582">
        <v>507</v>
      </c>
      <c r="AH16" s="589">
        <v>-37.3</v>
      </c>
      <c r="AI16" s="325">
        <v>0</v>
      </c>
      <c r="AJ16" s="325">
        <v>0</v>
      </c>
      <c r="AK16" s="386" t="s">
        <v>626</v>
      </c>
      <c r="AL16" s="325">
        <v>8000</v>
      </c>
      <c r="AM16" s="325">
        <v>7337</v>
      </c>
      <c r="AN16" s="584">
        <v>-8.3</v>
      </c>
      <c r="AO16" s="325">
        <v>1807</v>
      </c>
      <c r="AP16" s="325">
        <v>1602</v>
      </c>
      <c r="AQ16" s="584">
        <v>-11.3</v>
      </c>
      <c r="AR16" s="325">
        <v>2747</v>
      </c>
      <c r="AS16" s="325">
        <v>3376</v>
      </c>
      <c r="AT16" s="592">
        <v>22.9</v>
      </c>
      <c r="AU16" s="403"/>
      <c r="AV16" s="113"/>
      <c r="AW16" s="117" t="s">
        <v>365</v>
      </c>
      <c r="AX16" s="755" t="s">
        <v>366</v>
      </c>
      <c r="AY16" s="755"/>
      <c r="AZ16" s="767"/>
      <c r="BA16" s="582">
        <v>24920</v>
      </c>
      <c r="BB16" s="582">
        <v>26412</v>
      </c>
      <c r="BC16" s="589">
        <v>6</v>
      </c>
      <c r="BD16" s="325">
        <v>6662</v>
      </c>
      <c r="BE16" s="325">
        <v>5740</v>
      </c>
      <c r="BF16" s="589">
        <v>-13.8</v>
      </c>
      <c r="BG16" s="380">
        <v>257801</v>
      </c>
      <c r="BH16" s="380">
        <v>263525</v>
      </c>
      <c r="BI16" s="592">
        <v>2.2</v>
      </c>
    </row>
    <row r="17" spans="2:61" s="356" customFormat="1" ht="18.75" customHeight="1">
      <c r="B17" s="403"/>
      <c r="C17" s="113"/>
      <c r="D17" s="117" t="s">
        <v>367</v>
      </c>
      <c r="E17" s="755" t="s">
        <v>368</v>
      </c>
      <c r="F17" s="755"/>
      <c r="G17" s="767"/>
      <c r="H17" s="325">
        <v>1562</v>
      </c>
      <c r="I17" s="325">
        <v>10331</v>
      </c>
      <c r="J17" s="584">
        <v>561.4</v>
      </c>
      <c r="K17" s="325">
        <v>2627</v>
      </c>
      <c r="L17" s="325">
        <v>3679</v>
      </c>
      <c r="M17" s="589">
        <v>40</v>
      </c>
      <c r="N17" s="325">
        <v>11578</v>
      </c>
      <c r="O17" s="325">
        <v>13136</v>
      </c>
      <c r="P17" s="584">
        <v>13.5</v>
      </c>
      <c r="Q17" s="325">
        <v>7947</v>
      </c>
      <c r="R17" s="325">
        <v>725</v>
      </c>
      <c r="S17" s="584">
        <v>-90.9</v>
      </c>
      <c r="T17" s="381">
        <v>118</v>
      </c>
      <c r="U17" s="381">
        <v>4936</v>
      </c>
      <c r="V17" s="592">
        <v>4083.1</v>
      </c>
      <c r="W17" s="403"/>
      <c r="X17" s="113"/>
      <c r="Y17" s="117" t="s">
        <v>367</v>
      </c>
      <c r="Z17" s="755" t="s">
        <v>368</v>
      </c>
      <c r="AA17" s="755"/>
      <c r="AB17" s="767"/>
      <c r="AC17" s="325">
        <v>945</v>
      </c>
      <c r="AD17" s="325">
        <v>801</v>
      </c>
      <c r="AE17" s="584">
        <v>-15.2</v>
      </c>
      <c r="AF17" s="582">
        <v>177</v>
      </c>
      <c r="AG17" s="582">
        <v>46</v>
      </c>
      <c r="AH17" s="589">
        <v>-74</v>
      </c>
      <c r="AI17" s="325">
        <v>0</v>
      </c>
      <c r="AJ17" s="325">
        <v>0</v>
      </c>
      <c r="AK17" s="325">
        <v>0</v>
      </c>
      <c r="AL17" s="325">
        <v>11675</v>
      </c>
      <c r="AM17" s="325">
        <v>2897</v>
      </c>
      <c r="AN17" s="584">
        <v>-75.2</v>
      </c>
      <c r="AO17" s="381">
        <v>1835</v>
      </c>
      <c r="AP17" s="381">
        <v>340</v>
      </c>
      <c r="AQ17" s="586">
        <v>-81.5</v>
      </c>
      <c r="AR17" s="325">
        <v>9940</v>
      </c>
      <c r="AS17" s="325">
        <v>8758</v>
      </c>
      <c r="AT17" s="592">
        <v>-11.9</v>
      </c>
      <c r="AU17" s="403"/>
      <c r="AV17" s="113"/>
      <c r="AW17" s="117" t="s">
        <v>367</v>
      </c>
      <c r="AX17" s="755" t="s">
        <v>368</v>
      </c>
      <c r="AY17" s="755"/>
      <c r="AZ17" s="767"/>
      <c r="BA17" s="582">
        <v>5296</v>
      </c>
      <c r="BB17" s="582">
        <v>18673</v>
      </c>
      <c r="BC17" s="589">
        <v>252.6</v>
      </c>
      <c r="BD17" s="381">
        <v>3563</v>
      </c>
      <c r="BE17" s="381">
        <v>259</v>
      </c>
      <c r="BF17" s="587">
        <v>-92.7</v>
      </c>
      <c r="BG17" s="380">
        <v>57263</v>
      </c>
      <c r="BH17" s="380">
        <v>64581</v>
      </c>
      <c r="BI17" s="592">
        <v>12.8</v>
      </c>
    </row>
    <row r="18" spans="2:61" s="356" customFormat="1" ht="18.75" customHeight="1">
      <c r="B18" s="768" t="s">
        <v>369</v>
      </c>
      <c r="C18" s="769"/>
      <c r="D18" s="769"/>
      <c r="E18" s="769"/>
      <c r="F18" s="769"/>
      <c r="G18" s="121" t="s">
        <v>370</v>
      </c>
      <c r="H18" s="580">
        <v>-189509</v>
      </c>
      <c r="I18" s="580">
        <v>-358055</v>
      </c>
      <c r="J18" s="585">
        <v>88.9</v>
      </c>
      <c r="K18" s="580">
        <v>-640578</v>
      </c>
      <c r="L18" s="580">
        <v>-1081488</v>
      </c>
      <c r="M18" s="591">
        <v>68.8</v>
      </c>
      <c r="N18" s="580">
        <v>-335254</v>
      </c>
      <c r="O18" s="580">
        <v>-689399</v>
      </c>
      <c r="P18" s="585">
        <v>105.6</v>
      </c>
      <c r="Q18" s="580">
        <v>-232268</v>
      </c>
      <c r="R18" s="641">
        <v>-1092790</v>
      </c>
      <c r="S18" s="585">
        <v>370.5</v>
      </c>
      <c r="T18" s="580">
        <v>-211951</v>
      </c>
      <c r="U18" s="580">
        <v>-85580</v>
      </c>
      <c r="V18" s="593">
        <v>-59.6</v>
      </c>
      <c r="W18" s="768" t="s">
        <v>369</v>
      </c>
      <c r="X18" s="769"/>
      <c r="Y18" s="769"/>
      <c r="Z18" s="769"/>
      <c r="AA18" s="769"/>
      <c r="AB18" s="121" t="s">
        <v>370</v>
      </c>
      <c r="AC18" s="580">
        <v>-184228</v>
      </c>
      <c r="AD18" s="580">
        <v>-276838</v>
      </c>
      <c r="AE18" s="585">
        <v>50.3</v>
      </c>
      <c r="AF18" s="580">
        <v>-66886</v>
      </c>
      <c r="AG18" s="580">
        <v>-14782</v>
      </c>
      <c r="AH18" s="591">
        <v>-77.9</v>
      </c>
      <c r="AI18" s="580">
        <v>0</v>
      </c>
      <c r="AJ18" s="580">
        <v>0</v>
      </c>
      <c r="AK18" s="635" t="s">
        <v>626</v>
      </c>
      <c r="AL18" s="580">
        <v>-516146</v>
      </c>
      <c r="AM18" s="580">
        <v>-401283</v>
      </c>
      <c r="AN18" s="585">
        <v>-22.3</v>
      </c>
      <c r="AO18" s="580">
        <v>-198509</v>
      </c>
      <c r="AP18" s="580">
        <v>-297275</v>
      </c>
      <c r="AQ18" s="585">
        <v>49.8</v>
      </c>
      <c r="AR18" s="580">
        <v>-97040</v>
      </c>
      <c r="AS18" s="580">
        <v>-153901</v>
      </c>
      <c r="AT18" s="593">
        <v>58.6</v>
      </c>
      <c r="AU18" s="768" t="s">
        <v>369</v>
      </c>
      <c r="AV18" s="769"/>
      <c r="AW18" s="769"/>
      <c r="AX18" s="769"/>
      <c r="AY18" s="769"/>
      <c r="AZ18" s="415" t="s">
        <v>370</v>
      </c>
      <c r="BA18" s="580">
        <v>86494</v>
      </c>
      <c r="BB18" s="580">
        <v>-33354</v>
      </c>
      <c r="BC18" s="591">
        <v>-138.6</v>
      </c>
      <c r="BD18" s="580">
        <v>-238663</v>
      </c>
      <c r="BE18" s="580">
        <v>-214857</v>
      </c>
      <c r="BF18" s="591">
        <v>-10</v>
      </c>
      <c r="BG18" s="674">
        <v>-2824538</v>
      </c>
      <c r="BH18" s="674">
        <v>-4699602</v>
      </c>
      <c r="BI18" s="593">
        <v>66.4</v>
      </c>
    </row>
    <row r="19" spans="2:61" s="356" customFormat="1" ht="18.75" customHeight="1">
      <c r="B19" s="398" t="s">
        <v>371</v>
      </c>
      <c r="C19" s="753" t="s">
        <v>372</v>
      </c>
      <c r="D19" s="753"/>
      <c r="E19" s="753"/>
      <c r="F19" s="753"/>
      <c r="G19" s="117" t="s">
        <v>373</v>
      </c>
      <c r="H19" s="376">
        <v>1129468</v>
      </c>
      <c r="I19" s="376">
        <v>1115563</v>
      </c>
      <c r="J19" s="584">
        <v>-1.2</v>
      </c>
      <c r="K19" s="376">
        <v>390595</v>
      </c>
      <c r="L19" s="376">
        <v>408044</v>
      </c>
      <c r="M19" s="589">
        <v>4.5</v>
      </c>
      <c r="N19" s="583">
        <v>928300</v>
      </c>
      <c r="O19" s="583">
        <v>940160</v>
      </c>
      <c r="P19" s="584">
        <v>1.3</v>
      </c>
      <c r="Q19" s="376">
        <v>835911</v>
      </c>
      <c r="R19" s="376">
        <v>927940</v>
      </c>
      <c r="S19" s="584">
        <v>11</v>
      </c>
      <c r="T19" s="583">
        <v>130425</v>
      </c>
      <c r="U19" s="583">
        <v>136277</v>
      </c>
      <c r="V19" s="592">
        <v>4.5</v>
      </c>
      <c r="W19" s="398" t="s">
        <v>371</v>
      </c>
      <c r="X19" s="753" t="s">
        <v>372</v>
      </c>
      <c r="Y19" s="753"/>
      <c r="Z19" s="753"/>
      <c r="AA19" s="753"/>
      <c r="AB19" s="117" t="s">
        <v>373</v>
      </c>
      <c r="AC19" s="376">
        <v>172422</v>
      </c>
      <c r="AD19" s="376">
        <v>527262</v>
      </c>
      <c r="AE19" s="584">
        <v>205.8</v>
      </c>
      <c r="AF19" s="583">
        <v>103592</v>
      </c>
      <c r="AG19" s="583">
        <v>76204</v>
      </c>
      <c r="AH19" s="589">
        <v>-26.4</v>
      </c>
      <c r="AI19" s="376">
        <v>0</v>
      </c>
      <c r="AJ19" s="376">
        <v>0</v>
      </c>
      <c r="AK19" s="386" t="s">
        <v>626</v>
      </c>
      <c r="AL19" s="583">
        <v>396669</v>
      </c>
      <c r="AM19" s="583">
        <v>341965</v>
      </c>
      <c r="AN19" s="584">
        <v>-13.8</v>
      </c>
      <c r="AO19" s="376">
        <v>173762</v>
      </c>
      <c r="AP19" s="376">
        <v>153586</v>
      </c>
      <c r="AQ19" s="584">
        <v>-11.6</v>
      </c>
      <c r="AR19" s="583">
        <v>105792</v>
      </c>
      <c r="AS19" s="583">
        <v>108270</v>
      </c>
      <c r="AT19" s="592">
        <v>2.3</v>
      </c>
      <c r="AU19" s="398" t="s">
        <v>371</v>
      </c>
      <c r="AV19" s="753" t="s">
        <v>372</v>
      </c>
      <c r="AW19" s="753"/>
      <c r="AX19" s="753"/>
      <c r="AY19" s="753"/>
      <c r="AZ19" s="413" t="s">
        <v>373</v>
      </c>
      <c r="BA19" s="583">
        <v>534730</v>
      </c>
      <c r="BB19" s="583">
        <v>551666</v>
      </c>
      <c r="BC19" s="589">
        <v>3.2</v>
      </c>
      <c r="BD19" s="583">
        <v>316249</v>
      </c>
      <c r="BE19" s="583">
        <v>264241</v>
      </c>
      <c r="BF19" s="589">
        <v>-16.4</v>
      </c>
      <c r="BG19" s="675">
        <v>5217915</v>
      </c>
      <c r="BH19" s="675">
        <v>5551178</v>
      </c>
      <c r="BI19" s="592">
        <v>6.4</v>
      </c>
    </row>
    <row r="20" spans="2:61" s="356" customFormat="1" ht="18.75" customHeight="1">
      <c r="B20" s="403"/>
      <c r="C20" s="117" t="s">
        <v>349</v>
      </c>
      <c r="D20" s="755" t="s">
        <v>374</v>
      </c>
      <c r="E20" s="755"/>
      <c r="F20" s="755"/>
      <c r="G20" s="767"/>
      <c r="H20" s="325">
        <v>804571</v>
      </c>
      <c r="I20" s="325">
        <v>765069</v>
      </c>
      <c r="J20" s="584">
        <v>-4.9</v>
      </c>
      <c r="K20" s="325">
        <v>291062</v>
      </c>
      <c r="L20" s="325">
        <v>324036</v>
      </c>
      <c r="M20" s="589">
        <v>11.3</v>
      </c>
      <c r="N20" s="582">
        <v>678347</v>
      </c>
      <c r="O20" s="582">
        <v>672208</v>
      </c>
      <c r="P20" s="584">
        <v>-0.9</v>
      </c>
      <c r="Q20" s="385">
        <v>650000</v>
      </c>
      <c r="R20" s="325">
        <v>700000</v>
      </c>
      <c r="S20" s="584">
        <v>7.7</v>
      </c>
      <c r="T20" s="582">
        <v>115114</v>
      </c>
      <c r="U20" s="582">
        <v>118962</v>
      </c>
      <c r="V20" s="592">
        <v>3.3</v>
      </c>
      <c r="W20" s="403"/>
      <c r="X20" s="117" t="s">
        <v>349</v>
      </c>
      <c r="Y20" s="755" t="s">
        <v>374</v>
      </c>
      <c r="Z20" s="755"/>
      <c r="AA20" s="755"/>
      <c r="AB20" s="767"/>
      <c r="AC20" s="325">
        <v>170420</v>
      </c>
      <c r="AD20" s="325">
        <v>525135</v>
      </c>
      <c r="AE20" s="584">
        <v>208.1</v>
      </c>
      <c r="AF20" s="582">
        <v>101190</v>
      </c>
      <c r="AG20" s="582">
        <v>72631</v>
      </c>
      <c r="AH20" s="589">
        <v>-28.2</v>
      </c>
      <c r="AI20" s="325">
        <v>0</v>
      </c>
      <c r="AJ20" s="325">
        <v>0</v>
      </c>
      <c r="AK20" s="386" t="s">
        <v>626</v>
      </c>
      <c r="AL20" s="581">
        <v>343498</v>
      </c>
      <c r="AM20" s="582">
        <v>294157</v>
      </c>
      <c r="AN20" s="586">
        <v>-14.4</v>
      </c>
      <c r="AO20" s="325">
        <v>163169</v>
      </c>
      <c r="AP20" s="325">
        <v>138591</v>
      </c>
      <c r="AQ20" s="584">
        <v>-15.1</v>
      </c>
      <c r="AR20" s="582">
        <v>95978</v>
      </c>
      <c r="AS20" s="582">
        <v>96834</v>
      </c>
      <c r="AT20" s="592">
        <v>0.9</v>
      </c>
      <c r="AU20" s="403"/>
      <c r="AV20" s="117" t="s">
        <v>349</v>
      </c>
      <c r="AW20" s="755" t="s">
        <v>374</v>
      </c>
      <c r="AX20" s="755"/>
      <c r="AY20" s="755"/>
      <c r="AZ20" s="767"/>
      <c r="BA20" s="581">
        <v>374411</v>
      </c>
      <c r="BB20" s="582">
        <v>367982</v>
      </c>
      <c r="BC20" s="587">
        <v>-1.7</v>
      </c>
      <c r="BD20" s="582">
        <v>228690</v>
      </c>
      <c r="BE20" s="582">
        <v>218886</v>
      </c>
      <c r="BF20" s="589">
        <v>-4.3</v>
      </c>
      <c r="BG20" s="675">
        <v>4016450</v>
      </c>
      <c r="BH20" s="675">
        <v>4294491</v>
      </c>
      <c r="BI20" s="592">
        <v>6.9</v>
      </c>
    </row>
    <row r="21" spans="2:61" s="356" customFormat="1" ht="18.75" customHeight="1">
      <c r="B21" s="403"/>
      <c r="C21" s="117" t="s">
        <v>351</v>
      </c>
      <c r="D21" s="755" t="s">
        <v>375</v>
      </c>
      <c r="E21" s="755"/>
      <c r="F21" s="755"/>
      <c r="G21" s="767"/>
      <c r="H21" s="325">
        <v>24964</v>
      </c>
      <c r="I21" s="325">
        <v>23755</v>
      </c>
      <c r="J21" s="584">
        <v>-4.8</v>
      </c>
      <c r="K21" s="325">
        <v>7775</v>
      </c>
      <c r="L21" s="325">
        <v>20347</v>
      </c>
      <c r="M21" s="589">
        <v>161.7</v>
      </c>
      <c r="N21" s="582">
        <v>20779</v>
      </c>
      <c r="O21" s="582">
        <v>30693</v>
      </c>
      <c r="P21" s="584">
        <v>47.7</v>
      </c>
      <c r="Q21" s="325">
        <v>24971</v>
      </c>
      <c r="R21" s="325">
        <v>45389</v>
      </c>
      <c r="S21" s="584">
        <v>81.8</v>
      </c>
      <c r="T21" s="581">
        <v>0</v>
      </c>
      <c r="U21" s="582">
        <v>0</v>
      </c>
      <c r="V21" s="405" t="s">
        <v>376</v>
      </c>
      <c r="W21" s="403"/>
      <c r="X21" s="117" t="s">
        <v>351</v>
      </c>
      <c r="Y21" s="755" t="s">
        <v>375</v>
      </c>
      <c r="Z21" s="755"/>
      <c r="AA21" s="755"/>
      <c r="AB21" s="767"/>
      <c r="AC21" s="325">
        <v>439</v>
      </c>
      <c r="AD21" s="325">
        <v>0</v>
      </c>
      <c r="AE21" s="584" t="s">
        <v>631</v>
      </c>
      <c r="AF21" s="582">
        <v>1129</v>
      </c>
      <c r="AG21" s="582">
        <v>1137</v>
      </c>
      <c r="AH21" s="589">
        <v>0.7</v>
      </c>
      <c r="AI21" s="325">
        <v>0</v>
      </c>
      <c r="AJ21" s="325">
        <v>0</v>
      </c>
      <c r="AK21" s="325">
        <v>0</v>
      </c>
      <c r="AL21" s="582">
        <v>20475</v>
      </c>
      <c r="AM21" s="582">
        <v>16970</v>
      </c>
      <c r="AN21" s="584">
        <v>-17.1</v>
      </c>
      <c r="AO21" s="385">
        <v>817</v>
      </c>
      <c r="AP21" s="325">
        <v>6659</v>
      </c>
      <c r="AQ21" s="667">
        <v>0</v>
      </c>
      <c r="AR21" s="582">
        <v>2500</v>
      </c>
      <c r="AS21" s="582">
        <v>4414</v>
      </c>
      <c r="AT21" s="592">
        <v>76.6</v>
      </c>
      <c r="AU21" s="403"/>
      <c r="AV21" s="117" t="s">
        <v>351</v>
      </c>
      <c r="AW21" s="755" t="s">
        <v>375</v>
      </c>
      <c r="AX21" s="755"/>
      <c r="AY21" s="755"/>
      <c r="AZ21" s="767"/>
      <c r="BA21" s="582">
        <v>44006</v>
      </c>
      <c r="BB21" s="582">
        <v>51994</v>
      </c>
      <c r="BC21" s="589">
        <v>18.2</v>
      </c>
      <c r="BD21" s="581">
        <v>25869</v>
      </c>
      <c r="BE21" s="582">
        <v>18635</v>
      </c>
      <c r="BF21" s="587">
        <v>-28</v>
      </c>
      <c r="BG21" s="675">
        <v>173724</v>
      </c>
      <c r="BH21" s="675">
        <v>219993</v>
      </c>
      <c r="BI21" s="592">
        <v>26.6</v>
      </c>
    </row>
    <row r="22" spans="2:61" s="356" customFormat="1" ht="18.75" customHeight="1">
      <c r="B22" s="403"/>
      <c r="C22" s="117" t="s">
        <v>359</v>
      </c>
      <c r="D22" s="755" t="s">
        <v>377</v>
      </c>
      <c r="E22" s="755"/>
      <c r="F22" s="755"/>
      <c r="G22" s="767"/>
      <c r="H22" s="325">
        <v>35543</v>
      </c>
      <c r="I22" s="325">
        <v>38682</v>
      </c>
      <c r="J22" s="584">
        <v>8.8</v>
      </c>
      <c r="K22" s="385">
        <v>0</v>
      </c>
      <c r="L22" s="385">
        <v>0</v>
      </c>
      <c r="M22" s="587" t="s">
        <v>376</v>
      </c>
      <c r="N22" s="581">
        <v>0</v>
      </c>
      <c r="O22" s="581">
        <v>0</v>
      </c>
      <c r="P22" s="586" t="s">
        <v>376</v>
      </c>
      <c r="Q22" s="385">
        <v>0</v>
      </c>
      <c r="R22" s="385">
        <v>0</v>
      </c>
      <c r="S22" s="586" t="s">
        <v>376</v>
      </c>
      <c r="T22" s="581">
        <v>0</v>
      </c>
      <c r="U22" s="581">
        <v>0</v>
      </c>
      <c r="V22" s="405" t="s">
        <v>376</v>
      </c>
      <c r="W22" s="403"/>
      <c r="X22" s="117" t="s">
        <v>359</v>
      </c>
      <c r="Y22" s="755" t="s">
        <v>377</v>
      </c>
      <c r="Z22" s="755"/>
      <c r="AA22" s="755"/>
      <c r="AB22" s="767"/>
      <c r="AC22" s="325">
        <v>0</v>
      </c>
      <c r="AD22" s="325">
        <v>0</v>
      </c>
      <c r="AE22" s="584">
        <v>0</v>
      </c>
      <c r="AF22" s="581">
        <v>0</v>
      </c>
      <c r="AG22" s="581">
        <v>0</v>
      </c>
      <c r="AH22" s="587" t="s">
        <v>376</v>
      </c>
      <c r="AI22" s="385">
        <v>0</v>
      </c>
      <c r="AJ22" s="385">
        <v>0</v>
      </c>
      <c r="AK22" s="386" t="s">
        <v>376</v>
      </c>
      <c r="AL22" s="581">
        <v>0</v>
      </c>
      <c r="AM22" s="581">
        <v>0</v>
      </c>
      <c r="AN22" s="586">
        <v>0</v>
      </c>
      <c r="AO22" s="385">
        <v>0</v>
      </c>
      <c r="AP22" s="385">
        <v>0</v>
      </c>
      <c r="AQ22" s="586" t="s">
        <v>376</v>
      </c>
      <c r="AR22" s="581">
        <v>0</v>
      </c>
      <c r="AS22" s="581">
        <v>0</v>
      </c>
      <c r="AT22" s="594" t="s">
        <v>631</v>
      </c>
      <c r="AU22" s="403"/>
      <c r="AV22" s="117" t="s">
        <v>359</v>
      </c>
      <c r="AW22" s="755" t="s">
        <v>377</v>
      </c>
      <c r="AX22" s="755"/>
      <c r="AY22" s="755"/>
      <c r="AZ22" s="767"/>
      <c r="BA22" s="581">
        <v>41532</v>
      </c>
      <c r="BB22" s="581">
        <v>40117</v>
      </c>
      <c r="BC22" s="589">
        <v>-3.4</v>
      </c>
      <c r="BD22" s="581">
        <v>0</v>
      </c>
      <c r="BE22" s="581">
        <v>0</v>
      </c>
      <c r="BF22" s="587" t="s">
        <v>376</v>
      </c>
      <c r="BG22" s="675">
        <v>77075</v>
      </c>
      <c r="BH22" s="675">
        <v>78799</v>
      </c>
      <c r="BI22" s="592">
        <v>2.2</v>
      </c>
    </row>
    <row r="23" spans="2:61" s="356" customFormat="1" ht="18.75" customHeight="1">
      <c r="B23" s="403"/>
      <c r="C23" s="117" t="s">
        <v>361</v>
      </c>
      <c r="D23" s="755" t="s">
        <v>378</v>
      </c>
      <c r="E23" s="755"/>
      <c r="F23" s="755"/>
      <c r="G23" s="767"/>
      <c r="H23" s="325">
        <v>264390</v>
      </c>
      <c r="I23" s="325">
        <v>288057</v>
      </c>
      <c r="J23" s="584">
        <v>9</v>
      </c>
      <c r="K23" s="325">
        <v>91758</v>
      </c>
      <c r="L23" s="325">
        <v>63661</v>
      </c>
      <c r="M23" s="589">
        <v>-30.6</v>
      </c>
      <c r="N23" s="582">
        <v>229174</v>
      </c>
      <c r="O23" s="582">
        <v>237259</v>
      </c>
      <c r="P23" s="584">
        <v>3.5</v>
      </c>
      <c r="Q23" s="325">
        <v>160940</v>
      </c>
      <c r="R23" s="325">
        <v>182551</v>
      </c>
      <c r="S23" s="584">
        <v>13.4</v>
      </c>
      <c r="T23" s="582">
        <v>15311</v>
      </c>
      <c r="U23" s="582">
        <v>17315</v>
      </c>
      <c r="V23" s="592">
        <v>13.1</v>
      </c>
      <c r="W23" s="403"/>
      <c r="X23" s="117" t="s">
        <v>361</v>
      </c>
      <c r="Y23" s="755" t="s">
        <v>378</v>
      </c>
      <c r="Z23" s="755"/>
      <c r="AA23" s="755"/>
      <c r="AB23" s="767"/>
      <c r="AC23" s="325">
        <v>1563</v>
      </c>
      <c r="AD23" s="325">
        <v>2127</v>
      </c>
      <c r="AE23" s="584">
        <v>36.1</v>
      </c>
      <c r="AF23" s="582">
        <v>1273</v>
      </c>
      <c r="AG23" s="582">
        <v>2436</v>
      </c>
      <c r="AH23" s="589">
        <v>91.4</v>
      </c>
      <c r="AI23" s="325">
        <v>0</v>
      </c>
      <c r="AJ23" s="325">
        <v>0</v>
      </c>
      <c r="AK23" s="586" t="s">
        <v>626</v>
      </c>
      <c r="AL23" s="582">
        <v>32696</v>
      </c>
      <c r="AM23" s="582">
        <v>30838</v>
      </c>
      <c r="AN23" s="584">
        <v>-5.7</v>
      </c>
      <c r="AO23" s="325">
        <v>9776</v>
      </c>
      <c r="AP23" s="325">
        <v>8336</v>
      </c>
      <c r="AQ23" s="584">
        <v>-14.7</v>
      </c>
      <c r="AR23" s="582">
        <v>7314</v>
      </c>
      <c r="AS23" s="582">
        <v>7022</v>
      </c>
      <c r="AT23" s="592">
        <v>-4</v>
      </c>
      <c r="AU23" s="403"/>
      <c r="AV23" s="117" t="s">
        <v>361</v>
      </c>
      <c r="AW23" s="755" t="s">
        <v>378</v>
      </c>
      <c r="AX23" s="755"/>
      <c r="AY23" s="755"/>
      <c r="AZ23" s="767"/>
      <c r="BA23" s="582">
        <v>74781</v>
      </c>
      <c r="BB23" s="582">
        <v>91573</v>
      </c>
      <c r="BC23" s="589">
        <v>22.5</v>
      </c>
      <c r="BD23" s="582">
        <v>61690</v>
      </c>
      <c r="BE23" s="582">
        <v>26720</v>
      </c>
      <c r="BF23" s="589">
        <v>-56.7</v>
      </c>
      <c r="BG23" s="675">
        <v>950666</v>
      </c>
      <c r="BH23" s="675">
        <v>957895</v>
      </c>
      <c r="BI23" s="592">
        <v>0.8</v>
      </c>
    </row>
    <row r="24" spans="2:61" s="356" customFormat="1" ht="18.75" customHeight="1">
      <c r="B24" s="398"/>
      <c r="C24" s="113"/>
      <c r="D24" s="116" t="s">
        <v>379</v>
      </c>
      <c r="E24" s="113"/>
      <c r="F24" s="113"/>
      <c r="G24" s="120"/>
      <c r="H24" s="385">
        <v>0</v>
      </c>
      <c r="I24" s="385">
        <v>0</v>
      </c>
      <c r="J24" s="586" t="s">
        <v>376</v>
      </c>
      <c r="K24" s="325">
        <v>0</v>
      </c>
      <c r="L24" s="325">
        <v>0</v>
      </c>
      <c r="M24" s="658">
        <v>0</v>
      </c>
      <c r="N24" s="582">
        <v>4023</v>
      </c>
      <c r="O24" s="582">
        <v>3876</v>
      </c>
      <c r="P24" s="584">
        <v>-3.7</v>
      </c>
      <c r="Q24" s="325">
        <v>0</v>
      </c>
      <c r="R24" s="325">
        <v>0</v>
      </c>
      <c r="S24" s="586" t="s">
        <v>376</v>
      </c>
      <c r="T24" s="581">
        <v>0</v>
      </c>
      <c r="U24" s="581">
        <v>0</v>
      </c>
      <c r="V24" s="594" t="s">
        <v>376</v>
      </c>
      <c r="W24" s="398"/>
      <c r="X24" s="113"/>
      <c r="Y24" s="116" t="s">
        <v>379</v>
      </c>
      <c r="Z24" s="113"/>
      <c r="AA24" s="113"/>
      <c r="AB24" s="120"/>
      <c r="AC24" s="385">
        <v>0</v>
      </c>
      <c r="AD24" s="385">
        <v>0</v>
      </c>
      <c r="AE24" s="586" t="s">
        <v>631</v>
      </c>
      <c r="AF24" s="582">
        <v>0</v>
      </c>
      <c r="AG24" s="582">
        <v>0</v>
      </c>
      <c r="AH24" s="587" t="s">
        <v>376</v>
      </c>
      <c r="AI24" s="325">
        <v>0</v>
      </c>
      <c r="AJ24" s="325">
        <v>0</v>
      </c>
      <c r="AK24" s="586" t="s">
        <v>626</v>
      </c>
      <c r="AL24" s="582">
        <v>0</v>
      </c>
      <c r="AM24" s="582">
        <v>0</v>
      </c>
      <c r="AN24" s="667">
        <v>0</v>
      </c>
      <c r="AO24" s="385">
        <v>1381</v>
      </c>
      <c r="AP24" s="385">
        <v>1111</v>
      </c>
      <c r="AQ24" s="584">
        <v>-19.6</v>
      </c>
      <c r="AR24" s="582">
        <v>0</v>
      </c>
      <c r="AS24" s="582">
        <v>0</v>
      </c>
      <c r="AT24" s="592">
        <v>0</v>
      </c>
      <c r="AU24" s="398"/>
      <c r="AV24" s="113"/>
      <c r="AW24" s="116" t="s">
        <v>379</v>
      </c>
      <c r="AX24" s="113"/>
      <c r="AY24" s="113"/>
      <c r="AZ24" s="416"/>
      <c r="BA24" s="582">
        <v>0</v>
      </c>
      <c r="BB24" s="582">
        <v>0</v>
      </c>
      <c r="BC24" s="589">
        <v>0</v>
      </c>
      <c r="BD24" s="581">
        <v>0</v>
      </c>
      <c r="BE24" s="581">
        <v>0</v>
      </c>
      <c r="BF24" s="587" t="s">
        <v>376</v>
      </c>
      <c r="BG24" s="675">
        <v>5404</v>
      </c>
      <c r="BH24" s="675">
        <v>4987</v>
      </c>
      <c r="BI24" s="592">
        <v>-7.7</v>
      </c>
    </row>
    <row r="25" spans="2:61" s="356" customFormat="1" ht="18.75" customHeight="1">
      <c r="B25" s="398" t="s">
        <v>380</v>
      </c>
      <c r="C25" s="755" t="s">
        <v>381</v>
      </c>
      <c r="D25" s="755"/>
      <c r="E25" s="755"/>
      <c r="F25" s="755"/>
      <c r="G25" s="116" t="s">
        <v>382</v>
      </c>
      <c r="H25" s="376">
        <v>1164768</v>
      </c>
      <c r="I25" s="376">
        <v>1186598</v>
      </c>
      <c r="J25" s="584">
        <v>1.9</v>
      </c>
      <c r="K25" s="376">
        <v>547320</v>
      </c>
      <c r="L25" s="376">
        <v>543007</v>
      </c>
      <c r="M25" s="589">
        <v>-0.8</v>
      </c>
      <c r="N25" s="583">
        <v>825141</v>
      </c>
      <c r="O25" s="583">
        <v>822673</v>
      </c>
      <c r="P25" s="584">
        <v>-0.3</v>
      </c>
      <c r="Q25" s="376">
        <v>741546</v>
      </c>
      <c r="R25" s="376">
        <v>1180643</v>
      </c>
      <c r="S25" s="584">
        <v>59.2</v>
      </c>
      <c r="T25" s="583">
        <v>148163</v>
      </c>
      <c r="U25" s="583">
        <v>144760</v>
      </c>
      <c r="V25" s="592">
        <v>-2.3</v>
      </c>
      <c r="W25" s="398" t="s">
        <v>380</v>
      </c>
      <c r="X25" s="755" t="s">
        <v>381</v>
      </c>
      <c r="Y25" s="755"/>
      <c r="Z25" s="755"/>
      <c r="AA25" s="755"/>
      <c r="AB25" s="116" t="s">
        <v>382</v>
      </c>
      <c r="AC25" s="376">
        <v>17755</v>
      </c>
      <c r="AD25" s="376">
        <v>22300</v>
      </c>
      <c r="AE25" s="584">
        <v>25.6</v>
      </c>
      <c r="AF25" s="583">
        <v>42982</v>
      </c>
      <c r="AG25" s="583">
        <v>40904</v>
      </c>
      <c r="AH25" s="589">
        <v>-4.8</v>
      </c>
      <c r="AI25" s="376">
        <v>0</v>
      </c>
      <c r="AJ25" s="376">
        <v>0</v>
      </c>
      <c r="AK25" s="586" t="s">
        <v>626</v>
      </c>
      <c r="AL25" s="583">
        <v>125277</v>
      </c>
      <c r="AM25" s="583">
        <v>117024</v>
      </c>
      <c r="AN25" s="584">
        <v>-6.6</v>
      </c>
      <c r="AO25" s="376">
        <v>45700</v>
      </c>
      <c r="AP25" s="376">
        <v>38862</v>
      </c>
      <c r="AQ25" s="584">
        <v>-15</v>
      </c>
      <c r="AR25" s="583">
        <v>146349</v>
      </c>
      <c r="AS25" s="583">
        <v>139993</v>
      </c>
      <c r="AT25" s="592">
        <v>-4.3</v>
      </c>
      <c r="AU25" s="398" t="s">
        <v>380</v>
      </c>
      <c r="AV25" s="755" t="s">
        <v>381</v>
      </c>
      <c r="AW25" s="755"/>
      <c r="AX25" s="755"/>
      <c r="AY25" s="755"/>
      <c r="AZ25" s="417" t="s">
        <v>382</v>
      </c>
      <c r="BA25" s="583">
        <v>538711</v>
      </c>
      <c r="BB25" s="583">
        <v>520230</v>
      </c>
      <c r="BC25" s="589">
        <v>-3.4</v>
      </c>
      <c r="BD25" s="670">
        <v>194709</v>
      </c>
      <c r="BE25" s="583">
        <v>172939</v>
      </c>
      <c r="BF25" s="589">
        <v>-11.2</v>
      </c>
      <c r="BG25" s="675">
        <v>4538421</v>
      </c>
      <c r="BH25" s="675">
        <v>4929933</v>
      </c>
      <c r="BI25" s="592">
        <v>8.6</v>
      </c>
    </row>
    <row r="26" spans="2:61" s="356" customFormat="1" ht="18.75" customHeight="1">
      <c r="B26" s="403"/>
      <c r="C26" s="117" t="s">
        <v>349</v>
      </c>
      <c r="D26" s="755" t="s">
        <v>383</v>
      </c>
      <c r="E26" s="756"/>
      <c r="F26" s="756"/>
      <c r="G26" s="739"/>
      <c r="H26" s="325">
        <v>513117</v>
      </c>
      <c r="I26" s="325">
        <v>488881</v>
      </c>
      <c r="J26" s="584">
        <v>-4.7</v>
      </c>
      <c r="K26" s="325">
        <v>306868</v>
      </c>
      <c r="L26" s="325">
        <v>305354</v>
      </c>
      <c r="M26" s="589">
        <v>-0.5</v>
      </c>
      <c r="N26" s="582">
        <v>429174</v>
      </c>
      <c r="O26" s="582">
        <v>415408</v>
      </c>
      <c r="P26" s="584">
        <v>-3.2</v>
      </c>
      <c r="Q26" s="325">
        <v>465110</v>
      </c>
      <c r="R26" s="325">
        <v>800211</v>
      </c>
      <c r="S26" s="584">
        <v>72</v>
      </c>
      <c r="T26" s="582">
        <v>82403</v>
      </c>
      <c r="U26" s="582">
        <v>83725</v>
      </c>
      <c r="V26" s="592">
        <v>1.6</v>
      </c>
      <c r="W26" s="403"/>
      <c r="X26" s="117" t="s">
        <v>349</v>
      </c>
      <c r="Y26" s="755" t="s">
        <v>383</v>
      </c>
      <c r="Z26" s="756"/>
      <c r="AA26" s="756"/>
      <c r="AB26" s="739"/>
      <c r="AC26" s="325">
        <v>7964</v>
      </c>
      <c r="AD26" s="325">
        <v>7697</v>
      </c>
      <c r="AE26" s="584">
        <v>-3.4</v>
      </c>
      <c r="AF26" s="582">
        <v>27099</v>
      </c>
      <c r="AG26" s="582">
        <v>25117</v>
      </c>
      <c r="AH26" s="589">
        <v>-7.3</v>
      </c>
      <c r="AI26" s="325">
        <v>0</v>
      </c>
      <c r="AJ26" s="325">
        <v>0</v>
      </c>
      <c r="AK26" s="586" t="s">
        <v>626</v>
      </c>
      <c r="AL26" s="582">
        <v>52592</v>
      </c>
      <c r="AM26" s="582">
        <v>48549</v>
      </c>
      <c r="AN26" s="584">
        <v>-7.7</v>
      </c>
      <c r="AO26" s="325">
        <v>18837</v>
      </c>
      <c r="AP26" s="325">
        <v>18281</v>
      </c>
      <c r="AQ26" s="584">
        <v>-3</v>
      </c>
      <c r="AR26" s="582">
        <v>101805</v>
      </c>
      <c r="AS26" s="582">
        <v>98684</v>
      </c>
      <c r="AT26" s="592">
        <v>-3.1</v>
      </c>
      <c r="AU26" s="403"/>
      <c r="AV26" s="117" t="s">
        <v>349</v>
      </c>
      <c r="AW26" s="755" t="s">
        <v>383</v>
      </c>
      <c r="AX26" s="756"/>
      <c r="AY26" s="756"/>
      <c r="AZ26" s="739"/>
      <c r="BA26" s="582">
        <v>103909</v>
      </c>
      <c r="BB26" s="582">
        <v>95773</v>
      </c>
      <c r="BC26" s="589">
        <v>-7.8</v>
      </c>
      <c r="BD26" s="671">
        <v>101678</v>
      </c>
      <c r="BE26" s="582">
        <v>96559</v>
      </c>
      <c r="BF26" s="589">
        <v>-5</v>
      </c>
      <c r="BG26" s="675">
        <v>2210556</v>
      </c>
      <c r="BH26" s="675">
        <v>2484239</v>
      </c>
      <c r="BI26" s="592">
        <v>12.4</v>
      </c>
    </row>
    <row r="27" spans="2:61" s="356" customFormat="1" ht="18.75" customHeight="1">
      <c r="B27" s="403"/>
      <c r="C27" s="120"/>
      <c r="D27" s="116" t="s">
        <v>384</v>
      </c>
      <c r="E27" s="113"/>
      <c r="F27" s="113"/>
      <c r="G27" s="120"/>
      <c r="H27" s="325">
        <v>1009</v>
      </c>
      <c r="I27" s="325">
        <v>981</v>
      </c>
      <c r="J27" s="584">
        <v>-2.8</v>
      </c>
      <c r="K27" s="325">
        <v>1385</v>
      </c>
      <c r="L27" s="325">
        <v>3192</v>
      </c>
      <c r="M27" s="589">
        <v>130.5</v>
      </c>
      <c r="N27" s="581">
        <v>0</v>
      </c>
      <c r="O27" s="581">
        <v>0</v>
      </c>
      <c r="P27" s="386" t="s">
        <v>376</v>
      </c>
      <c r="Q27" s="385">
        <v>441</v>
      </c>
      <c r="R27" s="385">
        <v>2389</v>
      </c>
      <c r="S27" s="586" t="s">
        <v>376</v>
      </c>
      <c r="T27" s="581">
        <v>0</v>
      </c>
      <c r="U27" s="581">
        <v>0</v>
      </c>
      <c r="V27" s="594" t="s">
        <v>376</v>
      </c>
      <c r="W27" s="403"/>
      <c r="X27" s="120"/>
      <c r="Y27" s="116" t="s">
        <v>384</v>
      </c>
      <c r="Z27" s="113"/>
      <c r="AA27" s="113"/>
      <c r="AB27" s="120"/>
      <c r="AC27" s="325">
        <v>367</v>
      </c>
      <c r="AD27" s="325">
        <v>1757</v>
      </c>
      <c r="AE27" s="584">
        <v>378.7</v>
      </c>
      <c r="AF27" s="582">
        <v>0</v>
      </c>
      <c r="AG27" s="582">
        <v>0</v>
      </c>
      <c r="AH27" s="587" t="s">
        <v>376</v>
      </c>
      <c r="AI27" s="385">
        <v>0</v>
      </c>
      <c r="AJ27" s="385">
        <v>0</v>
      </c>
      <c r="AK27" s="586" t="s">
        <v>376</v>
      </c>
      <c r="AL27" s="581">
        <v>172</v>
      </c>
      <c r="AM27" s="581">
        <v>335</v>
      </c>
      <c r="AN27" s="584">
        <v>0</v>
      </c>
      <c r="AO27" s="385">
        <v>0</v>
      </c>
      <c r="AP27" s="385">
        <v>0</v>
      </c>
      <c r="AQ27" s="584" t="s">
        <v>631</v>
      </c>
      <c r="AR27" s="581">
        <v>0</v>
      </c>
      <c r="AS27" s="581">
        <v>0</v>
      </c>
      <c r="AT27" s="594" t="s">
        <v>376</v>
      </c>
      <c r="AU27" s="403"/>
      <c r="AV27" s="120"/>
      <c r="AW27" s="116" t="s">
        <v>384</v>
      </c>
      <c r="AX27" s="113"/>
      <c r="AY27" s="113"/>
      <c r="AZ27" s="416"/>
      <c r="BA27" s="581">
        <v>0</v>
      </c>
      <c r="BB27" s="581">
        <v>0</v>
      </c>
      <c r="BC27" s="587" t="s">
        <v>376</v>
      </c>
      <c r="BD27" s="672">
        <v>1141</v>
      </c>
      <c r="BE27" s="581">
        <v>1089</v>
      </c>
      <c r="BF27" s="589">
        <v>-4.6</v>
      </c>
      <c r="BG27" s="675">
        <v>4515</v>
      </c>
      <c r="BH27" s="675">
        <v>9743</v>
      </c>
      <c r="BI27" s="592">
        <v>115.8</v>
      </c>
    </row>
    <row r="28" spans="2:61" s="356" customFormat="1" ht="18.75" customHeight="1">
      <c r="B28" s="403"/>
      <c r="C28" s="120"/>
      <c r="D28" s="116" t="s">
        <v>385</v>
      </c>
      <c r="E28" s="113"/>
      <c r="F28" s="113"/>
      <c r="G28" s="120"/>
      <c r="H28" s="325">
        <v>506172</v>
      </c>
      <c r="I28" s="325">
        <v>479252</v>
      </c>
      <c r="J28" s="584">
        <v>-5.3</v>
      </c>
      <c r="K28" s="325">
        <v>302583</v>
      </c>
      <c r="L28" s="325">
        <v>299762</v>
      </c>
      <c r="M28" s="589">
        <v>-0.9</v>
      </c>
      <c r="N28" s="582">
        <v>429174</v>
      </c>
      <c r="O28" s="582">
        <v>415408</v>
      </c>
      <c r="P28" s="584">
        <v>-3.2</v>
      </c>
      <c r="Q28" s="325">
        <v>464669</v>
      </c>
      <c r="R28" s="325">
        <v>797822</v>
      </c>
      <c r="S28" s="584">
        <v>71.7</v>
      </c>
      <c r="T28" s="582">
        <v>82403</v>
      </c>
      <c r="U28" s="582">
        <v>83725</v>
      </c>
      <c r="V28" s="592">
        <v>1.6</v>
      </c>
      <c r="W28" s="403"/>
      <c r="X28" s="120"/>
      <c r="Y28" s="116" t="s">
        <v>385</v>
      </c>
      <c r="Z28" s="113"/>
      <c r="AA28" s="113"/>
      <c r="AB28" s="120"/>
      <c r="AC28" s="325">
        <v>7597</v>
      </c>
      <c r="AD28" s="325">
        <v>5940</v>
      </c>
      <c r="AE28" s="584">
        <v>-21.8</v>
      </c>
      <c r="AF28" s="582">
        <v>27099</v>
      </c>
      <c r="AG28" s="582">
        <v>25117</v>
      </c>
      <c r="AH28" s="589">
        <v>-7.3</v>
      </c>
      <c r="AI28" s="325">
        <v>0</v>
      </c>
      <c r="AJ28" s="325">
        <v>0</v>
      </c>
      <c r="AK28" s="586" t="s">
        <v>626</v>
      </c>
      <c r="AL28" s="582">
        <v>52592</v>
      </c>
      <c r="AM28" s="582">
        <v>48214</v>
      </c>
      <c r="AN28" s="584">
        <v>-8.3</v>
      </c>
      <c r="AO28" s="325">
        <v>18837</v>
      </c>
      <c r="AP28" s="325">
        <v>18281</v>
      </c>
      <c r="AQ28" s="584">
        <v>-3</v>
      </c>
      <c r="AR28" s="582">
        <v>101805</v>
      </c>
      <c r="AS28" s="582">
        <v>98684</v>
      </c>
      <c r="AT28" s="592">
        <v>-3.1</v>
      </c>
      <c r="AU28" s="403"/>
      <c r="AV28" s="120"/>
      <c r="AW28" s="116" t="s">
        <v>385</v>
      </c>
      <c r="AX28" s="113"/>
      <c r="AY28" s="113"/>
      <c r="AZ28" s="416"/>
      <c r="BA28" s="582">
        <v>103909</v>
      </c>
      <c r="BB28" s="582">
        <v>95773</v>
      </c>
      <c r="BC28" s="589">
        <v>-7.8</v>
      </c>
      <c r="BD28" s="671">
        <v>100537</v>
      </c>
      <c r="BE28" s="582">
        <v>95410</v>
      </c>
      <c r="BF28" s="589">
        <v>-5.1</v>
      </c>
      <c r="BG28" s="675">
        <v>2197377</v>
      </c>
      <c r="BH28" s="675">
        <v>2463388</v>
      </c>
      <c r="BI28" s="592">
        <v>12.1</v>
      </c>
    </row>
    <row r="29" spans="2:61" s="356" customFormat="1" ht="18.75" customHeight="1">
      <c r="B29" s="403"/>
      <c r="C29" s="117" t="s">
        <v>351</v>
      </c>
      <c r="D29" s="755" t="s">
        <v>386</v>
      </c>
      <c r="E29" s="756"/>
      <c r="F29" s="756"/>
      <c r="G29" s="739"/>
      <c r="H29" s="325">
        <v>135144</v>
      </c>
      <c r="I29" s="325">
        <v>156686</v>
      </c>
      <c r="J29" s="584">
        <v>15.9</v>
      </c>
      <c r="K29" s="385">
        <v>0</v>
      </c>
      <c r="L29" s="385">
        <v>0</v>
      </c>
      <c r="M29" s="587" t="s">
        <v>376</v>
      </c>
      <c r="N29" s="581">
        <v>0</v>
      </c>
      <c r="O29" s="581">
        <v>0</v>
      </c>
      <c r="P29" s="586" t="s">
        <v>376</v>
      </c>
      <c r="Q29" s="385">
        <v>0</v>
      </c>
      <c r="R29" s="385">
        <v>0</v>
      </c>
      <c r="S29" s="586" t="s">
        <v>376</v>
      </c>
      <c r="T29" s="581">
        <v>0</v>
      </c>
      <c r="U29" s="581">
        <v>0</v>
      </c>
      <c r="V29" s="594" t="s">
        <v>376</v>
      </c>
      <c r="W29" s="403"/>
      <c r="X29" s="117" t="s">
        <v>351</v>
      </c>
      <c r="Y29" s="755" t="s">
        <v>386</v>
      </c>
      <c r="Z29" s="756"/>
      <c r="AA29" s="756"/>
      <c r="AB29" s="739"/>
      <c r="AC29" s="325">
        <v>0</v>
      </c>
      <c r="AD29" s="325">
        <v>0</v>
      </c>
      <c r="AE29" s="584">
        <v>0</v>
      </c>
      <c r="AF29" s="581">
        <v>0</v>
      </c>
      <c r="AG29" s="581">
        <v>0</v>
      </c>
      <c r="AH29" s="587" t="s">
        <v>376</v>
      </c>
      <c r="AI29" s="385">
        <v>0</v>
      </c>
      <c r="AJ29" s="385">
        <v>0</v>
      </c>
      <c r="AK29" s="586">
        <v>0</v>
      </c>
      <c r="AL29" s="581">
        <v>0</v>
      </c>
      <c r="AM29" s="581">
        <v>0</v>
      </c>
      <c r="AN29" s="586">
        <v>0</v>
      </c>
      <c r="AO29" s="385">
        <v>0</v>
      </c>
      <c r="AP29" s="385">
        <v>0</v>
      </c>
      <c r="AQ29" s="586" t="s">
        <v>376</v>
      </c>
      <c r="AR29" s="581">
        <v>0</v>
      </c>
      <c r="AS29" s="581">
        <v>0</v>
      </c>
      <c r="AT29" s="594" t="s">
        <v>376</v>
      </c>
      <c r="AU29" s="403"/>
      <c r="AV29" s="117" t="s">
        <v>351</v>
      </c>
      <c r="AW29" s="755" t="s">
        <v>386</v>
      </c>
      <c r="AX29" s="756"/>
      <c r="AY29" s="756"/>
      <c r="AZ29" s="739"/>
      <c r="BA29" s="581">
        <v>142213</v>
      </c>
      <c r="BB29" s="581">
        <v>127321</v>
      </c>
      <c r="BC29" s="589">
        <v>-10.5</v>
      </c>
      <c r="BD29" s="672">
        <v>0</v>
      </c>
      <c r="BE29" s="581">
        <v>0</v>
      </c>
      <c r="BF29" s="587" t="s">
        <v>376</v>
      </c>
      <c r="BG29" s="675">
        <v>277357</v>
      </c>
      <c r="BH29" s="675">
        <v>284007</v>
      </c>
      <c r="BI29" s="592">
        <v>2.4</v>
      </c>
    </row>
    <row r="30" spans="2:61" s="356" customFormat="1" ht="18.75" customHeight="1">
      <c r="B30" s="403"/>
      <c r="C30" s="117" t="s">
        <v>359</v>
      </c>
      <c r="D30" s="755" t="s">
        <v>387</v>
      </c>
      <c r="E30" s="756"/>
      <c r="F30" s="756"/>
      <c r="G30" s="739"/>
      <c r="H30" s="325">
        <v>516507</v>
      </c>
      <c r="I30" s="325">
        <v>541031</v>
      </c>
      <c r="J30" s="584">
        <v>4.7</v>
      </c>
      <c r="K30" s="325">
        <v>240452</v>
      </c>
      <c r="L30" s="325">
        <v>237653</v>
      </c>
      <c r="M30" s="589">
        <v>-1.2</v>
      </c>
      <c r="N30" s="582">
        <v>395967</v>
      </c>
      <c r="O30" s="582">
        <v>407265</v>
      </c>
      <c r="P30" s="584">
        <v>2.9</v>
      </c>
      <c r="Q30" s="325">
        <v>276436</v>
      </c>
      <c r="R30" s="325">
        <v>380432</v>
      </c>
      <c r="S30" s="584">
        <v>37.6</v>
      </c>
      <c r="T30" s="582">
        <v>65760</v>
      </c>
      <c r="U30" s="582">
        <v>61035</v>
      </c>
      <c r="V30" s="592">
        <v>-7.2</v>
      </c>
      <c r="W30" s="403"/>
      <c r="X30" s="117" t="s">
        <v>359</v>
      </c>
      <c r="Y30" s="755" t="s">
        <v>387</v>
      </c>
      <c r="Z30" s="756"/>
      <c r="AA30" s="756"/>
      <c r="AB30" s="739"/>
      <c r="AC30" s="325">
        <v>9791</v>
      </c>
      <c r="AD30" s="325">
        <v>14603</v>
      </c>
      <c r="AE30" s="584">
        <v>49.1</v>
      </c>
      <c r="AF30" s="582">
        <v>15883</v>
      </c>
      <c r="AG30" s="582">
        <v>15787</v>
      </c>
      <c r="AH30" s="587" t="s">
        <v>376</v>
      </c>
      <c r="AI30" s="325">
        <v>0</v>
      </c>
      <c r="AJ30" s="325">
        <v>0</v>
      </c>
      <c r="AK30" s="586" t="s">
        <v>626</v>
      </c>
      <c r="AL30" s="582">
        <v>72685</v>
      </c>
      <c r="AM30" s="582">
        <v>68475</v>
      </c>
      <c r="AN30" s="584">
        <v>-5.8</v>
      </c>
      <c r="AO30" s="325">
        <v>26863</v>
      </c>
      <c r="AP30" s="325">
        <v>20581</v>
      </c>
      <c r="AQ30" s="584">
        <v>-23.4</v>
      </c>
      <c r="AR30" s="582">
        <v>44544</v>
      </c>
      <c r="AS30" s="582">
        <v>41309</v>
      </c>
      <c r="AT30" s="592">
        <v>-7.3</v>
      </c>
      <c r="AU30" s="403"/>
      <c r="AV30" s="117" t="s">
        <v>359</v>
      </c>
      <c r="AW30" s="755" t="s">
        <v>387</v>
      </c>
      <c r="AX30" s="756"/>
      <c r="AY30" s="756"/>
      <c r="AZ30" s="739"/>
      <c r="BA30" s="582">
        <v>292589</v>
      </c>
      <c r="BB30" s="582">
        <v>297136</v>
      </c>
      <c r="BC30" s="589">
        <v>1.6</v>
      </c>
      <c r="BD30" s="671">
        <v>93031</v>
      </c>
      <c r="BE30" s="582">
        <v>76380</v>
      </c>
      <c r="BF30" s="589">
        <v>-17.9</v>
      </c>
      <c r="BG30" s="675">
        <v>2050508</v>
      </c>
      <c r="BH30" s="675">
        <v>2161687</v>
      </c>
      <c r="BI30" s="592">
        <v>5.4</v>
      </c>
    </row>
    <row r="31" spans="2:61" s="356" customFormat="1" ht="18.75" customHeight="1">
      <c r="B31" s="403"/>
      <c r="C31" s="113" t="s">
        <v>112</v>
      </c>
      <c r="D31" s="116" t="s">
        <v>388</v>
      </c>
      <c r="E31" s="113"/>
      <c r="F31" s="113"/>
      <c r="G31" s="120"/>
      <c r="H31" s="385">
        <v>0</v>
      </c>
      <c r="I31" s="385">
        <v>0</v>
      </c>
      <c r="J31" s="586" t="s">
        <v>376</v>
      </c>
      <c r="K31" s="325">
        <v>0</v>
      </c>
      <c r="L31" s="325">
        <v>0</v>
      </c>
      <c r="M31" s="623">
        <v>0</v>
      </c>
      <c r="N31" s="582">
        <v>1968</v>
      </c>
      <c r="O31" s="582">
        <v>2165</v>
      </c>
      <c r="P31" s="584">
        <v>10</v>
      </c>
      <c r="Q31" s="325">
        <v>0</v>
      </c>
      <c r="R31" s="325">
        <v>0</v>
      </c>
      <c r="S31" s="586" t="s">
        <v>376</v>
      </c>
      <c r="T31" s="581">
        <v>0</v>
      </c>
      <c r="U31" s="581">
        <v>0</v>
      </c>
      <c r="V31" s="594" t="s">
        <v>376</v>
      </c>
      <c r="W31" s="403"/>
      <c r="X31" s="113" t="s">
        <v>112</v>
      </c>
      <c r="Y31" s="116" t="s">
        <v>388</v>
      </c>
      <c r="Z31" s="113"/>
      <c r="AA31" s="113"/>
      <c r="AB31" s="120"/>
      <c r="AC31" s="385">
        <v>0</v>
      </c>
      <c r="AD31" s="385">
        <v>0</v>
      </c>
      <c r="AE31" s="586" t="s">
        <v>631</v>
      </c>
      <c r="AF31" s="582">
        <v>0</v>
      </c>
      <c r="AG31" s="582">
        <v>0</v>
      </c>
      <c r="AH31" s="587" t="s">
        <v>376</v>
      </c>
      <c r="AI31" s="325">
        <v>0</v>
      </c>
      <c r="AJ31" s="325">
        <v>0</v>
      </c>
      <c r="AK31" s="586" t="s">
        <v>626</v>
      </c>
      <c r="AL31" s="582">
        <v>1008</v>
      </c>
      <c r="AM31" s="582">
        <v>939</v>
      </c>
      <c r="AN31" s="584">
        <v>-6.8</v>
      </c>
      <c r="AO31" s="385">
        <v>1702</v>
      </c>
      <c r="AP31" s="385">
        <v>1327</v>
      </c>
      <c r="AQ31" s="584">
        <v>-22</v>
      </c>
      <c r="AR31" s="582">
        <v>0</v>
      </c>
      <c r="AS31" s="582">
        <v>0</v>
      </c>
      <c r="AT31" s="592">
        <v>0</v>
      </c>
      <c r="AU31" s="403"/>
      <c r="AV31" s="113" t="s">
        <v>112</v>
      </c>
      <c r="AW31" s="116" t="s">
        <v>388</v>
      </c>
      <c r="AX31" s="113"/>
      <c r="AY31" s="113"/>
      <c r="AZ31" s="416"/>
      <c r="BA31" s="582">
        <v>0</v>
      </c>
      <c r="BB31" s="582">
        <v>0</v>
      </c>
      <c r="BC31" s="589">
        <v>0</v>
      </c>
      <c r="BD31" s="672">
        <v>0</v>
      </c>
      <c r="BE31" s="581">
        <v>0</v>
      </c>
      <c r="BF31" s="587" t="s">
        <v>376</v>
      </c>
      <c r="BG31" s="675">
        <v>4678</v>
      </c>
      <c r="BH31" s="675">
        <v>4431</v>
      </c>
      <c r="BI31" s="592">
        <v>-5.3</v>
      </c>
    </row>
    <row r="32" spans="2:61" s="356" customFormat="1" ht="18.75" customHeight="1">
      <c r="B32" s="763" t="s">
        <v>389</v>
      </c>
      <c r="C32" s="764"/>
      <c r="D32" s="764"/>
      <c r="E32" s="764"/>
      <c r="F32" s="764"/>
      <c r="G32" s="121" t="s">
        <v>390</v>
      </c>
      <c r="H32" s="580">
        <v>-35300</v>
      </c>
      <c r="I32" s="580">
        <v>-71035</v>
      </c>
      <c r="J32" s="585">
        <v>101.2</v>
      </c>
      <c r="K32" s="580">
        <v>-156725</v>
      </c>
      <c r="L32" s="580">
        <v>-134963</v>
      </c>
      <c r="M32" s="591">
        <v>-13.9</v>
      </c>
      <c r="N32" s="580">
        <v>103159</v>
      </c>
      <c r="O32" s="580">
        <v>117487</v>
      </c>
      <c r="P32" s="585">
        <v>13.9</v>
      </c>
      <c r="Q32" s="580">
        <v>94365</v>
      </c>
      <c r="R32" s="580">
        <v>-252703</v>
      </c>
      <c r="S32" s="585">
        <v>-367.8</v>
      </c>
      <c r="T32" s="580">
        <v>-17738</v>
      </c>
      <c r="U32" s="580">
        <v>-8483</v>
      </c>
      <c r="V32" s="593">
        <v>-52.2</v>
      </c>
      <c r="W32" s="763" t="s">
        <v>389</v>
      </c>
      <c r="X32" s="764"/>
      <c r="Y32" s="764"/>
      <c r="Z32" s="764"/>
      <c r="AA32" s="764"/>
      <c r="AB32" s="121" t="s">
        <v>390</v>
      </c>
      <c r="AC32" s="383">
        <v>154667</v>
      </c>
      <c r="AD32" s="383">
        <v>504962</v>
      </c>
      <c r="AE32" s="585">
        <v>226.5</v>
      </c>
      <c r="AF32" s="580">
        <v>60610</v>
      </c>
      <c r="AG32" s="580">
        <v>35300</v>
      </c>
      <c r="AH32" s="591">
        <v>-41.8</v>
      </c>
      <c r="AI32" s="383">
        <v>0</v>
      </c>
      <c r="AJ32" s="383">
        <v>0</v>
      </c>
      <c r="AK32" s="636" t="s">
        <v>626</v>
      </c>
      <c r="AL32" s="580">
        <v>271392</v>
      </c>
      <c r="AM32" s="580">
        <v>224941</v>
      </c>
      <c r="AN32" s="585">
        <v>-17.1</v>
      </c>
      <c r="AO32" s="383">
        <v>128062</v>
      </c>
      <c r="AP32" s="383">
        <v>114724</v>
      </c>
      <c r="AQ32" s="585">
        <v>-10.4</v>
      </c>
      <c r="AR32" s="580">
        <v>-40557</v>
      </c>
      <c r="AS32" s="580">
        <v>-31723</v>
      </c>
      <c r="AT32" s="593">
        <v>-21.8</v>
      </c>
      <c r="AU32" s="763" t="s">
        <v>389</v>
      </c>
      <c r="AV32" s="764"/>
      <c r="AW32" s="764"/>
      <c r="AX32" s="764"/>
      <c r="AY32" s="764"/>
      <c r="AZ32" s="415" t="s">
        <v>390</v>
      </c>
      <c r="BA32" s="580">
        <v>-3981</v>
      </c>
      <c r="BB32" s="580">
        <v>31436</v>
      </c>
      <c r="BC32" s="591">
        <v>-889.7</v>
      </c>
      <c r="BD32" s="673">
        <v>121540</v>
      </c>
      <c r="BE32" s="580">
        <v>91302</v>
      </c>
      <c r="BF32" s="591">
        <v>-24.9</v>
      </c>
      <c r="BG32" s="674">
        <v>679494</v>
      </c>
      <c r="BH32" s="674">
        <v>621245</v>
      </c>
      <c r="BI32" s="593">
        <v>-8.6</v>
      </c>
    </row>
    <row r="33" spans="2:61" s="356" customFormat="1" ht="18.75" customHeight="1">
      <c r="B33" s="765" t="s">
        <v>391</v>
      </c>
      <c r="C33" s="766"/>
      <c r="D33" s="766"/>
      <c r="E33" s="766"/>
      <c r="F33" s="766"/>
      <c r="G33" s="121" t="s">
        <v>392</v>
      </c>
      <c r="H33" s="580">
        <v>-224809</v>
      </c>
      <c r="I33" s="580">
        <v>-429090</v>
      </c>
      <c r="J33" s="585">
        <v>90.9</v>
      </c>
      <c r="K33" s="580">
        <v>-797303</v>
      </c>
      <c r="L33" s="580">
        <v>-1216451</v>
      </c>
      <c r="M33" s="384">
        <v>52.6</v>
      </c>
      <c r="N33" s="580">
        <v>-232095</v>
      </c>
      <c r="O33" s="580">
        <v>-571912</v>
      </c>
      <c r="P33" s="585">
        <v>146.4</v>
      </c>
      <c r="Q33" s="580">
        <v>-137903</v>
      </c>
      <c r="R33" s="641">
        <v>-1345493</v>
      </c>
      <c r="S33" s="585">
        <v>875.7</v>
      </c>
      <c r="T33" s="580">
        <v>-229689</v>
      </c>
      <c r="U33" s="580">
        <v>-94063</v>
      </c>
      <c r="V33" s="593">
        <v>-59</v>
      </c>
      <c r="W33" s="765" t="s">
        <v>391</v>
      </c>
      <c r="X33" s="766"/>
      <c r="Y33" s="766"/>
      <c r="Z33" s="766"/>
      <c r="AA33" s="766"/>
      <c r="AB33" s="121" t="s">
        <v>392</v>
      </c>
      <c r="AC33" s="580">
        <v>-29561</v>
      </c>
      <c r="AD33" s="580">
        <v>228124</v>
      </c>
      <c r="AE33" s="585">
        <v>-871.7</v>
      </c>
      <c r="AF33" s="580">
        <v>-6276</v>
      </c>
      <c r="AG33" s="580">
        <v>20518</v>
      </c>
      <c r="AH33" s="591">
        <v>-426.9</v>
      </c>
      <c r="AI33" s="580">
        <v>0</v>
      </c>
      <c r="AJ33" s="580">
        <v>0</v>
      </c>
      <c r="AK33" s="636" t="s">
        <v>626</v>
      </c>
      <c r="AL33" s="580">
        <v>-244754</v>
      </c>
      <c r="AM33" s="580">
        <v>-176342</v>
      </c>
      <c r="AN33" s="585">
        <v>-28</v>
      </c>
      <c r="AO33" s="580">
        <v>-70447</v>
      </c>
      <c r="AP33" s="580">
        <v>-182551</v>
      </c>
      <c r="AQ33" s="647">
        <v>159.1</v>
      </c>
      <c r="AR33" s="580">
        <v>-137597</v>
      </c>
      <c r="AS33" s="580">
        <v>-185624</v>
      </c>
      <c r="AT33" s="593">
        <v>34.9</v>
      </c>
      <c r="AU33" s="765" t="s">
        <v>391</v>
      </c>
      <c r="AV33" s="766"/>
      <c r="AW33" s="766"/>
      <c r="AX33" s="766"/>
      <c r="AY33" s="766"/>
      <c r="AZ33" s="415" t="s">
        <v>392</v>
      </c>
      <c r="BA33" s="580">
        <v>82513</v>
      </c>
      <c r="BB33" s="580">
        <v>-1918</v>
      </c>
      <c r="BC33" s="591">
        <v>-102.3</v>
      </c>
      <c r="BD33" s="673">
        <v>-117123</v>
      </c>
      <c r="BE33" s="580">
        <v>-123555</v>
      </c>
      <c r="BF33" s="591">
        <v>5.5</v>
      </c>
      <c r="BG33" s="674">
        <v>-2145044</v>
      </c>
      <c r="BH33" s="674">
        <v>-4078357</v>
      </c>
      <c r="BI33" s="593">
        <v>90.1</v>
      </c>
    </row>
    <row r="34" spans="2:61" s="356" customFormat="1" ht="18.75" customHeight="1">
      <c r="B34" s="398" t="s">
        <v>393</v>
      </c>
      <c r="C34" s="753" t="s">
        <v>394</v>
      </c>
      <c r="D34" s="754"/>
      <c r="E34" s="754"/>
      <c r="F34" s="754"/>
      <c r="G34" s="117" t="s">
        <v>395</v>
      </c>
      <c r="H34" s="581">
        <v>200083</v>
      </c>
      <c r="I34" s="581">
        <v>315</v>
      </c>
      <c r="J34" s="587">
        <v>-99.8</v>
      </c>
      <c r="K34" s="581">
        <v>160453</v>
      </c>
      <c r="L34" s="581">
        <v>0</v>
      </c>
      <c r="M34" s="387" t="s">
        <v>376</v>
      </c>
      <c r="N34" s="385">
        <v>0</v>
      </c>
      <c r="O34" s="385">
        <v>0</v>
      </c>
      <c r="P34" s="386" t="s">
        <v>376</v>
      </c>
      <c r="Q34" s="581">
        <v>0</v>
      </c>
      <c r="R34" s="581">
        <v>0</v>
      </c>
      <c r="S34" s="586" t="s">
        <v>376</v>
      </c>
      <c r="T34" s="581">
        <v>0</v>
      </c>
      <c r="U34" s="581">
        <v>0</v>
      </c>
      <c r="V34" s="412" t="s">
        <v>376</v>
      </c>
      <c r="W34" s="398" t="s">
        <v>393</v>
      </c>
      <c r="X34" s="753" t="s">
        <v>394</v>
      </c>
      <c r="Y34" s="754"/>
      <c r="Z34" s="754"/>
      <c r="AA34" s="754"/>
      <c r="AB34" s="117" t="s">
        <v>395</v>
      </c>
      <c r="AC34" s="581">
        <v>0</v>
      </c>
      <c r="AD34" s="581">
        <v>0</v>
      </c>
      <c r="AE34" s="587" t="s">
        <v>376</v>
      </c>
      <c r="AF34" s="581">
        <v>0</v>
      </c>
      <c r="AG34" s="581">
        <v>0</v>
      </c>
      <c r="AH34" s="666" t="s">
        <v>376</v>
      </c>
      <c r="AI34" s="581">
        <v>0</v>
      </c>
      <c r="AJ34" s="581">
        <v>0</v>
      </c>
      <c r="AK34" s="586" t="s">
        <v>376</v>
      </c>
      <c r="AL34" s="581">
        <v>0</v>
      </c>
      <c r="AM34" s="581">
        <v>0</v>
      </c>
      <c r="AN34" s="586" t="s">
        <v>376</v>
      </c>
      <c r="AO34" s="581">
        <v>0</v>
      </c>
      <c r="AP34" s="581">
        <v>0</v>
      </c>
      <c r="AQ34" s="668">
        <v>0</v>
      </c>
      <c r="AR34" s="581">
        <v>0</v>
      </c>
      <c r="AS34" s="581">
        <v>0</v>
      </c>
      <c r="AT34" s="594" t="s">
        <v>376</v>
      </c>
      <c r="AU34" s="398" t="s">
        <v>393</v>
      </c>
      <c r="AV34" s="753" t="s">
        <v>394</v>
      </c>
      <c r="AW34" s="754"/>
      <c r="AX34" s="754"/>
      <c r="AY34" s="754"/>
      <c r="AZ34" s="413" t="s">
        <v>395</v>
      </c>
      <c r="BA34" s="581">
        <v>0</v>
      </c>
      <c r="BB34" s="581">
        <v>2718</v>
      </c>
      <c r="BC34" s="587" t="s">
        <v>376</v>
      </c>
      <c r="BD34" s="672">
        <v>0</v>
      </c>
      <c r="BE34" s="581">
        <v>0</v>
      </c>
      <c r="BF34" s="666" t="s">
        <v>3</v>
      </c>
      <c r="BG34" s="675">
        <v>360536</v>
      </c>
      <c r="BH34" s="675">
        <v>3033</v>
      </c>
      <c r="BI34" s="592">
        <v>-99.2</v>
      </c>
    </row>
    <row r="35" spans="2:61" s="356" customFormat="1" ht="18.75" customHeight="1">
      <c r="B35" s="398"/>
      <c r="C35" s="116" t="s">
        <v>396</v>
      </c>
      <c r="D35" s="113"/>
      <c r="E35" s="113"/>
      <c r="F35" s="113"/>
      <c r="G35" s="120"/>
      <c r="H35" s="581">
        <v>200000</v>
      </c>
      <c r="I35" s="581">
        <v>0</v>
      </c>
      <c r="J35" s="584" t="s">
        <v>631</v>
      </c>
      <c r="K35" s="581">
        <v>0</v>
      </c>
      <c r="L35" s="581">
        <v>0</v>
      </c>
      <c r="M35" s="382" t="s">
        <v>376</v>
      </c>
      <c r="N35" s="385" t="s">
        <v>3</v>
      </c>
      <c r="O35" s="385">
        <v>0</v>
      </c>
      <c r="P35" s="386" t="s">
        <v>376</v>
      </c>
      <c r="Q35" s="581">
        <v>0</v>
      </c>
      <c r="R35" s="581">
        <v>0</v>
      </c>
      <c r="S35" s="586" t="s">
        <v>376</v>
      </c>
      <c r="T35" s="581">
        <v>0</v>
      </c>
      <c r="U35" s="581">
        <v>0</v>
      </c>
      <c r="V35" s="405" t="s">
        <v>376</v>
      </c>
      <c r="W35" s="398"/>
      <c r="X35" s="116" t="s">
        <v>396</v>
      </c>
      <c r="Y35" s="113"/>
      <c r="Z35" s="113"/>
      <c r="AA35" s="113"/>
      <c r="AB35" s="120"/>
      <c r="AC35" s="581">
        <v>0</v>
      </c>
      <c r="AD35" s="581">
        <v>0</v>
      </c>
      <c r="AE35" s="586" t="s">
        <v>376</v>
      </c>
      <c r="AF35" s="581">
        <v>0</v>
      </c>
      <c r="AG35" s="581">
        <v>0</v>
      </c>
      <c r="AH35" s="587" t="s">
        <v>376</v>
      </c>
      <c r="AI35" s="581" t="s">
        <v>3</v>
      </c>
      <c r="AJ35" s="581">
        <v>0</v>
      </c>
      <c r="AK35" s="586" t="s">
        <v>376</v>
      </c>
      <c r="AL35" s="581">
        <v>0</v>
      </c>
      <c r="AM35" s="581">
        <v>0</v>
      </c>
      <c r="AN35" s="586" t="s">
        <v>376</v>
      </c>
      <c r="AO35" s="581">
        <v>0</v>
      </c>
      <c r="AP35" s="581">
        <v>0</v>
      </c>
      <c r="AQ35" s="586" t="s">
        <v>376</v>
      </c>
      <c r="AR35" s="581">
        <v>0</v>
      </c>
      <c r="AS35" s="581">
        <v>0</v>
      </c>
      <c r="AT35" s="594" t="s">
        <v>376</v>
      </c>
      <c r="AU35" s="398"/>
      <c r="AV35" s="116" t="s">
        <v>396</v>
      </c>
      <c r="AW35" s="113"/>
      <c r="AX35" s="113"/>
      <c r="AY35" s="113"/>
      <c r="AZ35" s="416"/>
      <c r="BA35" s="581">
        <v>0</v>
      </c>
      <c r="BB35" s="581">
        <v>0</v>
      </c>
      <c r="BC35" s="587" t="s">
        <v>376</v>
      </c>
      <c r="BD35" s="672">
        <v>0</v>
      </c>
      <c r="BE35" s="581">
        <v>0</v>
      </c>
      <c r="BF35" s="587" t="s">
        <v>376</v>
      </c>
      <c r="BG35" s="675">
        <v>200000</v>
      </c>
      <c r="BH35" s="675">
        <v>0</v>
      </c>
      <c r="BI35" s="592" t="s">
        <v>631</v>
      </c>
    </row>
    <row r="36" spans="2:61" s="356" customFormat="1" ht="18.75" customHeight="1">
      <c r="B36" s="398" t="s">
        <v>397</v>
      </c>
      <c r="C36" s="755" t="s">
        <v>398</v>
      </c>
      <c r="D36" s="756"/>
      <c r="E36" s="756"/>
      <c r="F36" s="756"/>
      <c r="G36" s="117" t="s">
        <v>399</v>
      </c>
      <c r="H36" s="582">
        <v>34042</v>
      </c>
      <c r="I36" s="582">
        <v>24473</v>
      </c>
      <c r="J36" s="584">
        <v>-28.1</v>
      </c>
      <c r="K36" s="582">
        <v>1890067</v>
      </c>
      <c r="L36" s="582">
        <v>3760</v>
      </c>
      <c r="M36" s="589">
        <v>-99.8</v>
      </c>
      <c r="N36" s="385">
        <v>0</v>
      </c>
      <c r="O36" s="385">
        <v>0</v>
      </c>
      <c r="P36" s="386" t="s">
        <v>376</v>
      </c>
      <c r="Q36" s="581">
        <v>169472</v>
      </c>
      <c r="R36" s="581">
        <v>1411511</v>
      </c>
      <c r="S36" s="586" t="s">
        <v>376</v>
      </c>
      <c r="T36" s="581">
        <v>0</v>
      </c>
      <c r="U36" s="581">
        <v>0</v>
      </c>
      <c r="V36" s="405" t="s">
        <v>376</v>
      </c>
      <c r="W36" s="398" t="s">
        <v>397</v>
      </c>
      <c r="X36" s="755" t="s">
        <v>398</v>
      </c>
      <c r="Y36" s="756"/>
      <c r="Z36" s="756"/>
      <c r="AA36" s="756"/>
      <c r="AB36" s="117" t="s">
        <v>399</v>
      </c>
      <c r="AC36" s="582">
        <v>0</v>
      </c>
      <c r="AD36" s="582">
        <v>0</v>
      </c>
      <c r="AE36" s="586" t="s">
        <v>631</v>
      </c>
      <c r="AF36" s="582">
        <v>0</v>
      </c>
      <c r="AG36" s="582">
        <v>0</v>
      </c>
      <c r="AH36" s="587" t="s">
        <v>376</v>
      </c>
      <c r="AI36" s="581">
        <v>0</v>
      </c>
      <c r="AJ36" s="581">
        <v>0</v>
      </c>
      <c r="AK36" s="586" t="s">
        <v>376</v>
      </c>
      <c r="AL36" s="581">
        <v>6668</v>
      </c>
      <c r="AM36" s="581">
        <v>104</v>
      </c>
      <c r="AN36" s="586">
        <v>-98.4</v>
      </c>
      <c r="AO36" s="581">
        <v>2514</v>
      </c>
      <c r="AP36" s="581">
        <v>136</v>
      </c>
      <c r="AQ36" s="584">
        <v>-94.6</v>
      </c>
      <c r="AR36" s="581">
        <v>360</v>
      </c>
      <c r="AS36" s="581">
        <v>635</v>
      </c>
      <c r="AT36" s="592">
        <v>76.4</v>
      </c>
      <c r="AU36" s="398" t="s">
        <v>397</v>
      </c>
      <c r="AV36" s="755" t="s">
        <v>398</v>
      </c>
      <c r="AW36" s="756"/>
      <c r="AX36" s="756"/>
      <c r="AY36" s="756"/>
      <c r="AZ36" s="413" t="s">
        <v>399</v>
      </c>
      <c r="BA36" s="581">
        <v>0</v>
      </c>
      <c r="BB36" s="581"/>
      <c r="BC36" s="587" t="s">
        <v>376</v>
      </c>
      <c r="BD36" s="672">
        <v>0</v>
      </c>
      <c r="BE36" s="581">
        <v>12196</v>
      </c>
      <c r="BF36" s="587" t="s">
        <v>376</v>
      </c>
      <c r="BG36" s="675">
        <v>2103123</v>
      </c>
      <c r="BH36" s="675">
        <v>1452815</v>
      </c>
      <c r="BI36" s="592">
        <v>-30.9</v>
      </c>
    </row>
    <row r="37" spans="2:61" s="356" customFormat="1" ht="18.75" customHeight="1">
      <c r="B37" s="757" t="s">
        <v>400</v>
      </c>
      <c r="C37" s="758"/>
      <c r="D37" s="758"/>
      <c r="E37" s="758"/>
      <c r="F37" s="758"/>
      <c r="G37" s="759"/>
      <c r="H37" s="580">
        <v>-58768</v>
      </c>
      <c r="I37" s="580">
        <v>-453248</v>
      </c>
      <c r="J37" s="585">
        <v>671.2</v>
      </c>
      <c r="K37" s="580">
        <v>-2526917</v>
      </c>
      <c r="L37" s="580">
        <v>-1220211</v>
      </c>
      <c r="M37" s="591">
        <v>-51.7</v>
      </c>
      <c r="N37" s="580">
        <v>-232095</v>
      </c>
      <c r="O37" s="580">
        <v>-571912</v>
      </c>
      <c r="P37" s="585">
        <v>146.4</v>
      </c>
      <c r="Q37" s="580">
        <v>-307375</v>
      </c>
      <c r="R37" s="641">
        <v>-2757004</v>
      </c>
      <c r="S37" s="585">
        <v>797</v>
      </c>
      <c r="T37" s="580">
        <v>-229689</v>
      </c>
      <c r="U37" s="580">
        <v>-94063</v>
      </c>
      <c r="V37" s="593">
        <v>-59</v>
      </c>
      <c r="W37" s="757" t="s">
        <v>400</v>
      </c>
      <c r="X37" s="758"/>
      <c r="Y37" s="758"/>
      <c r="Z37" s="758"/>
      <c r="AA37" s="758"/>
      <c r="AB37" s="759"/>
      <c r="AC37" s="580">
        <v>-29561</v>
      </c>
      <c r="AD37" s="580">
        <v>228124</v>
      </c>
      <c r="AE37" s="585">
        <v>-871.7</v>
      </c>
      <c r="AF37" s="580">
        <v>-6276</v>
      </c>
      <c r="AG37" s="580">
        <v>20518</v>
      </c>
      <c r="AH37" s="591">
        <v>-426.9</v>
      </c>
      <c r="AI37" s="580">
        <v>0</v>
      </c>
      <c r="AJ37" s="580">
        <v>0</v>
      </c>
      <c r="AK37" s="636" t="s">
        <v>626</v>
      </c>
      <c r="AL37" s="580">
        <v>-251422</v>
      </c>
      <c r="AM37" s="580">
        <v>-176446</v>
      </c>
      <c r="AN37" s="585">
        <v>-29.8</v>
      </c>
      <c r="AO37" s="580">
        <v>-72961</v>
      </c>
      <c r="AP37" s="580">
        <v>-182687</v>
      </c>
      <c r="AQ37" s="647">
        <v>150.4</v>
      </c>
      <c r="AR37" s="580">
        <v>-137957</v>
      </c>
      <c r="AS37" s="580">
        <v>-186259</v>
      </c>
      <c r="AT37" s="593">
        <v>35</v>
      </c>
      <c r="AU37" s="757" t="s">
        <v>400</v>
      </c>
      <c r="AV37" s="758"/>
      <c r="AW37" s="758"/>
      <c r="AX37" s="758"/>
      <c r="AY37" s="758"/>
      <c r="AZ37" s="759"/>
      <c r="BA37" s="580">
        <v>82513</v>
      </c>
      <c r="BB37" s="580">
        <v>800</v>
      </c>
      <c r="BC37" s="591">
        <v>-99</v>
      </c>
      <c r="BD37" s="673">
        <v>-117123</v>
      </c>
      <c r="BE37" s="580">
        <v>-135751</v>
      </c>
      <c r="BF37" s="591">
        <v>15.9</v>
      </c>
      <c r="BG37" s="674">
        <v>-3887631</v>
      </c>
      <c r="BH37" s="674">
        <v>-5528139</v>
      </c>
      <c r="BI37" s="593">
        <v>42.2</v>
      </c>
    </row>
    <row r="38" spans="2:61" s="356" customFormat="1" ht="18.75" customHeight="1">
      <c r="B38" s="760" t="s">
        <v>401</v>
      </c>
      <c r="C38" s="761"/>
      <c r="D38" s="761"/>
      <c r="E38" s="761"/>
      <c r="F38" s="761"/>
      <c r="G38" s="762"/>
      <c r="H38" s="582">
        <v>-7385957</v>
      </c>
      <c r="I38" s="582">
        <v>-7444725</v>
      </c>
      <c r="J38" s="584">
        <v>0.8</v>
      </c>
      <c r="K38" s="582">
        <v>-4761549</v>
      </c>
      <c r="L38" s="582">
        <v>-7288466</v>
      </c>
      <c r="M38" s="378">
        <v>53.1</v>
      </c>
      <c r="N38" s="582">
        <v>237859</v>
      </c>
      <c r="O38" s="582">
        <v>5764</v>
      </c>
      <c r="P38" s="584">
        <v>-97.6</v>
      </c>
      <c r="Q38" s="582">
        <v>8729</v>
      </c>
      <c r="R38" s="582">
        <v>-286406</v>
      </c>
      <c r="S38" s="586" t="s">
        <v>376</v>
      </c>
      <c r="T38" s="582">
        <v>-133997</v>
      </c>
      <c r="U38" s="582">
        <v>-363685</v>
      </c>
      <c r="V38" s="592">
        <v>171.4</v>
      </c>
      <c r="W38" s="760" t="s">
        <v>401</v>
      </c>
      <c r="X38" s="761"/>
      <c r="Y38" s="761"/>
      <c r="Z38" s="761"/>
      <c r="AA38" s="761"/>
      <c r="AB38" s="762"/>
      <c r="AC38" s="582">
        <v>-681092</v>
      </c>
      <c r="AD38" s="582">
        <v>-710654</v>
      </c>
      <c r="AE38" s="584">
        <v>4.3</v>
      </c>
      <c r="AF38" s="582">
        <v>41714</v>
      </c>
      <c r="AG38" s="582">
        <v>35438</v>
      </c>
      <c r="AH38" s="589">
        <v>-15</v>
      </c>
      <c r="AI38" s="582">
        <v>0</v>
      </c>
      <c r="AJ38" s="582">
        <v>0</v>
      </c>
      <c r="AK38" s="586" t="s">
        <v>626</v>
      </c>
      <c r="AL38" s="582">
        <v>-1349225</v>
      </c>
      <c r="AM38" s="582">
        <v>-1600647</v>
      </c>
      <c r="AN38" s="584">
        <v>18.6</v>
      </c>
      <c r="AO38" s="582">
        <v>-425667</v>
      </c>
      <c r="AP38" s="582">
        <v>-498628</v>
      </c>
      <c r="AQ38" s="584">
        <v>17.1</v>
      </c>
      <c r="AR38" s="582">
        <v>-1294675</v>
      </c>
      <c r="AS38" s="582">
        <v>-1432632</v>
      </c>
      <c r="AT38" s="592">
        <v>10.7</v>
      </c>
      <c r="AU38" s="760" t="s">
        <v>401</v>
      </c>
      <c r="AV38" s="761"/>
      <c r="AW38" s="761"/>
      <c r="AX38" s="761"/>
      <c r="AY38" s="761"/>
      <c r="AZ38" s="762"/>
      <c r="BA38" s="325">
        <v>1756358</v>
      </c>
      <c r="BB38" s="325">
        <v>1832871</v>
      </c>
      <c r="BC38" s="589">
        <v>4.4</v>
      </c>
      <c r="BD38" s="671">
        <v>-1049263</v>
      </c>
      <c r="BE38" s="582">
        <v>-1166386</v>
      </c>
      <c r="BF38" s="589">
        <v>11.2</v>
      </c>
      <c r="BG38" s="675">
        <v>-15036765</v>
      </c>
      <c r="BH38" s="675">
        <v>-18918156</v>
      </c>
      <c r="BI38" s="592">
        <v>25.8</v>
      </c>
    </row>
    <row r="39" spans="2:61" s="356" customFormat="1" ht="18.75" customHeight="1">
      <c r="B39" s="747" t="s">
        <v>113</v>
      </c>
      <c r="C39" s="748"/>
      <c r="D39" s="748"/>
      <c r="E39" s="748"/>
      <c r="F39" s="748"/>
      <c r="G39" s="749"/>
      <c r="H39" s="583">
        <v>-7444725</v>
      </c>
      <c r="I39" s="583">
        <v>-7897973</v>
      </c>
      <c r="J39" s="584">
        <v>6.1</v>
      </c>
      <c r="K39" s="583">
        <v>-7288466</v>
      </c>
      <c r="L39" s="583">
        <v>-8508677</v>
      </c>
      <c r="M39" s="378">
        <v>16.7</v>
      </c>
      <c r="N39" s="583">
        <v>5764</v>
      </c>
      <c r="O39" s="583">
        <v>-566148</v>
      </c>
      <c r="P39" s="643">
        <v>-9922.1</v>
      </c>
      <c r="Q39" s="583">
        <v>-298646</v>
      </c>
      <c r="R39" s="642">
        <v>-3043410</v>
      </c>
      <c r="S39" s="584">
        <v>919.1</v>
      </c>
      <c r="T39" s="583">
        <v>-363686</v>
      </c>
      <c r="U39" s="583">
        <v>-457748</v>
      </c>
      <c r="V39" s="592">
        <v>25.9</v>
      </c>
      <c r="W39" s="747" t="s">
        <v>113</v>
      </c>
      <c r="X39" s="748"/>
      <c r="Y39" s="748"/>
      <c r="Z39" s="748"/>
      <c r="AA39" s="748"/>
      <c r="AB39" s="749"/>
      <c r="AC39" s="583">
        <v>-710653</v>
      </c>
      <c r="AD39" s="583">
        <v>-482530</v>
      </c>
      <c r="AE39" s="584">
        <v>-32.1</v>
      </c>
      <c r="AF39" s="583">
        <v>35438</v>
      </c>
      <c r="AG39" s="583">
        <v>55956</v>
      </c>
      <c r="AH39" s="589">
        <v>57.9</v>
      </c>
      <c r="AI39" s="583">
        <v>0</v>
      </c>
      <c r="AJ39" s="583">
        <v>0</v>
      </c>
      <c r="AK39" s="586" t="s">
        <v>626</v>
      </c>
      <c r="AL39" s="583">
        <v>-1600647</v>
      </c>
      <c r="AM39" s="583">
        <v>-1777093</v>
      </c>
      <c r="AN39" s="584">
        <v>11</v>
      </c>
      <c r="AO39" s="583">
        <v>-498628</v>
      </c>
      <c r="AP39" s="583">
        <v>-681315</v>
      </c>
      <c r="AQ39" s="584">
        <v>36.6</v>
      </c>
      <c r="AR39" s="583">
        <v>-1432632</v>
      </c>
      <c r="AS39" s="583">
        <v>-1618891</v>
      </c>
      <c r="AT39" s="592">
        <v>13</v>
      </c>
      <c r="AU39" s="747" t="s">
        <v>113</v>
      </c>
      <c r="AV39" s="748"/>
      <c r="AW39" s="748"/>
      <c r="AX39" s="748"/>
      <c r="AY39" s="748"/>
      <c r="AZ39" s="749"/>
      <c r="BA39" s="376">
        <v>1838871</v>
      </c>
      <c r="BB39" s="376">
        <v>1833671</v>
      </c>
      <c r="BC39" s="589">
        <v>-0.3</v>
      </c>
      <c r="BD39" s="670">
        <v>-1166386</v>
      </c>
      <c r="BE39" s="583">
        <v>-1302137</v>
      </c>
      <c r="BF39" s="589">
        <v>11.6</v>
      </c>
      <c r="BG39" s="675">
        <v>-18924396</v>
      </c>
      <c r="BH39" s="675">
        <v>-24446295</v>
      </c>
      <c r="BI39" s="592">
        <v>29.2</v>
      </c>
    </row>
    <row r="40" spans="2:61" s="356" customFormat="1" ht="18.75" customHeight="1">
      <c r="B40" s="406" t="s">
        <v>402</v>
      </c>
      <c r="C40" s="124"/>
      <c r="D40" s="124"/>
      <c r="E40" s="124"/>
      <c r="F40" s="124"/>
      <c r="G40" s="124"/>
      <c r="H40" s="388"/>
      <c r="I40" s="388"/>
      <c r="J40" s="585" t="s">
        <v>631</v>
      </c>
      <c r="K40" s="388"/>
      <c r="L40" s="388"/>
      <c r="M40" s="384" t="s">
        <v>631</v>
      </c>
      <c r="N40" s="388"/>
      <c r="O40" s="388"/>
      <c r="P40" s="585" t="s">
        <v>631</v>
      </c>
      <c r="Q40" s="388"/>
      <c r="R40" s="388"/>
      <c r="S40" s="585" t="s">
        <v>631</v>
      </c>
      <c r="T40" s="388"/>
      <c r="U40" s="388"/>
      <c r="V40" s="593" t="s">
        <v>631</v>
      </c>
      <c r="W40" s="406" t="s">
        <v>402</v>
      </c>
      <c r="X40" s="124"/>
      <c r="Y40" s="124"/>
      <c r="Z40" s="124"/>
      <c r="AA40" s="124"/>
      <c r="AB40" s="124"/>
      <c r="AC40" s="388"/>
      <c r="AD40" s="388"/>
      <c r="AE40" s="585" t="s">
        <v>631</v>
      </c>
      <c r="AF40" s="659"/>
      <c r="AG40" s="659"/>
      <c r="AH40" s="591" t="s">
        <v>631</v>
      </c>
      <c r="AI40" s="388"/>
      <c r="AJ40" s="388"/>
      <c r="AK40" s="585" t="s">
        <v>631</v>
      </c>
      <c r="AL40" s="388"/>
      <c r="AM40" s="388"/>
      <c r="AN40" s="585" t="s">
        <v>631</v>
      </c>
      <c r="AO40" s="388"/>
      <c r="AP40" s="388"/>
      <c r="AQ40" s="585" t="s">
        <v>631</v>
      </c>
      <c r="AR40" s="388"/>
      <c r="AS40" s="388"/>
      <c r="AT40" s="593" t="s">
        <v>631</v>
      </c>
      <c r="AU40" s="406" t="s">
        <v>402</v>
      </c>
      <c r="AV40" s="124"/>
      <c r="AW40" s="124"/>
      <c r="AX40" s="124"/>
      <c r="AY40" s="124"/>
      <c r="AZ40" s="418"/>
      <c r="BA40" s="388"/>
      <c r="BB40" s="388"/>
      <c r="BC40" s="591" t="s">
        <v>631</v>
      </c>
      <c r="BD40" s="625"/>
      <c r="BE40" s="388"/>
      <c r="BF40" s="591" t="s">
        <v>631</v>
      </c>
      <c r="BG40" s="389"/>
      <c r="BH40" s="389"/>
      <c r="BI40" s="593" t="s">
        <v>631</v>
      </c>
    </row>
    <row r="41" spans="2:61" s="356" customFormat="1" ht="18.75" customHeight="1">
      <c r="B41" s="750" t="s">
        <v>24</v>
      </c>
      <c r="C41" s="751"/>
      <c r="D41" s="751"/>
      <c r="E41" s="751"/>
      <c r="F41" s="751"/>
      <c r="G41" s="752"/>
      <c r="H41" s="390">
        <v>99.46047641819797</v>
      </c>
      <c r="I41" s="390">
        <v>95.99374482256079</v>
      </c>
      <c r="J41" s="584">
        <v>-3.5</v>
      </c>
      <c r="K41" s="390">
        <v>78.43786363834562</v>
      </c>
      <c r="L41" s="390">
        <v>87.31506588995622</v>
      </c>
      <c r="M41" s="589">
        <v>11.3</v>
      </c>
      <c r="N41" s="390">
        <v>98.16957123037116</v>
      </c>
      <c r="O41" s="390">
        <v>95.53074791079158</v>
      </c>
      <c r="P41" s="584">
        <v>-2.7</v>
      </c>
      <c r="Q41" s="390">
        <v>96.46329699077344</v>
      </c>
      <c r="R41" s="390">
        <v>77.24061562683315</v>
      </c>
      <c r="S41" s="584">
        <v>-19.9</v>
      </c>
      <c r="T41" s="390">
        <v>92.18608553125087</v>
      </c>
      <c r="U41" s="390">
        <v>96.85696471198338</v>
      </c>
      <c r="V41" s="592">
        <v>5.1</v>
      </c>
      <c r="W41" s="750" t="s">
        <v>24</v>
      </c>
      <c r="X41" s="751"/>
      <c r="Y41" s="751"/>
      <c r="Z41" s="751"/>
      <c r="AA41" s="751"/>
      <c r="AB41" s="752"/>
      <c r="AC41" s="390">
        <v>96.54071196199125</v>
      </c>
      <c r="AD41" s="390">
        <v>130.53447784308187</v>
      </c>
      <c r="AE41" s="584">
        <v>35.2</v>
      </c>
      <c r="AF41" s="669">
        <v>99.2776525780529</v>
      </c>
      <c r="AG41" s="669">
        <v>102.38076451804545</v>
      </c>
      <c r="AH41" s="589">
        <v>3.1</v>
      </c>
      <c r="AI41" s="390" t="e">
        <v>#DIV/0!</v>
      </c>
      <c r="AJ41" s="624" t="s">
        <v>118</v>
      </c>
      <c r="AK41" s="586" t="s">
        <v>626</v>
      </c>
      <c r="AL41" s="390">
        <v>93.8434195856646</v>
      </c>
      <c r="AM41" s="390">
        <v>95.37839117743817</v>
      </c>
      <c r="AN41" s="584">
        <v>1.6</v>
      </c>
      <c r="AO41" s="390">
        <v>95.44953329666068</v>
      </c>
      <c r="AP41" s="390">
        <v>87.71689427103959</v>
      </c>
      <c r="AQ41" s="584">
        <v>-8.1</v>
      </c>
      <c r="AR41" s="390">
        <v>93.6029969563032</v>
      </c>
      <c r="AS41" s="390">
        <v>90.8808992834814</v>
      </c>
      <c r="AT41" s="592">
        <v>-2.9</v>
      </c>
      <c r="AU41" s="750" t="s">
        <v>24</v>
      </c>
      <c r="AV41" s="751"/>
      <c r="AW41" s="751"/>
      <c r="AX41" s="751"/>
      <c r="AY41" s="751"/>
      <c r="AZ41" s="752"/>
      <c r="BA41" s="390">
        <v>100.98308186089879</v>
      </c>
      <c r="BB41" s="390">
        <v>100.00957524683788</v>
      </c>
      <c r="BC41" s="589">
        <v>-1</v>
      </c>
      <c r="BD41" s="626">
        <v>96.2979551404067</v>
      </c>
      <c r="BE41" s="390">
        <v>95.55383423702555</v>
      </c>
      <c r="BF41" s="589">
        <v>-0.8</v>
      </c>
      <c r="BG41" s="377">
        <v>94.3</v>
      </c>
      <c r="BH41" s="377">
        <v>92</v>
      </c>
      <c r="BI41" s="592">
        <v>-2.4</v>
      </c>
    </row>
    <row r="42" spans="2:61" s="356" customFormat="1" ht="18.75" customHeight="1">
      <c r="B42" s="747" t="s">
        <v>25</v>
      </c>
      <c r="C42" s="748"/>
      <c r="D42" s="748"/>
      <c r="E42" s="748"/>
      <c r="F42" s="748"/>
      <c r="G42" s="749"/>
      <c r="H42" s="390">
        <v>97.92965549391533</v>
      </c>
      <c r="I42" s="390">
        <v>96.19905510081243</v>
      </c>
      <c r="J42" s="584">
        <v>-1.8</v>
      </c>
      <c r="K42" s="390">
        <v>91.88839622812353</v>
      </c>
      <c r="L42" s="390">
        <v>87.3492087659111</v>
      </c>
      <c r="M42" s="589">
        <v>-4.9</v>
      </c>
      <c r="N42" s="390">
        <v>98.16957123037116</v>
      </c>
      <c r="O42" s="390">
        <v>95.53074791079158</v>
      </c>
      <c r="P42" s="584">
        <v>-2.7</v>
      </c>
      <c r="Q42" s="390">
        <v>98.38171117587777</v>
      </c>
      <c r="R42" s="390">
        <v>87.42787341395794</v>
      </c>
      <c r="S42" s="584">
        <v>-11.1</v>
      </c>
      <c r="T42" s="390">
        <v>92.18608553125087</v>
      </c>
      <c r="U42" s="390">
        <v>96.85696471198338</v>
      </c>
      <c r="V42" s="592">
        <v>5.1</v>
      </c>
      <c r="W42" s="747" t="s">
        <v>25</v>
      </c>
      <c r="X42" s="748"/>
      <c r="Y42" s="748"/>
      <c r="Z42" s="748"/>
      <c r="AA42" s="748"/>
      <c r="AB42" s="749"/>
      <c r="AC42" s="390">
        <v>96.54071196199125</v>
      </c>
      <c r="AD42" s="390">
        <v>130.53447784308187</v>
      </c>
      <c r="AE42" s="584">
        <v>35.2</v>
      </c>
      <c r="AF42" s="669">
        <v>99.2776525780529</v>
      </c>
      <c r="AG42" s="669">
        <v>102.38076451804545</v>
      </c>
      <c r="AH42" s="589">
        <v>3.1</v>
      </c>
      <c r="AI42" s="390" t="e">
        <v>#DIV/0!</v>
      </c>
      <c r="AJ42" s="624" t="s">
        <v>227</v>
      </c>
      <c r="AK42" s="586" t="s">
        <v>626</v>
      </c>
      <c r="AL42" s="390">
        <v>93.99689732348162</v>
      </c>
      <c r="AM42" s="390">
        <v>95.38098940107037</v>
      </c>
      <c r="AN42" s="584">
        <v>1.5</v>
      </c>
      <c r="AO42" s="390">
        <v>95.59942780755344</v>
      </c>
      <c r="AP42" s="390">
        <v>87.72491589713866</v>
      </c>
      <c r="AQ42" s="584">
        <v>-8.2</v>
      </c>
      <c r="AR42" s="390">
        <v>93.61862474654814</v>
      </c>
      <c r="AS42" s="390">
        <v>90.90916214469019</v>
      </c>
      <c r="AT42" s="592">
        <v>-2.9</v>
      </c>
      <c r="AU42" s="747" t="s">
        <v>25</v>
      </c>
      <c r="AV42" s="748"/>
      <c r="AW42" s="748"/>
      <c r="AX42" s="748"/>
      <c r="AY42" s="748"/>
      <c r="AZ42" s="749"/>
      <c r="BA42" s="390">
        <v>100.98308186089879</v>
      </c>
      <c r="BB42" s="390">
        <v>99.97704334570615</v>
      </c>
      <c r="BC42" s="589">
        <v>-1</v>
      </c>
      <c r="BD42" s="626">
        <v>96.2979551404067</v>
      </c>
      <c r="BE42" s="390">
        <v>95.93705267872382</v>
      </c>
      <c r="BF42" s="589">
        <v>-0.4</v>
      </c>
      <c r="BG42" s="377">
        <v>96.74713172660405</v>
      </c>
      <c r="BH42" s="377">
        <v>93.98008832406455</v>
      </c>
      <c r="BI42" s="592">
        <v>-2.9</v>
      </c>
    </row>
    <row r="43" spans="2:61" s="356" customFormat="1" ht="18.75" customHeight="1">
      <c r="B43" s="747" t="s">
        <v>114</v>
      </c>
      <c r="C43" s="748"/>
      <c r="D43" s="748"/>
      <c r="E43" s="748"/>
      <c r="F43" s="748"/>
      <c r="G43" s="749"/>
      <c r="H43" s="390">
        <v>98.045041951201</v>
      </c>
      <c r="I43" s="390">
        <v>96.45575617051608</v>
      </c>
      <c r="J43" s="584">
        <v>-1.6</v>
      </c>
      <c r="K43" s="390">
        <v>93.09859267219042</v>
      </c>
      <c r="L43" s="390">
        <v>88.07963093290185</v>
      </c>
      <c r="M43" s="589">
        <v>-5.4</v>
      </c>
      <c r="N43" s="390">
        <v>97.171968021055</v>
      </c>
      <c r="O43" s="390">
        <v>94.24249535657495</v>
      </c>
      <c r="P43" s="584">
        <v>-3</v>
      </c>
      <c r="Q43" s="390">
        <v>97.0145447562502</v>
      </c>
      <c r="R43" s="390">
        <v>88.52297966675167</v>
      </c>
      <c r="S43" s="584">
        <v>-8.8</v>
      </c>
      <c r="T43" s="390">
        <v>92.40679333534911</v>
      </c>
      <c r="U43" s="390">
        <v>96.99506738801902</v>
      </c>
      <c r="V43" s="592">
        <v>5</v>
      </c>
      <c r="W43" s="747" t="s">
        <v>114</v>
      </c>
      <c r="X43" s="748"/>
      <c r="Y43" s="748"/>
      <c r="Z43" s="748"/>
      <c r="AA43" s="748"/>
      <c r="AB43" s="749"/>
      <c r="AC43" s="390">
        <v>77.98383097211351</v>
      </c>
      <c r="AD43" s="390">
        <v>61.8050697913778</v>
      </c>
      <c r="AE43" s="584">
        <v>-20.7</v>
      </c>
      <c r="AF43" s="669">
        <v>91.90097014961518</v>
      </c>
      <c r="AG43" s="669">
        <v>98.19933732885056</v>
      </c>
      <c r="AH43" s="589">
        <v>6.9</v>
      </c>
      <c r="AI43" s="390" t="e">
        <v>#DIV/0!</v>
      </c>
      <c r="AJ43" s="624" t="s">
        <v>227</v>
      </c>
      <c r="AK43" s="586" t="s">
        <v>626</v>
      </c>
      <c r="AL43" s="390">
        <v>86.93912316465612</v>
      </c>
      <c r="AM43" s="390">
        <v>89.15662357595279</v>
      </c>
      <c r="AN43" s="584">
        <v>2.6</v>
      </c>
      <c r="AO43" s="390">
        <v>87.23546130301705</v>
      </c>
      <c r="AP43" s="390">
        <v>79.4742820055168</v>
      </c>
      <c r="AQ43" s="584">
        <v>-8.9</v>
      </c>
      <c r="AR43" s="390">
        <v>95.17184865357567</v>
      </c>
      <c r="AS43" s="390">
        <v>91.90798401797794</v>
      </c>
      <c r="AT43" s="592">
        <v>-3.4</v>
      </c>
      <c r="AU43" s="747" t="s">
        <v>114</v>
      </c>
      <c r="AV43" s="748"/>
      <c r="AW43" s="748"/>
      <c r="AX43" s="748"/>
      <c r="AY43" s="748"/>
      <c r="AZ43" s="749"/>
      <c r="BA43" s="390">
        <v>101.1011907944758</v>
      </c>
      <c r="BB43" s="390">
        <v>99.57427559585972</v>
      </c>
      <c r="BC43" s="589">
        <v>-1.5</v>
      </c>
      <c r="BD43" s="626">
        <v>91.96158070534172</v>
      </c>
      <c r="BE43" s="390">
        <v>92.50868176619899</v>
      </c>
      <c r="BF43" s="589">
        <v>0.6</v>
      </c>
      <c r="BG43" s="377">
        <v>95.40012997369014</v>
      </c>
      <c r="BH43" s="377">
        <v>92.51868437723638</v>
      </c>
      <c r="BI43" s="592">
        <v>-3</v>
      </c>
    </row>
    <row r="44" spans="2:61" s="356" customFormat="1" ht="18.75" customHeight="1" thickBot="1">
      <c r="B44" s="407" t="s">
        <v>403</v>
      </c>
      <c r="C44" s="408"/>
      <c r="D44" s="408"/>
      <c r="E44" s="408"/>
      <c r="F44" s="408"/>
      <c r="G44" s="408"/>
      <c r="H44" s="409">
        <v>1084571</v>
      </c>
      <c r="I44" s="409">
        <v>845969</v>
      </c>
      <c r="J44" s="588">
        <v>-22</v>
      </c>
      <c r="K44" s="409">
        <v>400486</v>
      </c>
      <c r="L44" s="409">
        <v>431902</v>
      </c>
      <c r="M44" s="590">
        <v>7.8</v>
      </c>
      <c r="N44" s="409">
        <v>722547</v>
      </c>
      <c r="O44" s="409">
        <v>716408</v>
      </c>
      <c r="P44" s="588">
        <v>-0.8</v>
      </c>
      <c r="Q44" s="409">
        <v>800000</v>
      </c>
      <c r="R44" s="409">
        <v>850000</v>
      </c>
      <c r="S44" s="410">
        <v>6.3</v>
      </c>
      <c r="T44" s="409">
        <v>259617</v>
      </c>
      <c r="U44" s="409">
        <v>280870</v>
      </c>
      <c r="V44" s="595">
        <v>8.2</v>
      </c>
      <c r="W44" s="407" t="s">
        <v>403</v>
      </c>
      <c r="X44" s="408"/>
      <c r="Y44" s="408"/>
      <c r="Z44" s="408"/>
      <c r="AA44" s="408"/>
      <c r="AB44" s="408"/>
      <c r="AC44" s="409">
        <v>276610</v>
      </c>
      <c r="AD44" s="409">
        <v>541655</v>
      </c>
      <c r="AE44" s="588">
        <v>95.8</v>
      </c>
      <c r="AF44" s="660">
        <v>140740</v>
      </c>
      <c r="AG44" s="660">
        <v>109270</v>
      </c>
      <c r="AH44" s="590">
        <v>-22.4</v>
      </c>
      <c r="AI44" s="409">
        <v>0</v>
      </c>
      <c r="AJ44" s="409">
        <v>0</v>
      </c>
      <c r="AK44" s="637" t="s">
        <v>626</v>
      </c>
      <c r="AL44" s="409">
        <v>522382</v>
      </c>
      <c r="AM44" s="409">
        <v>502978</v>
      </c>
      <c r="AN44" s="588">
        <v>-3.7</v>
      </c>
      <c r="AO44" s="409">
        <v>223394</v>
      </c>
      <c r="AP44" s="409">
        <v>197271</v>
      </c>
      <c r="AQ44" s="588">
        <v>-11.7</v>
      </c>
      <c r="AR44" s="409">
        <v>151219</v>
      </c>
      <c r="AS44" s="409">
        <v>153816</v>
      </c>
      <c r="AT44" s="595">
        <v>1.7</v>
      </c>
      <c r="AU44" s="407" t="s">
        <v>403</v>
      </c>
      <c r="AV44" s="408"/>
      <c r="AW44" s="408"/>
      <c r="AX44" s="408"/>
      <c r="AY44" s="408"/>
      <c r="AZ44" s="419"/>
      <c r="BA44" s="409">
        <v>471534</v>
      </c>
      <c r="BB44" s="409">
        <v>471639</v>
      </c>
      <c r="BC44" s="590">
        <v>0</v>
      </c>
      <c r="BD44" s="627">
        <v>309542</v>
      </c>
      <c r="BE44" s="409">
        <v>395959</v>
      </c>
      <c r="BF44" s="590">
        <v>27.9</v>
      </c>
      <c r="BG44" s="411">
        <v>5362642</v>
      </c>
      <c r="BH44" s="411">
        <v>5497737</v>
      </c>
      <c r="BI44" s="595">
        <v>2.5</v>
      </c>
    </row>
    <row r="45" spans="5:51" ht="13.5">
      <c r="E45" s="87"/>
      <c r="F45" s="87"/>
      <c r="Z45" s="87"/>
      <c r="AA45" s="87"/>
      <c r="AX45" s="87"/>
      <c r="AY45" s="87"/>
    </row>
    <row r="46" spans="5:51" ht="13.5">
      <c r="E46" s="87"/>
      <c r="F46" s="87"/>
      <c r="Z46" s="87"/>
      <c r="AA46" s="87"/>
      <c r="AX46" s="87"/>
      <c r="AY46" s="87"/>
    </row>
    <row r="47" spans="5:51" ht="13.5">
      <c r="E47" s="87"/>
      <c r="F47" s="87"/>
      <c r="Z47" s="87"/>
      <c r="AA47" s="87"/>
      <c r="AX47" s="87"/>
      <c r="AY47" s="87"/>
    </row>
    <row r="48" spans="5:51" ht="13.5">
      <c r="E48" s="87"/>
      <c r="F48" s="87"/>
      <c r="Z48" s="87"/>
      <c r="AA48" s="87"/>
      <c r="AX48" s="87"/>
      <c r="AY48" s="87"/>
    </row>
    <row r="49" spans="5:51" ht="13.5">
      <c r="E49" s="87"/>
      <c r="F49" s="87"/>
      <c r="Z49" s="87"/>
      <c r="AA49" s="87"/>
      <c r="AX49" s="87"/>
      <c r="AY49" s="87"/>
    </row>
    <row r="50" spans="5:51" ht="13.5">
      <c r="E50" s="87"/>
      <c r="F50" s="87"/>
      <c r="Z50" s="87"/>
      <c r="AA50" s="87"/>
      <c r="AX50" s="87"/>
      <c r="AY50" s="87"/>
    </row>
    <row r="51" spans="5:51" ht="13.5">
      <c r="E51" s="87"/>
      <c r="F51" s="87"/>
      <c r="Z51" s="87"/>
      <c r="AA51" s="87"/>
      <c r="AX51" s="87"/>
      <c r="AY51" s="87"/>
    </row>
    <row r="52" spans="5:51" ht="13.5">
      <c r="E52" s="87"/>
      <c r="F52" s="87"/>
      <c r="Z52" s="87"/>
      <c r="AA52" s="87"/>
      <c r="AX52" s="87"/>
      <c r="AY52" s="87"/>
    </row>
    <row r="53" spans="5:51" ht="13.5">
      <c r="E53" s="87"/>
      <c r="F53" s="87"/>
      <c r="Z53" s="87"/>
      <c r="AA53" s="87"/>
      <c r="AX53" s="87"/>
      <c r="AY53" s="87"/>
    </row>
    <row r="54" spans="5:51" ht="13.5">
      <c r="E54" s="87"/>
      <c r="F54" s="87"/>
      <c r="Z54" s="87"/>
      <c r="AA54" s="87"/>
      <c r="AX54" s="87"/>
      <c r="AY54" s="87"/>
    </row>
    <row r="55" spans="5:51" ht="13.5">
      <c r="E55" s="87"/>
      <c r="F55" s="87"/>
      <c r="Z55" s="87"/>
      <c r="AA55" s="87"/>
      <c r="AX55" s="87"/>
      <c r="AY55" s="87"/>
    </row>
    <row r="56" spans="5:51" ht="13.5">
      <c r="E56" s="87"/>
      <c r="F56" s="87"/>
      <c r="Z56" s="87"/>
      <c r="AA56" s="87"/>
      <c r="AX56" s="87"/>
      <c r="AY56" s="87"/>
    </row>
    <row r="57" spans="5:51" ht="13.5">
      <c r="E57" s="87"/>
      <c r="F57" s="87"/>
      <c r="Z57" s="87"/>
      <c r="AA57" s="87"/>
      <c r="AX57" s="87"/>
      <c r="AY57" s="87"/>
    </row>
    <row r="58" spans="5:51" ht="13.5">
      <c r="E58" s="87"/>
      <c r="F58" s="87"/>
      <c r="Z58" s="87"/>
      <c r="AA58" s="87"/>
      <c r="AX58" s="87"/>
      <c r="AY58" s="87"/>
    </row>
    <row r="59" spans="5:51" ht="13.5">
      <c r="E59" s="87"/>
      <c r="F59" s="87"/>
      <c r="Z59" s="87"/>
      <c r="AA59" s="87"/>
      <c r="AX59" s="87"/>
      <c r="AY59" s="87"/>
    </row>
    <row r="60" spans="5:51" ht="13.5">
      <c r="E60" s="87"/>
      <c r="F60" s="87"/>
      <c r="Z60" s="87"/>
      <c r="AA60" s="87"/>
      <c r="AX60" s="87"/>
      <c r="AY60" s="87"/>
    </row>
    <row r="61" spans="5:51" ht="13.5">
      <c r="E61" s="87"/>
      <c r="F61" s="87"/>
      <c r="Z61" s="87"/>
      <c r="AA61" s="87"/>
      <c r="AX61" s="87"/>
      <c r="AY61" s="87"/>
    </row>
    <row r="62" spans="5:51" ht="13.5">
      <c r="E62" s="87"/>
      <c r="F62" s="87"/>
      <c r="Z62" s="87"/>
      <c r="AA62" s="87"/>
      <c r="AX62" s="87"/>
      <c r="AY62" s="87"/>
    </row>
    <row r="63" spans="5:51" ht="13.5">
      <c r="E63" s="87"/>
      <c r="F63" s="87"/>
      <c r="Z63" s="87"/>
      <c r="AA63" s="87"/>
      <c r="AX63" s="87"/>
      <c r="AY63" s="87"/>
    </row>
    <row r="64" spans="5:51" ht="13.5">
      <c r="E64" s="87"/>
      <c r="F64" s="87"/>
      <c r="Z64" s="87"/>
      <c r="AA64" s="87"/>
      <c r="AX64" s="87"/>
      <c r="AY64" s="87"/>
    </row>
    <row r="65" spans="5:51" ht="13.5">
      <c r="E65" s="87"/>
      <c r="F65" s="87"/>
      <c r="Z65" s="87"/>
      <c r="AA65" s="87"/>
      <c r="AX65" s="87"/>
      <c r="AY65" s="87"/>
    </row>
    <row r="66" spans="5:51" ht="13.5">
      <c r="E66" s="87"/>
      <c r="F66" s="87"/>
      <c r="Z66" s="87"/>
      <c r="AA66" s="87"/>
      <c r="AX66" s="87"/>
      <c r="AY66" s="87"/>
    </row>
    <row r="67" spans="5:51" ht="13.5">
      <c r="E67" s="87"/>
      <c r="F67" s="87"/>
      <c r="Z67" s="87"/>
      <c r="AA67" s="87"/>
      <c r="AX67" s="87"/>
      <c r="AY67" s="87"/>
    </row>
    <row r="68" spans="5:51" ht="13.5">
      <c r="E68" s="87"/>
      <c r="F68" s="87"/>
      <c r="Z68" s="87"/>
      <c r="AA68" s="87"/>
      <c r="AX68" s="87"/>
      <c r="AY68" s="87"/>
    </row>
    <row r="69" spans="5:51" ht="13.5">
      <c r="E69" s="87"/>
      <c r="F69" s="87"/>
      <c r="Z69" s="87"/>
      <c r="AA69" s="87"/>
      <c r="AX69" s="87"/>
      <c r="AY69" s="87"/>
    </row>
    <row r="70" spans="5:51" ht="13.5">
      <c r="E70" s="87"/>
      <c r="F70" s="87"/>
      <c r="Z70" s="87"/>
      <c r="AA70" s="87"/>
      <c r="AX70" s="87"/>
      <c r="AY70" s="87"/>
    </row>
    <row r="71" spans="5:51" ht="13.5">
      <c r="E71" s="87"/>
      <c r="F71" s="87"/>
      <c r="Z71" s="87"/>
      <c r="AA71" s="87"/>
      <c r="AX71" s="87"/>
      <c r="AY71" s="87"/>
    </row>
    <row r="72" spans="5:51" ht="13.5">
      <c r="E72" s="87"/>
      <c r="F72" s="87"/>
      <c r="Z72" s="87"/>
      <c r="AA72" s="87"/>
      <c r="AX72" s="87"/>
      <c r="AY72" s="87"/>
    </row>
    <row r="73" spans="5:51" ht="13.5">
      <c r="E73" s="87"/>
      <c r="F73" s="87"/>
      <c r="Z73" s="87"/>
      <c r="AA73" s="87"/>
      <c r="AX73" s="87"/>
      <c r="AY73" s="87"/>
    </row>
    <row r="74" spans="5:51" ht="13.5">
      <c r="E74" s="87"/>
      <c r="F74" s="87"/>
      <c r="Z74" s="87"/>
      <c r="AA74" s="87"/>
      <c r="AX74" s="87"/>
      <c r="AY74" s="87"/>
    </row>
    <row r="75" spans="5:51" ht="13.5">
      <c r="E75" s="87"/>
      <c r="F75" s="87"/>
      <c r="Z75" s="87"/>
      <c r="AA75" s="87"/>
      <c r="AX75" s="87"/>
      <c r="AY75" s="87"/>
    </row>
    <row r="76" spans="5:51" ht="13.5">
      <c r="E76" s="87"/>
      <c r="F76" s="87"/>
      <c r="Z76" s="87"/>
      <c r="AA76" s="87"/>
      <c r="AX76" s="87"/>
      <c r="AY76" s="87"/>
    </row>
    <row r="77" spans="5:51" ht="13.5">
      <c r="E77" s="87"/>
      <c r="F77" s="87"/>
      <c r="Z77" s="87"/>
      <c r="AA77" s="87"/>
      <c r="AX77" s="87"/>
      <c r="AY77" s="87"/>
    </row>
    <row r="78" spans="5:51" ht="13.5">
      <c r="E78" s="87"/>
      <c r="F78" s="87"/>
      <c r="Z78" s="87"/>
      <c r="AA78" s="87"/>
      <c r="AX78" s="87"/>
      <c r="AY78" s="87"/>
    </row>
    <row r="79" spans="5:51" ht="13.5">
      <c r="E79" s="87"/>
      <c r="F79" s="87"/>
      <c r="Z79" s="87"/>
      <c r="AA79" s="87"/>
      <c r="AX79" s="87"/>
      <c r="AY79" s="87"/>
    </row>
    <row r="80" spans="5:51" ht="13.5">
      <c r="E80" s="87"/>
      <c r="F80" s="87"/>
      <c r="Z80" s="87"/>
      <c r="AA80" s="87"/>
      <c r="AX80" s="87"/>
      <c r="AY80" s="87"/>
    </row>
    <row r="81" spans="5:51" ht="13.5">
      <c r="E81" s="87"/>
      <c r="F81" s="87"/>
      <c r="Z81" s="87"/>
      <c r="AA81" s="87"/>
      <c r="AX81" s="87"/>
      <c r="AY81" s="87"/>
    </row>
    <row r="82" spans="5:51" ht="13.5">
      <c r="E82" s="87"/>
      <c r="F82" s="87"/>
      <c r="Z82" s="87"/>
      <c r="AA82" s="87"/>
      <c r="AX82" s="87"/>
      <c r="AY82" s="87"/>
    </row>
    <row r="83" spans="5:51" ht="13.5">
      <c r="E83" s="87"/>
      <c r="F83" s="87"/>
      <c r="Z83" s="87"/>
      <c r="AA83" s="87"/>
      <c r="AX83" s="87"/>
      <c r="AY83" s="87"/>
    </row>
    <row r="84" spans="5:51" ht="13.5">
      <c r="E84" s="87"/>
      <c r="F84" s="87"/>
      <c r="Z84" s="87"/>
      <c r="AA84" s="87"/>
      <c r="AX84" s="87"/>
      <c r="AY84" s="87"/>
    </row>
    <row r="85" spans="5:51" ht="13.5">
      <c r="E85" s="87"/>
      <c r="F85" s="87"/>
      <c r="Z85" s="87"/>
      <c r="AA85" s="87"/>
      <c r="AX85" s="87"/>
      <c r="AY85" s="87"/>
    </row>
    <row r="86" spans="5:51" ht="13.5">
      <c r="E86" s="87"/>
      <c r="F86" s="87"/>
      <c r="Z86" s="87"/>
      <c r="AA86" s="87"/>
      <c r="AX86" s="87"/>
      <c r="AY86" s="87"/>
    </row>
    <row r="87" spans="5:51" ht="13.5">
      <c r="E87" s="87"/>
      <c r="F87" s="87"/>
      <c r="Z87" s="87"/>
      <c r="AA87" s="87"/>
      <c r="AX87" s="87"/>
      <c r="AY87" s="87"/>
    </row>
    <row r="88" spans="5:51" ht="13.5">
      <c r="E88" s="87"/>
      <c r="F88" s="87"/>
      <c r="Z88" s="87"/>
      <c r="AA88" s="87"/>
      <c r="AX88" s="87"/>
      <c r="AY88" s="87"/>
    </row>
    <row r="89" spans="5:51" ht="13.5">
      <c r="E89" s="87"/>
      <c r="F89" s="87"/>
      <c r="Z89" s="87"/>
      <c r="AA89" s="87"/>
      <c r="AX89" s="87"/>
      <c r="AY89" s="87"/>
    </row>
    <row r="90" spans="5:51" ht="13.5">
      <c r="E90" s="87"/>
      <c r="F90" s="87"/>
      <c r="Z90" s="87"/>
      <c r="AA90" s="87"/>
      <c r="AX90" s="87"/>
      <c r="AY90" s="87"/>
    </row>
    <row r="91" spans="5:51" ht="13.5">
      <c r="E91" s="87"/>
      <c r="F91" s="87"/>
      <c r="Z91" s="87"/>
      <c r="AA91" s="87"/>
      <c r="AX91" s="87"/>
      <c r="AY91" s="87"/>
    </row>
    <row r="92" spans="5:51" ht="13.5">
      <c r="E92" s="87"/>
      <c r="F92" s="87"/>
      <c r="Z92" s="87"/>
      <c r="AA92" s="87"/>
      <c r="AX92" s="87"/>
      <c r="AY92" s="87"/>
    </row>
    <row r="93" spans="5:51" ht="13.5">
      <c r="E93" s="87"/>
      <c r="F93" s="87"/>
      <c r="Z93" s="87"/>
      <c r="AA93" s="87"/>
      <c r="AX93" s="87"/>
      <c r="AY93" s="87"/>
    </row>
    <row r="94" spans="5:51" ht="13.5">
      <c r="E94" s="87"/>
      <c r="F94" s="87"/>
      <c r="Z94" s="87"/>
      <c r="AA94" s="87"/>
      <c r="AX94" s="87"/>
      <c r="AY94" s="87"/>
    </row>
    <row r="95" spans="5:51" ht="13.5">
      <c r="E95" s="87"/>
      <c r="F95" s="87"/>
      <c r="Z95" s="87"/>
      <c r="AA95" s="87"/>
      <c r="AX95" s="87"/>
      <c r="AY95" s="87"/>
    </row>
    <row r="96" spans="5:51" ht="13.5">
      <c r="E96" s="87"/>
      <c r="F96" s="87"/>
      <c r="Z96" s="87"/>
      <c r="AA96" s="87"/>
      <c r="AX96" s="87"/>
      <c r="AY96" s="87"/>
    </row>
    <row r="97" spans="5:51" ht="13.5">
      <c r="E97" s="87"/>
      <c r="F97" s="87"/>
      <c r="Z97" s="87"/>
      <c r="AA97" s="87"/>
      <c r="AX97" s="87"/>
      <c r="AY97" s="87"/>
    </row>
    <row r="98" spans="5:51" ht="13.5">
      <c r="E98" s="87"/>
      <c r="F98" s="87"/>
      <c r="Z98" s="87"/>
      <c r="AA98" s="87"/>
      <c r="AX98" s="87"/>
      <c r="AY98" s="87"/>
    </row>
    <row r="99" spans="5:51" ht="13.5">
      <c r="E99" s="87"/>
      <c r="F99" s="87"/>
      <c r="Z99" s="87"/>
      <c r="AA99" s="87"/>
      <c r="AX99" s="87"/>
      <c r="AY99" s="87"/>
    </row>
    <row r="100" spans="5:51" ht="13.5">
      <c r="E100" s="87"/>
      <c r="F100" s="87"/>
      <c r="Z100" s="87"/>
      <c r="AA100" s="87"/>
      <c r="AX100" s="87"/>
      <c r="AY100" s="87"/>
    </row>
    <row r="101" spans="5:51" ht="13.5">
      <c r="E101" s="87"/>
      <c r="F101" s="87"/>
      <c r="Z101" s="87"/>
      <c r="AA101" s="87"/>
      <c r="AX101" s="87"/>
      <c r="AY101" s="87"/>
    </row>
    <row r="102" spans="5:51" ht="13.5">
      <c r="E102" s="87"/>
      <c r="F102" s="87"/>
      <c r="Z102" s="87"/>
      <c r="AA102" s="87"/>
      <c r="AX102" s="87"/>
      <c r="AY102" s="87"/>
    </row>
    <row r="103" spans="5:51" ht="13.5">
      <c r="E103" s="87"/>
      <c r="F103" s="87"/>
      <c r="Z103" s="87"/>
      <c r="AA103" s="87"/>
      <c r="AX103" s="87"/>
      <c r="AY103" s="87"/>
    </row>
    <row r="104" spans="5:51" ht="13.5">
      <c r="E104" s="87"/>
      <c r="F104" s="87"/>
      <c r="Z104" s="87"/>
      <c r="AA104" s="87"/>
      <c r="AX104" s="87"/>
      <c r="AY104" s="87"/>
    </row>
    <row r="105" spans="5:51" ht="13.5">
      <c r="E105" s="87"/>
      <c r="F105" s="87"/>
      <c r="Z105" s="87"/>
      <c r="AA105" s="87"/>
      <c r="AX105" s="87"/>
      <c r="AY105" s="87"/>
    </row>
    <row r="106" spans="5:51" ht="13.5">
      <c r="E106" s="87"/>
      <c r="F106" s="87"/>
      <c r="Z106" s="87"/>
      <c r="AA106" s="87"/>
      <c r="AX106" s="87"/>
      <c r="AY106" s="87"/>
    </row>
    <row r="107" spans="5:51" ht="13.5">
      <c r="E107" s="87"/>
      <c r="F107" s="87"/>
      <c r="Z107" s="87"/>
      <c r="AA107" s="87"/>
      <c r="AX107" s="87"/>
      <c r="AY107" s="87"/>
    </row>
    <row r="108" spans="5:51" ht="13.5">
      <c r="E108" s="87"/>
      <c r="F108" s="87"/>
      <c r="Z108" s="87"/>
      <c r="AA108" s="87"/>
      <c r="AX108" s="87"/>
      <c r="AY108" s="87"/>
    </row>
    <row r="109" spans="5:51" ht="13.5">
      <c r="E109" s="87"/>
      <c r="F109" s="87"/>
      <c r="Z109" s="87"/>
      <c r="AA109" s="87"/>
      <c r="AX109" s="87"/>
      <c r="AY109" s="87"/>
    </row>
    <row r="110" spans="5:51" ht="13.5">
      <c r="E110" s="87"/>
      <c r="F110" s="87"/>
      <c r="Z110" s="87"/>
      <c r="AA110" s="87"/>
      <c r="AX110" s="87"/>
      <c r="AY110" s="87"/>
    </row>
    <row r="111" spans="5:51" ht="13.5">
      <c r="E111" s="87"/>
      <c r="F111" s="87"/>
      <c r="Z111" s="87"/>
      <c r="AA111" s="87"/>
      <c r="AX111" s="87"/>
      <c r="AY111" s="87"/>
    </row>
    <row r="112" spans="5:51" ht="13.5">
      <c r="E112" s="87"/>
      <c r="F112" s="87"/>
      <c r="Z112" s="87"/>
      <c r="AA112" s="87"/>
      <c r="AX112" s="87"/>
      <c r="AY112" s="87"/>
    </row>
    <row r="113" spans="5:51" ht="13.5">
      <c r="E113" s="87"/>
      <c r="F113" s="87"/>
      <c r="Z113" s="87"/>
      <c r="AA113" s="87"/>
      <c r="AX113" s="87"/>
      <c r="AY113" s="87"/>
    </row>
    <row r="114" spans="5:51" ht="13.5">
      <c r="E114" s="87"/>
      <c r="F114" s="87"/>
      <c r="Z114" s="87"/>
      <c r="AA114" s="87"/>
      <c r="AX114" s="87"/>
      <c r="AY114" s="87"/>
    </row>
    <row r="115" spans="5:51" ht="13.5">
      <c r="E115" s="87"/>
      <c r="F115" s="87"/>
      <c r="Z115" s="87"/>
      <c r="AA115" s="87"/>
      <c r="AX115" s="87"/>
      <c r="AY115" s="87"/>
    </row>
    <row r="116" spans="5:51" ht="13.5">
      <c r="E116" s="87"/>
      <c r="F116" s="87"/>
      <c r="Z116" s="87"/>
      <c r="AA116" s="87"/>
      <c r="AX116" s="87"/>
      <c r="AY116" s="87"/>
    </row>
    <row r="117" spans="5:51" ht="13.5">
      <c r="E117" s="87"/>
      <c r="F117" s="87"/>
      <c r="Z117" s="87"/>
      <c r="AA117" s="87"/>
      <c r="AX117" s="87"/>
      <c r="AY117" s="87"/>
    </row>
    <row r="118" spans="5:51" ht="13.5">
      <c r="E118" s="87"/>
      <c r="F118" s="87"/>
      <c r="Z118" s="87"/>
      <c r="AA118" s="87"/>
      <c r="AX118" s="87"/>
      <c r="AY118" s="87"/>
    </row>
    <row r="119" spans="5:51" ht="13.5">
      <c r="E119" s="87"/>
      <c r="F119" s="87"/>
      <c r="Z119" s="87"/>
      <c r="AA119" s="87"/>
      <c r="AX119" s="87"/>
      <c r="AY119" s="87"/>
    </row>
    <row r="120" spans="5:51" ht="13.5">
      <c r="E120" s="87"/>
      <c r="F120" s="87"/>
      <c r="Z120" s="87"/>
      <c r="AA120" s="87"/>
      <c r="AX120" s="87"/>
      <c r="AY120" s="87"/>
    </row>
    <row r="121" spans="5:51" ht="13.5">
      <c r="E121" s="87"/>
      <c r="F121" s="87"/>
      <c r="Z121" s="87"/>
      <c r="AA121" s="87"/>
      <c r="AX121" s="87"/>
      <c r="AY121" s="87"/>
    </row>
    <row r="122" spans="5:51" ht="13.5">
      <c r="E122" s="87"/>
      <c r="F122" s="87"/>
      <c r="Z122" s="87"/>
      <c r="AA122" s="87"/>
      <c r="AX122" s="87"/>
      <c r="AY122" s="87"/>
    </row>
    <row r="123" spans="5:51" ht="13.5">
      <c r="E123" s="87"/>
      <c r="F123" s="87"/>
      <c r="Z123" s="87"/>
      <c r="AA123" s="87"/>
      <c r="AX123" s="87"/>
      <c r="AY123" s="87"/>
    </row>
    <row r="124" spans="5:51" ht="13.5">
      <c r="E124" s="87"/>
      <c r="F124" s="87"/>
      <c r="Z124" s="87"/>
      <c r="AA124" s="87"/>
      <c r="AX124" s="87"/>
      <c r="AY124" s="87"/>
    </row>
    <row r="125" spans="5:51" ht="13.5">
      <c r="E125" s="87"/>
      <c r="F125" s="87"/>
      <c r="Z125" s="87"/>
      <c r="AA125" s="87"/>
      <c r="AX125" s="87"/>
      <c r="AY125" s="87"/>
    </row>
    <row r="126" spans="5:51" ht="13.5">
      <c r="E126" s="87"/>
      <c r="F126" s="87"/>
      <c r="Z126" s="87"/>
      <c r="AA126" s="87"/>
      <c r="AX126" s="87"/>
      <c r="AY126" s="87"/>
    </row>
    <row r="127" spans="5:51" ht="13.5">
      <c r="E127" s="87"/>
      <c r="F127" s="87"/>
      <c r="Z127" s="87"/>
      <c r="AA127" s="87"/>
      <c r="AX127" s="87"/>
      <c r="AY127" s="87"/>
    </row>
    <row r="128" spans="5:51" ht="13.5">
      <c r="E128" s="87"/>
      <c r="F128" s="87"/>
      <c r="Z128" s="87"/>
      <c r="AA128" s="87"/>
      <c r="AX128" s="87"/>
      <c r="AY128" s="87"/>
    </row>
    <row r="129" spans="5:51" ht="13.5">
      <c r="E129" s="87"/>
      <c r="F129" s="87"/>
      <c r="Z129" s="87"/>
      <c r="AA129" s="87"/>
      <c r="AX129" s="87"/>
      <c r="AY129" s="87"/>
    </row>
    <row r="130" spans="5:51" ht="13.5">
      <c r="E130" s="87"/>
      <c r="F130" s="87"/>
      <c r="Z130" s="87"/>
      <c r="AA130" s="87"/>
      <c r="AX130" s="87"/>
      <c r="AY130" s="87"/>
    </row>
    <row r="131" spans="5:51" ht="13.5">
      <c r="E131" s="87"/>
      <c r="F131" s="87"/>
      <c r="Z131" s="87"/>
      <c r="AA131" s="87"/>
      <c r="AX131" s="87"/>
      <c r="AY131" s="87"/>
    </row>
    <row r="132" spans="5:51" ht="13.5">
      <c r="E132" s="87"/>
      <c r="F132" s="87"/>
      <c r="Z132" s="87"/>
      <c r="AA132" s="87"/>
      <c r="AX132" s="87"/>
      <c r="AY132" s="87"/>
    </row>
    <row r="133" spans="5:51" ht="13.5">
      <c r="E133" s="87"/>
      <c r="F133" s="87"/>
      <c r="Z133" s="87"/>
      <c r="AA133" s="87"/>
      <c r="AX133" s="87"/>
      <c r="AY133" s="87"/>
    </row>
    <row r="134" spans="5:51" ht="13.5">
      <c r="E134" s="87"/>
      <c r="F134" s="87"/>
      <c r="Z134" s="87"/>
      <c r="AA134" s="87"/>
      <c r="AX134" s="87"/>
      <c r="AY134" s="87"/>
    </row>
    <row r="135" spans="5:51" ht="13.5">
      <c r="E135" s="87"/>
      <c r="F135" s="87"/>
      <c r="Z135" s="87"/>
      <c r="AA135" s="87"/>
      <c r="AX135" s="87"/>
      <c r="AY135" s="87"/>
    </row>
    <row r="136" spans="5:51" ht="13.5">
      <c r="E136" s="87"/>
      <c r="F136" s="87"/>
      <c r="Z136" s="87"/>
      <c r="AA136" s="87"/>
      <c r="AX136" s="87"/>
      <c r="AY136" s="87"/>
    </row>
    <row r="137" spans="5:51" ht="13.5">
      <c r="E137" s="87"/>
      <c r="F137" s="87"/>
      <c r="Z137" s="87"/>
      <c r="AA137" s="87"/>
      <c r="AX137" s="87"/>
      <c r="AY137" s="87"/>
    </row>
    <row r="138" spans="5:51" ht="13.5">
      <c r="E138" s="87"/>
      <c r="F138" s="87"/>
      <c r="Z138" s="87"/>
      <c r="AA138" s="87"/>
      <c r="AX138" s="87"/>
      <c r="AY138" s="87"/>
    </row>
    <row r="139" spans="5:51" ht="13.5">
      <c r="E139" s="87"/>
      <c r="F139" s="87"/>
      <c r="Z139" s="87"/>
      <c r="AA139" s="87"/>
      <c r="AX139" s="87"/>
      <c r="AY139" s="87"/>
    </row>
    <row r="140" spans="5:51" ht="13.5">
      <c r="E140" s="87"/>
      <c r="F140" s="87"/>
      <c r="Z140" s="87"/>
      <c r="AA140" s="87"/>
      <c r="AX140" s="87"/>
      <c r="AY140" s="87"/>
    </row>
    <row r="141" spans="5:51" ht="13.5">
      <c r="E141" s="87"/>
      <c r="F141" s="87"/>
      <c r="Z141" s="87"/>
      <c r="AA141" s="87"/>
      <c r="AX141" s="87"/>
      <c r="AY141" s="87"/>
    </row>
    <row r="142" spans="5:51" ht="13.5">
      <c r="E142" s="87"/>
      <c r="F142" s="87"/>
      <c r="Z142" s="87"/>
      <c r="AA142" s="87"/>
      <c r="AX142" s="87"/>
      <c r="AY142" s="87"/>
    </row>
    <row r="143" spans="5:51" ht="13.5">
      <c r="E143" s="87"/>
      <c r="F143" s="87"/>
      <c r="Z143" s="87"/>
      <c r="AA143" s="87"/>
      <c r="AX143" s="87"/>
      <c r="AY143" s="87"/>
    </row>
    <row r="144" spans="5:51" ht="13.5">
      <c r="E144" s="87"/>
      <c r="F144" s="87"/>
      <c r="Z144" s="87"/>
      <c r="AA144" s="87"/>
      <c r="AX144" s="87"/>
      <c r="AY144" s="87"/>
    </row>
    <row r="145" spans="5:51" ht="13.5">
      <c r="E145" s="87"/>
      <c r="F145" s="87"/>
      <c r="Z145" s="87"/>
      <c r="AA145" s="87"/>
      <c r="AX145" s="87"/>
      <c r="AY145" s="87"/>
    </row>
    <row r="146" spans="5:51" ht="13.5">
      <c r="E146" s="87"/>
      <c r="F146" s="87"/>
      <c r="Z146" s="87"/>
      <c r="AA146" s="87"/>
      <c r="AX146" s="87"/>
      <c r="AY146" s="87"/>
    </row>
    <row r="147" spans="5:51" ht="13.5">
      <c r="E147" s="87"/>
      <c r="F147" s="87"/>
      <c r="Z147" s="87"/>
      <c r="AA147" s="87"/>
      <c r="AX147" s="87"/>
      <c r="AY147" s="87"/>
    </row>
    <row r="148" spans="5:51" ht="13.5">
      <c r="E148" s="87"/>
      <c r="F148" s="87"/>
      <c r="Z148" s="87"/>
      <c r="AA148" s="87"/>
      <c r="AX148" s="87"/>
      <c r="AY148" s="87"/>
    </row>
    <row r="149" spans="5:51" ht="13.5">
      <c r="E149" s="87"/>
      <c r="F149" s="87"/>
      <c r="Z149" s="87"/>
      <c r="AA149" s="87"/>
      <c r="AX149" s="87"/>
      <c r="AY149" s="87"/>
    </row>
    <row r="150" spans="5:51" ht="13.5">
      <c r="E150" s="87"/>
      <c r="F150" s="87"/>
      <c r="Z150" s="87"/>
      <c r="AA150" s="87"/>
      <c r="AX150" s="87"/>
      <c r="AY150" s="87"/>
    </row>
    <row r="151" spans="5:51" ht="13.5">
      <c r="E151" s="87"/>
      <c r="F151" s="87"/>
      <c r="Z151" s="87"/>
      <c r="AA151" s="87"/>
      <c r="AX151" s="87"/>
      <c r="AY151" s="87"/>
    </row>
  </sheetData>
  <mergeCells count="93">
    <mergeCell ref="C6:F6"/>
    <mergeCell ref="C10:F10"/>
    <mergeCell ref="D7:G7"/>
    <mergeCell ref="D8:G8"/>
    <mergeCell ref="D11:G11"/>
    <mergeCell ref="D12:G12"/>
    <mergeCell ref="D13:G13"/>
    <mergeCell ref="D14:G14"/>
    <mergeCell ref="D22:G22"/>
    <mergeCell ref="E15:G15"/>
    <mergeCell ref="E16:G16"/>
    <mergeCell ref="E17:G17"/>
    <mergeCell ref="B18:F18"/>
    <mergeCell ref="D30:G30"/>
    <mergeCell ref="C19:F19"/>
    <mergeCell ref="B32:F32"/>
    <mergeCell ref="B33:F33"/>
    <mergeCell ref="D23:G23"/>
    <mergeCell ref="C25:F25"/>
    <mergeCell ref="D26:G26"/>
    <mergeCell ref="D29:G29"/>
    <mergeCell ref="D20:G20"/>
    <mergeCell ref="D21:G21"/>
    <mergeCell ref="C34:F34"/>
    <mergeCell ref="C36:F36"/>
    <mergeCell ref="B37:G37"/>
    <mergeCell ref="B38:G38"/>
    <mergeCell ref="B39:G39"/>
    <mergeCell ref="B41:G41"/>
    <mergeCell ref="B42:G42"/>
    <mergeCell ref="B43:G43"/>
    <mergeCell ref="X6:AA6"/>
    <mergeCell ref="Y7:AB7"/>
    <mergeCell ref="Y8:AB8"/>
    <mergeCell ref="X10:AA10"/>
    <mergeCell ref="Y11:AB11"/>
    <mergeCell ref="Y12:AB12"/>
    <mergeCell ref="Y13:AB13"/>
    <mergeCell ref="Y14:AB14"/>
    <mergeCell ref="Z15:AB15"/>
    <mergeCell ref="Z16:AB16"/>
    <mergeCell ref="Z17:AB17"/>
    <mergeCell ref="W18:AA18"/>
    <mergeCell ref="X19:AA19"/>
    <mergeCell ref="Y20:AB20"/>
    <mergeCell ref="Y21:AB21"/>
    <mergeCell ref="Y22:AB22"/>
    <mergeCell ref="Y23:AB23"/>
    <mergeCell ref="X25:AA25"/>
    <mergeCell ref="Y26:AB26"/>
    <mergeCell ref="Y29:AB29"/>
    <mergeCell ref="Y30:AB30"/>
    <mergeCell ref="W32:AA32"/>
    <mergeCell ref="W33:AA33"/>
    <mergeCell ref="X34:AA34"/>
    <mergeCell ref="X36:AA36"/>
    <mergeCell ref="W37:AB37"/>
    <mergeCell ref="W38:AB38"/>
    <mergeCell ref="W39:AB39"/>
    <mergeCell ref="W41:AB41"/>
    <mergeCell ref="W42:AB42"/>
    <mergeCell ref="W43:AB43"/>
    <mergeCell ref="AV6:AY6"/>
    <mergeCell ref="AW7:AZ7"/>
    <mergeCell ref="AW8:AZ8"/>
    <mergeCell ref="AV10:AY10"/>
    <mergeCell ref="AW11:AZ11"/>
    <mergeCell ref="AW12:AZ12"/>
    <mergeCell ref="AW13:AZ13"/>
    <mergeCell ref="AW14:AZ14"/>
    <mergeCell ref="AX15:AZ15"/>
    <mergeCell ref="AX16:AZ16"/>
    <mergeCell ref="AX17:AZ17"/>
    <mergeCell ref="AU18:AY18"/>
    <mergeCell ref="AV19:AY19"/>
    <mergeCell ref="AW20:AZ20"/>
    <mergeCell ref="AW21:AZ21"/>
    <mergeCell ref="AW22:AZ22"/>
    <mergeCell ref="AW23:AZ23"/>
    <mergeCell ref="AV25:AY25"/>
    <mergeCell ref="AW26:AZ26"/>
    <mergeCell ref="AW29:AZ29"/>
    <mergeCell ref="AW30:AZ30"/>
    <mergeCell ref="AU32:AY32"/>
    <mergeCell ref="AU33:AY33"/>
    <mergeCell ref="AV34:AY34"/>
    <mergeCell ref="AV36:AY36"/>
    <mergeCell ref="AU37:AZ37"/>
    <mergeCell ref="AU38:AZ38"/>
    <mergeCell ref="AU39:AZ39"/>
    <mergeCell ref="AU41:AZ41"/>
    <mergeCell ref="AU42:AZ42"/>
    <mergeCell ref="AU43:AZ43"/>
  </mergeCells>
  <printOptions/>
  <pageMargins left="0.7086614173228347" right="0.6692913385826772" top="0.984251968503937" bottom="0.984251968503937" header="0.5118110236220472" footer="0.5118110236220472"/>
  <pageSetup horizontalDpi="600" verticalDpi="600" orientation="portrait" paperSize="9" scale="92" r:id="rId2"/>
  <colBreaks count="4" manualBreakCount="4">
    <brk id="13" max="43" man="1"/>
    <brk id="22" max="43" man="1"/>
    <brk id="34" max="43" man="1"/>
    <brk id="4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SheetLayoutView="100" workbookViewId="0" topLeftCell="B1">
      <pane xSplit="5" ySplit="5" topLeftCell="G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27.75" customHeight="1"/>
  <cols>
    <col min="1" max="1" width="2.09765625" style="9" customWidth="1"/>
    <col min="2" max="4" width="2.59765625" style="9" customWidth="1"/>
    <col min="5" max="5" width="7.8984375" style="9" customWidth="1"/>
    <col min="6" max="6" width="6.59765625" style="9" customWidth="1"/>
    <col min="7" max="7" width="13.3984375" style="9" customWidth="1"/>
    <col min="8" max="8" width="7.19921875" style="9" customWidth="1"/>
    <col min="9" max="9" width="13.3984375" style="9" customWidth="1"/>
    <col min="10" max="10" width="7.3984375" style="9" customWidth="1"/>
    <col min="11" max="11" width="13.3984375" style="9" customWidth="1"/>
    <col min="12" max="12" width="7.19921875" style="9" customWidth="1"/>
    <col min="13" max="13" width="13.59765625" style="9" customWidth="1"/>
    <col min="14" max="14" width="7.59765625" style="9" customWidth="1"/>
    <col min="15" max="15" width="13.59765625" style="9" customWidth="1"/>
    <col min="16" max="16" width="7.59765625" style="9" customWidth="1"/>
    <col min="17" max="17" width="13.59765625" style="9" customWidth="1"/>
    <col min="18" max="18" width="7.59765625" style="9" customWidth="1"/>
    <col min="19" max="19" width="13.69921875" style="9" customWidth="1"/>
    <col min="20" max="20" width="7.59765625" style="9" customWidth="1"/>
    <col min="21" max="23" width="2.59765625" style="9" customWidth="1"/>
    <col min="24" max="24" width="7.8984375" style="9" customWidth="1"/>
    <col min="25" max="25" width="6.59765625" style="9" customWidth="1"/>
    <col min="26" max="26" width="13.19921875" style="9" hidden="1" customWidth="1"/>
    <col min="27" max="27" width="7.19921875" style="9" hidden="1" customWidth="1"/>
    <col min="28" max="28" width="13.19921875" style="9" customWidth="1"/>
    <col min="29" max="29" width="7.19921875" style="9" customWidth="1"/>
    <col min="30" max="30" width="13.19921875" style="9" customWidth="1"/>
    <col min="31" max="31" width="7.19921875" style="9" customWidth="1"/>
    <col min="32" max="32" width="13.19921875" style="9" customWidth="1"/>
    <col min="33" max="33" width="7.59765625" style="9" customWidth="1"/>
    <col min="34" max="34" width="13.19921875" style="9" customWidth="1"/>
    <col min="35" max="35" width="7.59765625" style="9" customWidth="1"/>
    <col min="36" max="36" width="13.3984375" style="9" customWidth="1"/>
    <col min="37" max="37" width="7.59765625" style="9" customWidth="1"/>
    <col min="38" max="38" width="13.3984375" style="9" customWidth="1"/>
    <col min="39" max="39" width="7.59765625" style="9" customWidth="1"/>
    <col min="40" max="40" width="9.8984375" style="9" customWidth="1"/>
    <col min="41" max="16384" width="9" style="9" customWidth="1"/>
  </cols>
  <sheetData>
    <row r="1" spans="1:21" s="8" customFormat="1" ht="27.75" customHeight="1">
      <c r="A1" s="289"/>
      <c r="B1" s="269" t="s">
        <v>447</v>
      </c>
      <c r="U1" s="8" t="s">
        <v>36</v>
      </c>
    </row>
    <row r="2" spans="14:39" ht="27.75" customHeight="1" thickBot="1">
      <c r="N2" s="263"/>
      <c r="T2" s="10" t="s">
        <v>34</v>
      </c>
      <c r="AM2" s="10" t="s">
        <v>34</v>
      </c>
    </row>
    <row r="3" spans="1:39" ht="27.75" customHeight="1">
      <c r="A3" s="577"/>
      <c r="B3" s="127"/>
      <c r="C3" s="136"/>
      <c r="D3" s="136"/>
      <c r="E3" s="136"/>
      <c r="F3" s="43" t="s">
        <v>448</v>
      </c>
      <c r="G3" s="12"/>
      <c r="H3" s="15"/>
      <c r="I3" s="15"/>
      <c r="J3" s="15" t="s">
        <v>9</v>
      </c>
      <c r="K3" s="15"/>
      <c r="L3" s="15"/>
      <c r="M3" s="15"/>
      <c r="N3" s="15"/>
      <c r="O3" s="15"/>
      <c r="P3" s="15" t="s">
        <v>10</v>
      </c>
      <c r="Q3" s="15"/>
      <c r="R3" s="15"/>
      <c r="S3" s="15"/>
      <c r="T3" s="129"/>
      <c r="U3" s="127"/>
      <c r="V3" s="136"/>
      <c r="W3" s="136"/>
      <c r="X3" s="136"/>
      <c r="Y3" s="43" t="s">
        <v>448</v>
      </c>
      <c r="Z3" s="12"/>
      <c r="AA3" s="15"/>
      <c r="AB3" s="15"/>
      <c r="AC3" s="15" t="s">
        <v>9</v>
      </c>
      <c r="AD3" s="15"/>
      <c r="AE3" s="15"/>
      <c r="AF3" s="15"/>
      <c r="AG3" s="15"/>
      <c r="AH3" s="15"/>
      <c r="AI3" s="15" t="s">
        <v>10</v>
      </c>
      <c r="AJ3" s="15"/>
      <c r="AK3" s="15"/>
      <c r="AL3" s="15"/>
      <c r="AM3" s="129"/>
    </row>
    <row r="4" spans="1:39" ht="27.75" customHeight="1">
      <c r="A4" s="134"/>
      <c r="B4" s="134"/>
      <c r="C4" s="140"/>
      <c r="D4" s="140"/>
      <c r="E4" s="140"/>
      <c r="F4" s="59" t="s">
        <v>196</v>
      </c>
      <c r="G4" s="17" t="s">
        <v>11</v>
      </c>
      <c r="H4" s="18"/>
      <c r="I4" s="17" t="s">
        <v>12</v>
      </c>
      <c r="J4" s="18"/>
      <c r="K4" s="17" t="s">
        <v>13</v>
      </c>
      <c r="L4" s="22"/>
      <c r="M4" s="17" t="s">
        <v>1</v>
      </c>
      <c r="N4" s="18"/>
      <c r="O4" s="17" t="s">
        <v>15</v>
      </c>
      <c r="P4" s="18"/>
      <c r="Q4" s="17" t="s">
        <v>279</v>
      </c>
      <c r="R4" s="18"/>
      <c r="S4" s="17" t="s">
        <v>275</v>
      </c>
      <c r="T4" s="23"/>
      <c r="U4" s="134"/>
      <c r="V4" s="140"/>
      <c r="W4" s="140"/>
      <c r="X4" s="140"/>
      <c r="Y4" s="59" t="s">
        <v>449</v>
      </c>
      <c r="Z4" s="17" t="s">
        <v>276</v>
      </c>
      <c r="AA4" s="18"/>
      <c r="AB4" s="17" t="s">
        <v>277</v>
      </c>
      <c r="AC4" s="18"/>
      <c r="AD4" s="775" t="s">
        <v>315</v>
      </c>
      <c r="AE4" s="776"/>
      <c r="AF4" s="775" t="s">
        <v>316</v>
      </c>
      <c r="AG4" s="776"/>
      <c r="AH4" s="17" t="s">
        <v>278</v>
      </c>
      <c r="AI4" s="18"/>
      <c r="AJ4" s="17" t="s">
        <v>232</v>
      </c>
      <c r="AK4" s="18"/>
      <c r="AL4" s="17" t="s">
        <v>16</v>
      </c>
      <c r="AM4" s="23"/>
    </row>
    <row r="5" spans="1:39" ht="27.75" customHeight="1">
      <c r="A5" s="134"/>
      <c r="B5" s="54" t="s">
        <v>450</v>
      </c>
      <c r="C5" s="137"/>
      <c r="D5" s="137"/>
      <c r="E5" s="137"/>
      <c r="F5" s="151" t="s">
        <v>451</v>
      </c>
      <c r="G5" s="130" t="s">
        <v>37</v>
      </c>
      <c r="H5" s="130" t="s">
        <v>38</v>
      </c>
      <c r="I5" s="130" t="s">
        <v>37</v>
      </c>
      <c r="J5" s="130" t="s">
        <v>38</v>
      </c>
      <c r="K5" s="130" t="s">
        <v>37</v>
      </c>
      <c r="L5" s="295" t="s">
        <v>38</v>
      </c>
      <c r="M5" s="130" t="s">
        <v>37</v>
      </c>
      <c r="N5" s="130" t="s">
        <v>38</v>
      </c>
      <c r="O5" s="130" t="s">
        <v>37</v>
      </c>
      <c r="P5" s="130" t="s">
        <v>38</v>
      </c>
      <c r="Q5" s="130" t="s">
        <v>37</v>
      </c>
      <c r="R5" s="130" t="s">
        <v>38</v>
      </c>
      <c r="S5" s="130" t="s">
        <v>37</v>
      </c>
      <c r="T5" s="193" t="s">
        <v>38</v>
      </c>
      <c r="U5" s="54" t="s">
        <v>452</v>
      </c>
      <c r="V5" s="137"/>
      <c r="W5" s="137"/>
      <c r="X5" s="137"/>
      <c r="Y5" s="151" t="s">
        <v>451</v>
      </c>
      <c r="Z5" s="130" t="s">
        <v>37</v>
      </c>
      <c r="AA5" s="130" t="s">
        <v>38</v>
      </c>
      <c r="AB5" s="130" t="s">
        <v>37</v>
      </c>
      <c r="AC5" s="130" t="s">
        <v>38</v>
      </c>
      <c r="AD5" s="130" t="s">
        <v>37</v>
      </c>
      <c r="AE5" s="295" t="s">
        <v>38</v>
      </c>
      <c r="AF5" s="130" t="s">
        <v>37</v>
      </c>
      <c r="AG5" s="131" t="s">
        <v>38</v>
      </c>
      <c r="AH5" s="130" t="s">
        <v>37</v>
      </c>
      <c r="AI5" s="130" t="s">
        <v>38</v>
      </c>
      <c r="AJ5" s="130" t="s">
        <v>37</v>
      </c>
      <c r="AK5" s="130" t="s">
        <v>38</v>
      </c>
      <c r="AL5" s="130" t="s">
        <v>37</v>
      </c>
      <c r="AM5" s="193" t="s">
        <v>38</v>
      </c>
    </row>
    <row r="6" spans="1:39" ht="30" customHeight="1">
      <c r="A6" s="134"/>
      <c r="B6" s="53" t="s">
        <v>453</v>
      </c>
      <c r="C6" s="772" t="s">
        <v>454</v>
      </c>
      <c r="D6" s="773"/>
      <c r="E6" s="773"/>
      <c r="F6" s="774"/>
      <c r="G6" s="141"/>
      <c r="H6" s="142"/>
      <c r="I6" s="141"/>
      <c r="J6" s="142"/>
      <c r="K6" s="141"/>
      <c r="L6" s="143"/>
      <c r="M6" s="141"/>
      <c r="N6" s="142"/>
      <c r="O6" s="141"/>
      <c r="P6" s="142"/>
      <c r="Q6" s="141"/>
      <c r="R6" s="142"/>
      <c r="S6" s="141"/>
      <c r="T6" s="144"/>
      <c r="U6" s="53" t="s">
        <v>453</v>
      </c>
      <c r="V6" s="772" t="s">
        <v>454</v>
      </c>
      <c r="W6" s="773"/>
      <c r="X6" s="773"/>
      <c r="Y6" s="774"/>
      <c r="Z6" s="141"/>
      <c r="AA6" s="142"/>
      <c r="AB6" s="141"/>
      <c r="AC6" s="142"/>
      <c r="AD6" s="141"/>
      <c r="AE6" s="145"/>
      <c r="AF6" s="141"/>
      <c r="AG6" s="143"/>
      <c r="AH6" s="141"/>
      <c r="AI6" s="142"/>
      <c r="AJ6" s="141"/>
      <c r="AK6" s="142"/>
      <c r="AL6" s="141"/>
      <c r="AM6" s="144"/>
    </row>
    <row r="7" spans="1:41" s="263" customFormat="1" ht="30" customHeight="1">
      <c r="A7" s="349"/>
      <c r="B7" s="349"/>
      <c r="C7" s="350" t="s">
        <v>455</v>
      </c>
      <c r="D7" s="732" t="s">
        <v>262</v>
      </c>
      <c r="E7" s="732"/>
      <c r="F7" s="733"/>
      <c r="G7" s="430">
        <v>2363020</v>
      </c>
      <c r="H7" s="431">
        <v>20.931992858556995</v>
      </c>
      <c r="I7" s="430">
        <v>1770415</v>
      </c>
      <c r="J7" s="431">
        <v>18.41188059584767</v>
      </c>
      <c r="K7" s="430">
        <v>2187306</v>
      </c>
      <c r="L7" s="432">
        <v>17.09287776832474</v>
      </c>
      <c r="M7" s="430">
        <v>1788770</v>
      </c>
      <c r="N7" s="431">
        <v>16.71405415956415</v>
      </c>
      <c r="O7" s="430">
        <v>793135</v>
      </c>
      <c r="P7" s="431">
        <v>26.501932674495382</v>
      </c>
      <c r="Q7" s="430">
        <v>185781</v>
      </c>
      <c r="R7" s="431">
        <v>24.866852361722547</v>
      </c>
      <c r="S7" s="430">
        <v>187818</v>
      </c>
      <c r="T7" s="433">
        <v>21.793080721817912</v>
      </c>
      <c r="U7" s="349"/>
      <c r="V7" s="350" t="s">
        <v>456</v>
      </c>
      <c r="W7" s="732" t="s">
        <v>262</v>
      </c>
      <c r="X7" s="732"/>
      <c r="Y7" s="733"/>
      <c r="Z7" s="430">
        <v>0</v>
      </c>
      <c r="AA7" s="431" t="e">
        <v>#DIV/0!</v>
      </c>
      <c r="AB7" s="430">
        <v>972337</v>
      </c>
      <c r="AC7" s="431">
        <v>25.468889480279454</v>
      </c>
      <c r="AD7" s="430">
        <v>375136</v>
      </c>
      <c r="AE7" s="432">
        <v>25.22487387092371</v>
      </c>
      <c r="AF7" s="430">
        <v>403936</v>
      </c>
      <c r="AG7" s="432">
        <v>19.782553333202735</v>
      </c>
      <c r="AH7" s="430">
        <v>1606876</v>
      </c>
      <c r="AI7" s="431">
        <v>19.23279292236055</v>
      </c>
      <c r="AJ7" s="430">
        <v>627142</v>
      </c>
      <c r="AK7" s="431">
        <v>20.622758358300295</v>
      </c>
      <c r="AL7" s="430">
        <v>13261672</v>
      </c>
      <c r="AM7" s="433">
        <v>19.57506273119943</v>
      </c>
      <c r="AN7" s="326"/>
      <c r="AO7" s="434"/>
    </row>
    <row r="8" spans="1:41" s="263" customFormat="1" ht="30" customHeight="1">
      <c r="A8" s="349"/>
      <c r="B8" s="349"/>
      <c r="C8" s="350" t="s">
        <v>457</v>
      </c>
      <c r="D8" s="732" t="s">
        <v>263</v>
      </c>
      <c r="E8" s="732"/>
      <c r="F8" s="733"/>
      <c r="G8" s="430">
        <v>1801328</v>
      </c>
      <c r="H8" s="431">
        <v>15.956439146481518</v>
      </c>
      <c r="I8" s="430">
        <v>1417592</v>
      </c>
      <c r="J8" s="431">
        <v>14.742608166802071</v>
      </c>
      <c r="K8" s="430">
        <v>1739767</v>
      </c>
      <c r="L8" s="432">
        <v>13.595548440119959</v>
      </c>
      <c r="M8" s="430">
        <v>1466210</v>
      </c>
      <c r="N8" s="431">
        <v>13.700091878382661</v>
      </c>
      <c r="O8" s="430">
        <v>499642</v>
      </c>
      <c r="P8" s="431">
        <v>16.69511324724066</v>
      </c>
      <c r="Q8" s="430">
        <v>112494</v>
      </c>
      <c r="R8" s="431">
        <v>15.05736156861905</v>
      </c>
      <c r="S8" s="430">
        <v>140576</v>
      </c>
      <c r="T8" s="433">
        <v>16.31145106193376</v>
      </c>
      <c r="U8" s="349"/>
      <c r="V8" s="350" t="s">
        <v>457</v>
      </c>
      <c r="W8" s="732" t="s">
        <v>263</v>
      </c>
      <c r="X8" s="732"/>
      <c r="Y8" s="733"/>
      <c r="Z8" s="430">
        <v>0</v>
      </c>
      <c r="AA8" s="431" t="e">
        <v>#DIV/0!</v>
      </c>
      <c r="AB8" s="430">
        <v>581294</v>
      </c>
      <c r="AC8" s="431">
        <v>15.22611259424414</v>
      </c>
      <c r="AD8" s="430">
        <v>304672</v>
      </c>
      <c r="AE8" s="432">
        <v>20.486737535192752</v>
      </c>
      <c r="AF8" s="430">
        <v>304121</v>
      </c>
      <c r="AG8" s="432">
        <v>14.894166160597097</v>
      </c>
      <c r="AH8" s="435">
        <v>1261176</v>
      </c>
      <c r="AI8" s="431">
        <v>15.09508938253542</v>
      </c>
      <c r="AJ8" s="430">
        <v>413611</v>
      </c>
      <c r="AK8" s="431">
        <v>13.601065958482994</v>
      </c>
      <c r="AL8" s="430">
        <v>10042483</v>
      </c>
      <c r="AM8" s="433">
        <v>14.823337110283216</v>
      </c>
      <c r="AN8" s="326"/>
      <c r="AO8" s="434"/>
    </row>
    <row r="9" spans="1:41" s="263" customFormat="1" ht="30" customHeight="1">
      <c r="A9" s="349"/>
      <c r="B9" s="349"/>
      <c r="C9" s="350" t="s">
        <v>458</v>
      </c>
      <c r="D9" s="732" t="s">
        <v>264</v>
      </c>
      <c r="E9" s="732"/>
      <c r="F9" s="733"/>
      <c r="G9" s="430">
        <v>422738</v>
      </c>
      <c r="H9" s="431">
        <v>3.744677910910897</v>
      </c>
      <c r="I9" s="430">
        <v>507982</v>
      </c>
      <c r="J9" s="431">
        <v>5.282887870267644</v>
      </c>
      <c r="K9" s="430">
        <v>1097372</v>
      </c>
      <c r="L9" s="432">
        <v>8.57550130726202</v>
      </c>
      <c r="M9" s="430">
        <v>349245</v>
      </c>
      <c r="N9" s="431">
        <v>3.2633037478026696</v>
      </c>
      <c r="O9" s="430">
        <v>153706</v>
      </c>
      <c r="P9" s="431">
        <v>5.135955497697096</v>
      </c>
      <c r="Q9" s="430">
        <v>121677</v>
      </c>
      <c r="R9" s="431">
        <v>16.2865093568089</v>
      </c>
      <c r="S9" s="430">
        <v>36874</v>
      </c>
      <c r="T9" s="433">
        <v>4.278599806921134</v>
      </c>
      <c r="U9" s="349"/>
      <c r="V9" s="350" t="s">
        <v>458</v>
      </c>
      <c r="W9" s="732" t="s">
        <v>264</v>
      </c>
      <c r="X9" s="732"/>
      <c r="Y9" s="733"/>
      <c r="Z9" s="446">
        <v>0</v>
      </c>
      <c r="AA9" s="329" t="e">
        <v>#DIV/0!</v>
      </c>
      <c r="AB9" s="430">
        <v>332445</v>
      </c>
      <c r="AC9" s="431">
        <v>8.707891362019035</v>
      </c>
      <c r="AD9" s="430">
        <v>165933</v>
      </c>
      <c r="AE9" s="432">
        <v>11.157657478951592</v>
      </c>
      <c r="AF9" s="430">
        <v>145645</v>
      </c>
      <c r="AG9" s="432">
        <v>7.132887339118851</v>
      </c>
      <c r="AH9" s="430">
        <v>195686</v>
      </c>
      <c r="AI9" s="431">
        <v>2.34217719090026</v>
      </c>
      <c r="AJ9" s="430">
        <v>121523</v>
      </c>
      <c r="AK9" s="431">
        <v>3.9961276138031363</v>
      </c>
      <c r="AL9" s="430">
        <v>3650826</v>
      </c>
      <c r="AM9" s="433">
        <v>5.388849005667905</v>
      </c>
      <c r="AN9" s="326"/>
      <c r="AO9" s="434"/>
    </row>
    <row r="10" spans="1:41" s="263" customFormat="1" ht="30" customHeight="1">
      <c r="A10" s="349"/>
      <c r="B10" s="349"/>
      <c r="C10" s="350" t="s">
        <v>459</v>
      </c>
      <c r="D10" s="732" t="s">
        <v>265</v>
      </c>
      <c r="E10" s="732"/>
      <c r="F10" s="733"/>
      <c r="G10" s="430">
        <v>100000</v>
      </c>
      <c r="H10" s="431">
        <v>0.8858153066227538</v>
      </c>
      <c r="I10" s="430">
        <v>233235</v>
      </c>
      <c r="J10" s="431">
        <v>2.4255866397271437</v>
      </c>
      <c r="K10" s="430">
        <v>55489</v>
      </c>
      <c r="L10" s="432">
        <v>0.4336232308083878</v>
      </c>
      <c r="M10" s="430">
        <v>324683</v>
      </c>
      <c r="N10" s="431">
        <v>3.033799340714439</v>
      </c>
      <c r="O10" s="430">
        <v>43947</v>
      </c>
      <c r="P10" s="431">
        <v>1.46845169516671</v>
      </c>
      <c r="Q10" s="446">
        <v>0</v>
      </c>
      <c r="R10" s="329">
        <v>0</v>
      </c>
      <c r="S10" s="446">
        <v>0</v>
      </c>
      <c r="T10" s="470">
        <v>0</v>
      </c>
      <c r="U10" s="349"/>
      <c r="V10" s="350" t="s">
        <v>459</v>
      </c>
      <c r="W10" s="732" t="s">
        <v>265</v>
      </c>
      <c r="X10" s="732"/>
      <c r="Y10" s="733"/>
      <c r="Z10" s="430">
        <v>0</v>
      </c>
      <c r="AA10" s="431" t="e">
        <v>#DIV/0!</v>
      </c>
      <c r="AB10" s="446">
        <v>142631</v>
      </c>
      <c r="AC10" s="329">
        <v>3.7360022044432526</v>
      </c>
      <c r="AD10" s="430">
        <v>10596</v>
      </c>
      <c r="AE10" s="432">
        <v>0.7124956376788888</v>
      </c>
      <c r="AF10" s="430">
        <v>7514</v>
      </c>
      <c r="AG10" s="432">
        <v>0.3679942014222187</v>
      </c>
      <c r="AH10" s="446">
        <v>0</v>
      </c>
      <c r="AI10" s="329">
        <v>0</v>
      </c>
      <c r="AJ10" s="446">
        <v>0</v>
      </c>
      <c r="AK10" s="329">
        <v>0</v>
      </c>
      <c r="AL10" s="430">
        <v>918095</v>
      </c>
      <c r="AM10" s="433">
        <v>1.3551660166380635</v>
      </c>
      <c r="AN10" s="326"/>
      <c r="AO10" s="434"/>
    </row>
    <row r="11" spans="1:41" s="263" customFormat="1" ht="30" customHeight="1">
      <c r="A11" s="349"/>
      <c r="B11" s="349"/>
      <c r="C11" s="350" t="s">
        <v>460</v>
      </c>
      <c r="D11" s="732" t="s">
        <v>266</v>
      </c>
      <c r="E11" s="732"/>
      <c r="F11" s="733"/>
      <c r="G11" s="430">
        <v>618498</v>
      </c>
      <c r="H11" s="431">
        <v>5.4787499551556</v>
      </c>
      <c r="I11" s="430">
        <v>507992</v>
      </c>
      <c r="J11" s="431">
        <v>5.28299186780831</v>
      </c>
      <c r="K11" s="430">
        <v>661890</v>
      </c>
      <c r="L11" s="432">
        <v>5.172392370375459</v>
      </c>
      <c r="M11" s="430">
        <v>484812</v>
      </c>
      <c r="N11" s="431">
        <v>4.530025674182044</v>
      </c>
      <c r="O11" s="430">
        <v>195125</v>
      </c>
      <c r="P11" s="431">
        <v>6.51993621906852</v>
      </c>
      <c r="Q11" s="430">
        <v>78765</v>
      </c>
      <c r="R11" s="431">
        <v>10.54272302480381</v>
      </c>
      <c r="S11" s="430">
        <v>74335</v>
      </c>
      <c r="T11" s="433">
        <v>8.62531096836477</v>
      </c>
      <c r="U11" s="349"/>
      <c r="V11" s="350" t="s">
        <v>460</v>
      </c>
      <c r="W11" s="732" t="s">
        <v>266</v>
      </c>
      <c r="X11" s="732"/>
      <c r="Y11" s="733"/>
      <c r="Z11" s="430">
        <v>0</v>
      </c>
      <c r="AA11" s="431" t="e">
        <v>#DIV/0!</v>
      </c>
      <c r="AB11" s="430">
        <v>232733</v>
      </c>
      <c r="AC11" s="431">
        <v>6.096087113227078</v>
      </c>
      <c r="AD11" s="430">
        <v>109282</v>
      </c>
      <c r="AE11" s="432">
        <v>7.348334114460582</v>
      </c>
      <c r="AF11" s="430">
        <v>113199</v>
      </c>
      <c r="AG11" s="432">
        <v>5.5438615393656825</v>
      </c>
      <c r="AH11" s="430">
        <v>429860</v>
      </c>
      <c r="AI11" s="431">
        <v>5.145019507171621</v>
      </c>
      <c r="AJ11" s="430">
        <v>176922</v>
      </c>
      <c r="AK11" s="431">
        <v>5.817852502730171</v>
      </c>
      <c r="AL11" s="430">
        <v>3683413</v>
      </c>
      <c r="AM11" s="433">
        <v>5.436949469110342</v>
      </c>
      <c r="AN11" s="326"/>
      <c r="AO11" s="434"/>
    </row>
    <row r="12" spans="1:41" s="263" customFormat="1" ht="30" customHeight="1">
      <c r="A12" s="349"/>
      <c r="B12" s="436" t="s">
        <v>238</v>
      </c>
      <c r="C12" s="437"/>
      <c r="D12" s="437"/>
      <c r="E12" s="437"/>
      <c r="F12" s="437"/>
      <c r="G12" s="430">
        <v>5305584</v>
      </c>
      <c r="H12" s="431">
        <v>46.99767517772776</v>
      </c>
      <c r="I12" s="430">
        <v>4437216</v>
      </c>
      <c r="J12" s="431">
        <v>46.14595514045284</v>
      </c>
      <c r="K12" s="430">
        <v>5741824</v>
      </c>
      <c r="L12" s="432">
        <v>44.86994311689057</v>
      </c>
      <c r="M12" s="430">
        <v>4413720</v>
      </c>
      <c r="N12" s="431">
        <v>41.24127480064596</v>
      </c>
      <c r="O12" s="430">
        <v>1685555</v>
      </c>
      <c r="P12" s="431">
        <v>56.32138933366837</v>
      </c>
      <c r="Q12" s="430">
        <v>498717</v>
      </c>
      <c r="R12" s="431">
        <v>66.7534463119543</v>
      </c>
      <c r="S12" s="430">
        <v>439603</v>
      </c>
      <c r="T12" s="433">
        <v>51.008442559037576</v>
      </c>
      <c r="U12" s="436" t="s">
        <v>238</v>
      </c>
      <c r="V12" s="437"/>
      <c r="W12" s="437"/>
      <c r="X12" s="437"/>
      <c r="Y12" s="437"/>
      <c r="Z12" s="430">
        <v>0</v>
      </c>
      <c r="AA12" s="431" t="e">
        <v>#DIV/0!</v>
      </c>
      <c r="AB12" s="430">
        <v>2261440</v>
      </c>
      <c r="AC12" s="431">
        <v>59.23498275421296</v>
      </c>
      <c r="AD12" s="430">
        <v>965619</v>
      </c>
      <c r="AE12" s="432">
        <v>64.93009863720752</v>
      </c>
      <c r="AF12" s="430">
        <v>974415</v>
      </c>
      <c r="AG12" s="432">
        <v>47.72146257370659</v>
      </c>
      <c r="AH12" s="430">
        <v>3493598</v>
      </c>
      <c r="AI12" s="431">
        <v>41.81507900296784</v>
      </c>
      <c r="AJ12" s="430">
        <v>1339198</v>
      </c>
      <c r="AK12" s="431">
        <v>44.0378044333166</v>
      </c>
      <c r="AL12" s="430">
        <v>31556489</v>
      </c>
      <c r="AM12" s="433">
        <v>46.57936433289896</v>
      </c>
      <c r="AN12" s="326"/>
      <c r="AO12" s="434"/>
    </row>
    <row r="13" spans="1:41" s="263" customFormat="1" ht="30" customHeight="1">
      <c r="A13" s="349"/>
      <c r="B13" s="228" t="s">
        <v>461</v>
      </c>
      <c r="C13" s="732" t="s">
        <v>462</v>
      </c>
      <c r="D13" s="737"/>
      <c r="E13" s="737"/>
      <c r="F13" s="740"/>
      <c r="G13" s="430">
        <v>488881</v>
      </c>
      <c r="H13" s="431">
        <v>4.330582729170385</v>
      </c>
      <c r="I13" s="430">
        <v>305354</v>
      </c>
      <c r="J13" s="431">
        <v>3.175606503257411</v>
      </c>
      <c r="K13" s="430">
        <v>415408</v>
      </c>
      <c r="L13" s="432">
        <v>3.246239057536643</v>
      </c>
      <c r="M13" s="430">
        <v>800211</v>
      </c>
      <c r="N13" s="431">
        <v>7.477076422949282</v>
      </c>
      <c r="O13" s="430">
        <v>83725</v>
      </c>
      <c r="P13" s="431">
        <v>2.797599794703456</v>
      </c>
      <c r="Q13" s="430">
        <v>7697</v>
      </c>
      <c r="R13" s="431">
        <v>1.0302461641835194</v>
      </c>
      <c r="S13" s="430">
        <v>25117</v>
      </c>
      <c r="T13" s="433">
        <v>2.9144001559483144</v>
      </c>
      <c r="U13" s="228" t="s">
        <v>461</v>
      </c>
      <c r="V13" s="732" t="s">
        <v>462</v>
      </c>
      <c r="W13" s="737"/>
      <c r="X13" s="737"/>
      <c r="Y13" s="740"/>
      <c r="Z13" s="430">
        <v>0</v>
      </c>
      <c r="AA13" s="431" t="e">
        <v>#DIV/0!</v>
      </c>
      <c r="AB13" s="430">
        <v>48549</v>
      </c>
      <c r="AC13" s="431">
        <v>1.2716672464156844</v>
      </c>
      <c r="AD13" s="430">
        <v>18281</v>
      </c>
      <c r="AE13" s="432">
        <v>1.2292499766334244</v>
      </c>
      <c r="AF13" s="430">
        <v>98684</v>
      </c>
      <c r="AG13" s="432">
        <v>4.83299704194174</v>
      </c>
      <c r="AH13" s="430">
        <v>95773</v>
      </c>
      <c r="AI13" s="431">
        <v>1.1463126442570781</v>
      </c>
      <c r="AJ13" s="430">
        <v>96559</v>
      </c>
      <c r="AK13" s="431">
        <v>3.175218569828074</v>
      </c>
      <c r="AL13" s="430">
        <v>2484239</v>
      </c>
      <c r="AM13" s="433">
        <v>3.6668931537661424</v>
      </c>
      <c r="AN13" s="326"/>
      <c r="AO13" s="434"/>
    </row>
    <row r="14" spans="1:41" s="263" customFormat="1" ht="30" customHeight="1">
      <c r="A14" s="349"/>
      <c r="B14" s="349"/>
      <c r="C14" s="770" t="s">
        <v>463</v>
      </c>
      <c r="D14" s="770"/>
      <c r="E14" s="770"/>
      <c r="F14" s="771"/>
      <c r="G14" s="430">
        <v>479252</v>
      </c>
      <c r="H14" s="431">
        <v>4.24528757329568</v>
      </c>
      <c r="I14" s="430">
        <v>299762</v>
      </c>
      <c r="J14" s="431">
        <v>3.117451078516895</v>
      </c>
      <c r="K14" s="430">
        <v>415408</v>
      </c>
      <c r="L14" s="432">
        <v>3.246239057536643</v>
      </c>
      <c r="M14" s="430">
        <v>797822</v>
      </c>
      <c r="N14" s="431">
        <v>7.454753891049039</v>
      </c>
      <c r="O14" s="430">
        <v>83725</v>
      </c>
      <c r="P14" s="431">
        <v>2.797599794703456</v>
      </c>
      <c r="Q14" s="430">
        <v>5940</v>
      </c>
      <c r="R14" s="431">
        <v>0.7950710946147987</v>
      </c>
      <c r="S14" s="430">
        <v>25117</v>
      </c>
      <c r="T14" s="433">
        <v>2.9144001559483144</v>
      </c>
      <c r="U14" s="349"/>
      <c r="V14" s="770" t="s">
        <v>463</v>
      </c>
      <c r="W14" s="770"/>
      <c r="X14" s="770"/>
      <c r="Y14" s="771"/>
      <c r="Z14" s="430">
        <v>0</v>
      </c>
      <c r="AA14" s="431" t="e">
        <v>#DIV/0!</v>
      </c>
      <c r="AB14" s="430">
        <v>48214</v>
      </c>
      <c r="AC14" s="431">
        <v>1.2628924307130074</v>
      </c>
      <c r="AD14" s="430">
        <v>18281</v>
      </c>
      <c r="AE14" s="432">
        <v>1.2292499766334244</v>
      </c>
      <c r="AF14" s="430">
        <v>98684</v>
      </c>
      <c r="AG14" s="432">
        <v>4.83299704194174</v>
      </c>
      <c r="AH14" s="430">
        <v>95773</v>
      </c>
      <c r="AI14" s="431">
        <v>1.1463126442570781</v>
      </c>
      <c r="AJ14" s="430">
        <v>95410</v>
      </c>
      <c r="AK14" s="431">
        <v>3.1374351820886353</v>
      </c>
      <c r="AL14" s="430">
        <v>2463388</v>
      </c>
      <c r="AM14" s="433">
        <v>3.6361157651376015</v>
      </c>
      <c r="AN14" s="326"/>
      <c r="AO14" s="434"/>
    </row>
    <row r="15" spans="1:41" s="263" customFormat="1" ht="30" customHeight="1">
      <c r="A15" s="349"/>
      <c r="B15" s="228" t="s">
        <v>464</v>
      </c>
      <c r="C15" s="732" t="s">
        <v>465</v>
      </c>
      <c r="D15" s="737"/>
      <c r="E15" s="737"/>
      <c r="F15" s="740"/>
      <c r="G15" s="430">
        <v>628526</v>
      </c>
      <c r="H15" s="431">
        <v>5.56757951410373</v>
      </c>
      <c r="I15" s="430">
        <v>844052</v>
      </c>
      <c r="J15" s="431">
        <v>8.777933219435226</v>
      </c>
      <c r="K15" s="430">
        <v>824450</v>
      </c>
      <c r="L15" s="432">
        <v>6.442730498656947</v>
      </c>
      <c r="M15" s="430">
        <v>1083529</v>
      </c>
      <c r="N15" s="431">
        <v>10.12436612278738</v>
      </c>
      <c r="O15" s="430">
        <v>149472</v>
      </c>
      <c r="P15" s="431">
        <v>4.994479982250403</v>
      </c>
      <c r="Q15" s="430">
        <v>40030</v>
      </c>
      <c r="R15" s="431">
        <v>5.358029615729023</v>
      </c>
      <c r="S15" s="430">
        <v>49339</v>
      </c>
      <c r="T15" s="433">
        <v>5.724950802019902</v>
      </c>
      <c r="U15" s="228" t="s">
        <v>464</v>
      </c>
      <c r="V15" s="732" t="s">
        <v>465</v>
      </c>
      <c r="W15" s="737"/>
      <c r="X15" s="737"/>
      <c r="Y15" s="740"/>
      <c r="Z15" s="430">
        <v>0</v>
      </c>
      <c r="AA15" s="431" t="e">
        <v>#DIV/0!</v>
      </c>
      <c r="AB15" s="430">
        <v>101411</v>
      </c>
      <c r="AC15" s="431">
        <v>2.656306970818368</v>
      </c>
      <c r="AD15" s="430">
        <v>75113</v>
      </c>
      <c r="AE15" s="432">
        <v>5.050744132972289</v>
      </c>
      <c r="AF15" s="430">
        <v>117460</v>
      </c>
      <c r="AG15" s="432">
        <v>5.752541775226752</v>
      </c>
      <c r="AH15" s="430">
        <v>272448</v>
      </c>
      <c r="AI15" s="431">
        <v>3.2609460631133245</v>
      </c>
      <c r="AJ15" s="430">
        <v>144847</v>
      </c>
      <c r="AK15" s="431">
        <v>4.763107366313726</v>
      </c>
      <c r="AL15" s="430">
        <v>4330677</v>
      </c>
      <c r="AM15" s="433">
        <v>6.39235188018242</v>
      </c>
      <c r="AN15" s="326"/>
      <c r="AO15" s="434"/>
    </row>
    <row r="16" spans="1:41" s="263" customFormat="1" ht="30" customHeight="1">
      <c r="A16" s="349"/>
      <c r="B16" s="228" t="s">
        <v>466</v>
      </c>
      <c r="C16" s="732" t="s">
        <v>467</v>
      </c>
      <c r="D16" s="732"/>
      <c r="E16" s="732"/>
      <c r="F16" s="733"/>
      <c r="G16" s="430">
        <v>162488</v>
      </c>
      <c r="H16" s="431">
        <v>1.4393435754251802</v>
      </c>
      <c r="I16" s="430">
        <v>47728</v>
      </c>
      <c r="J16" s="431">
        <v>0.4963594620914405</v>
      </c>
      <c r="K16" s="430">
        <v>90802</v>
      </c>
      <c r="L16" s="432">
        <v>0.7095794951046736</v>
      </c>
      <c r="M16" s="430">
        <v>12494</v>
      </c>
      <c r="N16" s="431">
        <v>0.11674245021416642</v>
      </c>
      <c r="O16" s="430">
        <v>24249</v>
      </c>
      <c r="P16" s="431">
        <v>0.8102597482444206</v>
      </c>
      <c r="Q16" s="430">
        <v>2231</v>
      </c>
      <c r="R16" s="431">
        <v>0.2986201367147502</v>
      </c>
      <c r="S16" s="430">
        <v>3902</v>
      </c>
      <c r="T16" s="433">
        <v>0.45276065646814195</v>
      </c>
      <c r="U16" s="228" t="s">
        <v>466</v>
      </c>
      <c r="V16" s="732" t="s">
        <v>467</v>
      </c>
      <c r="W16" s="732"/>
      <c r="X16" s="732"/>
      <c r="Y16" s="733"/>
      <c r="Z16" s="430">
        <v>0</v>
      </c>
      <c r="AA16" s="431" t="e">
        <v>#DIV/0!</v>
      </c>
      <c r="AB16" s="430">
        <v>68421</v>
      </c>
      <c r="AC16" s="431">
        <v>1.792184075202528</v>
      </c>
      <c r="AD16" s="430">
        <v>18192</v>
      </c>
      <c r="AE16" s="432">
        <v>1.2232654436253627</v>
      </c>
      <c r="AF16" s="430">
        <v>9800</v>
      </c>
      <c r="AG16" s="432">
        <v>0.479949850138108</v>
      </c>
      <c r="AH16" s="430">
        <v>110902</v>
      </c>
      <c r="AI16" s="431">
        <v>1.327392531020209</v>
      </c>
      <c r="AJ16" s="430">
        <v>14200</v>
      </c>
      <c r="AK16" s="431">
        <v>0.4669487431679973</v>
      </c>
      <c r="AL16" s="430">
        <v>565409</v>
      </c>
      <c r="AM16" s="433">
        <v>0.83457927807178</v>
      </c>
      <c r="AN16" s="326"/>
      <c r="AO16" s="434"/>
    </row>
    <row r="17" spans="1:41" s="263" customFormat="1" ht="30" customHeight="1">
      <c r="A17" s="349"/>
      <c r="B17" s="228" t="s">
        <v>468</v>
      </c>
      <c r="C17" s="732" t="s">
        <v>469</v>
      </c>
      <c r="D17" s="737"/>
      <c r="E17" s="737"/>
      <c r="F17" s="740"/>
      <c r="G17" s="430"/>
      <c r="H17" s="431"/>
      <c r="I17" s="430"/>
      <c r="J17" s="431"/>
      <c r="K17" s="430"/>
      <c r="L17" s="432"/>
      <c r="M17" s="430"/>
      <c r="N17" s="431"/>
      <c r="O17" s="430"/>
      <c r="P17" s="431"/>
      <c r="Q17" s="430"/>
      <c r="R17" s="431"/>
      <c r="S17" s="430"/>
      <c r="T17" s="433"/>
      <c r="U17" s="228" t="s">
        <v>468</v>
      </c>
      <c r="V17" s="732" t="s">
        <v>469</v>
      </c>
      <c r="W17" s="737"/>
      <c r="X17" s="737"/>
      <c r="Y17" s="740"/>
      <c r="Z17" s="430"/>
      <c r="AA17" s="431"/>
      <c r="AB17" s="430"/>
      <c r="AC17" s="431"/>
      <c r="AD17" s="430"/>
      <c r="AE17" s="432"/>
      <c r="AF17" s="430"/>
      <c r="AG17" s="432"/>
      <c r="AH17" s="430"/>
      <c r="AI17" s="431"/>
      <c r="AJ17" s="430"/>
      <c r="AK17" s="431"/>
      <c r="AL17" s="430"/>
      <c r="AM17" s="433"/>
      <c r="AN17" s="326"/>
      <c r="AO17" s="434"/>
    </row>
    <row r="18" spans="1:41" s="263" customFormat="1" ht="30" customHeight="1">
      <c r="A18" s="349"/>
      <c r="B18" s="349"/>
      <c r="C18" s="350" t="s">
        <v>470</v>
      </c>
      <c r="D18" s="732" t="s">
        <v>471</v>
      </c>
      <c r="E18" s="756"/>
      <c r="F18" s="739"/>
      <c r="G18" s="430"/>
      <c r="H18" s="431"/>
      <c r="I18" s="430"/>
      <c r="J18" s="431"/>
      <c r="K18" s="430"/>
      <c r="L18" s="432"/>
      <c r="M18" s="430"/>
      <c r="N18" s="431"/>
      <c r="O18" s="430"/>
      <c r="P18" s="431"/>
      <c r="Q18" s="430"/>
      <c r="R18" s="431"/>
      <c r="S18" s="430"/>
      <c r="T18" s="433"/>
      <c r="U18" s="349"/>
      <c r="V18" s="350" t="s">
        <v>470</v>
      </c>
      <c r="W18" s="732" t="s">
        <v>471</v>
      </c>
      <c r="X18" s="756"/>
      <c r="Y18" s="739"/>
      <c r="Z18" s="430"/>
      <c r="AA18" s="431"/>
      <c r="AB18" s="430"/>
      <c r="AC18" s="431"/>
      <c r="AD18" s="430"/>
      <c r="AE18" s="432"/>
      <c r="AF18" s="430"/>
      <c r="AG18" s="432"/>
      <c r="AH18" s="430"/>
      <c r="AI18" s="431"/>
      <c r="AJ18" s="430"/>
      <c r="AK18" s="431"/>
      <c r="AL18" s="430"/>
      <c r="AM18" s="433"/>
      <c r="AN18" s="326"/>
      <c r="AO18" s="434"/>
    </row>
    <row r="19" spans="1:41" s="263" customFormat="1" ht="30" customHeight="1">
      <c r="A19" s="349"/>
      <c r="B19" s="349"/>
      <c r="C19" s="426"/>
      <c r="D19" s="350" t="s">
        <v>472</v>
      </c>
      <c r="E19" s="732" t="s">
        <v>473</v>
      </c>
      <c r="F19" s="733"/>
      <c r="G19" s="430">
        <v>247048</v>
      </c>
      <c r="H19" s="431">
        <v>2.188388998705381</v>
      </c>
      <c r="I19" s="430">
        <v>305636</v>
      </c>
      <c r="J19" s="431">
        <v>3.1785392339041962</v>
      </c>
      <c r="K19" s="430">
        <v>1579835</v>
      </c>
      <c r="L19" s="432">
        <v>12.345747028134754</v>
      </c>
      <c r="M19" s="430">
        <v>104735</v>
      </c>
      <c r="N19" s="431">
        <v>0.9786313849192189</v>
      </c>
      <c r="O19" s="430">
        <v>41472</v>
      </c>
      <c r="P19" s="431">
        <v>1.3857516713758344</v>
      </c>
      <c r="Q19" s="430">
        <v>74242</v>
      </c>
      <c r="R19" s="431">
        <v>9.937317879863954</v>
      </c>
      <c r="S19" s="430">
        <v>188389</v>
      </c>
      <c r="T19" s="433">
        <v>21.859335548789545</v>
      </c>
      <c r="U19" s="349"/>
      <c r="V19" s="426"/>
      <c r="W19" s="350" t="s">
        <v>472</v>
      </c>
      <c r="X19" s="732" t="s">
        <v>473</v>
      </c>
      <c r="Y19" s="733"/>
      <c r="Z19" s="430">
        <v>0</v>
      </c>
      <c r="AA19" s="431" t="e">
        <v>#DIV/0!</v>
      </c>
      <c r="AB19" s="430">
        <v>133780</v>
      </c>
      <c r="AC19" s="431">
        <v>3.5041637155346193</v>
      </c>
      <c r="AD19" s="430">
        <v>32186</v>
      </c>
      <c r="AE19" s="432">
        <v>2.164249206713167</v>
      </c>
      <c r="AF19" s="430">
        <v>395882</v>
      </c>
      <c r="AG19" s="432">
        <v>19.388112915548415</v>
      </c>
      <c r="AH19" s="430">
        <v>1245458</v>
      </c>
      <c r="AI19" s="431">
        <v>14.90695972028789</v>
      </c>
      <c r="AJ19" s="430">
        <v>442297</v>
      </c>
      <c r="AK19" s="431">
        <v>14.544368187110965</v>
      </c>
      <c r="AL19" s="430">
        <v>4790960</v>
      </c>
      <c r="AM19" s="433">
        <v>7.0717585642796195</v>
      </c>
      <c r="AN19" s="326"/>
      <c r="AO19" s="434"/>
    </row>
    <row r="20" spans="1:41" s="263" customFormat="1" ht="30" customHeight="1">
      <c r="A20" s="349"/>
      <c r="B20" s="349"/>
      <c r="C20" s="426"/>
      <c r="D20" s="350" t="s">
        <v>474</v>
      </c>
      <c r="E20" s="732" t="s">
        <v>475</v>
      </c>
      <c r="F20" s="733"/>
      <c r="G20" s="430">
        <v>596436</v>
      </c>
      <c r="H20" s="431">
        <v>5.283321382208488</v>
      </c>
      <c r="I20" s="430">
        <v>747217</v>
      </c>
      <c r="J20" s="431">
        <v>7.770873034394482</v>
      </c>
      <c r="K20" s="430">
        <v>1005973</v>
      </c>
      <c r="L20" s="432">
        <v>7.861256507884559</v>
      </c>
      <c r="M20" s="430">
        <v>657830</v>
      </c>
      <c r="N20" s="431">
        <v>6.146685290890436</v>
      </c>
      <c r="O20" s="430">
        <v>184114</v>
      </c>
      <c r="P20" s="431">
        <v>6.1520130021144475</v>
      </c>
      <c r="Q20" s="430">
        <v>10043</v>
      </c>
      <c r="R20" s="431">
        <v>1.3442590914505763</v>
      </c>
      <c r="S20" s="430">
        <v>30821</v>
      </c>
      <c r="T20" s="433">
        <v>3.5762522278330615</v>
      </c>
      <c r="U20" s="349"/>
      <c r="V20" s="426"/>
      <c r="W20" s="350" t="s">
        <v>474</v>
      </c>
      <c r="X20" s="732" t="s">
        <v>475</v>
      </c>
      <c r="Y20" s="733"/>
      <c r="Z20" s="430">
        <v>0</v>
      </c>
      <c r="AA20" s="431" t="e">
        <v>#DIV/0!</v>
      </c>
      <c r="AB20" s="430">
        <v>236818</v>
      </c>
      <c r="AC20" s="431">
        <v>6.203087477840316</v>
      </c>
      <c r="AD20" s="430">
        <v>80584</v>
      </c>
      <c r="AE20" s="432">
        <v>5.418624808108303</v>
      </c>
      <c r="AF20" s="430">
        <v>108426</v>
      </c>
      <c r="AG20" s="432">
        <v>5.310106372558622</v>
      </c>
      <c r="AH20" s="430">
        <v>607695</v>
      </c>
      <c r="AI20" s="431">
        <v>7.273537033942813</v>
      </c>
      <c r="AJ20" s="430">
        <v>129004</v>
      </c>
      <c r="AK20" s="431">
        <v>4.242130680538333</v>
      </c>
      <c r="AL20" s="430">
        <v>4394961</v>
      </c>
      <c r="AM20" s="433">
        <v>6.487239111039315</v>
      </c>
      <c r="AN20" s="326"/>
      <c r="AO20" s="434"/>
    </row>
    <row r="21" spans="1:41" s="263" customFormat="1" ht="30" customHeight="1">
      <c r="A21" s="349"/>
      <c r="B21" s="349"/>
      <c r="C21" s="438"/>
      <c r="D21" s="438" t="s">
        <v>39</v>
      </c>
      <c r="E21" s="732" t="s">
        <v>476</v>
      </c>
      <c r="F21" s="733"/>
      <c r="G21" s="430">
        <v>843484</v>
      </c>
      <c r="H21" s="431">
        <v>7.471710380913869</v>
      </c>
      <c r="I21" s="430">
        <v>1052853</v>
      </c>
      <c r="J21" s="431">
        <v>10.949412268298678</v>
      </c>
      <c r="K21" s="430">
        <v>2585808</v>
      </c>
      <c r="L21" s="432">
        <v>20.207003536019315</v>
      </c>
      <c r="M21" s="430">
        <v>762565</v>
      </c>
      <c r="N21" s="431">
        <v>7.125316675809655</v>
      </c>
      <c r="O21" s="430">
        <v>225586</v>
      </c>
      <c r="P21" s="431">
        <v>7.5377646734902815</v>
      </c>
      <c r="Q21" s="430">
        <v>84285</v>
      </c>
      <c r="R21" s="431">
        <v>11.28157697131453</v>
      </c>
      <c r="S21" s="430">
        <v>219210</v>
      </c>
      <c r="T21" s="433">
        <v>25.435587776622608</v>
      </c>
      <c r="U21" s="349"/>
      <c r="V21" s="438"/>
      <c r="W21" s="438" t="s">
        <v>39</v>
      </c>
      <c r="X21" s="732" t="s">
        <v>476</v>
      </c>
      <c r="Y21" s="733"/>
      <c r="Z21" s="430">
        <v>0</v>
      </c>
      <c r="AA21" s="431" t="e">
        <v>#DIV/0!</v>
      </c>
      <c r="AB21" s="430">
        <v>370598</v>
      </c>
      <c r="AC21" s="431">
        <v>9.707251193374935</v>
      </c>
      <c r="AD21" s="430">
        <v>112770</v>
      </c>
      <c r="AE21" s="432">
        <v>7.582874014821471</v>
      </c>
      <c r="AF21" s="430">
        <v>504308</v>
      </c>
      <c r="AG21" s="432">
        <v>24.698219288107037</v>
      </c>
      <c r="AH21" s="430">
        <v>1853153</v>
      </c>
      <c r="AI21" s="431">
        <v>22.180496754230703</v>
      </c>
      <c r="AJ21" s="430">
        <v>571301</v>
      </c>
      <c r="AK21" s="431">
        <v>18.7864988676493</v>
      </c>
      <c r="AL21" s="430">
        <v>9185921</v>
      </c>
      <c r="AM21" s="433">
        <v>13.558997675318935</v>
      </c>
      <c r="AN21" s="326"/>
      <c r="AO21" s="434"/>
    </row>
    <row r="22" spans="1:41" s="263" customFormat="1" ht="30" customHeight="1">
      <c r="A22" s="349"/>
      <c r="B22" s="349"/>
      <c r="C22" s="350" t="s">
        <v>477</v>
      </c>
      <c r="D22" s="732" t="s">
        <v>478</v>
      </c>
      <c r="E22" s="756"/>
      <c r="F22" s="739"/>
      <c r="G22" s="430">
        <v>1465164</v>
      </c>
      <c r="H22" s="431">
        <v>12.978646979126204</v>
      </c>
      <c r="I22" s="430">
        <v>1010662</v>
      </c>
      <c r="J22" s="431">
        <v>10.51063624447409</v>
      </c>
      <c r="K22" s="430">
        <v>1246675</v>
      </c>
      <c r="L22" s="432">
        <v>9.742241548199587</v>
      </c>
      <c r="M22" s="430">
        <v>1357885</v>
      </c>
      <c r="N22" s="431">
        <v>12.687915960386057</v>
      </c>
      <c r="O22" s="430">
        <v>238045</v>
      </c>
      <c r="P22" s="431">
        <v>7.954071581130895</v>
      </c>
      <c r="Q22" s="430">
        <v>11724</v>
      </c>
      <c r="R22" s="431">
        <v>1.569261534219512</v>
      </c>
      <c r="S22" s="430">
        <v>23315</v>
      </c>
      <c r="T22" s="433">
        <v>2.7053087405317098</v>
      </c>
      <c r="U22" s="349"/>
      <c r="V22" s="350" t="s">
        <v>477</v>
      </c>
      <c r="W22" s="732" t="s">
        <v>478</v>
      </c>
      <c r="X22" s="756"/>
      <c r="Y22" s="739"/>
      <c r="Z22" s="430">
        <v>0</v>
      </c>
      <c r="AA22" s="431" t="e">
        <v>#DIV/0!</v>
      </c>
      <c r="AB22" s="430">
        <v>358883</v>
      </c>
      <c r="AC22" s="431">
        <v>9.400394578578343</v>
      </c>
      <c r="AD22" s="430">
        <v>98348</v>
      </c>
      <c r="AE22" s="432">
        <v>6.613110699739841</v>
      </c>
      <c r="AF22" s="430">
        <v>102787</v>
      </c>
      <c r="AG22" s="432">
        <v>5.033939310831195</v>
      </c>
      <c r="AH22" s="430">
        <v>854311</v>
      </c>
      <c r="AI22" s="431">
        <v>10.225298376660527</v>
      </c>
      <c r="AJ22" s="430">
        <v>215394</v>
      </c>
      <c r="AK22" s="431">
        <v>7.082954759572367</v>
      </c>
      <c r="AL22" s="430">
        <v>6983193</v>
      </c>
      <c r="AM22" s="433">
        <v>10.307632479454531</v>
      </c>
      <c r="AN22" s="326"/>
      <c r="AO22" s="434"/>
    </row>
    <row r="23" spans="1:41" s="263" customFormat="1" ht="30" customHeight="1">
      <c r="A23" s="349"/>
      <c r="B23" s="436" t="s">
        <v>238</v>
      </c>
      <c r="C23" s="437"/>
      <c r="D23" s="437"/>
      <c r="E23" s="437"/>
      <c r="F23" s="437"/>
      <c r="G23" s="430">
        <v>2308648</v>
      </c>
      <c r="H23" s="431">
        <v>20.450357360040073</v>
      </c>
      <c r="I23" s="430">
        <v>2063515</v>
      </c>
      <c r="J23" s="431">
        <v>21.46004851277277</v>
      </c>
      <c r="K23" s="430">
        <v>3832483</v>
      </c>
      <c r="L23" s="432">
        <v>29.9492450842189</v>
      </c>
      <c r="M23" s="430">
        <v>2120450</v>
      </c>
      <c r="N23" s="431">
        <v>19.813232636195714</v>
      </c>
      <c r="O23" s="430">
        <v>463631</v>
      </c>
      <c r="P23" s="431">
        <v>15.491836254621177</v>
      </c>
      <c r="Q23" s="430">
        <v>96009</v>
      </c>
      <c r="R23" s="431">
        <v>12.850838505534043</v>
      </c>
      <c r="S23" s="430">
        <v>242525</v>
      </c>
      <c r="T23" s="433">
        <v>28.140896517154317</v>
      </c>
      <c r="U23" s="436" t="s">
        <v>238</v>
      </c>
      <c r="V23" s="437"/>
      <c r="W23" s="437"/>
      <c r="X23" s="437"/>
      <c r="Y23" s="437"/>
      <c r="Z23" s="430">
        <v>0</v>
      </c>
      <c r="AA23" s="431" t="e">
        <v>#DIV/0!</v>
      </c>
      <c r="AB23" s="430">
        <v>729481</v>
      </c>
      <c r="AC23" s="431">
        <v>19.10764577195328</v>
      </c>
      <c r="AD23" s="430">
        <v>211118</v>
      </c>
      <c r="AE23" s="432">
        <v>14.195984714561313</v>
      </c>
      <c r="AF23" s="430">
        <v>607095</v>
      </c>
      <c r="AG23" s="432">
        <v>29.73215859893823</v>
      </c>
      <c r="AH23" s="430">
        <v>2707464</v>
      </c>
      <c r="AI23" s="431">
        <v>32.40579513089123</v>
      </c>
      <c r="AJ23" s="430">
        <v>786695</v>
      </c>
      <c r="AK23" s="431">
        <v>25.869453627221667</v>
      </c>
      <c r="AL23" s="430">
        <v>16169114</v>
      </c>
      <c r="AM23" s="433">
        <v>23.866630154773468</v>
      </c>
      <c r="AN23" s="326"/>
      <c r="AO23" s="434"/>
    </row>
    <row r="24" spans="1:41" s="263" customFormat="1" ht="30" customHeight="1">
      <c r="A24" s="349"/>
      <c r="B24" s="228" t="s">
        <v>479</v>
      </c>
      <c r="C24" s="732" t="s">
        <v>480</v>
      </c>
      <c r="D24" s="737"/>
      <c r="E24" s="737"/>
      <c r="F24" s="740"/>
      <c r="G24" s="446">
        <v>0</v>
      </c>
      <c r="H24" s="329">
        <v>0</v>
      </c>
      <c r="I24" s="446">
        <v>0</v>
      </c>
      <c r="J24" s="329">
        <v>0</v>
      </c>
      <c r="K24" s="430">
        <v>116035</v>
      </c>
      <c r="L24" s="432">
        <v>0.9067647927850796</v>
      </c>
      <c r="M24" s="430">
        <v>0</v>
      </c>
      <c r="N24" s="431">
        <v>0</v>
      </c>
      <c r="O24" s="446">
        <v>0</v>
      </c>
      <c r="P24" s="329">
        <v>0</v>
      </c>
      <c r="Q24" s="430">
        <v>8015</v>
      </c>
      <c r="R24" s="431">
        <v>1.0728105763194633</v>
      </c>
      <c r="S24" s="430">
        <v>7460</v>
      </c>
      <c r="T24" s="433">
        <v>0.8656059705926036</v>
      </c>
      <c r="U24" s="228" t="s">
        <v>479</v>
      </c>
      <c r="V24" s="732" t="s">
        <v>480</v>
      </c>
      <c r="W24" s="737"/>
      <c r="X24" s="737"/>
      <c r="Y24" s="740"/>
      <c r="Z24" s="430">
        <v>0</v>
      </c>
      <c r="AA24" s="431" t="e">
        <v>#DIV/0!</v>
      </c>
      <c r="AB24" s="430">
        <v>30703</v>
      </c>
      <c r="AC24" s="431">
        <v>0.8042184075202528</v>
      </c>
      <c r="AD24" s="430">
        <v>11296</v>
      </c>
      <c r="AE24" s="432">
        <v>0.7595649984164522</v>
      </c>
      <c r="AF24" s="430">
        <v>13374</v>
      </c>
      <c r="AG24" s="432">
        <v>0.6549846220150057</v>
      </c>
      <c r="AH24" s="430">
        <v>74155</v>
      </c>
      <c r="AI24" s="431">
        <v>0.8875655365800761</v>
      </c>
      <c r="AJ24" s="430">
        <v>27707</v>
      </c>
      <c r="AK24" s="431">
        <v>0.911109072320824</v>
      </c>
      <c r="AL24" s="430">
        <v>288745</v>
      </c>
      <c r="AM24" s="433">
        <v>0.4262057973021939</v>
      </c>
      <c r="AN24" s="326"/>
      <c r="AO24" s="434"/>
    </row>
    <row r="25" spans="1:41" s="263" customFormat="1" ht="30" customHeight="1">
      <c r="A25" s="349"/>
      <c r="B25" s="228" t="s">
        <v>481</v>
      </c>
      <c r="C25" s="732" t="s">
        <v>482</v>
      </c>
      <c r="D25" s="732"/>
      <c r="E25" s="732"/>
      <c r="F25" s="733"/>
      <c r="G25" s="430">
        <v>2394908</v>
      </c>
      <c r="H25" s="431">
        <v>21.21446164353286</v>
      </c>
      <c r="I25" s="430">
        <v>1917747</v>
      </c>
      <c r="J25" s="431">
        <v>19.944097161990314</v>
      </c>
      <c r="K25" s="430">
        <v>1775591</v>
      </c>
      <c r="L25" s="432">
        <v>13.875497954807189</v>
      </c>
      <c r="M25" s="430">
        <v>2271787</v>
      </c>
      <c r="N25" s="431">
        <v>21.2273075672075</v>
      </c>
      <c r="O25" s="430">
        <v>586112</v>
      </c>
      <c r="P25" s="431">
        <v>19.584434886512177</v>
      </c>
      <c r="Q25" s="430">
        <v>94404</v>
      </c>
      <c r="R25" s="431">
        <v>12.636008689564893</v>
      </c>
      <c r="S25" s="430">
        <v>93878</v>
      </c>
      <c r="T25" s="433">
        <v>10.892943338779148</v>
      </c>
      <c r="U25" s="228" t="s">
        <v>481</v>
      </c>
      <c r="V25" s="732" t="s">
        <v>482</v>
      </c>
      <c r="W25" s="732"/>
      <c r="X25" s="732"/>
      <c r="Y25" s="733"/>
      <c r="Z25" s="430">
        <v>0</v>
      </c>
      <c r="AA25" s="431" t="e">
        <v>#DIV/0!</v>
      </c>
      <c r="AB25" s="430">
        <v>577739</v>
      </c>
      <c r="AC25" s="431">
        <v>15.132994773876929</v>
      </c>
      <c r="AD25" s="430">
        <v>187548</v>
      </c>
      <c r="AE25" s="432">
        <v>12.61109209658364</v>
      </c>
      <c r="AF25" s="430">
        <v>221052</v>
      </c>
      <c r="AG25" s="432">
        <v>10.825905538033577</v>
      </c>
      <c r="AH25" s="430">
        <v>1600536</v>
      </c>
      <c r="AI25" s="431">
        <v>19.156909091170235</v>
      </c>
      <c r="AJ25" s="430">
        <v>631813</v>
      </c>
      <c r="AK25" s="431">
        <v>20.776358187831118</v>
      </c>
      <c r="AL25" s="430">
        <v>12353115</v>
      </c>
      <c r="AM25" s="433">
        <v>18.23397540300504</v>
      </c>
      <c r="AN25" s="326"/>
      <c r="AO25" s="434"/>
    </row>
    <row r="26" spans="1:41" s="263" customFormat="1" ht="30" customHeight="1" thickBot="1">
      <c r="A26" s="578"/>
      <c r="B26" s="439" t="s">
        <v>238</v>
      </c>
      <c r="C26" s="440"/>
      <c r="D26" s="440"/>
      <c r="E26" s="440"/>
      <c r="F26" s="440"/>
      <c r="G26" s="441">
        <v>11289035</v>
      </c>
      <c r="H26" s="442">
        <v>100</v>
      </c>
      <c r="I26" s="441">
        <v>9615612</v>
      </c>
      <c r="J26" s="442">
        <v>100</v>
      </c>
      <c r="K26" s="441">
        <v>12796593</v>
      </c>
      <c r="L26" s="443">
        <v>100</v>
      </c>
      <c r="M26" s="441">
        <v>10702191</v>
      </c>
      <c r="N26" s="442">
        <v>100</v>
      </c>
      <c r="O26" s="441">
        <v>2992744</v>
      </c>
      <c r="P26" s="442">
        <v>100</v>
      </c>
      <c r="Q26" s="441">
        <v>747103</v>
      </c>
      <c r="R26" s="442">
        <v>100</v>
      </c>
      <c r="S26" s="441">
        <v>861824</v>
      </c>
      <c r="T26" s="444">
        <v>100</v>
      </c>
      <c r="U26" s="439" t="s">
        <v>238</v>
      </c>
      <c r="V26" s="440"/>
      <c r="W26" s="440"/>
      <c r="X26" s="440"/>
      <c r="Y26" s="440"/>
      <c r="Z26" s="441">
        <v>0</v>
      </c>
      <c r="AA26" s="442" t="e">
        <v>#DIV/0!</v>
      </c>
      <c r="AB26" s="441">
        <v>3817744</v>
      </c>
      <c r="AC26" s="442">
        <v>100</v>
      </c>
      <c r="AD26" s="441">
        <v>1487167</v>
      </c>
      <c r="AE26" s="443">
        <v>100</v>
      </c>
      <c r="AF26" s="441">
        <v>2041880</v>
      </c>
      <c r="AG26" s="443">
        <v>100</v>
      </c>
      <c r="AH26" s="441">
        <v>8354876</v>
      </c>
      <c r="AI26" s="442">
        <v>100</v>
      </c>
      <c r="AJ26" s="441">
        <v>3041019</v>
      </c>
      <c r="AK26" s="442">
        <v>100</v>
      </c>
      <c r="AL26" s="445">
        <v>67747788</v>
      </c>
      <c r="AM26" s="444">
        <v>100</v>
      </c>
      <c r="AN26" s="326"/>
      <c r="AO26" s="434"/>
    </row>
  </sheetData>
  <mergeCells count="38">
    <mergeCell ref="AD4:AE4"/>
    <mergeCell ref="AF4:AG4"/>
    <mergeCell ref="C25:F25"/>
    <mergeCell ref="D22:F22"/>
    <mergeCell ref="E19:F19"/>
    <mergeCell ref="E20:F20"/>
    <mergeCell ref="E21:F21"/>
    <mergeCell ref="D18:F18"/>
    <mergeCell ref="C17:F17"/>
    <mergeCell ref="C16:F16"/>
    <mergeCell ref="C15:F15"/>
    <mergeCell ref="C13:F13"/>
    <mergeCell ref="D7:F7"/>
    <mergeCell ref="D8:F8"/>
    <mergeCell ref="D9:F9"/>
    <mergeCell ref="D10:F10"/>
    <mergeCell ref="D11:F11"/>
    <mergeCell ref="C6:F6"/>
    <mergeCell ref="C14:F14"/>
    <mergeCell ref="C24:F24"/>
    <mergeCell ref="V6:Y6"/>
    <mergeCell ref="W7:Y7"/>
    <mergeCell ref="W8:Y8"/>
    <mergeCell ref="W9:Y9"/>
    <mergeCell ref="W10:Y10"/>
    <mergeCell ref="W11:Y11"/>
    <mergeCell ref="V13:Y13"/>
    <mergeCell ref="V14:Y14"/>
    <mergeCell ref="V15:Y15"/>
    <mergeCell ref="V16:Y16"/>
    <mergeCell ref="V17:Y17"/>
    <mergeCell ref="W22:Y22"/>
    <mergeCell ref="V24:Y24"/>
    <mergeCell ref="V25:Y25"/>
    <mergeCell ref="W18:Y18"/>
    <mergeCell ref="X19:Y19"/>
    <mergeCell ref="X20:Y20"/>
    <mergeCell ref="X21:Y21"/>
  </mergeCells>
  <printOptions/>
  <pageMargins left="0.75" right="0.75" top="1" bottom="1" header="0.5" footer="0.5"/>
  <pageSetup horizontalDpi="600" verticalDpi="600" orientation="portrait" paperSize="9" r:id="rId2"/>
  <colBreaks count="2" manualBreakCount="2">
    <brk id="12" max="25" man="1"/>
    <brk id="20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15"/>
  <sheetViews>
    <sheetView zoomScaleSheetLayoutView="75" workbookViewId="0" topLeftCell="A1">
      <pane xSplit="6" ySplit="4" topLeftCell="H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21.75" customHeight="1"/>
  <cols>
    <col min="1" max="1" width="2.59765625" style="160" customWidth="1"/>
    <col min="2" max="2" width="2.59765625" style="605" customWidth="1"/>
    <col min="3" max="3" width="4.19921875" style="605" customWidth="1"/>
    <col min="4" max="4" width="16.59765625" style="605" customWidth="1"/>
    <col min="5" max="5" width="2.59765625" style="605" customWidth="1"/>
    <col min="6" max="6" width="4.8984375" style="605" customWidth="1"/>
    <col min="7" max="7" width="11.5" style="160" customWidth="1"/>
    <col min="8" max="9" width="11.19921875" style="160" customWidth="1"/>
    <col min="10" max="10" width="11.3984375" style="160" customWidth="1"/>
    <col min="11" max="12" width="11.19921875" style="160" customWidth="1"/>
    <col min="13" max="13" width="12.19921875" style="160" customWidth="1"/>
    <col min="14" max="14" width="12.09765625" style="160" hidden="1" customWidth="1"/>
    <col min="15" max="16" width="12.19921875" style="160" customWidth="1"/>
    <col min="17" max="20" width="12.59765625" style="160" customWidth="1"/>
    <col min="21" max="87" width="10.19921875" style="160" customWidth="1"/>
    <col min="88" max="16384" width="11" style="160" customWidth="1"/>
  </cols>
  <sheetData>
    <row r="1" spans="1:6" ht="16.5" customHeight="1">
      <c r="A1" s="294"/>
      <c r="B1" s="271" t="s">
        <v>483</v>
      </c>
      <c r="C1" s="153"/>
      <c r="D1" s="153"/>
      <c r="E1" s="153"/>
      <c r="F1" s="153"/>
    </row>
    <row r="2" spans="2:20" ht="16.5" customHeight="1" thickBot="1">
      <c r="B2" s="161"/>
      <c r="C2" s="161"/>
      <c r="D2" s="161"/>
      <c r="E2" s="161"/>
      <c r="F2" s="161"/>
      <c r="T2" s="162" t="s">
        <v>169</v>
      </c>
    </row>
    <row r="3" spans="2:20" ht="25.5" customHeight="1">
      <c r="B3" s="163"/>
      <c r="C3" s="164"/>
      <c r="D3" s="164"/>
      <c r="E3" s="164"/>
      <c r="F3" s="276" t="s">
        <v>170</v>
      </c>
      <c r="G3" s="165"/>
      <c r="H3" s="165"/>
      <c r="I3" s="165"/>
      <c r="J3" s="165"/>
      <c r="K3" s="165" t="s">
        <v>335</v>
      </c>
      <c r="L3" s="165"/>
      <c r="M3" s="165"/>
      <c r="N3" s="165"/>
      <c r="O3" s="165"/>
      <c r="P3" s="166" t="s">
        <v>484</v>
      </c>
      <c r="Q3" s="165"/>
      <c r="R3" s="165"/>
      <c r="S3" s="166"/>
      <c r="T3" s="167"/>
    </row>
    <row r="4" spans="2:32" ht="33" customHeight="1">
      <c r="B4" s="168" t="s">
        <v>171</v>
      </c>
      <c r="C4" s="169"/>
      <c r="D4" s="169"/>
      <c r="E4" s="170"/>
      <c r="F4" s="171" t="s">
        <v>485</v>
      </c>
      <c r="G4" s="274" t="s">
        <v>486</v>
      </c>
      <c r="H4" s="172" t="s">
        <v>487</v>
      </c>
      <c r="I4" s="172" t="s">
        <v>488</v>
      </c>
      <c r="J4" s="172" t="s">
        <v>489</v>
      </c>
      <c r="K4" s="172" t="s">
        <v>490</v>
      </c>
      <c r="L4" s="551" t="s">
        <v>326</v>
      </c>
      <c r="M4" s="551" t="s">
        <v>300</v>
      </c>
      <c r="N4" s="172" t="s">
        <v>285</v>
      </c>
      <c r="O4" s="172" t="s">
        <v>287</v>
      </c>
      <c r="P4" s="551" t="s">
        <v>317</v>
      </c>
      <c r="Q4" s="551" t="s">
        <v>318</v>
      </c>
      <c r="R4" s="345" t="s">
        <v>288</v>
      </c>
      <c r="S4" s="345" t="s">
        <v>228</v>
      </c>
      <c r="T4" s="273" t="s">
        <v>491</v>
      </c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2:32" ht="21.75" customHeight="1">
      <c r="B5" s="348" t="s">
        <v>492</v>
      </c>
      <c r="C5" s="790" t="s">
        <v>493</v>
      </c>
      <c r="D5" s="754"/>
      <c r="E5" s="754"/>
      <c r="F5" s="791"/>
      <c r="G5" s="275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  <c r="T5" s="176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</row>
    <row r="6" spans="2:32" ht="21.75" customHeight="1">
      <c r="B6" s="183"/>
      <c r="C6" s="181" t="s">
        <v>494</v>
      </c>
      <c r="D6" s="777" t="s">
        <v>495</v>
      </c>
      <c r="E6" s="756"/>
      <c r="F6" s="277"/>
      <c r="G6" s="447">
        <v>475600</v>
      </c>
      <c r="H6" s="448">
        <v>37600</v>
      </c>
      <c r="I6" s="448">
        <v>407600</v>
      </c>
      <c r="J6" s="448">
        <v>559200</v>
      </c>
      <c r="K6" s="448">
        <v>100000</v>
      </c>
      <c r="L6" s="448">
        <v>50000</v>
      </c>
      <c r="M6" s="448">
        <v>0</v>
      </c>
      <c r="N6" s="448">
        <v>0</v>
      </c>
      <c r="O6" s="448">
        <v>0</v>
      </c>
      <c r="P6" s="448">
        <v>13400</v>
      </c>
      <c r="Q6" s="448">
        <v>11000</v>
      </c>
      <c r="R6" s="448">
        <v>420000</v>
      </c>
      <c r="S6" s="449">
        <v>680000</v>
      </c>
      <c r="T6" s="450">
        <v>2754400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</row>
    <row r="7" spans="2:32" ht="21.75" customHeight="1">
      <c r="B7" s="183"/>
      <c r="C7" s="181" t="s">
        <v>496</v>
      </c>
      <c r="D7" s="777" t="s">
        <v>497</v>
      </c>
      <c r="E7" s="756"/>
      <c r="F7" s="277"/>
      <c r="G7" s="447">
        <v>593370</v>
      </c>
      <c r="H7" s="448">
        <v>371110</v>
      </c>
      <c r="I7" s="448">
        <v>69111</v>
      </c>
      <c r="J7" s="448">
        <v>0</v>
      </c>
      <c r="K7" s="448">
        <v>128600</v>
      </c>
      <c r="L7" s="448">
        <v>0</v>
      </c>
      <c r="M7" s="448">
        <v>0</v>
      </c>
      <c r="N7" s="448">
        <v>0</v>
      </c>
      <c r="O7" s="448">
        <v>65911</v>
      </c>
      <c r="P7" s="448">
        <v>33475</v>
      </c>
      <c r="Q7" s="448">
        <v>50639</v>
      </c>
      <c r="R7" s="448">
        <v>17739</v>
      </c>
      <c r="S7" s="449">
        <v>1467</v>
      </c>
      <c r="T7" s="450">
        <v>1331422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spans="2:32" ht="21.75" customHeight="1">
      <c r="B8" s="183"/>
      <c r="C8" s="181" t="s">
        <v>498</v>
      </c>
      <c r="D8" s="777" t="s">
        <v>499</v>
      </c>
      <c r="E8" s="756"/>
      <c r="F8" s="277"/>
      <c r="G8" s="447">
        <v>0</v>
      </c>
      <c r="H8" s="448">
        <v>0</v>
      </c>
      <c r="I8" s="448">
        <v>0</v>
      </c>
      <c r="J8" s="448">
        <v>0</v>
      </c>
      <c r="K8" s="448">
        <v>0</v>
      </c>
      <c r="L8" s="448">
        <v>0</v>
      </c>
      <c r="M8" s="448">
        <v>0</v>
      </c>
      <c r="N8" s="448">
        <v>0</v>
      </c>
      <c r="O8" s="448">
        <v>0</v>
      </c>
      <c r="P8" s="448">
        <v>0</v>
      </c>
      <c r="Q8" s="448">
        <v>0</v>
      </c>
      <c r="R8" s="448">
        <v>0</v>
      </c>
      <c r="S8" s="449">
        <v>20000</v>
      </c>
      <c r="T8" s="450">
        <v>20000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</row>
    <row r="9" spans="2:32" ht="21.75" customHeight="1">
      <c r="B9" s="183"/>
      <c r="C9" s="181" t="s">
        <v>500</v>
      </c>
      <c r="D9" s="777" t="s">
        <v>501</v>
      </c>
      <c r="E9" s="756"/>
      <c r="F9" s="277"/>
      <c r="G9" s="451">
        <v>0</v>
      </c>
      <c r="H9" s="452">
        <v>0</v>
      </c>
      <c r="I9" s="452">
        <v>0</v>
      </c>
      <c r="J9" s="452">
        <v>0</v>
      </c>
      <c r="K9" s="452">
        <v>0</v>
      </c>
      <c r="L9" s="452">
        <v>28948</v>
      </c>
      <c r="M9" s="452">
        <v>58523</v>
      </c>
      <c r="N9" s="452">
        <v>0</v>
      </c>
      <c r="O9" s="452">
        <v>0</v>
      </c>
      <c r="P9" s="452">
        <v>0</v>
      </c>
      <c r="Q9" s="452">
        <v>0</v>
      </c>
      <c r="R9" s="452">
        <v>880</v>
      </c>
      <c r="S9" s="453">
        <v>122140</v>
      </c>
      <c r="T9" s="450">
        <v>210491</v>
      </c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2:32" ht="21.75" customHeight="1">
      <c r="B10" s="183"/>
      <c r="C10" s="181" t="s">
        <v>502</v>
      </c>
      <c r="D10" s="777" t="s">
        <v>503</v>
      </c>
      <c r="E10" s="756"/>
      <c r="F10" s="277"/>
      <c r="G10" s="447">
        <v>0</v>
      </c>
      <c r="H10" s="448">
        <v>0</v>
      </c>
      <c r="I10" s="448">
        <v>0</v>
      </c>
      <c r="J10" s="448">
        <v>320567</v>
      </c>
      <c r="K10" s="448">
        <v>0</v>
      </c>
      <c r="L10" s="448">
        <v>0</v>
      </c>
      <c r="M10" s="448">
        <v>0</v>
      </c>
      <c r="N10" s="448">
        <v>0</v>
      </c>
      <c r="O10" s="448">
        <v>0</v>
      </c>
      <c r="P10" s="448">
        <v>0</v>
      </c>
      <c r="Q10" s="448">
        <v>0</v>
      </c>
      <c r="R10" s="448">
        <v>13034</v>
      </c>
      <c r="S10" s="449">
        <v>0</v>
      </c>
      <c r="T10" s="450">
        <v>333601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2:32" ht="21.75" customHeight="1">
      <c r="B11" s="183"/>
      <c r="C11" s="181" t="s">
        <v>504</v>
      </c>
      <c r="D11" s="777" t="s">
        <v>505</v>
      </c>
      <c r="E11" s="756"/>
      <c r="F11" s="277"/>
      <c r="G11" s="447">
        <v>0</v>
      </c>
      <c r="H11" s="448">
        <v>0</v>
      </c>
      <c r="I11" s="448">
        <v>142038</v>
      </c>
      <c r="J11" s="448">
        <v>0</v>
      </c>
      <c r="K11" s="448">
        <v>0</v>
      </c>
      <c r="L11" s="448">
        <v>0</v>
      </c>
      <c r="M11" s="448">
        <v>0</v>
      </c>
      <c r="N11" s="448">
        <v>0</v>
      </c>
      <c r="O11" s="448">
        <v>48000</v>
      </c>
      <c r="P11" s="448">
        <v>2625</v>
      </c>
      <c r="Q11" s="448">
        <v>2625</v>
      </c>
      <c r="R11" s="448">
        <v>2625</v>
      </c>
      <c r="S11" s="449"/>
      <c r="T11" s="450">
        <v>197913</v>
      </c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</row>
    <row r="12" spans="2:32" ht="21.75" customHeight="1">
      <c r="B12" s="183"/>
      <c r="C12" s="181" t="s">
        <v>506</v>
      </c>
      <c r="D12" s="777" t="s">
        <v>507</v>
      </c>
      <c r="E12" s="756"/>
      <c r="F12" s="277"/>
      <c r="G12" s="447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9">
        <v>0</v>
      </c>
      <c r="T12" s="450">
        <v>0</v>
      </c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3" spans="2:32" ht="21.75" customHeight="1">
      <c r="B13" s="183"/>
      <c r="C13" s="181" t="s">
        <v>508</v>
      </c>
      <c r="D13" s="777" t="s">
        <v>509</v>
      </c>
      <c r="E13" s="756"/>
      <c r="F13" s="277"/>
      <c r="G13" s="447">
        <v>0</v>
      </c>
      <c r="H13" s="448">
        <v>6016</v>
      </c>
      <c r="I13" s="448">
        <v>2296</v>
      </c>
      <c r="J13" s="448">
        <v>1000</v>
      </c>
      <c r="K13" s="448">
        <v>3360</v>
      </c>
      <c r="L13" s="448">
        <v>0</v>
      </c>
      <c r="M13" s="448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v>1000</v>
      </c>
      <c r="S13" s="449">
        <v>0</v>
      </c>
      <c r="T13" s="450">
        <v>13672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spans="2:32" ht="21.75" customHeight="1">
      <c r="B14" s="177"/>
      <c r="C14" s="178" t="s">
        <v>510</v>
      </c>
      <c r="D14" s="179"/>
      <c r="E14" s="179"/>
      <c r="F14" s="180" t="s">
        <v>179</v>
      </c>
      <c r="G14" s="447">
        <v>1068970</v>
      </c>
      <c r="H14" s="448">
        <v>414726</v>
      </c>
      <c r="I14" s="448">
        <v>621045</v>
      </c>
      <c r="J14" s="448">
        <v>880767</v>
      </c>
      <c r="K14" s="448">
        <v>231960</v>
      </c>
      <c r="L14" s="448">
        <v>78948</v>
      </c>
      <c r="M14" s="448">
        <v>58523</v>
      </c>
      <c r="N14" s="448">
        <v>0</v>
      </c>
      <c r="O14" s="448">
        <v>113911</v>
      </c>
      <c r="P14" s="448">
        <v>49500</v>
      </c>
      <c r="Q14" s="448">
        <v>64264</v>
      </c>
      <c r="R14" s="448">
        <v>455278</v>
      </c>
      <c r="S14" s="449">
        <v>823607</v>
      </c>
      <c r="T14" s="450">
        <v>4861499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</row>
    <row r="15" spans="2:32" ht="30" customHeight="1">
      <c r="B15" s="182"/>
      <c r="C15" s="181" t="s">
        <v>180</v>
      </c>
      <c r="D15" s="778" t="s">
        <v>267</v>
      </c>
      <c r="E15" s="778"/>
      <c r="F15" s="180" t="s">
        <v>511</v>
      </c>
      <c r="G15" s="454">
        <v>0</v>
      </c>
      <c r="H15" s="455">
        <v>0</v>
      </c>
      <c r="I15" s="455">
        <v>0</v>
      </c>
      <c r="J15" s="455">
        <v>0</v>
      </c>
      <c r="K15" s="448">
        <v>0</v>
      </c>
      <c r="L15" s="455">
        <v>0</v>
      </c>
      <c r="M15" s="448">
        <v>0</v>
      </c>
      <c r="N15" s="455">
        <v>0</v>
      </c>
      <c r="O15" s="455">
        <v>0</v>
      </c>
      <c r="P15" s="455">
        <v>0</v>
      </c>
      <c r="Q15" s="455">
        <v>0</v>
      </c>
      <c r="R15" s="455">
        <v>0</v>
      </c>
      <c r="S15" s="456">
        <v>0</v>
      </c>
      <c r="T15" s="450">
        <v>0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spans="2:32" ht="30" customHeight="1">
      <c r="B16" s="154"/>
      <c r="C16" s="181" t="s">
        <v>512</v>
      </c>
      <c r="D16" s="785" t="s">
        <v>268</v>
      </c>
      <c r="E16" s="786"/>
      <c r="F16" s="277" t="s">
        <v>513</v>
      </c>
      <c r="G16" s="454">
        <v>0</v>
      </c>
      <c r="H16" s="455">
        <v>0</v>
      </c>
      <c r="I16" s="455">
        <v>0</v>
      </c>
      <c r="J16" s="455">
        <v>0</v>
      </c>
      <c r="K16" s="448">
        <v>0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6">
        <v>0</v>
      </c>
      <c r="T16" s="450">
        <v>0</v>
      </c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2:32" ht="21.75" customHeight="1">
      <c r="B17" s="177" t="s">
        <v>514</v>
      </c>
      <c r="C17" s="181"/>
      <c r="D17" s="181"/>
      <c r="E17" s="181"/>
      <c r="F17" s="277" t="s">
        <v>515</v>
      </c>
      <c r="G17" s="455">
        <v>1068970</v>
      </c>
      <c r="H17" s="455">
        <v>414726</v>
      </c>
      <c r="I17" s="455">
        <v>621045</v>
      </c>
      <c r="J17" s="455">
        <v>880767</v>
      </c>
      <c r="K17" s="455">
        <v>231960</v>
      </c>
      <c r="L17" s="455">
        <v>78948</v>
      </c>
      <c r="M17" s="455">
        <v>58523</v>
      </c>
      <c r="N17" s="455">
        <v>0</v>
      </c>
      <c r="O17" s="455">
        <v>113911</v>
      </c>
      <c r="P17" s="455">
        <v>49500</v>
      </c>
      <c r="Q17" s="455">
        <v>64264</v>
      </c>
      <c r="R17" s="455">
        <v>455278</v>
      </c>
      <c r="S17" s="455">
        <v>823607</v>
      </c>
      <c r="T17" s="457">
        <v>4861499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2:20" ht="21.75" customHeight="1">
      <c r="B18" s="182" t="s">
        <v>516</v>
      </c>
      <c r="C18" s="777" t="s">
        <v>517</v>
      </c>
      <c r="D18" s="756"/>
      <c r="E18" s="756"/>
      <c r="F18" s="739"/>
      <c r="G18" s="447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/>
      <c r="T18" s="450"/>
    </row>
    <row r="19" spans="2:20" ht="23.25" customHeight="1">
      <c r="B19" s="182"/>
      <c r="C19" s="181" t="s">
        <v>518</v>
      </c>
      <c r="D19" s="777" t="s">
        <v>519</v>
      </c>
      <c r="E19" s="756"/>
      <c r="F19" s="277"/>
      <c r="G19" s="447">
        <v>249371</v>
      </c>
      <c r="H19" s="448">
        <v>39328</v>
      </c>
      <c r="I19" s="448">
        <v>776473</v>
      </c>
      <c r="J19" s="448">
        <v>8528</v>
      </c>
      <c r="K19" s="448">
        <v>150000</v>
      </c>
      <c r="L19" s="448">
        <v>3549</v>
      </c>
      <c r="M19" s="448">
        <v>6383</v>
      </c>
      <c r="N19" s="448">
        <v>0</v>
      </c>
      <c r="O19" s="448">
        <v>57726</v>
      </c>
      <c r="P19" s="448">
        <v>25559</v>
      </c>
      <c r="Q19" s="448">
        <v>24655</v>
      </c>
      <c r="R19" s="448">
        <v>536268</v>
      </c>
      <c r="S19" s="449">
        <v>2935</v>
      </c>
      <c r="T19" s="450">
        <v>1880775</v>
      </c>
    </row>
    <row r="20" spans="2:20" ht="23.25" customHeight="1">
      <c r="B20" s="183"/>
      <c r="C20" s="184"/>
      <c r="D20" s="181" t="s">
        <v>520</v>
      </c>
      <c r="E20" s="184"/>
      <c r="F20" s="277"/>
      <c r="G20" s="447">
        <v>0</v>
      </c>
      <c r="H20" s="448">
        <v>0</v>
      </c>
      <c r="I20" s="448">
        <v>0</v>
      </c>
      <c r="J20" s="448">
        <v>0</v>
      </c>
      <c r="K20" s="448">
        <v>0</v>
      </c>
      <c r="L20" s="448">
        <v>0</v>
      </c>
      <c r="M20" s="448">
        <v>0</v>
      </c>
      <c r="N20" s="448">
        <v>0</v>
      </c>
      <c r="O20" s="448">
        <v>0</v>
      </c>
      <c r="P20" s="448">
        <v>0</v>
      </c>
      <c r="Q20" s="448">
        <v>0</v>
      </c>
      <c r="R20" s="448">
        <v>0</v>
      </c>
      <c r="S20" s="449">
        <v>0</v>
      </c>
      <c r="T20" s="450">
        <v>0</v>
      </c>
    </row>
    <row r="21" spans="2:20" ht="23.25" customHeight="1">
      <c r="B21" s="183"/>
      <c r="C21" s="181" t="s">
        <v>521</v>
      </c>
      <c r="D21" s="777" t="s">
        <v>522</v>
      </c>
      <c r="E21" s="756"/>
      <c r="F21" s="277"/>
      <c r="G21" s="447">
        <v>1125670</v>
      </c>
      <c r="H21" s="448">
        <v>580119</v>
      </c>
      <c r="I21" s="448">
        <v>497244</v>
      </c>
      <c r="J21" s="448">
        <v>1519245</v>
      </c>
      <c r="K21" s="448">
        <v>162879</v>
      </c>
      <c r="L21" s="448">
        <v>93505</v>
      </c>
      <c r="M21" s="448">
        <v>113139</v>
      </c>
      <c r="N21" s="448">
        <v>0</v>
      </c>
      <c r="O21" s="448">
        <v>81310</v>
      </c>
      <c r="P21" s="448">
        <v>66008</v>
      </c>
      <c r="Q21" s="448">
        <v>90062</v>
      </c>
      <c r="R21" s="448">
        <v>397377</v>
      </c>
      <c r="S21" s="449">
        <v>865470</v>
      </c>
      <c r="T21" s="450">
        <v>5592028</v>
      </c>
    </row>
    <row r="22" spans="2:20" s="186" customFormat="1" ht="23.25" customHeight="1">
      <c r="B22" s="155"/>
      <c r="C22" s="185" t="s">
        <v>523</v>
      </c>
      <c r="D22" s="785" t="s">
        <v>524</v>
      </c>
      <c r="E22" s="786"/>
      <c r="F22" s="278"/>
      <c r="G22" s="466">
        <v>128000</v>
      </c>
      <c r="H22" s="467">
        <v>0</v>
      </c>
      <c r="I22" s="467">
        <v>0</v>
      </c>
      <c r="J22" s="467">
        <v>0</v>
      </c>
      <c r="K22" s="467">
        <v>0</v>
      </c>
      <c r="L22" s="467">
        <v>0</v>
      </c>
      <c r="M22" s="467">
        <v>0</v>
      </c>
      <c r="N22" s="467">
        <v>0</v>
      </c>
      <c r="O22" s="467">
        <v>0</v>
      </c>
      <c r="P22" s="467">
        <v>0</v>
      </c>
      <c r="Q22" s="467">
        <v>0</v>
      </c>
      <c r="R22" s="467">
        <v>0</v>
      </c>
      <c r="S22" s="468">
        <v>0</v>
      </c>
      <c r="T22" s="469">
        <v>128000</v>
      </c>
    </row>
    <row r="23" spans="2:20" s="186" customFormat="1" ht="23.25" customHeight="1">
      <c r="B23" s="187"/>
      <c r="C23" s="185" t="s">
        <v>525</v>
      </c>
      <c r="D23" s="779" t="s">
        <v>526</v>
      </c>
      <c r="E23" s="780"/>
      <c r="F23" s="279"/>
      <c r="G23" s="466">
        <v>0</v>
      </c>
      <c r="H23" s="467">
        <v>0</v>
      </c>
      <c r="I23" s="467">
        <v>0</v>
      </c>
      <c r="J23" s="467">
        <v>0</v>
      </c>
      <c r="K23" s="467">
        <v>0</v>
      </c>
      <c r="L23" s="467">
        <v>0</v>
      </c>
      <c r="M23" s="467">
        <v>0</v>
      </c>
      <c r="N23" s="467">
        <v>0</v>
      </c>
      <c r="O23" s="467">
        <v>0</v>
      </c>
      <c r="P23" s="467">
        <v>0</v>
      </c>
      <c r="Q23" s="467">
        <v>0</v>
      </c>
      <c r="R23" s="467">
        <v>0</v>
      </c>
      <c r="S23" s="468">
        <v>0</v>
      </c>
      <c r="T23" s="469">
        <v>0</v>
      </c>
    </row>
    <row r="24" spans="2:20" s="186" customFormat="1" ht="23.25" customHeight="1">
      <c r="B24" s="187"/>
      <c r="C24" s="185" t="s">
        <v>527</v>
      </c>
      <c r="D24" s="779" t="s">
        <v>528</v>
      </c>
      <c r="E24" s="780"/>
      <c r="F24" s="279"/>
      <c r="G24" s="458">
        <v>83314</v>
      </c>
      <c r="H24" s="459">
        <v>2350</v>
      </c>
      <c r="I24" s="459">
        <v>335</v>
      </c>
      <c r="J24" s="459">
        <v>0</v>
      </c>
      <c r="K24" s="459">
        <v>5090</v>
      </c>
      <c r="L24" s="459">
        <v>0</v>
      </c>
      <c r="M24" s="459">
        <v>0</v>
      </c>
      <c r="N24" s="459">
        <v>0</v>
      </c>
      <c r="O24" s="459">
        <v>7945</v>
      </c>
      <c r="P24" s="459">
        <v>0</v>
      </c>
      <c r="Q24" s="459">
        <v>0</v>
      </c>
      <c r="R24" s="459">
        <v>450</v>
      </c>
      <c r="S24" s="460">
        <v>4069</v>
      </c>
      <c r="T24" s="461">
        <v>103553</v>
      </c>
    </row>
    <row r="25" spans="2:20" s="186" customFormat="1" ht="23.25" customHeight="1">
      <c r="B25" s="188"/>
      <c r="C25" s="189" t="s">
        <v>510</v>
      </c>
      <c r="D25" s="190"/>
      <c r="E25" s="190"/>
      <c r="F25" s="279" t="s">
        <v>181</v>
      </c>
      <c r="G25" s="458">
        <v>1586355</v>
      </c>
      <c r="H25" s="459">
        <v>621797</v>
      </c>
      <c r="I25" s="459">
        <v>1274052</v>
      </c>
      <c r="J25" s="459">
        <v>1527773</v>
      </c>
      <c r="K25" s="459">
        <v>317969</v>
      </c>
      <c r="L25" s="459">
        <v>97054</v>
      </c>
      <c r="M25" s="459">
        <v>119522</v>
      </c>
      <c r="N25" s="459">
        <v>0</v>
      </c>
      <c r="O25" s="459">
        <v>146981</v>
      </c>
      <c r="P25" s="459">
        <v>91567</v>
      </c>
      <c r="Q25" s="459">
        <v>114717</v>
      </c>
      <c r="R25" s="459">
        <v>934095</v>
      </c>
      <c r="S25" s="460">
        <v>872474</v>
      </c>
      <c r="T25" s="461">
        <v>7704356</v>
      </c>
    </row>
    <row r="26" spans="2:20" ht="21.75" customHeight="1">
      <c r="B26" s="191" t="s">
        <v>182</v>
      </c>
      <c r="C26" s="781" t="s">
        <v>183</v>
      </c>
      <c r="D26" s="782"/>
      <c r="E26" s="782"/>
      <c r="F26" s="783"/>
      <c r="G26" s="447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9"/>
      <c r="T26" s="450"/>
    </row>
    <row r="27" spans="2:20" ht="21.75" customHeight="1">
      <c r="B27" s="156"/>
      <c r="C27" s="784" t="s">
        <v>184</v>
      </c>
      <c r="D27" s="784"/>
      <c r="E27" s="157"/>
      <c r="F27" s="280" t="s">
        <v>185</v>
      </c>
      <c r="G27" s="447">
        <v>517385</v>
      </c>
      <c r="H27" s="448">
        <v>207071</v>
      </c>
      <c r="I27" s="448">
        <v>653007</v>
      </c>
      <c r="J27" s="448">
        <v>647006</v>
      </c>
      <c r="K27" s="448">
        <v>86009</v>
      </c>
      <c r="L27" s="448">
        <v>18106</v>
      </c>
      <c r="M27" s="448">
        <v>60999</v>
      </c>
      <c r="N27" s="448">
        <v>0</v>
      </c>
      <c r="O27" s="448">
        <v>33070</v>
      </c>
      <c r="P27" s="448">
        <v>42067</v>
      </c>
      <c r="Q27" s="448">
        <v>50453</v>
      </c>
      <c r="R27" s="448">
        <v>478817</v>
      </c>
      <c r="S27" s="449">
        <v>48867</v>
      </c>
      <c r="T27" s="450">
        <v>2842857</v>
      </c>
    </row>
    <row r="28" spans="2:20" ht="22.5" customHeight="1">
      <c r="B28" s="182" t="s">
        <v>186</v>
      </c>
      <c r="C28" s="777" t="s">
        <v>529</v>
      </c>
      <c r="D28" s="777"/>
      <c r="E28" s="777"/>
      <c r="F28" s="282"/>
      <c r="G28" s="447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9"/>
      <c r="T28" s="462">
        <v>0</v>
      </c>
    </row>
    <row r="29" spans="2:20" ht="22.5" customHeight="1">
      <c r="B29" s="182"/>
      <c r="C29" s="181" t="s">
        <v>172</v>
      </c>
      <c r="D29" s="181" t="s">
        <v>530</v>
      </c>
      <c r="E29" s="181"/>
      <c r="F29" s="180"/>
      <c r="G29" s="447">
        <v>212330</v>
      </c>
      <c r="H29" s="448">
        <v>0</v>
      </c>
      <c r="I29" s="448">
        <v>653007</v>
      </c>
      <c r="J29" s="448">
        <v>0</v>
      </c>
      <c r="K29" s="448">
        <v>86009</v>
      </c>
      <c r="L29" s="448">
        <v>0</v>
      </c>
      <c r="M29" s="448">
        <v>57950</v>
      </c>
      <c r="N29" s="448">
        <v>0</v>
      </c>
      <c r="O29" s="448">
        <v>0</v>
      </c>
      <c r="P29" s="448">
        <v>41993</v>
      </c>
      <c r="Q29" s="448">
        <v>50422</v>
      </c>
      <c r="R29" s="448">
        <v>472817</v>
      </c>
      <c r="S29" s="449">
        <v>45479</v>
      </c>
      <c r="T29" s="462">
        <v>1620007</v>
      </c>
    </row>
    <row r="30" spans="2:20" ht="22.5" customHeight="1">
      <c r="B30" s="183"/>
      <c r="C30" s="181" t="s">
        <v>173</v>
      </c>
      <c r="D30" s="181" t="s">
        <v>531</v>
      </c>
      <c r="E30" s="184"/>
      <c r="F30" s="277"/>
      <c r="G30" s="447">
        <v>304341</v>
      </c>
      <c r="H30" s="448">
        <v>0</v>
      </c>
      <c r="I30" s="448">
        <v>0</v>
      </c>
      <c r="J30" s="448">
        <v>0</v>
      </c>
      <c r="K30" s="448">
        <v>0</v>
      </c>
      <c r="L30" s="448">
        <v>18089</v>
      </c>
      <c r="M30" s="448">
        <v>2745</v>
      </c>
      <c r="N30" s="448">
        <v>0</v>
      </c>
      <c r="O30" s="448">
        <v>33061</v>
      </c>
      <c r="P30" s="448">
        <v>0</v>
      </c>
      <c r="Q30" s="448">
        <v>0</v>
      </c>
      <c r="R30" s="448">
        <v>0</v>
      </c>
      <c r="S30" s="449">
        <v>3388</v>
      </c>
      <c r="T30" s="462">
        <v>361624</v>
      </c>
    </row>
    <row r="31" spans="2:20" ht="22.5" customHeight="1">
      <c r="B31" s="183"/>
      <c r="C31" s="181" t="s">
        <v>174</v>
      </c>
      <c r="D31" s="181" t="s">
        <v>532</v>
      </c>
      <c r="E31" s="184"/>
      <c r="F31" s="277"/>
      <c r="G31" s="447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0</v>
      </c>
      <c r="M31" s="448">
        <v>0</v>
      </c>
      <c r="N31" s="448">
        <v>0</v>
      </c>
      <c r="O31" s="448">
        <v>0</v>
      </c>
      <c r="P31" s="448">
        <v>0</v>
      </c>
      <c r="Q31" s="448">
        <v>0</v>
      </c>
      <c r="R31" s="448">
        <v>0</v>
      </c>
      <c r="S31" s="449">
        <v>0</v>
      </c>
      <c r="T31" s="462">
        <v>0</v>
      </c>
    </row>
    <row r="32" spans="2:20" ht="22.5" customHeight="1">
      <c r="B32" s="183"/>
      <c r="C32" s="181" t="s">
        <v>175</v>
      </c>
      <c r="D32" s="181" t="s">
        <v>533</v>
      </c>
      <c r="E32" s="184"/>
      <c r="F32" s="277"/>
      <c r="G32" s="447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448">
        <v>0</v>
      </c>
      <c r="R32" s="448">
        <v>0</v>
      </c>
      <c r="S32" s="449">
        <v>0</v>
      </c>
      <c r="T32" s="462">
        <v>0</v>
      </c>
    </row>
    <row r="33" spans="2:20" ht="22.5" customHeight="1">
      <c r="B33" s="182"/>
      <c r="C33" s="181" t="s">
        <v>176</v>
      </c>
      <c r="D33" s="181" t="s">
        <v>534</v>
      </c>
      <c r="E33" s="181"/>
      <c r="F33" s="180"/>
      <c r="G33" s="447">
        <v>0</v>
      </c>
      <c r="H33" s="448">
        <v>0</v>
      </c>
      <c r="I33" s="448">
        <v>0</v>
      </c>
      <c r="J33" s="448">
        <v>647000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v>6000</v>
      </c>
      <c r="S33" s="449">
        <v>0</v>
      </c>
      <c r="T33" s="462">
        <v>653000</v>
      </c>
    </row>
    <row r="34" spans="2:20" ht="22.5" customHeight="1">
      <c r="B34" s="183"/>
      <c r="C34" s="181" t="s">
        <v>177</v>
      </c>
      <c r="D34" s="777" t="s">
        <v>535</v>
      </c>
      <c r="E34" s="712"/>
      <c r="F34" s="277"/>
      <c r="G34" s="447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v>0</v>
      </c>
      <c r="M34" s="448">
        <v>0</v>
      </c>
      <c r="N34" s="448">
        <v>0</v>
      </c>
      <c r="O34" s="448">
        <v>0</v>
      </c>
      <c r="P34" s="448">
        <v>0</v>
      </c>
      <c r="Q34" s="448">
        <v>0</v>
      </c>
      <c r="R34" s="448">
        <v>0</v>
      </c>
      <c r="S34" s="449">
        <v>0</v>
      </c>
      <c r="T34" s="462">
        <v>0</v>
      </c>
    </row>
    <row r="35" spans="2:20" ht="22.5" customHeight="1">
      <c r="B35" s="183"/>
      <c r="C35" s="181" t="s">
        <v>178</v>
      </c>
      <c r="D35" s="777" t="s">
        <v>536</v>
      </c>
      <c r="E35" s="712"/>
      <c r="F35" s="277"/>
      <c r="G35" s="447">
        <v>714</v>
      </c>
      <c r="H35" s="448">
        <v>207071</v>
      </c>
      <c r="I35" s="448">
        <v>0</v>
      </c>
      <c r="J35" s="448">
        <v>6</v>
      </c>
      <c r="K35" s="448">
        <v>0</v>
      </c>
      <c r="L35" s="448">
        <v>17</v>
      </c>
      <c r="M35" s="448">
        <v>304</v>
      </c>
      <c r="N35" s="448">
        <v>0</v>
      </c>
      <c r="O35" s="448">
        <v>9</v>
      </c>
      <c r="P35" s="448">
        <v>74</v>
      </c>
      <c r="Q35" s="448">
        <v>31</v>
      </c>
      <c r="R35" s="448">
        <v>0</v>
      </c>
      <c r="S35" s="449">
        <v>0</v>
      </c>
      <c r="T35" s="462">
        <v>208226</v>
      </c>
    </row>
    <row r="36" spans="2:20" ht="21.75" customHeight="1">
      <c r="B36" s="177"/>
      <c r="C36" s="178" t="s">
        <v>510</v>
      </c>
      <c r="D36" s="179"/>
      <c r="E36" s="179"/>
      <c r="F36" s="277" t="s">
        <v>187</v>
      </c>
      <c r="G36" s="463">
        <v>517385</v>
      </c>
      <c r="H36" s="464">
        <v>207071</v>
      </c>
      <c r="I36" s="464">
        <v>653007</v>
      </c>
      <c r="J36" s="464">
        <v>647006</v>
      </c>
      <c r="K36" s="464">
        <v>86009</v>
      </c>
      <c r="L36" s="464">
        <v>18106</v>
      </c>
      <c r="M36" s="464">
        <v>60999</v>
      </c>
      <c r="N36" s="464">
        <v>0</v>
      </c>
      <c r="O36" s="464">
        <v>33070</v>
      </c>
      <c r="P36" s="464">
        <v>42067</v>
      </c>
      <c r="Q36" s="464">
        <v>50453</v>
      </c>
      <c r="R36" s="464">
        <v>478817</v>
      </c>
      <c r="S36" s="465">
        <v>48867</v>
      </c>
      <c r="T36" s="462">
        <v>2842857</v>
      </c>
    </row>
    <row r="37" spans="2:20" ht="21.75" customHeight="1">
      <c r="B37" s="182" t="s">
        <v>188</v>
      </c>
      <c r="C37" s="158" t="s">
        <v>189</v>
      </c>
      <c r="D37" s="159"/>
      <c r="E37" s="159"/>
      <c r="F37" s="281" t="s">
        <v>190</v>
      </c>
      <c r="G37" s="463">
        <v>0</v>
      </c>
      <c r="H37" s="464">
        <v>0</v>
      </c>
      <c r="I37" s="464">
        <v>0</v>
      </c>
      <c r="J37" s="464">
        <v>0</v>
      </c>
      <c r="K37" s="464">
        <v>0</v>
      </c>
      <c r="L37" s="464">
        <v>0</v>
      </c>
      <c r="M37" s="464">
        <v>0</v>
      </c>
      <c r="N37" s="464">
        <v>0</v>
      </c>
      <c r="O37" s="464">
        <v>0</v>
      </c>
      <c r="P37" s="464">
        <v>0</v>
      </c>
      <c r="Q37" s="464">
        <v>0</v>
      </c>
      <c r="R37" s="464">
        <v>0</v>
      </c>
      <c r="S37" s="465">
        <v>0</v>
      </c>
      <c r="T37" s="462">
        <v>0</v>
      </c>
    </row>
    <row r="38" spans="2:20" ht="21.75" customHeight="1">
      <c r="B38" s="182" t="s">
        <v>191</v>
      </c>
      <c r="C38" s="158" t="s">
        <v>192</v>
      </c>
      <c r="D38" s="159"/>
      <c r="E38" s="159"/>
      <c r="F38" s="281"/>
      <c r="G38" s="573">
        <v>0</v>
      </c>
      <c r="H38" s="574">
        <v>0</v>
      </c>
      <c r="I38" s="574">
        <v>0</v>
      </c>
      <c r="J38" s="574">
        <v>0</v>
      </c>
      <c r="K38" s="574">
        <v>0</v>
      </c>
      <c r="L38" s="574">
        <v>0</v>
      </c>
      <c r="M38" s="574">
        <v>0</v>
      </c>
      <c r="N38" s="574" t="e">
        <v>#DIV/0!</v>
      </c>
      <c r="O38" s="574">
        <v>0</v>
      </c>
      <c r="P38" s="574">
        <v>0</v>
      </c>
      <c r="Q38" s="574">
        <v>0</v>
      </c>
      <c r="R38" s="574">
        <v>0</v>
      </c>
      <c r="S38" s="574">
        <v>0</v>
      </c>
      <c r="T38" s="575">
        <v>0</v>
      </c>
    </row>
    <row r="39" spans="2:20" ht="30" customHeight="1" thickBot="1">
      <c r="B39" s="192" t="s">
        <v>193</v>
      </c>
      <c r="C39" s="787" t="s">
        <v>537</v>
      </c>
      <c r="D39" s="788"/>
      <c r="E39" s="788"/>
      <c r="F39" s="789"/>
      <c r="G39" s="599">
        <v>0</v>
      </c>
      <c r="H39" s="600">
        <v>0</v>
      </c>
      <c r="I39" s="600">
        <v>0</v>
      </c>
      <c r="J39" s="600">
        <v>0</v>
      </c>
      <c r="K39" s="563">
        <v>0</v>
      </c>
      <c r="L39" s="600">
        <v>0</v>
      </c>
      <c r="M39" s="600">
        <v>0</v>
      </c>
      <c r="N39" s="600">
        <v>0</v>
      </c>
      <c r="O39" s="600">
        <v>0</v>
      </c>
      <c r="P39" s="600">
        <v>0</v>
      </c>
      <c r="Q39" s="600">
        <v>0</v>
      </c>
      <c r="R39" s="600">
        <v>0</v>
      </c>
      <c r="S39" s="601">
        <v>0</v>
      </c>
      <c r="T39" s="602">
        <v>0</v>
      </c>
    </row>
    <row r="40" spans="2:6" ht="21.75" customHeight="1">
      <c r="B40" s="603"/>
      <c r="C40" s="603"/>
      <c r="D40" s="603"/>
      <c r="E40" s="603"/>
      <c r="F40" s="603"/>
    </row>
    <row r="41" spans="2:6" ht="21.75" customHeight="1">
      <c r="B41" s="604"/>
      <c r="C41" s="604"/>
      <c r="D41" s="604"/>
      <c r="E41" s="604"/>
      <c r="F41" s="604"/>
    </row>
    <row r="42" spans="2:6" ht="21.75" customHeight="1">
      <c r="B42" s="604"/>
      <c r="C42" s="604"/>
      <c r="D42" s="604"/>
      <c r="E42" s="604"/>
      <c r="F42" s="604"/>
    </row>
    <row r="43" spans="2:6" ht="21.75" customHeight="1">
      <c r="B43" s="604"/>
      <c r="C43" s="604"/>
      <c r="D43" s="604"/>
      <c r="E43" s="604"/>
      <c r="F43" s="604"/>
    </row>
    <row r="44" spans="2:6" ht="21.75" customHeight="1">
      <c r="B44" s="604"/>
      <c r="C44" s="604"/>
      <c r="D44" s="604"/>
      <c r="E44" s="604"/>
      <c r="F44" s="604"/>
    </row>
    <row r="45" spans="2:6" ht="21.75" customHeight="1">
      <c r="B45" s="604"/>
      <c r="C45" s="604"/>
      <c r="D45" s="604"/>
      <c r="E45" s="604"/>
      <c r="F45" s="604"/>
    </row>
    <row r="46" spans="2:6" ht="21.75" customHeight="1">
      <c r="B46" s="604"/>
      <c r="C46" s="604"/>
      <c r="D46" s="604"/>
      <c r="E46" s="604"/>
      <c r="F46" s="604"/>
    </row>
    <row r="47" spans="2:6" ht="21.75" customHeight="1">
      <c r="B47" s="604"/>
      <c r="C47" s="604"/>
      <c r="D47" s="604"/>
      <c r="E47" s="604"/>
      <c r="F47" s="604"/>
    </row>
    <row r="48" spans="2:6" ht="21.75" customHeight="1">
      <c r="B48" s="604"/>
      <c r="C48" s="604"/>
      <c r="D48" s="604"/>
      <c r="E48" s="604"/>
      <c r="F48" s="604"/>
    </row>
    <row r="49" spans="2:6" ht="21.75" customHeight="1">
      <c r="B49" s="604"/>
      <c r="C49" s="604"/>
      <c r="D49" s="604"/>
      <c r="E49" s="604"/>
      <c r="F49" s="604"/>
    </row>
    <row r="50" spans="2:6" ht="21.75" customHeight="1">
      <c r="B50" s="604"/>
      <c r="C50" s="604"/>
      <c r="D50" s="604"/>
      <c r="E50" s="604"/>
      <c r="F50" s="604"/>
    </row>
    <row r="51" spans="2:6" ht="21.75" customHeight="1">
      <c r="B51" s="604"/>
      <c r="C51" s="604"/>
      <c r="D51" s="604"/>
      <c r="E51" s="604"/>
      <c r="F51" s="604"/>
    </row>
    <row r="52" spans="2:6" ht="21.75" customHeight="1">
      <c r="B52" s="604"/>
      <c r="C52" s="604"/>
      <c r="D52" s="604"/>
      <c r="E52" s="604"/>
      <c r="F52" s="604"/>
    </row>
    <row r="53" spans="2:6" ht="21.75" customHeight="1">
      <c r="B53" s="604"/>
      <c r="C53" s="604"/>
      <c r="D53" s="604"/>
      <c r="E53" s="604"/>
      <c r="F53" s="604"/>
    </row>
    <row r="54" spans="2:6" ht="21.75" customHeight="1">
      <c r="B54" s="604"/>
      <c r="C54" s="604"/>
      <c r="D54" s="604"/>
      <c r="E54" s="604"/>
      <c r="F54" s="604"/>
    </row>
    <row r="55" spans="2:6" ht="21.75" customHeight="1">
      <c r="B55" s="604"/>
      <c r="C55" s="604"/>
      <c r="D55" s="604"/>
      <c r="E55" s="604"/>
      <c r="F55" s="604"/>
    </row>
    <row r="56" spans="2:6" ht="21.75" customHeight="1">
      <c r="B56" s="604"/>
      <c r="C56" s="604"/>
      <c r="D56" s="604"/>
      <c r="E56" s="604"/>
      <c r="F56" s="604"/>
    </row>
    <row r="57" spans="2:6" ht="21.75" customHeight="1">
      <c r="B57" s="604"/>
      <c r="C57" s="604"/>
      <c r="D57" s="604"/>
      <c r="E57" s="604"/>
      <c r="F57" s="604"/>
    </row>
    <row r="58" spans="2:6" ht="21.75" customHeight="1">
      <c r="B58" s="604"/>
      <c r="C58" s="604"/>
      <c r="D58" s="604"/>
      <c r="E58" s="604"/>
      <c r="F58" s="604"/>
    </row>
    <row r="59" spans="2:6" ht="21.75" customHeight="1">
      <c r="B59" s="604"/>
      <c r="C59" s="604"/>
      <c r="D59" s="604"/>
      <c r="E59" s="604"/>
      <c r="F59" s="604"/>
    </row>
    <row r="60" spans="2:6" ht="21.75" customHeight="1">
      <c r="B60" s="604"/>
      <c r="C60" s="604"/>
      <c r="D60" s="604"/>
      <c r="E60" s="604"/>
      <c r="F60" s="604"/>
    </row>
    <row r="61" spans="2:6" ht="21.75" customHeight="1">
      <c r="B61" s="604"/>
      <c r="C61" s="604"/>
      <c r="D61" s="604"/>
      <c r="E61" s="604"/>
      <c r="F61" s="604"/>
    </row>
    <row r="62" spans="2:6" ht="21.75" customHeight="1">
      <c r="B62" s="604"/>
      <c r="C62" s="604"/>
      <c r="D62" s="604"/>
      <c r="E62" s="604"/>
      <c r="F62" s="604"/>
    </row>
    <row r="63" spans="2:6" ht="21.75" customHeight="1">
      <c r="B63" s="604"/>
      <c r="C63" s="604"/>
      <c r="D63" s="604"/>
      <c r="E63" s="604"/>
      <c r="F63" s="604"/>
    </row>
    <row r="64" spans="2:6" ht="21.75" customHeight="1">
      <c r="B64" s="604"/>
      <c r="C64" s="604"/>
      <c r="D64" s="604"/>
      <c r="E64" s="604"/>
      <c r="F64" s="604"/>
    </row>
    <row r="65" spans="2:6" ht="21.75" customHeight="1">
      <c r="B65" s="604"/>
      <c r="C65" s="604"/>
      <c r="D65" s="604"/>
      <c r="E65" s="604"/>
      <c r="F65" s="604"/>
    </row>
    <row r="66" spans="2:6" ht="21.75" customHeight="1">
      <c r="B66" s="604"/>
      <c r="C66" s="604"/>
      <c r="D66" s="604"/>
      <c r="E66" s="604"/>
      <c r="F66" s="604"/>
    </row>
    <row r="67" spans="2:6" ht="21.75" customHeight="1">
      <c r="B67" s="604"/>
      <c r="C67" s="604"/>
      <c r="D67" s="604"/>
      <c r="E67" s="604"/>
      <c r="F67" s="604"/>
    </row>
    <row r="68" spans="2:6" ht="21.75" customHeight="1">
      <c r="B68" s="604"/>
      <c r="C68" s="604"/>
      <c r="D68" s="604"/>
      <c r="E68" s="604"/>
      <c r="F68" s="604"/>
    </row>
    <row r="69" spans="2:6" ht="21.75" customHeight="1">
      <c r="B69" s="604"/>
      <c r="C69" s="604"/>
      <c r="D69" s="604"/>
      <c r="E69" s="604"/>
      <c r="F69" s="604"/>
    </row>
    <row r="70" spans="2:6" ht="21.75" customHeight="1">
      <c r="B70" s="604"/>
      <c r="C70" s="604"/>
      <c r="D70" s="604"/>
      <c r="E70" s="604"/>
      <c r="F70" s="604"/>
    </row>
    <row r="71" spans="2:6" ht="21.75" customHeight="1">
      <c r="B71" s="604"/>
      <c r="C71" s="604"/>
      <c r="D71" s="604"/>
      <c r="E71" s="604"/>
      <c r="F71" s="604"/>
    </row>
    <row r="72" spans="2:6" ht="21.75" customHeight="1">
      <c r="B72" s="604"/>
      <c r="C72" s="604"/>
      <c r="D72" s="604"/>
      <c r="E72" s="604"/>
      <c r="F72" s="604"/>
    </row>
    <row r="73" spans="2:6" ht="21.75" customHeight="1">
      <c r="B73" s="604"/>
      <c r="C73" s="604"/>
      <c r="D73" s="604"/>
      <c r="E73" s="604"/>
      <c r="F73" s="604"/>
    </row>
    <row r="74" spans="2:6" ht="21.75" customHeight="1">
      <c r="B74" s="604"/>
      <c r="C74" s="604"/>
      <c r="D74" s="604"/>
      <c r="E74" s="604"/>
      <c r="F74" s="604"/>
    </row>
    <row r="75" spans="2:6" ht="21.75" customHeight="1">
      <c r="B75" s="604"/>
      <c r="C75" s="604"/>
      <c r="D75" s="604"/>
      <c r="E75" s="604"/>
      <c r="F75" s="604"/>
    </row>
    <row r="76" spans="2:6" ht="21.75" customHeight="1">
      <c r="B76" s="604"/>
      <c r="C76" s="604"/>
      <c r="D76" s="604"/>
      <c r="E76" s="604"/>
      <c r="F76" s="604"/>
    </row>
    <row r="77" spans="2:6" ht="21.75" customHeight="1">
      <c r="B77" s="604"/>
      <c r="C77" s="604"/>
      <c r="D77" s="604"/>
      <c r="E77" s="604"/>
      <c r="F77" s="604"/>
    </row>
    <row r="78" spans="2:6" ht="21.75" customHeight="1">
      <c r="B78" s="604"/>
      <c r="C78" s="604"/>
      <c r="D78" s="604"/>
      <c r="E78" s="604"/>
      <c r="F78" s="604"/>
    </row>
    <row r="79" spans="2:6" ht="21.75" customHeight="1">
      <c r="B79" s="604"/>
      <c r="C79" s="604"/>
      <c r="D79" s="604"/>
      <c r="E79" s="604"/>
      <c r="F79" s="604"/>
    </row>
    <row r="80" spans="2:6" ht="21.75" customHeight="1">
      <c r="B80" s="604"/>
      <c r="C80" s="604"/>
      <c r="D80" s="604"/>
      <c r="E80" s="604"/>
      <c r="F80" s="604"/>
    </row>
    <row r="81" spans="2:6" ht="21.75" customHeight="1">
      <c r="B81" s="604"/>
      <c r="C81" s="604"/>
      <c r="D81" s="604"/>
      <c r="E81" s="604"/>
      <c r="F81" s="604"/>
    </row>
    <row r="82" spans="2:6" ht="21.75" customHeight="1">
      <c r="B82" s="604"/>
      <c r="C82" s="604"/>
      <c r="D82" s="604"/>
      <c r="E82" s="604"/>
      <c r="F82" s="604"/>
    </row>
    <row r="83" spans="2:6" ht="21.75" customHeight="1">
      <c r="B83" s="604"/>
      <c r="C83" s="604"/>
      <c r="D83" s="604"/>
      <c r="E83" s="604"/>
      <c r="F83" s="604"/>
    </row>
    <row r="84" spans="2:6" ht="21.75" customHeight="1">
      <c r="B84" s="604"/>
      <c r="C84" s="604"/>
      <c r="D84" s="604"/>
      <c r="E84" s="604"/>
      <c r="F84" s="604"/>
    </row>
    <row r="85" spans="2:6" ht="21.75" customHeight="1">
      <c r="B85" s="604"/>
      <c r="C85" s="604"/>
      <c r="D85" s="604"/>
      <c r="E85" s="604"/>
      <c r="F85" s="604"/>
    </row>
    <row r="86" spans="2:6" ht="21.75" customHeight="1">
      <c r="B86" s="604"/>
      <c r="C86" s="604"/>
      <c r="D86" s="604"/>
      <c r="E86" s="604"/>
      <c r="F86" s="604"/>
    </row>
    <row r="87" spans="2:6" ht="21.75" customHeight="1">
      <c r="B87" s="604"/>
      <c r="C87" s="604"/>
      <c r="D87" s="604"/>
      <c r="E87" s="604"/>
      <c r="F87" s="604"/>
    </row>
    <row r="88" spans="2:6" ht="21.75" customHeight="1">
      <c r="B88" s="604"/>
      <c r="C88" s="604"/>
      <c r="D88" s="604"/>
      <c r="E88" s="604"/>
      <c r="F88" s="604"/>
    </row>
    <row r="89" spans="2:6" ht="21.75" customHeight="1">
      <c r="B89" s="604"/>
      <c r="C89" s="604"/>
      <c r="D89" s="604"/>
      <c r="E89" s="604"/>
      <c r="F89" s="604"/>
    </row>
    <row r="90" spans="2:6" ht="21.75" customHeight="1">
      <c r="B90" s="604"/>
      <c r="C90" s="604"/>
      <c r="D90" s="604"/>
      <c r="E90" s="604"/>
      <c r="F90" s="604"/>
    </row>
    <row r="91" spans="2:6" ht="21.75" customHeight="1">
      <c r="B91" s="604"/>
      <c r="C91" s="604"/>
      <c r="D91" s="604"/>
      <c r="E91" s="604"/>
      <c r="F91" s="604"/>
    </row>
    <row r="92" spans="2:6" ht="21.75" customHeight="1">
      <c r="B92" s="604"/>
      <c r="C92" s="604"/>
      <c r="D92" s="604"/>
      <c r="E92" s="604"/>
      <c r="F92" s="604"/>
    </row>
    <row r="93" spans="2:6" ht="21.75" customHeight="1">
      <c r="B93" s="604"/>
      <c r="C93" s="604"/>
      <c r="D93" s="604"/>
      <c r="E93" s="604"/>
      <c r="F93" s="604"/>
    </row>
    <row r="94" spans="2:6" ht="21.75" customHeight="1">
      <c r="B94" s="604"/>
      <c r="C94" s="604"/>
      <c r="D94" s="604"/>
      <c r="E94" s="604"/>
      <c r="F94" s="604"/>
    </row>
    <row r="95" spans="2:6" ht="21.75" customHeight="1">
      <c r="B95" s="604"/>
      <c r="C95" s="604"/>
      <c r="D95" s="604"/>
      <c r="E95" s="604"/>
      <c r="F95" s="604"/>
    </row>
    <row r="96" spans="2:6" ht="21.75" customHeight="1">
      <c r="B96" s="604"/>
      <c r="C96" s="604"/>
      <c r="D96" s="604"/>
      <c r="E96" s="604"/>
      <c r="F96" s="604"/>
    </row>
    <row r="97" spans="2:6" ht="21.75" customHeight="1">
      <c r="B97" s="604"/>
      <c r="C97" s="604"/>
      <c r="D97" s="604"/>
      <c r="E97" s="604"/>
      <c r="F97" s="604"/>
    </row>
    <row r="98" spans="2:6" ht="21.75" customHeight="1">
      <c r="B98" s="604"/>
      <c r="C98" s="604"/>
      <c r="D98" s="604"/>
      <c r="E98" s="604"/>
      <c r="F98" s="604"/>
    </row>
    <row r="99" spans="2:6" ht="21.75" customHeight="1">
      <c r="B99" s="604"/>
      <c r="C99" s="604"/>
      <c r="D99" s="604"/>
      <c r="E99" s="604"/>
      <c r="F99" s="604"/>
    </row>
    <row r="100" spans="2:6" ht="21.75" customHeight="1">
      <c r="B100" s="604"/>
      <c r="C100" s="604"/>
      <c r="D100" s="604"/>
      <c r="E100" s="604"/>
      <c r="F100" s="604"/>
    </row>
    <row r="101" spans="2:6" ht="21.75" customHeight="1">
      <c r="B101" s="604"/>
      <c r="C101" s="604"/>
      <c r="D101" s="604"/>
      <c r="E101" s="604"/>
      <c r="F101" s="604"/>
    </row>
    <row r="102" spans="2:6" ht="21.75" customHeight="1">
      <c r="B102" s="604"/>
      <c r="C102" s="604"/>
      <c r="D102" s="604"/>
      <c r="E102" s="604"/>
      <c r="F102" s="604"/>
    </row>
    <row r="103" spans="2:6" ht="21.75" customHeight="1">
      <c r="B103" s="604"/>
      <c r="C103" s="604"/>
      <c r="D103" s="604"/>
      <c r="E103" s="604"/>
      <c r="F103" s="604"/>
    </row>
    <row r="104" spans="2:6" ht="21.75" customHeight="1">
      <c r="B104" s="604"/>
      <c r="C104" s="604"/>
      <c r="D104" s="604"/>
      <c r="E104" s="604"/>
      <c r="F104" s="604"/>
    </row>
    <row r="105" spans="2:6" ht="21.75" customHeight="1">
      <c r="B105" s="604"/>
      <c r="C105" s="604"/>
      <c r="D105" s="604"/>
      <c r="E105" s="604"/>
      <c r="F105" s="604"/>
    </row>
    <row r="106" spans="2:6" ht="21.75" customHeight="1">
      <c r="B106" s="604"/>
      <c r="C106" s="604"/>
      <c r="D106" s="604"/>
      <c r="E106" s="604"/>
      <c r="F106" s="604"/>
    </row>
    <row r="107" spans="2:6" ht="21.75" customHeight="1">
      <c r="B107" s="604"/>
      <c r="C107" s="604"/>
      <c r="D107" s="604"/>
      <c r="E107" s="604"/>
      <c r="F107" s="604"/>
    </row>
    <row r="108" spans="2:6" ht="21.75" customHeight="1">
      <c r="B108" s="604"/>
      <c r="C108" s="604"/>
      <c r="D108" s="604"/>
      <c r="E108" s="604"/>
      <c r="F108" s="604"/>
    </row>
    <row r="109" spans="2:6" ht="21.75" customHeight="1">
      <c r="B109" s="604"/>
      <c r="C109" s="604"/>
      <c r="D109" s="604"/>
      <c r="E109" s="604"/>
      <c r="F109" s="604"/>
    </row>
    <row r="110" spans="2:6" ht="21.75" customHeight="1">
      <c r="B110" s="604"/>
      <c r="C110" s="604"/>
      <c r="D110" s="604"/>
      <c r="E110" s="604"/>
      <c r="F110" s="604"/>
    </row>
    <row r="111" spans="2:6" ht="21.75" customHeight="1">
      <c r="B111" s="604"/>
      <c r="C111" s="604"/>
      <c r="D111" s="604"/>
      <c r="E111" s="604"/>
      <c r="F111" s="604"/>
    </row>
    <row r="112" spans="2:6" ht="21.75" customHeight="1">
      <c r="B112" s="604"/>
      <c r="C112" s="604"/>
      <c r="D112" s="604"/>
      <c r="E112" s="604"/>
      <c r="F112" s="604"/>
    </row>
    <row r="113" spans="2:6" ht="21.75" customHeight="1">
      <c r="B113" s="604"/>
      <c r="C113" s="604"/>
      <c r="D113" s="604"/>
      <c r="E113" s="604"/>
      <c r="F113" s="604"/>
    </row>
    <row r="114" spans="2:6" ht="21.75" customHeight="1">
      <c r="B114" s="604"/>
      <c r="C114" s="604"/>
      <c r="D114" s="604"/>
      <c r="E114" s="604"/>
      <c r="F114" s="604"/>
    </row>
    <row r="115" spans="2:6" ht="21.75" customHeight="1">
      <c r="B115" s="604"/>
      <c r="C115" s="604"/>
      <c r="D115" s="604"/>
      <c r="E115" s="604"/>
      <c r="F115" s="604"/>
    </row>
  </sheetData>
  <mergeCells count="23">
    <mergeCell ref="C39:F39"/>
    <mergeCell ref="D22:E22"/>
    <mergeCell ref="C28:E28"/>
    <mergeCell ref="C5:F5"/>
    <mergeCell ref="D6:E6"/>
    <mergeCell ref="D7:E7"/>
    <mergeCell ref="D8:E8"/>
    <mergeCell ref="D9:E9"/>
    <mergeCell ref="D10:E10"/>
    <mergeCell ref="D11:E11"/>
    <mergeCell ref="D12:E12"/>
    <mergeCell ref="D13:E13"/>
    <mergeCell ref="C18:F18"/>
    <mergeCell ref="D19:E19"/>
    <mergeCell ref="D16:E16"/>
    <mergeCell ref="D21:E21"/>
    <mergeCell ref="D15:E15"/>
    <mergeCell ref="D34:E34"/>
    <mergeCell ref="D35:E35"/>
    <mergeCell ref="D23:E23"/>
    <mergeCell ref="D24:E24"/>
    <mergeCell ref="C26:F26"/>
    <mergeCell ref="C27:D27"/>
  </mergeCells>
  <printOptions/>
  <pageMargins left="0.7874015748031497" right="0.78" top="0.984251968503937" bottom="0.984251968503937" header="0.5118110236220472" footer="0.5118110236220472"/>
  <pageSetup horizontalDpi="600" verticalDpi="600" orientation="portrait" paperSize="9" scale="85" r:id="rId2"/>
  <colBreaks count="1" manualBreakCount="1">
    <brk id="12" max="3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Normal="75" zoomScaleSheetLayoutView="100" workbookViewId="0" topLeftCell="A1">
      <pane xSplit="4" ySplit="5" topLeftCell="E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18" customHeight="1"/>
  <cols>
    <col min="1" max="1" width="2.3984375" style="9" customWidth="1"/>
    <col min="2" max="2" width="2.59765625" style="9" customWidth="1"/>
    <col min="3" max="3" width="14.09765625" style="9" customWidth="1"/>
    <col min="4" max="4" width="5.59765625" style="9" customWidth="1"/>
    <col min="5" max="11" width="11.09765625" style="9" customWidth="1"/>
    <col min="12" max="12" width="11.09765625" style="9" hidden="1" customWidth="1"/>
    <col min="13" max="18" width="11.09765625" style="9" customWidth="1"/>
    <col min="19" max="16384" width="9" style="9" customWidth="1"/>
  </cols>
  <sheetData>
    <row r="1" spans="1:4" ht="18" customHeight="1">
      <c r="A1" s="289"/>
      <c r="B1" s="268" t="s">
        <v>40</v>
      </c>
      <c r="C1" s="8"/>
      <c r="D1" s="8"/>
    </row>
    <row r="2" spans="6:18" ht="17.25" customHeight="1" thickBot="1">
      <c r="F2" s="194"/>
      <c r="R2" s="135" t="s">
        <v>194</v>
      </c>
    </row>
    <row r="3" spans="1:18" ht="17.25" customHeight="1">
      <c r="A3" s="319"/>
      <c r="B3" s="195"/>
      <c r="C3" s="136"/>
      <c r="D3" s="43" t="s">
        <v>196</v>
      </c>
      <c r="E3" s="196"/>
      <c r="F3" s="196"/>
      <c r="G3" s="196"/>
      <c r="H3" s="196"/>
      <c r="I3" s="196"/>
      <c r="J3" s="197"/>
      <c r="K3" s="197"/>
      <c r="L3" s="196"/>
      <c r="M3" s="196"/>
      <c r="N3" s="196"/>
      <c r="O3" s="196"/>
      <c r="P3" s="719" t="s">
        <v>304</v>
      </c>
      <c r="Q3" s="719" t="s">
        <v>289</v>
      </c>
      <c r="R3" s="198"/>
    </row>
    <row r="4" spans="2:18" ht="17.25" customHeight="1">
      <c r="B4" s="219"/>
      <c r="C4" s="140"/>
      <c r="D4" s="140"/>
      <c r="E4" s="220" t="s">
        <v>30</v>
      </c>
      <c r="F4" s="220" t="s">
        <v>31</v>
      </c>
      <c r="G4" s="220" t="s">
        <v>32</v>
      </c>
      <c r="H4" s="220" t="s">
        <v>1</v>
      </c>
      <c r="I4" s="220" t="s">
        <v>33</v>
      </c>
      <c r="J4" s="221" t="s">
        <v>295</v>
      </c>
      <c r="K4" s="221" t="s">
        <v>295</v>
      </c>
      <c r="L4" s="220" t="s">
        <v>296</v>
      </c>
      <c r="M4" s="220" t="s">
        <v>297</v>
      </c>
      <c r="N4" s="220" t="s">
        <v>314</v>
      </c>
      <c r="O4" s="220" t="s">
        <v>314</v>
      </c>
      <c r="P4" s="720"/>
      <c r="Q4" s="720"/>
      <c r="R4" s="222" t="s">
        <v>16</v>
      </c>
    </row>
    <row r="5" spans="2:18" ht="17.25" customHeight="1">
      <c r="B5" s="54" t="s">
        <v>122</v>
      </c>
      <c r="C5" s="137"/>
      <c r="D5" s="137"/>
      <c r="E5" s="130"/>
      <c r="F5" s="130"/>
      <c r="G5" s="130"/>
      <c r="H5" s="199"/>
      <c r="I5" s="130"/>
      <c r="J5" s="576" t="s">
        <v>301</v>
      </c>
      <c r="K5" s="576" t="s">
        <v>302</v>
      </c>
      <c r="L5" s="130"/>
      <c r="M5" s="130"/>
      <c r="N5" s="564" t="s">
        <v>319</v>
      </c>
      <c r="O5" s="564" t="s">
        <v>320</v>
      </c>
      <c r="P5" s="721"/>
      <c r="Q5" s="721"/>
      <c r="R5" s="132"/>
    </row>
    <row r="6" spans="2:18" ht="17.25" customHeight="1">
      <c r="B6" s="797" t="s">
        <v>197</v>
      </c>
      <c r="C6" s="772"/>
      <c r="D6" s="56"/>
      <c r="E6" s="200"/>
      <c r="F6" s="200"/>
      <c r="G6" s="200"/>
      <c r="H6" s="200"/>
      <c r="I6" s="200"/>
      <c r="J6" s="201"/>
      <c r="K6" s="201"/>
      <c r="L6" s="200"/>
      <c r="M6" s="200"/>
      <c r="N6" s="200"/>
      <c r="O6" s="200"/>
      <c r="P6" s="200"/>
      <c r="Q6" s="200"/>
      <c r="R6" s="202"/>
    </row>
    <row r="7" spans="2:18" s="147" customFormat="1" ht="17.25" customHeight="1">
      <c r="B7" s="203"/>
      <c r="C7" s="792" t="s">
        <v>198</v>
      </c>
      <c r="D7" s="793"/>
      <c r="E7" s="141">
        <v>401403</v>
      </c>
      <c r="F7" s="141">
        <v>371647</v>
      </c>
      <c r="G7" s="141">
        <v>349020</v>
      </c>
      <c r="H7" s="141">
        <v>377748</v>
      </c>
      <c r="I7" s="141">
        <v>366227</v>
      </c>
      <c r="J7" s="204">
        <v>369750</v>
      </c>
      <c r="K7" s="204">
        <v>336847</v>
      </c>
      <c r="L7" s="141" t="e">
        <v>#DIV/0!</v>
      </c>
      <c r="M7" s="141">
        <v>275341</v>
      </c>
      <c r="N7" s="141">
        <v>367157</v>
      </c>
      <c r="O7" s="141">
        <v>342185</v>
      </c>
      <c r="P7" s="141">
        <v>303260</v>
      </c>
      <c r="Q7" s="141">
        <v>299747</v>
      </c>
      <c r="R7" s="205">
        <v>339840</v>
      </c>
    </row>
    <row r="8" spans="2:18" s="147" customFormat="1" ht="17.25" customHeight="1">
      <c r="B8" s="203"/>
      <c r="C8" s="792" t="s">
        <v>168</v>
      </c>
      <c r="D8" s="793"/>
      <c r="E8" s="141">
        <v>253377</v>
      </c>
      <c r="F8" s="141">
        <v>215294</v>
      </c>
      <c r="G8" s="141">
        <v>226179</v>
      </c>
      <c r="H8" s="141">
        <v>219136</v>
      </c>
      <c r="I8" s="141">
        <v>210471</v>
      </c>
      <c r="J8" s="204">
        <v>195450</v>
      </c>
      <c r="K8" s="204">
        <v>163583</v>
      </c>
      <c r="L8" s="141" t="e">
        <v>#DIV/0!</v>
      </c>
      <c r="M8" s="141">
        <v>123043</v>
      </c>
      <c r="N8" s="141">
        <v>247722</v>
      </c>
      <c r="O8" s="141">
        <v>197435</v>
      </c>
      <c r="P8" s="141">
        <v>206455</v>
      </c>
      <c r="Q8" s="141">
        <v>171690</v>
      </c>
      <c r="R8" s="205">
        <v>203466</v>
      </c>
    </row>
    <row r="9" spans="2:18" s="147" customFormat="1" ht="17.25" customHeight="1">
      <c r="B9" s="203"/>
      <c r="C9" s="223" t="s">
        <v>117</v>
      </c>
      <c r="D9" s="223"/>
      <c r="E9" s="141">
        <v>654780</v>
      </c>
      <c r="F9" s="141">
        <v>586941</v>
      </c>
      <c r="G9" s="141">
        <v>575199</v>
      </c>
      <c r="H9" s="141">
        <v>596884</v>
      </c>
      <c r="I9" s="141">
        <v>576698</v>
      </c>
      <c r="J9" s="204">
        <v>565200</v>
      </c>
      <c r="K9" s="204">
        <v>500430</v>
      </c>
      <c r="L9" s="141" t="e">
        <v>#DIV/0!</v>
      </c>
      <c r="M9" s="141">
        <v>398384</v>
      </c>
      <c r="N9" s="141">
        <v>614879</v>
      </c>
      <c r="O9" s="141">
        <v>539620</v>
      </c>
      <c r="P9" s="141">
        <v>509715</v>
      </c>
      <c r="Q9" s="141">
        <v>471437</v>
      </c>
      <c r="R9" s="205">
        <v>543306</v>
      </c>
    </row>
    <row r="10" spans="2:18" s="206" customFormat="1" ht="17.25" customHeight="1">
      <c r="B10" s="207"/>
      <c r="C10" s="224" t="s">
        <v>199</v>
      </c>
      <c r="D10" s="225" t="s">
        <v>200</v>
      </c>
      <c r="E10" s="208">
        <v>45.36363636363637</v>
      </c>
      <c r="F10" s="208">
        <v>43.705882352941174</v>
      </c>
      <c r="G10" s="208">
        <v>41.72727272727273</v>
      </c>
      <c r="H10" s="208">
        <v>45.04761904761905</v>
      </c>
      <c r="I10" s="208">
        <v>43.9</v>
      </c>
      <c r="J10" s="209">
        <v>43.8</v>
      </c>
      <c r="K10" s="209">
        <v>44</v>
      </c>
      <c r="L10" s="208" t="e">
        <v>#DIV/0!</v>
      </c>
      <c r="M10" s="208">
        <v>46.40909090909091</v>
      </c>
      <c r="N10" s="208">
        <v>40.888888888888886</v>
      </c>
      <c r="O10" s="208">
        <v>43.77777777777778</v>
      </c>
      <c r="P10" s="208">
        <v>45.23529411764706</v>
      </c>
      <c r="Q10" s="208">
        <v>41.421052631578945</v>
      </c>
      <c r="R10" s="210">
        <v>43.932367149758456</v>
      </c>
    </row>
    <row r="11" spans="2:18" s="206" customFormat="1" ht="17.25" customHeight="1">
      <c r="B11" s="207"/>
      <c r="C11" s="224" t="s">
        <v>201</v>
      </c>
      <c r="D11" s="225" t="s">
        <v>195</v>
      </c>
      <c r="E11" s="208">
        <v>22.954545454545453</v>
      </c>
      <c r="F11" s="208">
        <v>22.58823529411765</v>
      </c>
      <c r="G11" s="208">
        <v>19.03030303030303</v>
      </c>
      <c r="H11" s="208">
        <v>23.142857142857142</v>
      </c>
      <c r="I11" s="208">
        <v>18.6</v>
      </c>
      <c r="J11" s="209">
        <v>23.8</v>
      </c>
      <c r="K11" s="209">
        <v>23</v>
      </c>
      <c r="L11" s="208" t="e">
        <v>#DIV/0!</v>
      </c>
      <c r="M11" s="208">
        <v>23.772727272727273</v>
      </c>
      <c r="N11" s="208">
        <v>18</v>
      </c>
      <c r="O11" s="208">
        <v>21.11111111111111</v>
      </c>
      <c r="P11" s="208">
        <v>22.176470588235293</v>
      </c>
      <c r="Q11" s="208">
        <v>20</v>
      </c>
      <c r="R11" s="210">
        <v>21.52173913043478</v>
      </c>
    </row>
    <row r="12" spans="2:18" ht="17.25" customHeight="1">
      <c r="B12" s="794" t="s">
        <v>202</v>
      </c>
      <c r="C12" s="681"/>
      <c r="D12" s="56"/>
      <c r="E12" s="141"/>
      <c r="F12" s="141"/>
      <c r="G12" s="141"/>
      <c r="H12" s="141"/>
      <c r="I12" s="141"/>
      <c r="J12" s="204"/>
      <c r="K12" s="204"/>
      <c r="L12" s="141"/>
      <c r="M12" s="141"/>
      <c r="N12" s="141"/>
      <c r="O12" s="141"/>
      <c r="P12" s="141"/>
      <c r="Q12" s="141"/>
      <c r="R12" s="205"/>
    </row>
    <row r="13" spans="2:18" ht="17.25" customHeight="1">
      <c r="B13" s="203"/>
      <c r="C13" s="792" t="s">
        <v>198</v>
      </c>
      <c r="D13" s="793"/>
      <c r="E13" s="141">
        <v>562088</v>
      </c>
      <c r="F13" s="141">
        <v>577178</v>
      </c>
      <c r="G13" s="141">
        <v>570227</v>
      </c>
      <c r="H13" s="141">
        <v>511094</v>
      </c>
      <c r="I13" s="141">
        <v>647987</v>
      </c>
      <c r="J13" s="204">
        <v>571625</v>
      </c>
      <c r="K13" s="204">
        <v>460017</v>
      </c>
      <c r="L13" s="141" t="e">
        <v>#DIV/0!</v>
      </c>
      <c r="M13" s="141">
        <v>446702</v>
      </c>
      <c r="N13" s="141">
        <v>520542</v>
      </c>
      <c r="O13" s="141">
        <v>562442</v>
      </c>
      <c r="P13" s="141">
        <v>490360</v>
      </c>
      <c r="Q13" s="141">
        <v>481197</v>
      </c>
      <c r="R13" s="205">
        <v>537947</v>
      </c>
    </row>
    <row r="14" spans="2:18" ht="17.25" customHeight="1">
      <c r="B14" s="203"/>
      <c r="C14" s="792" t="s">
        <v>168</v>
      </c>
      <c r="D14" s="793"/>
      <c r="E14" s="141">
        <v>652908</v>
      </c>
      <c r="F14" s="141">
        <v>556421</v>
      </c>
      <c r="G14" s="141">
        <v>724686</v>
      </c>
      <c r="H14" s="141">
        <v>682780</v>
      </c>
      <c r="I14" s="141">
        <v>449763</v>
      </c>
      <c r="J14" s="204">
        <v>810958</v>
      </c>
      <c r="K14" s="204">
        <v>924200</v>
      </c>
      <c r="L14" s="141" t="e">
        <v>#DIV/0!</v>
      </c>
      <c r="M14" s="141">
        <v>817516</v>
      </c>
      <c r="N14" s="141">
        <v>735283</v>
      </c>
      <c r="O14" s="141">
        <v>738383</v>
      </c>
      <c r="P14" s="141">
        <v>641272</v>
      </c>
      <c r="Q14" s="141">
        <v>617709</v>
      </c>
      <c r="R14" s="205">
        <v>662356</v>
      </c>
    </row>
    <row r="15" spans="2:18" ht="17.25" customHeight="1">
      <c r="B15" s="203"/>
      <c r="C15" s="223" t="s">
        <v>117</v>
      </c>
      <c r="D15" s="223"/>
      <c r="E15" s="211">
        <v>1214996</v>
      </c>
      <c r="F15" s="211">
        <v>1133599</v>
      </c>
      <c r="G15" s="211">
        <v>1294913</v>
      </c>
      <c r="H15" s="211">
        <v>1193874</v>
      </c>
      <c r="I15" s="211">
        <v>1097750</v>
      </c>
      <c r="J15" s="212">
        <v>1382583</v>
      </c>
      <c r="K15" s="212">
        <v>1384217</v>
      </c>
      <c r="L15" s="211" t="e">
        <v>#DIV/0!</v>
      </c>
      <c r="M15" s="211">
        <v>1264218</v>
      </c>
      <c r="N15" s="211">
        <v>1255825</v>
      </c>
      <c r="O15" s="211">
        <v>1300825</v>
      </c>
      <c r="P15" s="211">
        <v>1131632</v>
      </c>
      <c r="Q15" s="211">
        <v>1098906</v>
      </c>
      <c r="R15" s="213">
        <v>1200303</v>
      </c>
    </row>
    <row r="16" spans="2:18" s="206" customFormat="1" ht="17.25" customHeight="1">
      <c r="B16" s="207"/>
      <c r="C16" s="224" t="s">
        <v>199</v>
      </c>
      <c r="D16" s="225" t="s">
        <v>200</v>
      </c>
      <c r="E16" s="208">
        <v>44.08974358974359</v>
      </c>
      <c r="F16" s="208">
        <v>43.4</v>
      </c>
      <c r="G16" s="208">
        <v>41.083333333333336</v>
      </c>
      <c r="H16" s="208">
        <v>42.86440677966102</v>
      </c>
      <c r="I16" s="208">
        <v>50.1578947368421</v>
      </c>
      <c r="J16" s="209">
        <v>47.5</v>
      </c>
      <c r="K16" s="209">
        <v>34.25</v>
      </c>
      <c r="L16" s="208" t="e">
        <v>#DIV/0!</v>
      </c>
      <c r="M16" s="208">
        <v>47.458333333333336</v>
      </c>
      <c r="N16" s="208">
        <v>42.1</v>
      </c>
      <c r="O16" s="208">
        <v>45.9</v>
      </c>
      <c r="P16" s="208">
        <v>40.75471698113208</v>
      </c>
      <c r="Q16" s="208">
        <v>44.11764705882353</v>
      </c>
      <c r="R16" s="210">
        <v>43.30829015544042</v>
      </c>
    </row>
    <row r="17" spans="2:18" s="206" customFormat="1" ht="17.25" customHeight="1">
      <c r="B17" s="207"/>
      <c r="C17" s="224" t="s">
        <v>201</v>
      </c>
      <c r="D17" s="225" t="s">
        <v>195</v>
      </c>
      <c r="E17" s="208">
        <v>17.91025641025641</v>
      </c>
      <c r="F17" s="208">
        <v>17.24</v>
      </c>
      <c r="G17" s="208">
        <v>16.316666666666666</v>
      </c>
      <c r="H17" s="208">
        <v>6.576271186440678</v>
      </c>
      <c r="I17" s="208">
        <v>22.31578947368421</v>
      </c>
      <c r="J17" s="209">
        <v>19</v>
      </c>
      <c r="K17" s="209">
        <v>9.75</v>
      </c>
      <c r="L17" s="208" t="e">
        <v>#DIV/0!</v>
      </c>
      <c r="M17" s="208">
        <v>17.125</v>
      </c>
      <c r="N17" s="208">
        <v>14.6</v>
      </c>
      <c r="O17" s="208">
        <v>22.1</v>
      </c>
      <c r="P17" s="208">
        <v>13.18867924528302</v>
      </c>
      <c r="Q17" s="208">
        <v>15.294117647058824</v>
      </c>
      <c r="R17" s="210">
        <v>15.191709844559586</v>
      </c>
    </row>
    <row r="18" spans="2:18" ht="17.25" customHeight="1">
      <c r="B18" s="794" t="s">
        <v>271</v>
      </c>
      <c r="C18" s="796"/>
      <c r="D18" s="56"/>
      <c r="E18" s="141"/>
      <c r="F18" s="141"/>
      <c r="G18" s="141"/>
      <c r="H18" s="141"/>
      <c r="I18" s="141"/>
      <c r="J18" s="204"/>
      <c r="K18" s="204"/>
      <c r="L18" s="141"/>
      <c r="M18" s="141"/>
      <c r="N18" s="141"/>
      <c r="O18" s="141"/>
      <c r="P18" s="141"/>
      <c r="Q18" s="141"/>
      <c r="R18" s="205"/>
    </row>
    <row r="19" spans="2:18" ht="17.25" customHeight="1">
      <c r="B19" s="203"/>
      <c r="C19" s="792" t="s">
        <v>198</v>
      </c>
      <c r="D19" s="793"/>
      <c r="E19" s="141">
        <v>272469</v>
      </c>
      <c r="F19" s="141">
        <v>260733</v>
      </c>
      <c r="G19" s="141">
        <v>257668</v>
      </c>
      <c r="H19" s="141">
        <v>260056</v>
      </c>
      <c r="I19" s="141">
        <v>280143</v>
      </c>
      <c r="J19" s="204">
        <v>323176</v>
      </c>
      <c r="K19" s="204">
        <v>293129</v>
      </c>
      <c r="L19" s="141" t="e">
        <v>#DIV/0!</v>
      </c>
      <c r="M19" s="141">
        <v>277459</v>
      </c>
      <c r="N19" s="141">
        <v>310770</v>
      </c>
      <c r="O19" s="141">
        <v>311887</v>
      </c>
      <c r="P19" s="141">
        <v>267782</v>
      </c>
      <c r="Q19" s="141">
        <v>295512</v>
      </c>
      <c r="R19" s="205">
        <v>269501</v>
      </c>
    </row>
    <row r="20" spans="2:18" s="147" customFormat="1" ht="17.25" customHeight="1">
      <c r="B20" s="203"/>
      <c r="C20" s="792" t="s">
        <v>168</v>
      </c>
      <c r="D20" s="793"/>
      <c r="E20" s="141">
        <v>175740</v>
      </c>
      <c r="F20" s="141">
        <v>171958</v>
      </c>
      <c r="G20" s="141">
        <v>180546</v>
      </c>
      <c r="H20" s="141">
        <v>186885</v>
      </c>
      <c r="I20" s="141">
        <v>170530</v>
      </c>
      <c r="J20" s="204">
        <v>182678</v>
      </c>
      <c r="K20" s="204">
        <v>159129</v>
      </c>
      <c r="L20" s="141" t="e">
        <v>#DIV/0!</v>
      </c>
      <c r="M20" s="141">
        <v>188980</v>
      </c>
      <c r="N20" s="141">
        <v>182703</v>
      </c>
      <c r="O20" s="141">
        <v>175027</v>
      </c>
      <c r="P20" s="141">
        <v>179840</v>
      </c>
      <c r="Q20" s="141">
        <v>165096</v>
      </c>
      <c r="R20" s="205">
        <v>178013</v>
      </c>
    </row>
    <row r="21" spans="2:18" s="147" customFormat="1" ht="17.25" customHeight="1">
      <c r="B21" s="203"/>
      <c r="C21" s="223" t="s">
        <v>117</v>
      </c>
      <c r="D21" s="223"/>
      <c r="E21" s="211">
        <v>448209</v>
      </c>
      <c r="F21" s="211">
        <v>432691</v>
      </c>
      <c r="G21" s="211">
        <v>438214</v>
      </c>
      <c r="H21" s="211">
        <v>446941</v>
      </c>
      <c r="I21" s="211">
        <v>450673</v>
      </c>
      <c r="J21" s="212">
        <v>505854</v>
      </c>
      <c r="K21" s="212">
        <v>452258</v>
      </c>
      <c r="L21" s="211" t="e">
        <v>#DIV/0!</v>
      </c>
      <c r="M21" s="211">
        <v>466439</v>
      </c>
      <c r="N21" s="211">
        <v>493473</v>
      </c>
      <c r="O21" s="211">
        <v>486914</v>
      </c>
      <c r="P21" s="211">
        <v>447622</v>
      </c>
      <c r="Q21" s="211">
        <v>460608</v>
      </c>
      <c r="R21" s="213">
        <v>447514</v>
      </c>
    </row>
    <row r="22" spans="2:18" s="206" customFormat="1" ht="17.25" customHeight="1">
      <c r="B22" s="207"/>
      <c r="C22" s="224" t="s">
        <v>199</v>
      </c>
      <c r="D22" s="225" t="s">
        <v>200</v>
      </c>
      <c r="E22" s="208">
        <v>34.34467120181406</v>
      </c>
      <c r="F22" s="208">
        <v>32.76967930029154</v>
      </c>
      <c r="G22" s="208">
        <v>32.52574525745258</v>
      </c>
      <c r="H22" s="208">
        <v>33.48805460750853</v>
      </c>
      <c r="I22" s="208">
        <v>36.728070175438596</v>
      </c>
      <c r="J22" s="209">
        <v>45.75</v>
      </c>
      <c r="K22" s="209">
        <v>41.54545454545455</v>
      </c>
      <c r="L22" s="208" t="e">
        <v>#DIV/0!</v>
      </c>
      <c r="M22" s="208">
        <v>46.76136363636363</v>
      </c>
      <c r="N22" s="208">
        <v>41.41304347826087</v>
      </c>
      <c r="O22" s="208">
        <v>41.16</v>
      </c>
      <c r="P22" s="208">
        <v>34.474137931034484</v>
      </c>
      <c r="Q22" s="208">
        <v>39.36231884057971</v>
      </c>
      <c r="R22" s="210">
        <v>34.98227120268328</v>
      </c>
    </row>
    <row r="23" spans="2:18" s="206" customFormat="1" ht="17.25" customHeight="1">
      <c r="B23" s="207"/>
      <c r="C23" s="224" t="s">
        <v>201</v>
      </c>
      <c r="D23" s="225" t="s">
        <v>195</v>
      </c>
      <c r="E23" s="208">
        <v>10.058956916099774</v>
      </c>
      <c r="F23" s="208">
        <v>10.959183673469388</v>
      </c>
      <c r="G23" s="208">
        <v>7.739837398373984</v>
      </c>
      <c r="H23" s="208">
        <v>9.061433447098976</v>
      </c>
      <c r="I23" s="208">
        <v>13.947368421052632</v>
      </c>
      <c r="J23" s="209">
        <v>17.25</v>
      </c>
      <c r="K23" s="209">
        <v>18.454545454545453</v>
      </c>
      <c r="L23" s="208" t="e">
        <v>#DIV/0!</v>
      </c>
      <c r="M23" s="208">
        <v>22.46590909090909</v>
      </c>
      <c r="N23" s="208">
        <v>18.32608695652174</v>
      </c>
      <c r="O23" s="208">
        <v>16.6</v>
      </c>
      <c r="P23" s="208">
        <v>11.27155172413793</v>
      </c>
      <c r="Q23" s="208">
        <v>16.985507246376812</v>
      </c>
      <c r="R23" s="210">
        <v>11.252515572592237</v>
      </c>
    </row>
    <row r="24" spans="2:18" ht="17.25" customHeight="1">
      <c r="B24" s="794" t="s">
        <v>272</v>
      </c>
      <c r="C24" s="681"/>
      <c r="D24" s="56"/>
      <c r="E24" s="141"/>
      <c r="F24" s="141"/>
      <c r="G24" s="141"/>
      <c r="H24" s="141"/>
      <c r="I24" s="141"/>
      <c r="J24" s="204"/>
      <c r="K24" s="204"/>
      <c r="L24" s="141"/>
      <c r="M24" s="141"/>
      <c r="N24" s="141"/>
      <c r="O24" s="141"/>
      <c r="P24" s="141"/>
      <c r="Q24" s="141"/>
      <c r="R24" s="205"/>
    </row>
    <row r="25" spans="2:18" s="147" customFormat="1" ht="17.25" customHeight="1">
      <c r="B25" s="203"/>
      <c r="C25" s="792" t="s">
        <v>198</v>
      </c>
      <c r="D25" s="793"/>
      <c r="E25" s="141">
        <v>389639</v>
      </c>
      <c r="F25" s="141">
        <v>367800</v>
      </c>
      <c r="G25" s="141">
        <v>353611</v>
      </c>
      <c r="H25" s="141">
        <v>357817</v>
      </c>
      <c r="I25" s="141">
        <v>353143</v>
      </c>
      <c r="J25" s="204">
        <v>333469</v>
      </c>
      <c r="K25" s="204">
        <v>316979</v>
      </c>
      <c r="L25" s="141" t="e">
        <v>#DIV/0!</v>
      </c>
      <c r="M25" s="141">
        <v>299556</v>
      </c>
      <c r="N25" s="141">
        <v>317350</v>
      </c>
      <c r="O25" s="141">
        <v>278440</v>
      </c>
      <c r="P25" s="141">
        <v>300642</v>
      </c>
      <c r="Q25" s="141">
        <v>285953</v>
      </c>
      <c r="R25" s="205">
        <v>317159</v>
      </c>
    </row>
    <row r="26" spans="2:18" s="147" customFormat="1" ht="17.25" customHeight="1">
      <c r="B26" s="203"/>
      <c r="C26" s="792" t="s">
        <v>168</v>
      </c>
      <c r="D26" s="793"/>
      <c r="E26" s="141">
        <v>225139</v>
      </c>
      <c r="F26" s="141">
        <v>224533</v>
      </c>
      <c r="G26" s="141">
        <v>230833</v>
      </c>
      <c r="H26" s="141">
        <v>203617</v>
      </c>
      <c r="I26" s="141">
        <v>218845</v>
      </c>
      <c r="J26" s="204">
        <v>182604</v>
      </c>
      <c r="K26" s="204">
        <v>167781</v>
      </c>
      <c r="L26" s="141" t="e">
        <v>#DIV/0!</v>
      </c>
      <c r="M26" s="141">
        <v>185579</v>
      </c>
      <c r="N26" s="141">
        <v>174350</v>
      </c>
      <c r="O26" s="141">
        <v>154286</v>
      </c>
      <c r="P26" s="141">
        <v>189454</v>
      </c>
      <c r="Q26" s="141">
        <v>148526</v>
      </c>
      <c r="R26" s="205">
        <v>185998</v>
      </c>
    </row>
    <row r="27" spans="2:18" s="147" customFormat="1" ht="17.25" customHeight="1">
      <c r="B27" s="203"/>
      <c r="C27" s="223" t="s">
        <v>117</v>
      </c>
      <c r="D27" s="223"/>
      <c r="E27" s="211">
        <v>614778</v>
      </c>
      <c r="F27" s="211">
        <v>592333</v>
      </c>
      <c r="G27" s="211">
        <v>584444</v>
      </c>
      <c r="H27" s="211">
        <v>561434</v>
      </c>
      <c r="I27" s="211">
        <v>571988</v>
      </c>
      <c r="J27" s="212">
        <v>516073</v>
      </c>
      <c r="K27" s="212">
        <v>484760</v>
      </c>
      <c r="L27" s="211" t="e">
        <v>#DIV/0!</v>
      </c>
      <c r="M27" s="211">
        <v>485135</v>
      </c>
      <c r="N27" s="211">
        <v>491700</v>
      </c>
      <c r="O27" s="211">
        <v>432726</v>
      </c>
      <c r="P27" s="211">
        <v>490096</v>
      </c>
      <c r="Q27" s="211">
        <v>434479</v>
      </c>
      <c r="R27" s="213">
        <v>503157</v>
      </c>
    </row>
    <row r="28" spans="2:18" s="206" customFormat="1" ht="17.25" customHeight="1">
      <c r="B28" s="207"/>
      <c r="C28" s="224" t="s">
        <v>199</v>
      </c>
      <c r="D28" s="225" t="s">
        <v>200</v>
      </c>
      <c r="E28" s="208">
        <v>49.166666666666664</v>
      </c>
      <c r="F28" s="208">
        <v>49.2</v>
      </c>
      <c r="G28" s="208">
        <v>48.666666666666664</v>
      </c>
      <c r="H28" s="208">
        <v>53</v>
      </c>
      <c r="I28" s="208">
        <v>51</v>
      </c>
      <c r="J28" s="209">
        <v>54.875</v>
      </c>
      <c r="K28" s="209">
        <v>47.25</v>
      </c>
      <c r="L28" s="208" t="e">
        <v>#DIV/0!</v>
      </c>
      <c r="M28" s="208">
        <v>62.31578947368421</v>
      </c>
      <c r="N28" s="208">
        <v>39.4</v>
      </c>
      <c r="O28" s="208">
        <v>48.285714285714285</v>
      </c>
      <c r="P28" s="208">
        <v>48.11538461538461</v>
      </c>
      <c r="Q28" s="208">
        <v>52.0625</v>
      </c>
      <c r="R28" s="210">
        <v>51.61666666666667</v>
      </c>
    </row>
    <row r="29" spans="2:18" s="206" customFormat="1" ht="17.25" customHeight="1">
      <c r="B29" s="207"/>
      <c r="C29" s="224" t="s">
        <v>201</v>
      </c>
      <c r="D29" s="225" t="s">
        <v>195</v>
      </c>
      <c r="E29" s="208">
        <v>26.166666666666668</v>
      </c>
      <c r="F29" s="208">
        <v>29.6</v>
      </c>
      <c r="G29" s="208">
        <v>27</v>
      </c>
      <c r="H29" s="208">
        <v>22.9</v>
      </c>
      <c r="I29" s="208">
        <v>31.428571428571427</v>
      </c>
      <c r="J29" s="209">
        <v>29.5</v>
      </c>
      <c r="K29" s="209">
        <v>29.125</v>
      </c>
      <c r="L29" s="208" t="e">
        <v>#DIV/0!</v>
      </c>
      <c r="M29" s="208">
        <v>37.578947368421055</v>
      </c>
      <c r="N29" s="208">
        <v>25.4</v>
      </c>
      <c r="O29" s="208">
        <v>27.142857142857142</v>
      </c>
      <c r="P29" s="208">
        <v>24.923076923076923</v>
      </c>
      <c r="Q29" s="208">
        <v>27.625</v>
      </c>
      <c r="R29" s="210">
        <v>28.541666666666668</v>
      </c>
    </row>
    <row r="30" spans="2:18" ht="17.25" customHeight="1">
      <c r="B30" s="794" t="s">
        <v>119</v>
      </c>
      <c r="C30" s="681"/>
      <c r="D30" s="61"/>
      <c r="E30" s="141"/>
      <c r="F30" s="141"/>
      <c r="G30" s="141"/>
      <c r="H30" s="141"/>
      <c r="I30" s="141"/>
      <c r="J30" s="204"/>
      <c r="K30" s="204"/>
      <c r="L30" s="141"/>
      <c r="M30" s="141"/>
      <c r="N30" s="141"/>
      <c r="O30" s="141"/>
      <c r="P30" s="141"/>
      <c r="Q30" s="141"/>
      <c r="R30" s="205"/>
    </row>
    <row r="31" spans="2:18" s="147" customFormat="1" ht="17.25" customHeight="1">
      <c r="B31" s="203"/>
      <c r="C31" s="792" t="s">
        <v>198</v>
      </c>
      <c r="D31" s="793"/>
      <c r="E31" s="141">
        <v>375556</v>
      </c>
      <c r="F31" s="141">
        <v>303820</v>
      </c>
      <c r="G31" s="141">
        <v>260339</v>
      </c>
      <c r="H31" s="141">
        <v>311730</v>
      </c>
      <c r="I31" s="141">
        <v>302833</v>
      </c>
      <c r="J31" s="204">
        <v>261065</v>
      </c>
      <c r="K31" s="204">
        <v>705824</v>
      </c>
      <c r="L31" s="141" t="e">
        <v>#DIV/0!</v>
      </c>
      <c r="M31" s="141">
        <v>322618</v>
      </c>
      <c r="N31" s="141">
        <v>360859</v>
      </c>
      <c r="O31" s="141">
        <v>326977</v>
      </c>
      <c r="P31" s="141">
        <v>286464</v>
      </c>
      <c r="Q31" s="141">
        <v>332011</v>
      </c>
      <c r="R31" s="205">
        <v>308970</v>
      </c>
    </row>
    <row r="32" spans="2:18" s="147" customFormat="1" ht="17.25" customHeight="1">
      <c r="B32" s="203"/>
      <c r="C32" s="792" t="s">
        <v>168</v>
      </c>
      <c r="D32" s="793"/>
      <c r="E32" s="141">
        <v>252729</v>
      </c>
      <c r="F32" s="141">
        <v>195474</v>
      </c>
      <c r="G32" s="141">
        <v>175860</v>
      </c>
      <c r="H32" s="141">
        <v>208074</v>
      </c>
      <c r="I32" s="141">
        <v>188811</v>
      </c>
      <c r="J32" s="204">
        <v>129000</v>
      </c>
      <c r="K32" s="204">
        <v>332500</v>
      </c>
      <c r="L32" s="141" t="e">
        <v>#DIV/0!</v>
      </c>
      <c r="M32" s="141">
        <v>187911</v>
      </c>
      <c r="N32" s="141">
        <v>207286</v>
      </c>
      <c r="O32" s="141">
        <v>170653</v>
      </c>
      <c r="P32" s="141">
        <v>176451</v>
      </c>
      <c r="Q32" s="141">
        <v>166639</v>
      </c>
      <c r="R32" s="205">
        <v>193397</v>
      </c>
    </row>
    <row r="33" spans="2:18" s="147" customFormat="1" ht="17.25" customHeight="1">
      <c r="B33" s="203"/>
      <c r="C33" s="223" t="s">
        <v>117</v>
      </c>
      <c r="D33" s="223"/>
      <c r="E33" s="211">
        <v>628285</v>
      </c>
      <c r="F33" s="211">
        <v>499294</v>
      </c>
      <c r="G33" s="211">
        <v>436199</v>
      </c>
      <c r="H33" s="211">
        <v>519804</v>
      </c>
      <c r="I33" s="211">
        <v>491644</v>
      </c>
      <c r="J33" s="212">
        <v>390065</v>
      </c>
      <c r="K33" s="212">
        <v>1038324</v>
      </c>
      <c r="L33" s="211" t="e">
        <v>#DIV/0!</v>
      </c>
      <c r="M33" s="211">
        <v>510529</v>
      </c>
      <c r="N33" s="211">
        <v>568145</v>
      </c>
      <c r="O33" s="211">
        <v>497630</v>
      </c>
      <c r="P33" s="211">
        <v>462915</v>
      </c>
      <c r="Q33" s="211">
        <v>498650</v>
      </c>
      <c r="R33" s="213">
        <v>502367</v>
      </c>
    </row>
    <row r="34" spans="2:18" s="206" customFormat="1" ht="17.25" customHeight="1">
      <c r="B34" s="207"/>
      <c r="C34" s="224" t="s">
        <v>199</v>
      </c>
      <c r="D34" s="225" t="s">
        <v>200</v>
      </c>
      <c r="E34" s="208">
        <v>43.74647887323944</v>
      </c>
      <c r="F34" s="208">
        <v>37.6764705882353</v>
      </c>
      <c r="G34" s="208">
        <v>32.46218487394958</v>
      </c>
      <c r="H34" s="208">
        <v>38.294117647058826</v>
      </c>
      <c r="I34" s="208">
        <v>40.696969696969695</v>
      </c>
      <c r="J34" s="209">
        <v>39.4</v>
      </c>
      <c r="K34" s="209">
        <v>28.428571428571427</v>
      </c>
      <c r="L34" s="208" t="e">
        <v>#DIV/0!</v>
      </c>
      <c r="M34" s="208">
        <v>43.254901960784316</v>
      </c>
      <c r="N34" s="208">
        <v>43.5625</v>
      </c>
      <c r="O34" s="208">
        <v>42.388888888888886</v>
      </c>
      <c r="P34" s="208">
        <v>36.41025641025641</v>
      </c>
      <c r="Q34" s="208">
        <v>43.55555555555556</v>
      </c>
      <c r="R34" s="210">
        <v>38.51304347826087</v>
      </c>
    </row>
    <row r="35" spans="2:18" s="206" customFormat="1" ht="17.25" customHeight="1">
      <c r="B35" s="207"/>
      <c r="C35" s="224" t="s">
        <v>201</v>
      </c>
      <c r="D35" s="225" t="s">
        <v>195</v>
      </c>
      <c r="E35" s="208">
        <v>19.338028169014084</v>
      </c>
      <c r="F35" s="208">
        <v>14.926470588235293</v>
      </c>
      <c r="G35" s="208">
        <v>9.260504201680673</v>
      </c>
      <c r="H35" s="208">
        <v>15.073529411764707</v>
      </c>
      <c r="I35" s="208">
        <v>17.21212121212121</v>
      </c>
      <c r="J35" s="209">
        <v>16.2</v>
      </c>
      <c r="K35" s="209">
        <v>8.571428571428571</v>
      </c>
      <c r="L35" s="208" t="e">
        <v>#DIV/0!</v>
      </c>
      <c r="M35" s="208">
        <v>22.96078431372549</v>
      </c>
      <c r="N35" s="208">
        <v>18.25</v>
      </c>
      <c r="O35" s="208">
        <v>18.61111111111111</v>
      </c>
      <c r="P35" s="208">
        <v>13.487179487179487</v>
      </c>
      <c r="Q35" s="208">
        <v>21.47222222222222</v>
      </c>
      <c r="R35" s="210">
        <v>15.52695652173913</v>
      </c>
    </row>
    <row r="36" spans="2:18" ht="17.25" customHeight="1">
      <c r="B36" s="794" t="s">
        <v>203</v>
      </c>
      <c r="C36" s="795"/>
      <c r="D36" s="56"/>
      <c r="E36" s="214"/>
      <c r="F36" s="141"/>
      <c r="G36" s="141"/>
      <c r="H36" s="141"/>
      <c r="I36" s="141"/>
      <c r="J36" s="204"/>
      <c r="K36" s="204"/>
      <c r="L36" s="141"/>
      <c r="M36" s="141"/>
      <c r="N36" s="141"/>
      <c r="O36" s="141"/>
      <c r="P36" s="141"/>
      <c r="Q36" s="141"/>
      <c r="R36" s="205"/>
    </row>
    <row r="37" spans="2:18" s="147" customFormat="1" ht="17.25" customHeight="1">
      <c r="B37" s="203"/>
      <c r="C37" s="792" t="s">
        <v>198</v>
      </c>
      <c r="D37" s="793"/>
      <c r="E37" s="141">
        <v>432000</v>
      </c>
      <c r="F37" s="141">
        <v>286088</v>
      </c>
      <c r="G37" s="141">
        <v>270272</v>
      </c>
      <c r="H37" s="141">
        <v>322833</v>
      </c>
      <c r="I37" s="141">
        <v>216444</v>
      </c>
      <c r="J37" s="204">
        <v>273958</v>
      </c>
      <c r="K37" s="204">
        <v>345833</v>
      </c>
      <c r="L37" s="552" t="s">
        <v>325</v>
      </c>
      <c r="M37" s="141">
        <v>163193</v>
      </c>
      <c r="N37" s="141">
        <v>316954</v>
      </c>
      <c r="O37" s="141">
        <v>270639</v>
      </c>
      <c r="P37" s="141">
        <v>278756</v>
      </c>
      <c r="Q37" s="141">
        <v>265167</v>
      </c>
      <c r="R37" s="205">
        <v>276207</v>
      </c>
    </row>
    <row r="38" spans="2:18" s="147" customFormat="1" ht="17.25" customHeight="1">
      <c r="B38" s="203"/>
      <c r="C38" s="792" t="s">
        <v>168</v>
      </c>
      <c r="D38" s="793"/>
      <c r="E38" s="141">
        <v>375667</v>
      </c>
      <c r="F38" s="141">
        <v>124963</v>
      </c>
      <c r="G38" s="141">
        <v>164704</v>
      </c>
      <c r="H38" s="141">
        <v>151825</v>
      </c>
      <c r="I38" s="141">
        <v>107694</v>
      </c>
      <c r="J38" s="204">
        <v>131292</v>
      </c>
      <c r="K38" s="204">
        <v>142833</v>
      </c>
      <c r="L38" s="552" t="s">
        <v>325</v>
      </c>
      <c r="M38" s="141">
        <v>68021</v>
      </c>
      <c r="N38" s="141">
        <v>149380</v>
      </c>
      <c r="O38" s="141">
        <v>127528</v>
      </c>
      <c r="P38" s="141">
        <v>146964</v>
      </c>
      <c r="Q38" s="141">
        <v>107750</v>
      </c>
      <c r="R38" s="205">
        <v>140118</v>
      </c>
    </row>
    <row r="39" spans="2:18" s="147" customFormat="1" ht="17.25" customHeight="1">
      <c r="B39" s="203"/>
      <c r="C39" s="223" t="s">
        <v>117</v>
      </c>
      <c r="D39" s="223"/>
      <c r="E39" s="211">
        <v>807667</v>
      </c>
      <c r="F39" s="211">
        <v>411051</v>
      </c>
      <c r="G39" s="211">
        <v>434976</v>
      </c>
      <c r="H39" s="211">
        <v>474658</v>
      </c>
      <c r="I39" s="211">
        <v>324138</v>
      </c>
      <c r="J39" s="212">
        <v>405250</v>
      </c>
      <c r="K39" s="212">
        <v>488666</v>
      </c>
      <c r="L39" s="553" t="s">
        <v>240</v>
      </c>
      <c r="M39" s="211">
        <v>231214</v>
      </c>
      <c r="N39" s="211">
        <v>466334</v>
      </c>
      <c r="O39" s="211">
        <v>398167</v>
      </c>
      <c r="P39" s="211">
        <v>425720</v>
      </c>
      <c r="Q39" s="211">
        <v>372917</v>
      </c>
      <c r="R39" s="213">
        <v>416325</v>
      </c>
    </row>
    <row r="40" spans="2:18" s="206" customFormat="1" ht="17.25" customHeight="1">
      <c r="B40" s="207"/>
      <c r="C40" s="224" t="s">
        <v>199</v>
      </c>
      <c r="D40" s="225" t="s">
        <v>200</v>
      </c>
      <c r="E40" s="208">
        <v>49</v>
      </c>
      <c r="F40" s="208">
        <v>50.611111111111114</v>
      </c>
      <c r="G40" s="208">
        <v>37.25925925925926</v>
      </c>
      <c r="H40" s="208">
        <v>53.2</v>
      </c>
      <c r="I40" s="208">
        <v>36.666666666666664</v>
      </c>
      <c r="J40" s="209">
        <v>54</v>
      </c>
      <c r="K40" s="209">
        <v>50</v>
      </c>
      <c r="L40" s="554" t="s">
        <v>240</v>
      </c>
      <c r="M40" s="208">
        <v>45.2</v>
      </c>
      <c r="N40" s="208">
        <v>55.77777777777778</v>
      </c>
      <c r="O40" s="208">
        <v>53.916666666666664</v>
      </c>
      <c r="P40" s="208">
        <v>41.18604651162791</v>
      </c>
      <c r="Q40" s="208">
        <v>51.666666666666664</v>
      </c>
      <c r="R40" s="210">
        <v>45.826388888888886</v>
      </c>
    </row>
    <row r="41" spans="2:18" s="206" customFormat="1" ht="17.25" customHeight="1">
      <c r="B41" s="207"/>
      <c r="C41" s="224" t="s">
        <v>201</v>
      </c>
      <c r="D41" s="225" t="s">
        <v>195</v>
      </c>
      <c r="E41" s="208">
        <v>26</v>
      </c>
      <c r="F41" s="208">
        <v>24.444444444444443</v>
      </c>
      <c r="G41" s="208">
        <v>11.11111111111111</v>
      </c>
      <c r="H41" s="208">
        <v>21.95</v>
      </c>
      <c r="I41" s="208">
        <v>7.666666666666667</v>
      </c>
      <c r="J41" s="209">
        <v>21.5</v>
      </c>
      <c r="K41" s="209">
        <v>30</v>
      </c>
      <c r="L41" s="554" t="s">
        <v>303</v>
      </c>
      <c r="M41" s="208">
        <v>28.8</v>
      </c>
      <c r="N41" s="208">
        <v>20.555555555555557</v>
      </c>
      <c r="O41" s="208">
        <v>17.916666666666668</v>
      </c>
      <c r="P41" s="208">
        <v>16.069767441860463</v>
      </c>
      <c r="Q41" s="208">
        <v>26</v>
      </c>
      <c r="R41" s="210">
        <v>18.15277777777778</v>
      </c>
    </row>
    <row r="42" spans="2:18" ht="17.25" customHeight="1">
      <c r="B42" s="794" t="s">
        <v>204</v>
      </c>
      <c r="C42" s="795"/>
      <c r="D42" s="56"/>
      <c r="E42" s="214"/>
      <c r="F42" s="141"/>
      <c r="G42" s="141"/>
      <c r="H42" s="141"/>
      <c r="I42" s="141"/>
      <c r="J42" s="204"/>
      <c r="K42" s="204"/>
      <c r="L42" s="141"/>
      <c r="M42" s="141"/>
      <c r="N42" s="141"/>
      <c r="O42" s="141"/>
      <c r="P42" s="141"/>
      <c r="Q42" s="141"/>
      <c r="R42" s="205"/>
    </row>
    <row r="43" spans="2:18" s="147" customFormat="1" ht="17.25" customHeight="1">
      <c r="B43" s="203"/>
      <c r="C43" s="792" t="s">
        <v>198</v>
      </c>
      <c r="D43" s="793"/>
      <c r="E43" s="141">
        <v>326045</v>
      </c>
      <c r="F43" s="141">
        <v>304545</v>
      </c>
      <c r="G43" s="141">
        <v>294309</v>
      </c>
      <c r="H43" s="141">
        <v>309315</v>
      </c>
      <c r="I43" s="141">
        <v>328422</v>
      </c>
      <c r="J43" s="204">
        <v>324792</v>
      </c>
      <c r="K43" s="204">
        <v>349104</v>
      </c>
      <c r="L43" s="141" t="e">
        <v>#DIV/0!</v>
      </c>
      <c r="M43" s="141">
        <v>302349</v>
      </c>
      <c r="N43" s="141">
        <v>347561</v>
      </c>
      <c r="O43" s="141">
        <v>333781</v>
      </c>
      <c r="P43" s="141">
        <v>302172</v>
      </c>
      <c r="Q43" s="141">
        <v>323031</v>
      </c>
      <c r="R43" s="205">
        <v>311597</v>
      </c>
    </row>
    <row r="44" spans="2:18" s="147" customFormat="1" ht="17.25" customHeight="1">
      <c r="B44" s="203"/>
      <c r="C44" s="792" t="s">
        <v>168</v>
      </c>
      <c r="D44" s="793"/>
      <c r="E44" s="141">
        <v>247156</v>
      </c>
      <c r="F44" s="141">
        <v>214822</v>
      </c>
      <c r="G44" s="141">
        <v>234258</v>
      </c>
      <c r="H44" s="141">
        <v>253803</v>
      </c>
      <c r="I44" s="141">
        <v>205498</v>
      </c>
      <c r="J44" s="204">
        <v>196668</v>
      </c>
      <c r="K44" s="204">
        <v>257186</v>
      </c>
      <c r="L44" s="141" t="e">
        <v>#DIV/0!</v>
      </c>
      <c r="M44" s="141">
        <v>246831</v>
      </c>
      <c r="N44" s="141">
        <v>247573</v>
      </c>
      <c r="O44" s="141">
        <v>222586</v>
      </c>
      <c r="P44" s="141">
        <v>232226</v>
      </c>
      <c r="Q44" s="141">
        <v>212944</v>
      </c>
      <c r="R44" s="205">
        <v>234248</v>
      </c>
    </row>
    <row r="45" spans="2:18" s="147" customFormat="1" ht="17.25" customHeight="1">
      <c r="B45" s="203"/>
      <c r="C45" s="223" t="s">
        <v>117</v>
      </c>
      <c r="D45" s="223"/>
      <c r="E45" s="211">
        <v>573201</v>
      </c>
      <c r="F45" s="211">
        <v>519367</v>
      </c>
      <c r="G45" s="211">
        <v>528567</v>
      </c>
      <c r="H45" s="211">
        <v>563118</v>
      </c>
      <c r="I45" s="211">
        <v>533920</v>
      </c>
      <c r="J45" s="212">
        <v>521460</v>
      </c>
      <c r="K45" s="212">
        <v>606290</v>
      </c>
      <c r="L45" s="211" t="e">
        <v>#DIV/0!</v>
      </c>
      <c r="M45" s="211">
        <v>549180</v>
      </c>
      <c r="N45" s="211">
        <v>595134</v>
      </c>
      <c r="O45" s="211">
        <v>556367</v>
      </c>
      <c r="P45" s="211">
        <v>534398</v>
      </c>
      <c r="Q45" s="211">
        <v>535975</v>
      </c>
      <c r="R45" s="213">
        <v>545845</v>
      </c>
    </row>
    <row r="46" spans="2:18" s="206" customFormat="1" ht="17.25" customHeight="1">
      <c r="B46" s="207"/>
      <c r="C46" s="224" t="s">
        <v>199</v>
      </c>
      <c r="D46" s="225" t="s">
        <v>200</v>
      </c>
      <c r="E46" s="208">
        <v>37.21001615508885</v>
      </c>
      <c r="F46" s="208">
        <v>35.672654690618764</v>
      </c>
      <c r="G46" s="208">
        <v>34.13911620294599</v>
      </c>
      <c r="H46" s="208">
        <v>37.12314225053078</v>
      </c>
      <c r="I46" s="208">
        <v>39.725806451612904</v>
      </c>
      <c r="J46" s="209">
        <v>46.170212765957444</v>
      </c>
      <c r="K46" s="209">
        <v>40.458333333333336</v>
      </c>
      <c r="L46" s="208" t="e">
        <v>#DIV/0!</v>
      </c>
      <c r="M46" s="208">
        <v>47.32535885167464</v>
      </c>
      <c r="N46" s="208">
        <v>43.05263157894737</v>
      </c>
      <c r="O46" s="208">
        <v>43.95283018867924</v>
      </c>
      <c r="P46" s="208">
        <v>37.67811158798283</v>
      </c>
      <c r="Q46" s="208">
        <v>42.55625</v>
      </c>
      <c r="R46" s="210">
        <v>38.009946007388464</v>
      </c>
    </row>
    <row r="47" spans="2:18" s="206" customFormat="1" ht="17.25" customHeight="1" thickBot="1">
      <c r="B47" s="215"/>
      <c r="C47" s="226" t="s">
        <v>201</v>
      </c>
      <c r="D47" s="227" t="s">
        <v>195</v>
      </c>
      <c r="E47" s="217">
        <v>12.752827140549273</v>
      </c>
      <c r="F47" s="216">
        <v>13.189620758483034</v>
      </c>
      <c r="G47" s="216">
        <v>9.731587561374795</v>
      </c>
      <c r="H47" s="216">
        <v>11.087048832271762</v>
      </c>
      <c r="I47" s="216">
        <v>16.188172043010752</v>
      </c>
      <c r="J47" s="217">
        <v>20.06382978723404</v>
      </c>
      <c r="K47" s="217">
        <v>18.875</v>
      </c>
      <c r="L47" s="216" t="e">
        <v>#DIV/0!</v>
      </c>
      <c r="M47" s="216">
        <v>23.636363636363637</v>
      </c>
      <c r="N47" s="216">
        <v>18.473684210526315</v>
      </c>
      <c r="O47" s="216">
        <v>18.68867924528302</v>
      </c>
      <c r="P47" s="216">
        <v>13.860515021459227</v>
      </c>
      <c r="Q47" s="216">
        <v>19.40625</v>
      </c>
      <c r="R47" s="218">
        <v>13.859050866723502</v>
      </c>
    </row>
  </sheetData>
  <mergeCells count="23">
    <mergeCell ref="P3:P5"/>
    <mergeCell ref="Q3:Q5"/>
    <mergeCell ref="C7:D7"/>
    <mergeCell ref="C8:D8"/>
    <mergeCell ref="B6:C6"/>
    <mergeCell ref="B12:C12"/>
    <mergeCell ref="C13:D13"/>
    <mergeCell ref="C14:D14"/>
    <mergeCell ref="B18:C18"/>
    <mergeCell ref="C19:D19"/>
    <mergeCell ref="C20:D20"/>
    <mergeCell ref="B42:C42"/>
    <mergeCell ref="B36:C36"/>
    <mergeCell ref="C31:D31"/>
    <mergeCell ref="B24:C24"/>
    <mergeCell ref="B30:C30"/>
    <mergeCell ref="C26:D26"/>
    <mergeCell ref="C25:D25"/>
    <mergeCell ref="C44:D44"/>
    <mergeCell ref="C38:D38"/>
    <mergeCell ref="C37:D37"/>
    <mergeCell ref="C32:D32"/>
    <mergeCell ref="C43:D43"/>
  </mergeCells>
  <printOptions/>
  <pageMargins left="0.75" right="0.78" top="0.88" bottom="0.94" header="0.5" footer="0.5"/>
  <pageSetup fitToWidth="2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75" zoomScaleNormal="75" zoomScaleSheetLayoutView="75" workbookViewId="0" topLeftCell="A1">
      <pane xSplit="4" ySplit="4" topLeftCell="E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8.796875" defaultRowHeight="35.25" customHeight="1"/>
  <cols>
    <col min="1" max="1" width="2.09765625" style="9" customWidth="1"/>
    <col min="2" max="2" width="3.09765625" style="9" customWidth="1"/>
    <col min="3" max="3" width="14.09765625" style="9" customWidth="1"/>
    <col min="4" max="4" width="6.59765625" style="9" customWidth="1"/>
    <col min="5" max="10" width="10.09765625" style="9" customWidth="1"/>
    <col min="11" max="11" width="10.5" style="9" customWidth="1"/>
    <col min="12" max="12" width="10.5" style="9" hidden="1" customWidth="1"/>
    <col min="13" max="14" width="10.5" style="9" customWidth="1"/>
    <col min="15" max="15" width="11.09765625" style="9" customWidth="1"/>
    <col min="16" max="17" width="10.5" style="9" customWidth="1"/>
    <col min="18" max="18" width="10.69921875" style="9" customWidth="1"/>
    <col min="19" max="16384" width="9" style="9" customWidth="1"/>
  </cols>
  <sheetData>
    <row r="1" spans="1:4" ht="22.5" customHeight="1">
      <c r="A1" s="289"/>
      <c r="C1" s="269" t="s">
        <v>219</v>
      </c>
      <c r="D1" s="8"/>
    </row>
    <row r="2" ht="22.5" customHeight="1" thickBot="1">
      <c r="R2" s="10" t="s">
        <v>41</v>
      </c>
    </row>
    <row r="3" spans="1:18" ht="32.25" customHeight="1">
      <c r="A3" s="319"/>
      <c r="B3" s="127"/>
      <c r="C3" s="43"/>
      <c r="D3" s="43" t="s">
        <v>123</v>
      </c>
      <c r="E3" s="12"/>
      <c r="F3" s="15"/>
      <c r="G3" s="15"/>
      <c r="H3" s="15" t="s">
        <v>9</v>
      </c>
      <c r="I3" s="15"/>
      <c r="J3" s="15"/>
      <c r="K3" s="15"/>
      <c r="L3" s="15"/>
      <c r="M3" s="15"/>
      <c r="N3" s="15" t="s">
        <v>10</v>
      </c>
      <c r="O3" s="15"/>
      <c r="P3" s="15"/>
      <c r="Q3" s="15"/>
      <c r="R3" s="129"/>
    </row>
    <row r="4" spans="2:18" ht="35.25" customHeight="1">
      <c r="B4" s="54" t="s">
        <v>0</v>
      </c>
      <c r="C4" s="151"/>
      <c r="D4" s="59" t="s">
        <v>124</v>
      </c>
      <c r="E4" s="130" t="s">
        <v>30</v>
      </c>
      <c r="F4" s="130" t="s">
        <v>31</v>
      </c>
      <c r="G4" s="130" t="s">
        <v>32</v>
      </c>
      <c r="H4" s="130" t="s">
        <v>1</v>
      </c>
      <c r="I4" s="130" t="s">
        <v>33</v>
      </c>
      <c r="J4" s="555" t="s">
        <v>327</v>
      </c>
      <c r="K4" s="556" t="s">
        <v>328</v>
      </c>
      <c r="L4" s="130" t="s">
        <v>296</v>
      </c>
      <c r="M4" s="130" t="s">
        <v>297</v>
      </c>
      <c r="N4" s="565" t="s">
        <v>323</v>
      </c>
      <c r="O4" s="565" t="s">
        <v>324</v>
      </c>
      <c r="P4" s="344" t="s">
        <v>305</v>
      </c>
      <c r="Q4" s="344" t="s">
        <v>299</v>
      </c>
      <c r="R4" s="132" t="s">
        <v>167</v>
      </c>
    </row>
    <row r="5" spans="2:18" ht="39" customHeight="1">
      <c r="B5" s="53" t="s">
        <v>205</v>
      </c>
      <c r="C5" s="773" t="s">
        <v>42</v>
      </c>
      <c r="D5" s="774"/>
      <c r="E5" s="142">
        <v>19.21385284851098</v>
      </c>
      <c r="F5" s="142">
        <v>1.5448068987179593</v>
      </c>
      <c r="G5" s="142">
        <v>29.58786853883546</v>
      </c>
      <c r="H5" s="142">
        <v>11.197116070426883</v>
      </c>
      <c r="I5" s="142">
        <v>44.91230296437369</v>
      </c>
      <c r="J5" s="143">
        <v>40.18531973747745</v>
      </c>
      <c r="K5" s="143">
        <v>40.18531973747745</v>
      </c>
      <c r="L5" s="142" t="e">
        <v>#DIV/0!</v>
      </c>
      <c r="M5" s="142">
        <v>48.88763955269684</v>
      </c>
      <c r="N5" s="142">
        <v>27.946059860763373</v>
      </c>
      <c r="O5" s="142">
        <v>27.946059860763373</v>
      </c>
      <c r="P5" s="142">
        <v>72.64084975019142</v>
      </c>
      <c r="Q5" s="142">
        <v>44.10739233455985</v>
      </c>
      <c r="R5" s="146">
        <v>26.429663389831266</v>
      </c>
    </row>
    <row r="6" spans="2:18" ht="39" customHeight="1">
      <c r="B6" s="53" t="s">
        <v>206</v>
      </c>
      <c r="C6" s="798" t="s">
        <v>220</v>
      </c>
      <c r="D6" s="799"/>
      <c r="E6" s="142">
        <v>96.3020130454685</v>
      </c>
      <c r="F6" s="142">
        <v>98.97802341913756</v>
      </c>
      <c r="G6" s="142">
        <v>66.2167599723502</v>
      </c>
      <c r="H6" s="142">
        <v>91.21238694499343</v>
      </c>
      <c r="I6" s="142">
        <v>90.84778551326174</v>
      </c>
      <c r="J6" s="143">
        <v>84.82883143007932</v>
      </c>
      <c r="K6" s="143">
        <v>84.82883143007932</v>
      </c>
      <c r="L6" s="142" t="e">
        <v>#DIV/0!</v>
      </c>
      <c r="M6" s="142">
        <v>85.16949709670686</v>
      </c>
      <c r="N6" s="142">
        <v>80.66811228974974</v>
      </c>
      <c r="O6" s="142">
        <v>80.66811228974974</v>
      </c>
      <c r="P6" s="142">
        <v>80.6366214240352</v>
      </c>
      <c r="Q6" s="142">
        <v>94.27403558739617</v>
      </c>
      <c r="R6" s="146">
        <v>87.03320779845383</v>
      </c>
    </row>
    <row r="7" spans="2:18" ht="39" customHeight="1">
      <c r="B7" s="53" t="s">
        <v>207</v>
      </c>
      <c r="C7" s="796" t="s">
        <v>43</v>
      </c>
      <c r="D7" s="800"/>
      <c r="E7" s="142">
        <v>104.72756839727266</v>
      </c>
      <c r="F7" s="142">
        <v>77.98532106816451</v>
      </c>
      <c r="G7" s="142">
        <v>616.9151131502023</v>
      </c>
      <c r="H7" s="142">
        <v>240.64758452678788</v>
      </c>
      <c r="I7" s="142">
        <v>431.64514145141453</v>
      </c>
      <c r="J7" s="143">
        <v>448.8765033089286</v>
      </c>
      <c r="K7" s="143">
        <v>448.8765033089286</v>
      </c>
      <c r="L7" s="142" t="e">
        <v>#DIV/0!</v>
      </c>
      <c r="M7" s="142">
        <v>190.23616744316953</v>
      </c>
      <c r="N7" s="142">
        <v>354.37281069085884</v>
      </c>
      <c r="O7" s="142">
        <v>354.37281069085884</v>
      </c>
      <c r="P7" s="142">
        <v>324.7868666184811</v>
      </c>
      <c r="Q7" s="142">
        <v>143.7213284944853</v>
      </c>
      <c r="R7" s="146">
        <v>249.47976591709136</v>
      </c>
    </row>
    <row r="8" spans="2:18" ht="39" customHeight="1">
      <c r="B8" s="228" t="s">
        <v>208</v>
      </c>
      <c r="C8" s="737" t="s">
        <v>24</v>
      </c>
      <c r="D8" s="740"/>
      <c r="E8" s="142">
        <v>95.99374482256079</v>
      </c>
      <c r="F8" s="142">
        <v>87.31506588995622</v>
      </c>
      <c r="G8" s="142">
        <v>95.53074791079158</v>
      </c>
      <c r="H8" s="142">
        <v>77.24061562683315</v>
      </c>
      <c r="I8" s="142">
        <v>96.85696471198338</v>
      </c>
      <c r="J8" s="143">
        <v>130.53447784308187</v>
      </c>
      <c r="K8" s="143">
        <v>102.38076451804545</v>
      </c>
      <c r="L8" s="142" t="e">
        <v>#DIV/0!</v>
      </c>
      <c r="M8" s="142">
        <v>95.37839117743817</v>
      </c>
      <c r="N8" s="142">
        <v>87.71689427103959</v>
      </c>
      <c r="O8" s="142">
        <v>90.8808992834814</v>
      </c>
      <c r="P8" s="142">
        <v>100.00957524683788</v>
      </c>
      <c r="Q8" s="142">
        <v>95.55383423702555</v>
      </c>
      <c r="R8" s="146">
        <v>92.01142943797758</v>
      </c>
    </row>
    <row r="9" spans="2:18" ht="39" customHeight="1">
      <c r="B9" s="228" t="s">
        <v>209</v>
      </c>
      <c r="C9" s="737" t="s">
        <v>25</v>
      </c>
      <c r="D9" s="740"/>
      <c r="E9" s="142">
        <v>96.19905510081243</v>
      </c>
      <c r="F9" s="142">
        <v>87.3492087659111</v>
      </c>
      <c r="G9" s="142">
        <v>95.53074791079158</v>
      </c>
      <c r="H9" s="142">
        <v>87.42787341395794</v>
      </c>
      <c r="I9" s="142">
        <v>96.85696471198338</v>
      </c>
      <c r="J9" s="143">
        <v>130.53447784308187</v>
      </c>
      <c r="K9" s="143">
        <v>102.38076451804545</v>
      </c>
      <c r="L9" s="142" t="e">
        <v>#DIV/0!</v>
      </c>
      <c r="M9" s="142">
        <v>95.38098940107037</v>
      </c>
      <c r="N9" s="142">
        <v>87.72491589713866</v>
      </c>
      <c r="O9" s="142">
        <v>90.90916214469019</v>
      </c>
      <c r="P9" s="142">
        <v>99.97704334570615</v>
      </c>
      <c r="Q9" s="142">
        <v>95.93705267872382</v>
      </c>
      <c r="R9" s="146">
        <v>93.98008832406455</v>
      </c>
    </row>
    <row r="10" spans="2:18" ht="39" customHeight="1">
      <c r="B10" s="53" t="s">
        <v>210</v>
      </c>
      <c r="C10" s="798" t="s">
        <v>221</v>
      </c>
      <c r="D10" s="801"/>
      <c r="E10" s="142">
        <v>96.45575617051608</v>
      </c>
      <c r="F10" s="142">
        <v>88.07963093290185</v>
      </c>
      <c r="G10" s="142">
        <v>94.24249535657495</v>
      </c>
      <c r="H10" s="142">
        <v>88.52297966675167</v>
      </c>
      <c r="I10" s="142">
        <v>96.99506738801902</v>
      </c>
      <c r="J10" s="143">
        <v>61.8050697913778</v>
      </c>
      <c r="K10" s="143">
        <v>98.19933732885056</v>
      </c>
      <c r="L10" s="142" t="e">
        <v>#DIV/0!</v>
      </c>
      <c r="M10" s="142">
        <v>89.15662357595279</v>
      </c>
      <c r="N10" s="142">
        <v>79.4742820055168</v>
      </c>
      <c r="O10" s="142">
        <v>91.90798401797794</v>
      </c>
      <c r="P10" s="142">
        <v>99.57427559585972</v>
      </c>
      <c r="Q10" s="142">
        <v>92.50868176619899</v>
      </c>
      <c r="R10" s="146">
        <v>92.51868437723638</v>
      </c>
    </row>
    <row r="11" spans="2:18" ht="39" customHeight="1">
      <c r="B11" s="53" t="s">
        <v>215</v>
      </c>
      <c r="C11" s="798" t="s">
        <v>217</v>
      </c>
      <c r="D11" s="801"/>
      <c r="E11" s="142">
        <v>179.09680745108398</v>
      </c>
      <c r="F11" s="142">
        <v>68.7302441081829</v>
      </c>
      <c r="G11" s="142">
        <v>60.312208138759175</v>
      </c>
      <c r="H11" s="142">
        <v>140.2126754336986</v>
      </c>
      <c r="I11" s="142">
        <v>108.969572896596</v>
      </c>
      <c r="J11" s="143">
        <v>233.5873095178616</v>
      </c>
      <c r="K11" s="143">
        <v>229.3094712093881</v>
      </c>
      <c r="L11" s="142" t="e">
        <v>#DIV/0!</v>
      </c>
      <c r="M11" s="142">
        <v>80.17867884154579</v>
      </c>
      <c r="N11" s="142">
        <v>87.87826341645254</v>
      </c>
      <c r="O11" s="142">
        <v>76.6746126340882</v>
      </c>
      <c r="P11" s="142">
        <v>145.85425475687103</v>
      </c>
      <c r="Q11" s="142">
        <v>597.5063342699539</v>
      </c>
      <c r="R11" s="146">
        <v>129.12595420993068</v>
      </c>
    </row>
    <row r="12" spans="2:18" ht="39" customHeight="1">
      <c r="B12" s="802" t="s">
        <v>214</v>
      </c>
      <c r="C12" s="796"/>
      <c r="D12" s="800"/>
      <c r="E12" s="142"/>
      <c r="F12" s="142"/>
      <c r="G12" s="142"/>
      <c r="H12" s="142"/>
      <c r="I12" s="142"/>
      <c r="J12" s="143"/>
      <c r="K12" s="143"/>
      <c r="L12" s="142"/>
      <c r="M12" s="142"/>
      <c r="N12" s="142"/>
      <c r="O12" s="142"/>
      <c r="P12" s="142"/>
      <c r="Q12" s="142"/>
      <c r="R12" s="146"/>
    </row>
    <row r="13" spans="2:18" ht="39" customHeight="1">
      <c r="B13" s="53" t="s">
        <v>211</v>
      </c>
      <c r="C13" s="796" t="s">
        <v>44</v>
      </c>
      <c r="D13" s="800"/>
      <c r="E13" s="142">
        <v>12.07350522707579</v>
      </c>
      <c r="F13" s="142">
        <v>7.6099234559385955</v>
      </c>
      <c r="G13" s="142">
        <v>4.539040601831558</v>
      </c>
      <c r="H13" s="142">
        <v>18.893179965515248</v>
      </c>
      <c r="I13" s="142">
        <v>6.597518138425594</v>
      </c>
      <c r="J13" s="143">
        <v>24.14783365485681</v>
      </c>
      <c r="K13" s="143">
        <v>15.605874393256613</v>
      </c>
      <c r="L13" s="142" t="e">
        <v>#DIV/0!</v>
      </c>
      <c r="M13" s="142">
        <v>2.7137363587271772</v>
      </c>
      <c r="N13" s="142">
        <v>6.407598102027662</v>
      </c>
      <c r="O13" s="142">
        <v>5.455036620496333</v>
      </c>
      <c r="P13" s="142">
        <v>5.309787370392734</v>
      </c>
      <c r="Q13" s="142">
        <v>35.982987003267894</v>
      </c>
      <c r="R13" s="146">
        <v>10.150682054529874</v>
      </c>
    </row>
    <row r="14" spans="2:18" ht="39" customHeight="1">
      <c r="B14" s="53" t="s">
        <v>216</v>
      </c>
      <c r="C14" s="796" t="s">
        <v>45</v>
      </c>
      <c r="D14" s="800"/>
      <c r="E14" s="142">
        <v>5.140273372379585</v>
      </c>
      <c r="F14" s="142">
        <v>3.93223782534112</v>
      </c>
      <c r="G14" s="142">
        <v>3.7920091108704055</v>
      </c>
      <c r="H14" s="142">
        <v>9.921635171711808</v>
      </c>
      <c r="I14" s="142">
        <v>3.3913347094449433</v>
      </c>
      <c r="J14" s="143">
        <v>1.5340156345633866</v>
      </c>
      <c r="K14" s="143">
        <v>3.46452370213124</v>
      </c>
      <c r="L14" s="142" t="e">
        <v>#DIV/0!</v>
      </c>
      <c r="M14" s="142">
        <v>1.6091512089493558</v>
      </c>
      <c r="N14" s="142">
        <v>1.7745924873222592</v>
      </c>
      <c r="O14" s="142">
        <v>5.977269368402435</v>
      </c>
      <c r="P14" s="142">
        <v>1.2797274774952334</v>
      </c>
      <c r="Q14" s="142">
        <v>3.966788900807411</v>
      </c>
      <c r="R14" s="146">
        <v>4.471556359328715</v>
      </c>
    </row>
    <row r="15" spans="2:18" ht="39" customHeight="1">
      <c r="B15" s="53" t="s">
        <v>212</v>
      </c>
      <c r="C15" s="796" t="s">
        <v>46</v>
      </c>
      <c r="D15" s="800"/>
      <c r="E15" s="142">
        <v>17.213778599455374</v>
      </c>
      <c r="F15" s="142">
        <v>11.542161281279716</v>
      </c>
      <c r="G15" s="142">
        <v>8.331049712701963</v>
      </c>
      <c r="H15" s="142">
        <v>28.814815137227058</v>
      </c>
      <c r="I15" s="142">
        <v>9.988852847870538</v>
      </c>
      <c r="J15" s="143">
        <v>25.6818492894202</v>
      </c>
      <c r="K15" s="143">
        <v>19.07039809538785</v>
      </c>
      <c r="L15" s="142" t="e">
        <v>#DIV/0!</v>
      </c>
      <c r="M15" s="142">
        <v>4.322887567676533</v>
      </c>
      <c r="N15" s="142">
        <v>8.18219058934992</v>
      </c>
      <c r="O15" s="142">
        <v>11.432305988898769</v>
      </c>
      <c r="P15" s="142">
        <v>6.589514847887969</v>
      </c>
      <c r="Q15" s="142">
        <v>39.9497759040753</v>
      </c>
      <c r="R15" s="146">
        <v>14.622238413858588</v>
      </c>
    </row>
    <row r="16" spans="2:18" ht="39" customHeight="1" thickBot="1">
      <c r="B16" s="229" t="s">
        <v>213</v>
      </c>
      <c r="C16" s="743" t="s">
        <v>7</v>
      </c>
      <c r="D16" s="744"/>
      <c r="E16" s="148">
        <v>56.90566165633771</v>
      </c>
      <c r="F16" s="148">
        <v>58.206806047493764</v>
      </c>
      <c r="G16" s="148">
        <v>52.41364856000451</v>
      </c>
      <c r="H16" s="148">
        <v>54.888583656614934</v>
      </c>
      <c r="I16" s="148">
        <v>68.27448403915761</v>
      </c>
      <c r="J16" s="149">
        <v>128.79455811827415</v>
      </c>
      <c r="K16" s="149">
        <v>60.63682020257194</v>
      </c>
      <c r="L16" s="148" t="e">
        <v>#DIV/0!</v>
      </c>
      <c r="M16" s="148">
        <v>75.47598021251983</v>
      </c>
      <c r="N16" s="148">
        <v>93.7355846515854</v>
      </c>
      <c r="O16" s="148">
        <v>59.02011401657674</v>
      </c>
      <c r="P16" s="148">
        <v>46.6817720643855</v>
      </c>
      <c r="Q16" s="148">
        <v>55.67881524351203</v>
      </c>
      <c r="R16" s="150">
        <v>57.281524090413946</v>
      </c>
    </row>
    <row r="17" ht="19.5" customHeight="1"/>
  </sheetData>
  <mergeCells count="12">
    <mergeCell ref="C14:D14"/>
    <mergeCell ref="C15:D15"/>
    <mergeCell ref="C16:D16"/>
    <mergeCell ref="C8:D8"/>
    <mergeCell ref="C9:D9"/>
    <mergeCell ref="C10:D10"/>
    <mergeCell ref="C11:D11"/>
    <mergeCell ref="B12:D12"/>
    <mergeCell ref="C5:D5"/>
    <mergeCell ref="C6:D6"/>
    <mergeCell ref="C13:D13"/>
    <mergeCell ref="C7:D7"/>
  </mergeCells>
  <printOptions/>
  <pageMargins left="0.78" right="0.7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Normal="75" zoomScaleSheetLayoutView="100" workbookViewId="0" topLeftCell="A1">
      <pane xSplit="6" ySplit="5" topLeftCell="G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J16" sqref="J16"/>
    </sheetView>
  </sheetViews>
  <sheetFormatPr defaultColWidth="8.796875" defaultRowHeight="16.5" customHeight="1"/>
  <cols>
    <col min="1" max="1" width="2.3984375" style="30" customWidth="1"/>
    <col min="2" max="2" width="3.8984375" style="230" customWidth="1"/>
    <col min="3" max="3" width="3.8984375" style="30" customWidth="1"/>
    <col min="4" max="4" width="2.19921875" style="30" customWidth="1"/>
    <col min="5" max="5" width="9" style="30" customWidth="1"/>
    <col min="6" max="6" width="13.5" style="30" customWidth="1"/>
    <col min="7" max="10" width="8.59765625" style="30" customWidth="1"/>
    <col min="11" max="11" width="8.09765625" style="30" customWidth="1"/>
    <col min="12" max="13" width="8.59765625" style="30" customWidth="1"/>
    <col min="14" max="17" width="9.09765625" style="30" customWidth="1"/>
    <col min="18" max="18" width="8.5" style="30" customWidth="1"/>
    <col min="19" max="22" width="9.59765625" style="30" customWidth="1"/>
    <col min="23" max="23" width="8.5" style="30" customWidth="1"/>
    <col min="24" max="24" width="3.8984375" style="230" customWidth="1"/>
    <col min="25" max="25" width="3.8984375" style="30" customWidth="1"/>
    <col min="26" max="26" width="2.19921875" style="30" customWidth="1"/>
    <col min="27" max="27" width="8.8984375" style="30" customWidth="1"/>
    <col min="28" max="28" width="13.09765625" style="30" customWidth="1"/>
    <col min="29" max="34" width="8.59765625" style="30" customWidth="1"/>
    <col min="35" max="35" width="8.19921875" style="30" customWidth="1"/>
    <col min="36" max="40" width="8.69921875" style="30" customWidth="1"/>
    <col min="41" max="42" width="8.69921875" style="30" hidden="1" customWidth="1"/>
    <col min="43" max="43" width="8.8984375" style="30" hidden="1" customWidth="1"/>
    <col min="44" max="44" width="3.09765625" style="30" customWidth="1"/>
    <col min="45" max="16384" width="9" style="30" customWidth="1"/>
  </cols>
  <sheetData>
    <row r="1" spans="1:25" ht="16.5" customHeight="1">
      <c r="A1" s="291"/>
      <c r="C1" s="272" t="s">
        <v>538</v>
      </c>
      <c r="Y1" s="272" t="s">
        <v>538</v>
      </c>
    </row>
    <row r="2" ht="16.5" customHeight="1" thickBot="1"/>
    <row r="3" spans="1:43" ht="16.5" customHeight="1">
      <c r="A3" s="341"/>
      <c r="B3" s="231"/>
      <c r="C3" s="232"/>
      <c r="D3" s="232"/>
      <c r="E3" s="232"/>
      <c r="F3" s="250" t="s">
        <v>539</v>
      </c>
      <c r="G3" s="233" t="s">
        <v>47</v>
      </c>
      <c r="H3" s="234"/>
      <c r="I3" s="235"/>
      <c r="J3" s="235"/>
      <c r="K3" s="236"/>
      <c r="L3" s="803" t="s">
        <v>540</v>
      </c>
      <c r="M3" s="804"/>
      <c r="N3" s="504"/>
      <c r="O3" s="504" t="s">
        <v>242</v>
      </c>
      <c r="P3" s="504"/>
      <c r="Q3" s="504"/>
      <c r="R3" s="505"/>
      <c r="S3" s="237" t="s">
        <v>48</v>
      </c>
      <c r="T3" s="235"/>
      <c r="U3" s="235"/>
      <c r="V3" s="235"/>
      <c r="W3" s="238"/>
      <c r="X3" s="231"/>
      <c r="Y3" s="232"/>
      <c r="Z3" s="232"/>
      <c r="AA3" s="232"/>
      <c r="AB3" s="250" t="s">
        <v>541</v>
      </c>
      <c r="AC3" s="237" t="s">
        <v>49</v>
      </c>
      <c r="AD3" s="235"/>
      <c r="AE3" s="235"/>
      <c r="AF3" s="235"/>
      <c r="AG3" s="235"/>
      <c r="AH3" s="235"/>
      <c r="AI3" s="236"/>
      <c r="AJ3" s="235" t="s">
        <v>307</v>
      </c>
      <c r="AK3" s="235"/>
      <c r="AL3" s="235"/>
      <c r="AM3" s="235"/>
      <c r="AN3" s="238"/>
      <c r="AO3" s="235" t="s">
        <v>50</v>
      </c>
      <c r="AP3" s="235"/>
      <c r="AQ3" s="238"/>
    </row>
    <row r="4" spans="2:43" ht="16.5" customHeight="1">
      <c r="B4" s="51"/>
      <c r="C4" s="67"/>
      <c r="D4" s="67"/>
      <c r="E4" s="67"/>
      <c r="F4" s="252" t="s">
        <v>542</v>
      </c>
      <c r="G4" s="239" t="s">
        <v>11</v>
      </c>
      <c r="H4" s="240"/>
      <c r="I4" s="241" t="s">
        <v>13</v>
      </c>
      <c r="J4" s="242"/>
      <c r="K4" s="606" t="s">
        <v>51</v>
      </c>
      <c r="L4" s="239" t="s">
        <v>12</v>
      </c>
      <c r="M4" s="333"/>
      <c r="N4" s="239" t="s">
        <v>14</v>
      </c>
      <c r="O4" s="333"/>
      <c r="P4" s="239" t="s">
        <v>306</v>
      </c>
      <c r="Q4" s="240"/>
      <c r="R4" s="244" t="s">
        <v>51</v>
      </c>
      <c r="S4" s="239" t="s">
        <v>15</v>
      </c>
      <c r="T4" s="240"/>
      <c r="U4" s="239" t="s">
        <v>277</v>
      </c>
      <c r="V4" s="240"/>
      <c r="W4" s="607" t="s">
        <v>51</v>
      </c>
      <c r="X4" s="334"/>
      <c r="Y4" s="335"/>
      <c r="Z4" s="335"/>
      <c r="AA4" s="335"/>
      <c r="AB4" s="336" t="s">
        <v>543</v>
      </c>
      <c r="AC4" s="566" t="s">
        <v>315</v>
      </c>
      <c r="AD4" s="333"/>
      <c r="AE4" s="566" t="s">
        <v>316</v>
      </c>
      <c r="AF4" s="240"/>
      <c r="AG4" s="239" t="s">
        <v>232</v>
      </c>
      <c r="AH4" s="240"/>
      <c r="AI4" s="337" t="s">
        <v>51</v>
      </c>
      <c r="AJ4" s="557" t="s">
        <v>279</v>
      </c>
      <c r="AK4" s="240"/>
      <c r="AL4" s="557" t="s">
        <v>275</v>
      </c>
      <c r="AM4" s="240"/>
      <c r="AN4" s="331" t="s">
        <v>51</v>
      </c>
      <c r="AO4" s="240" t="s">
        <v>276</v>
      </c>
      <c r="AP4" s="240"/>
      <c r="AQ4" s="331" t="s">
        <v>51</v>
      </c>
    </row>
    <row r="5" spans="2:43" ht="16.5" customHeight="1">
      <c r="B5" s="249" t="s">
        <v>544</v>
      </c>
      <c r="C5" s="243"/>
      <c r="D5" s="243"/>
      <c r="E5" s="243"/>
      <c r="F5" s="251" t="s">
        <v>545</v>
      </c>
      <c r="G5" s="290">
        <v>18</v>
      </c>
      <c r="H5" s="290">
        <v>19</v>
      </c>
      <c r="I5" s="290">
        <v>18</v>
      </c>
      <c r="J5" s="290">
        <v>19</v>
      </c>
      <c r="K5" s="608" t="s">
        <v>546</v>
      </c>
      <c r="L5" s="290">
        <v>18</v>
      </c>
      <c r="M5" s="548">
        <v>19</v>
      </c>
      <c r="N5" s="290">
        <v>18</v>
      </c>
      <c r="O5" s="290">
        <v>19</v>
      </c>
      <c r="P5" s="290">
        <v>18</v>
      </c>
      <c r="Q5" s="290">
        <v>19</v>
      </c>
      <c r="R5" s="609" t="s">
        <v>546</v>
      </c>
      <c r="S5" s="290">
        <v>18</v>
      </c>
      <c r="T5" s="290">
        <v>19</v>
      </c>
      <c r="U5" s="290">
        <v>18</v>
      </c>
      <c r="V5" s="290">
        <v>19</v>
      </c>
      <c r="W5" s="610" t="s">
        <v>546</v>
      </c>
      <c r="X5" s="338" t="s">
        <v>544</v>
      </c>
      <c r="Y5" s="339"/>
      <c r="Z5" s="339"/>
      <c r="AA5" s="339"/>
      <c r="AB5" s="340" t="s">
        <v>545</v>
      </c>
      <c r="AC5" s="290">
        <v>18</v>
      </c>
      <c r="AD5" s="290">
        <v>19</v>
      </c>
      <c r="AE5" s="290">
        <v>18</v>
      </c>
      <c r="AF5" s="290">
        <v>19</v>
      </c>
      <c r="AG5" s="290">
        <v>18</v>
      </c>
      <c r="AH5" s="290">
        <v>19</v>
      </c>
      <c r="AI5" s="611" t="s">
        <v>546</v>
      </c>
      <c r="AJ5" s="290">
        <v>18</v>
      </c>
      <c r="AK5" s="290">
        <v>19</v>
      </c>
      <c r="AL5" s="290">
        <v>18</v>
      </c>
      <c r="AM5" s="290">
        <v>19</v>
      </c>
      <c r="AN5" s="610" t="s">
        <v>546</v>
      </c>
      <c r="AO5" s="653">
        <v>18</v>
      </c>
      <c r="AP5" s="290">
        <v>19</v>
      </c>
      <c r="AQ5" s="610" t="s">
        <v>546</v>
      </c>
    </row>
    <row r="6" spans="2:43" s="342" customFormat="1" ht="18.75" customHeight="1">
      <c r="B6" s="334"/>
      <c r="C6" s="810" t="s">
        <v>547</v>
      </c>
      <c r="D6" s="811"/>
      <c r="E6" s="811"/>
      <c r="F6" s="812"/>
      <c r="G6" s="329">
        <v>47</v>
      </c>
      <c r="H6" s="329">
        <v>46.99767517772776</v>
      </c>
      <c r="I6" s="329">
        <v>45.1</v>
      </c>
      <c r="J6" s="329">
        <v>44.86994311689057</v>
      </c>
      <c r="K6" s="329">
        <v>43.6</v>
      </c>
      <c r="L6" s="301">
        <v>45.4</v>
      </c>
      <c r="M6" s="301">
        <v>46.14595514045284</v>
      </c>
      <c r="N6" s="301">
        <v>47.3</v>
      </c>
      <c r="O6" s="301">
        <v>41.24127480064596</v>
      </c>
      <c r="P6" s="329">
        <v>46.5</v>
      </c>
      <c r="Q6" s="329">
        <v>47.72146257370659</v>
      </c>
      <c r="R6" s="329">
        <v>48.2</v>
      </c>
      <c r="S6" s="329">
        <v>54.7</v>
      </c>
      <c r="T6" s="329">
        <v>56.32138933366837</v>
      </c>
      <c r="U6" s="329">
        <v>45.5</v>
      </c>
      <c r="V6" s="329">
        <v>44.0378044333166</v>
      </c>
      <c r="W6" s="470">
        <v>44</v>
      </c>
      <c r="X6" s="334"/>
      <c r="Y6" s="810" t="s">
        <v>547</v>
      </c>
      <c r="Z6" s="811"/>
      <c r="AA6" s="811"/>
      <c r="AB6" s="812"/>
      <c r="AC6" s="301">
        <v>50.6</v>
      </c>
      <c r="AD6" s="301">
        <v>59.23498275421296</v>
      </c>
      <c r="AE6" s="329">
        <v>62.4</v>
      </c>
      <c r="AF6" s="329">
        <v>64.93009863720752</v>
      </c>
      <c r="AG6" s="329">
        <v>41.4</v>
      </c>
      <c r="AH6" s="329">
        <v>41.81507900296784</v>
      </c>
      <c r="AI6" s="301">
        <v>39.3</v>
      </c>
      <c r="AJ6" s="329">
        <v>67.5</v>
      </c>
      <c r="AK6" s="329">
        <v>66.7534463119543</v>
      </c>
      <c r="AL6" s="329">
        <v>47.7</v>
      </c>
      <c r="AM6" s="329">
        <v>51.008442559037576</v>
      </c>
      <c r="AN6" s="470">
        <v>51.1</v>
      </c>
      <c r="AO6" s="649">
        <v>43.1</v>
      </c>
      <c r="AP6" s="329">
        <v>0</v>
      </c>
      <c r="AQ6" s="470">
        <v>44.8</v>
      </c>
    </row>
    <row r="7" spans="2:43" s="342" customFormat="1" ht="18.75" customHeight="1">
      <c r="B7" s="334" t="s">
        <v>52</v>
      </c>
      <c r="C7" s="335"/>
      <c r="D7" s="807" t="s">
        <v>548</v>
      </c>
      <c r="E7" s="808"/>
      <c r="F7" s="809"/>
      <c r="G7" s="329">
        <v>21.4</v>
      </c>
      <c r="H7" s="329">
        <v>20.931992858556995</v>
      </c>
      <c r="I7" s="329">
        <v>17.8</v>
      </c>
      <c r="J7" s="329">
        <v>17.09287776832474</v>
      </c>
      <c r="K7" s="329">
        <v>19.4</v>
      </c>
      <c r="L7" s="301">
        <v>18.5</v>
      </c>
      <c r="M7" s="301">
        <v>18.41188059584767</v>
      </c>
      <c r="N7" s="301">
        <v>20.8</v>
      </c>
      <c r="O7" s="301">
        <v>16.71405415956415</v>
      </c>
      <c r="P7" s="329">
        <v>19.2</v>
      </c>
      <c r="Q7" s="329">
        <v>19.782553333202735</v>
      </c>
      <c r="R7" s="329">
        <v>21.5</v>
      </c>
      <c r="S7" s="329">
        <v>26</v>
      </c>
      <c r="T7" s="329">
        <v>26.501932674495382</v>
      </c>
      <c r="U7" s="329">
        <v>21.2</v>
      </c>
      <c r="V7" s="329">
        <v>20.622758358300295</v>
      </c>
      <c r="W7" s="470">
        <v>18.8</v>
      </c>
      <c r="X7" s="334" t="s">
        <v>52</v>
      </c>
      <c r="Y7" s="335"/>
      <c r="Z7" s="807" t="s">
        <v>548</v>
      </c>
      <c r="AA7" s="808"/>
      <c r="AB7" s="809"/>
      <c r="AC7" s="301">
        <v>23.6</v>
      </c>
      <c r="AD7" s="301">
        <v>25.468889480279454</v>
      </c>
      <c r="AE7" s="329">
        <v>24.7</v>
      </c>
      <c r="AF7" s="329">
        <v>25.22487387092371</v>
      </c>
      <c r="AG7" s="329">
        <v>19.2</v>
      </c>
      <c r="AH7" s="329">
        <v>19.23279292236055</v>
      </c>
      <c r="AI7" s="301">
        <v>17.7</v>
      </c>
      <c r="AJ7" s="329">
        <v>26.8</v>
      </c>
      <c r="AK7" s="329">
        <v>24.866852361722547</v>
      </c>
      <c r="AL7" s="329">
        <v>21.3</v>
      </c>
      <c r="AM7" s="329">
        <v>21.793080721817912</v>
      </c>
      <c r="AN7" s="470">
        <v>22.4</v>
      </c>
      <c r="AO7" s="649">
        <v>19.2</v>
      </c>
      <c r="AP7" s="329">
        <v>0</v>
      </c>
      <c r="AQ7" s="470">
        <v>21</v>
      </c>
    </row>
    <row r="8" spans="2:43" s="342" customFormat="1" ht="18.75" customHeight="1">
      <c r="B8" s="334"/>
      <c r="C8" s="335"/>
      <c r="D8" s="807" t="s">
        <v>549</v>
      </c>
      <c r="E8" s="808"/>
      <c r="F8" s="809"/>
      <c r="G8" s="329">
        <v>16.3</v>
      </c>
      <c r="H8" s="329">
        <v>15.956439146481518</v>
      </c>
      <c r="I8" s="329">
        <v>14.3</v>
      </c>
      <c r="J8" s="329">
        <v>13.595548440119959</v>
      </c>
      <c r="K8" s="329">
        <v>15.1</v>
      </c>
      <c r="L8" s="301">
        <v>14.5</v>
      </c>
      <c r="M8" s="301">
        <v>14.742608166802071</v>
      </c>
      <c r="N8" s="301">
        <v>15.9</v>
      </c>
      <c r="O8" s="301">
        <v>13.700091878382661</v>
      </c>
      <c r="P8" s="329">
        <v>15</v>
      </c>
      <c r="Q8" s="329">
        <v>14.894166160597097</v>
      </c>
      <c r="R8" s="329">
        <v>15.7</v>
      </c>
      <c r="S8" s="329">
        <v>16.9</v>
      </c>
      <c r="T8" s="329">
        <v>16.69511324724066</v>
      </c>
      <c r="U8" s="329">
        <v>14.2</v>
      </c>
      <c r="V8" s="329">
        <v>13.601065958482994</v>
      </c>
      <c r="W8" s="470">
        <v>14.1</v>
      </c>
      <c r="X8" s="334"/>
      <c r="Y8" s="335"/>
      <c r="Z8" s="807" t="s">
        <v>549</v>
      </c>
      <c r="AA8" s="808"/>
      <c r="AB8" s="809"/>
      <c r="AC8" s="301">
        <v>18.3</v>
      </c>
      <c r="AD8" s="301">
        <v>15.22611259424414</v>
      </c>
      <c r="AE8" s="329">
        <v>20</v>
      </c>
      <c r="AF8" s="329">
        <v>20.486737535192752</v>
      </c>
      <c r="AG8" s="329">
        <v>15.1</v>
      </c>
      <c r="AH8" s="329">
        <v>15.09508938253542</v>
      </c>
      <c r="AI8" s="301">
        <v>12.4</v>
      </c>
      <c r="AJ8" s="329">
        <v>15.5</v>
      </c>
      <c r="AK8" s="329">
        <v>15.05736156861905</v>
      </c>
      <c r="AL8" s="329">
        <v>15.9</v>
      </c>
      <c r="AM8" s="329">
        <v>16.31145106193376</v>
      </c>
      <c r="AN8" s="470">
        <v>15.3</v>
      </c>
      <c r="AO8" s="649">
        <v>17.6</v>
      </c>
      <c r="AP8" s="329">
        <v>0</v>
      </c>
      <c r="AQ8" s="470">
        <v>14.7</v>
      </c>
    </row>
    <row r="9" spans="2:43" s="342" customFormat="1" ht="18.75" customHeight="1">
      <c r="B9" s="334" t="s">
        <v>53</v>
      </c>
      <c r="C9" s="807" t="s">
        <v>550</v>
      </c>
      <c r="D9" s="808"/>
      <c r="E9" s="808"/>
      <c r="F9" s="809"/>
      <c r="G9" s="329">
        <v>4.7</v>
      </c>
      <c r="H9" s="329">
        <v>4.330582729170385</v>
      </c>
      <c r="I9" s="329">
        <v>3.4</v>
      </c>
      <c r="J9" s="329">
        <v>3.246239057536643</v>
      </c>
      <c r="K9" s="329">
        <v>2.2</v>
      </c>
      <c r="L9" s="301">
        <v>3.1</v>
      </c>
      <c r="M9" s="301">
        <v>3.175606503257411</v>
      </c>
      <c r="N9" s="301">
        <v>5.5</v>
      </c>
      <c r="O9" s="301">
        <v>7.477076422949282</v>
      </c>
      <c r="P9" s="329">
        <v>4.7</v>
      </c>
      <c r="Q9" s="329">
        <v>4.83299704194174</v>
      </c>
      <c r="R9" s="329">
        <v>1.8</v>
      </c>
      <c r="S9" s="329">
        <v>2.8</v>
      </c>
      <c r="T9" s="329">
        <v>2.797599794703456</v>
      </c>
      <c r="U9" s="329">
        <v>3.2</v>
      </c>
      <c r="V9" s="329">
        <v>3.175218569828074</v>
      </c>
      <c r="W9" s="470">
        <v>2.5</v>
      </c>
      <c r="X9" s="334" t="s">
        <v>53</v>
      </c>
      <c r="Y9" s="807" t="s">
        <v>550</v>
      </c>
      <c r="Z9" s="808"/>
      <c r="AA9" s="808"/>
      <c r="AB9" s="809"/>
      <c r="AC9" s="301">
        <v>1.3</v>
      </c>
      <c r="AD9" s="301">
        <v>1.2716672464156844</v>
      </c>
      <c r="AE9" s="329">
        <v>1.2</v>
      </c>
      <c r="AF9" s="329">
        <v>1.2292499766334244</v>
      </c>
      <c r="AG9" s="329">
        <v>1.2</v>
      </c>
      <c r="AH9" s="329">
        <v>1.1463126442570781</v>
      </c>
      <c r="AI9" s="301">
        <v>2.6</v>
      </c>
      <c r="AJ9" s="329">
        <v>0.9</v>
      </c>
      <c r="AK9" s="329">
        <v>1.0302461641835194</v>
      </c>
      <c r="AL9" s="329">
        <v>3.1</v>
      </c>
      <c r="AM9" s="329">
        <v>2.9144001559483144</v>
      </c>
      <c r="AN9" s="470">
        <v>2.4</v>
      </c>
      <c r="AO9" s="649">
        <v>1.3</v>
      </c>
      <c r="AP9" s="329">
        <v>0</v>
      </c>
      <c r="AQ9" s="470">
        <v>1.8</v>
      </c>
    </row>
    <row r="10" spans="2:43" s="342" customFormat="1" ht="18.75" customHeight="1">
      <c r="B10" s="334"/>
      <c r="C10" s="335"/>
      <c r="D10" s="805" t="s">
        <v>54</v>
      </c>
      <c r="E10" s="805"/>
      <c r="F10" s="806"/>
      <c r="G10" s="329">
        <v>4.7</v>
      </c>
      <c r="H10" s="329">
        <v>4.24528757329568</v>
      </c>
      <c r="I10" s="329">
        <v>3.4</v>
      </c>
      <c r="J10" s="329">
        <v>3.246239057536643</v>
      </c>
      <c r="K10" s="329">
        <v>2.2</v>
      </c>
      <c r="L10" s="301">
        <v>3.1</v>
      </c>
      <c r="M10" s="301">
        <v>3.117451078516895</v>
      </c>
      <c r="N10" s="301">
        <v>5.5</v>
      </c>
      <c r="O10" s="301">
        <v>7.454753891049039</v>
      </c>
      <c r="P10" s="329">
        <v>4.7</v>
      </c>
      <c r="Q10" s="329">
        <v>4.83299704194174</v>
      </c>
      <c r="R10" s="329">
        <v>1.8</v>
      </c>
      <c r="S10" s="329">
        <v>2.8</v>
      </c>
      <c r="T10" s="329">
        <v>2.797599794703456</v>
      </c>
      <c r="U10" s="329">
        <v>3.2</v>
      </c>
      <c r="V10" s="329">
        <v>3.1374351820886353</v>
      </c>
      <c r="W10" s="470">
        <v>2.5</v>
      </c>
      <c r="X10" s="334"/>
      <c r="Y10" s="335"/>
      <c r="Z10" s="805" t="s">
        <v>54</v>
      </c>
      <c r="AA10" s="805"/>
      <c r="AB10" s="806"/>
      <c r="AC10" s="301">
        <v>1.3</v>
      </c>
      <c r="AD10" s="301">
        <v>1.2628924307130074</v>
      </c>
      <c r="AE10" s="329">
        <v>1.2</v>
      </c>
      <c r="AF10" s="329">
        <v>1.2292499766334244</v>
      </c>
      <c r="AG10" s="329">
        <v>1.2</v>
      </c>
      <c r="AH10" s="329">
        <v>1.1463126442570781</v>
      </c>
      <c r="AI10" s="301">
        <v>2.6</v>
      </c>
      <c r="AJ10" s="329">
        <v>0.9</v>
      </c>
      <c r="AK10" s="329">
        <v>0.7950710946147987</v>
      </c>
      <c r="AL10" s="329">
        <v>3.1</v>
      </c>
      <c r="AM10" s="329">
        <v>2.9144001559483144</v>
      </c>
      <c r="AN10" s="470">
        <v>2.3</v>
      </c>
      <c r="AO10" s="649">
        <v>1.3</v>
      </c>
      <c r="AP10" s="329">
        <v>0</v>
      </c>
      <c r="AQ10" s="470">
        <v>1.8</v>
      </c>
    </row>
    <row r="11" spans="2:43" s="471" customFormat="1" ht="18.75" customHeight="1">
      <c r="B11" s="334" t="s">
        <v>55</v>
      </c>
      <c r="C11" s="472"/>
      <c r="D11" s="805" t="s">
        <v>56</v>
      </c>
      <c r="E11" s="808"/>
      <c r="F11" s="809"/>
      <c r="G11" s="314">
        <v>0.1</v>
      </c>
      <c r="H11" s="314">
        <v>0.08529515587470549</v>
      </c>
      <c r="I11" s="314" t="s">
        <v>3</v>
      </c>
      <c r="J11" s="314" t="s">
        <v>3</v>
      </c>
      <c r="K11" s="314">
        <v>0</v>
      </c>
      <c r="L11" s="314" t="s">
        <v>3</v>
      </c>
      <c r="M11" s="303" t="s">
        <v>551</v>
      </c>
      <c r="N11" s="303">
        <v>0</v>
      </c>
      <c r="O11" s="303">
        <v>0.022322531900242915</v>
      </c>
      <c r="P11" s="314" t="s">
        <v>3</v>
      </c>
      <c r="Q11" s="314" t="s">
        <v>3</v>
      </c>
      <c r="R11" s="314">
        <v>0</v>
      </c>
      <c r="S11" s="314" t="s">
        <v>3</v>
      </c>
      <c r="T11" s="314" t="s">
        <v>3</v>
      </c>
      <c r="U11" s="314" t="s">
        <v>3</v>
      </c>
      <c r="V11" s="314">
        <v>0.0377833877394389</v>
      </c>
      <c r="W11" s="473" t="s">
        <v>551</v>
      </c>
      <c r="X11" s="334" t="s">
        <v>55</v>
      </c>
      <c r="Y11" s="472"/>
      <c r="Z11" s="805" t="s">
        <v>56</v>
      </c>
      <c r="AA11" s="808"/>
      <c r="AB11" s="809"/>
      <c r="AC11" s="303" t="s">
        <v>3</v>
      </c>
      <c r="AD11" s="303" t="s">
        <v>551</v>
      </c>
      <c r="AE11" s="314" t="s">
        <v>3</v>
      </c>
      <c r="AF11" s="314" t="s">
        <v>3</v>
      </c>
      <c r="AG11" s="314" t="s">
        <v>3</v>
      </c>
      <c r="AH11" s="314" t="s">
        <v>551</v>
      </c>
      <c r="AI11" s="303">
        <v>0</v>
      </c>
      <c r="AJ11" s="314" t="s">
        <v>551</v>
      </c>
      <c r="AK11" s="314" t="s">
        <v>551</v>
      </c>
      <c r="AL11" s="314" t="s">
        <v>3</v>
      </c>
      <c r="AM11" s="314" t="s">
        <v>3</v>
      </c>
      <c r="AN11" s="473">
        <v>0</v>
      </c>
      <c r="AO11" s="651" t="str">
        <f>IF(AO9-AO10=0,"-",AO9-AO10)</f>
        <v>-</v>
      </c>
      <c r="AP11" s="314">
        <v>0</v>
      </c>
      <c r="AQ11" s="473" t="s">
        <v>551</v>
      </c>
    </row>
    <row r="12" spans="2:43" s="342" customFormat="1" ht="18.75" customHeight="1">
      <c r="B12" s="334"/>
      <c r="C12" s="807" t="s">
        <v>552</v>
      </c>
      <c r="D12" s="808"/>
      <c r="E12" s="808"/>
      <c r="F12" s="809"/>
      <c r="G12" s="329">
        <v>5.9</v>
      </c>
      <c r="H12" s="329">
        <v>5.56757951410373</v>
      </c>
      <c r="I12" s="329">
        <v>6.4</v>
      </c>
      <c r="J12" s="329">
        <v>6.442730498656947</v>
      </c>
      <c r="K12" s="329">
        <v>5.5</v>
      </c>
      <c r="L12" s="301">
        <v>9.4</v>
      </c>
      <c r="M12" s="301">
        <v>8.777933219435226</v>
      </c>
      <c r="N12" s="301">
        <v>2.5</v>
      </c>
      <c r="O12" s="301">
        <v>10.12436612278738</v>
      </c>
      <c r="P12" s="314">
        <v>5.1</v>
      </c>
      <c r="Q12" s="314">
        <v>5.752541775226752</v>
      </c>
      <c r="R12" s="329">
        <v>5.8</v>
      </c>
      <c r="S12" s="329">
        <v>4.3</v>
      </c>
      <c r="T12" s="329">
        <v>4.994479982250403</v>
      </c>
      <c r="U12" s="314">
        <v>3.4</v>
      </c>
      <c r="V12" s="314">
        <v>4.763107366313726</v>
      </c>
      <c r="W12" s="470">
        <v>5</v>
      </c>
      <c r="X12" s="334"/>
      <c r="Y12" s="807" t="s">
        <v>552</v>
      </c>
      <c r="Z12" s="808"/>
      <c r="AA12" s="808"/>
      <c r="AB12" s="809"/>
      <c r="AC12" s="301">
        <v>3</v>
      </c>
      <c r="AD12" s="301">
        <v>2.656306970818368</v>
      </c>
      <c r="AE12" s="329">
        <v>5.1</v>
      </c>
      <c r="AF12" s="329">
        <v>5.050744132972289</v>
      </c>
      <c r="AG12" s="329">
        <v>3.6</v>
      </c>
      <c r="AH12" s="329">
        <v>3.2609460631133245</v>
      </c>
      <c r="AI12" s="301">
        <v>5.9</v>
      </c>
      <c r="AJ12" s="329">
        <v>5.3</v>
      </c>
      <c r="AK12" s="329">
        <v>5.358029615729023</v>
      </c>
      <c r="AL12" s="329">
        <v>7.4</v>
      </c>
      <c r="AM12" s="329">
        <v>5.724950802019902</v>
      </c>
      <c r="AN12" s="470">
        <v>5.3</v>
      </c>
      <c r="AO12" s="649">
        <v>3.8</v>
      </c>
      <c r="AP12" s="329">
        <v>0</v>
      </c>
      <c r="AQ12" s="470">
        <v>4.1</v>
      </c>
    </row>
    <row r="13" spans="2:43" s="342" customFormat="1" ht="18.75" customHeight="1">
      <c r="B13" s="334" t="s">
        <v>57</v>
      </c>
      <c r="C13" s="807" t="s">
        <v>553</v>
      </c>
      <c r="D13" s="808"/>
      <c r="E13" s="808"/>
      <c r="F13" s="809"/>
      <c r="G13" s="329">
        <v>20.8</v>
      </c>
      <c r="H13" s="329">
        <v>20.450357360040073</v>
      </c>
      <c r="I13" s="329">
        <v>30.2</v>
      </c>
      <c r="J13" s="329">
        <v>29.9492450842189</v>
      </c>
      <c r="K13" s="329">
        <v>26.3</v>
      </c>
      <c r="L13" s="329">
        <v>20.7</v>
      </c>
      <c r="M13" s="301">
        <v>21.46004851277277</v>
      </c>
      <c r="N13" s="301">
        <v>24.9</v>
      </c>
      <c r="O13" s="301">
        <v>19.813232636195714</v>
      </c>
      <c r="P13" s="329">
        <v>31.2</v>
      </c>
      <c r="Q13" s="329">
        <v>29.73215859893823</v>
      </c>
      <c r="R13" s="329">
        <v>23.8</v>
      </c>
      <c r="S13" s="329">
        <v>16.9</v>
      </c>
      <c r="T13" s="329">
        <v>15.491836254621177</v>
      </c>
      <c r="U13" s="329">
        <v>26.5</v>
      </c>
      <c r="V13" s="329">
        <v>25.869453627221667</v>
      </c>
      <c r="W13" s="470">
        <v>18.1</v>
      </c>
      <c r="X13" s="334" t="s">
        <v>57</v>
      </c>
      <c r="Y13" s="807" t="s">
        <v>553</v>
      </c>
      <c r="Z13" s="808"/>
      <c r="AA13" s="808"/>
      <c r="AB13" s="809"/>
      <c r="AC13" s="301">
        <v>20.5</v>
      </c>
      <c r="AD13" s="301">
        <v>19.10764577195328</v>
      </c>
      <c r="AE13" s="329">
        <v>15.5</v>
      </c>
      <c r="AF13" s="329">
        <v>14.195984714561313</v>
      </c>
      <c r="AG13" s="329">
        <v>32.6</v>
      </c>
      <c r="AH13" s="329">
        <v>32.40579513089123</v>
      </c>
      <c r="AI13" s="301">
        <v>15.7</v>
      </c>
      <c r="AJ13" s="329">
        <v>14.3</v>
      </c>
      <c r="AK13" s="329">
        <v>12.850838505534043</v>
      </c>
      <c r="AL13" s="329">
        <v>28.3</v>
      </c>
      <c r="AM13" s="329">
        <v>28.140896517154317</v>
      </c>
      <c r="AN13" s="470">
        <v>18.1</v>
      </c>
      <c r="AO13" s="649">
        <v>25.6</v>
      </c>
      <c r="AP13" s="329">
        <v>0</v>
      </c>
      <c r="AQ13" s="470">
        <v>18.5</v>
      </c>
    </row>
    <row r="14" spans="2:43" s="342" customFormat="1" ht="18.75" customHeight="1">
      <c r="B14" s="334"/>
      <c r="C14" s="335"/>
      <c r="D14" s="807" t="s">
        <v>554</v>
      </c>
      <c r="E14" s="808"/>
      <c r="F14" s="809"/>
      <c r="G14" s="329">
        <v>7.6</v>
      </c>
      <c r="H14" s="329">
        <v>7.471710380913869</v>
      </c>
      <c r="I14" s="329">
        <v>20.1</v>
      </c>
      <c r="J14" s="329">
        <v>20.207003536019315</v>
      </c>
      <c r="K14" s="329">
        <v>14.5</v>
      </c>
      <c r="L14" s="301">
        <v>9.9</v>
      </c>
      <c r="M14" s="301">
        <v>10.949412268298678</v>
      </c>
      <c r="N14" s="301">
        <v>10.6</v>
      </c>
      <c r="O14" s="301">
        <v>7.125316675809655</v>
      </c>
      <c r="P14" s="329">
        <v>25.7</v>
      </c>
      <c r="Q14" s="329">
        <v>24.698219288107037</v>
      </c>
      <c r="R14" s="329">
        <v>12.9</v>
      </c>
      <c r="S14" s="329">
        <v>8.5</v>
      </c>
      <c r="T14" s="329">
        <v>7.5377646734902815</v>
      </c>
      <c r="U14" s="329">
        <v>19.8</v>
      </c>
      <c r="V14" s="329">
        <v>18.7864988676493</v>
      </c>
      <c r="W14" s="470">
        <v>9.5</v>
      </c>
      <c r="X14" s="334"/>
      <c r="Y14" s="335"/>
      <c r="Z14" s="807" t="s">
        <v>554</v>
      </c>
      <c r="AA14" s="808"/>
      <c r="AB14" s="809"/>
      <c r="AC14" s="301">
        <v>10.2</v>
      </c>
      <c r="AD14" s="301">
        <v>9.707251193374935</v>
      </c>
      <c r="AE14" s="329">
        <v>7.9</v>
      </c>
      <c r="AF14" s="329">
        <v>7.582874014821471</v>
      </c>
      <c r="AG14" s="329">
        <v>22.4</v>
      </c>
      <c r="AH14" s="329">
        <v>22.180496754230703</v>
      </c>
      <c r="AI14" s="301">
        <v>9.5</v>
      </c>
      <c r="AJ14" s="329">
        <v>12.3</v>
      </c>
      <c r="AK14" s="329">
        <v>11.28157697131453</v>
      </c>
      <c r="AL14" s="329">
        <v>24.2</v>
      </c>
      <c r="AM14" s="329">
        <v>25.435587776622608</v>
      </c>
      <c r="AN14" s="470">
        <v>13</v>
      </c>
      <c r="AO14" s="649">
        <v>23.7</v>
      </c>
      <c r="AP14" s="329">
        <v>0</v>
      </c>
      <c r="AQ14" s="470">
        <v>14.7</v>
      </c>
    </row>
    <row r="15" spans="2:43" s="342" customFormat="1" ht="18.75" customHeight="1">
      <c r="B15" s="334" t="s">
        <v>58</v>
      </c>
      <c r="C15" s="335"/>
      <c r="D15" s="335"/>
      <c r="E15" s="807" t="s">
        <v>555</v>
      </c>
      <c r="F15" s="809"/>
      <c r="G15" s="329">
        <v>2.1</v>
      </c>
      <c r="H15" s="329">
        <v>2.188388998705381</v>
      </c>
      <c r="I15" s="329">
        <v>12.3</v>
      </c>
      <c r="J15" s="329">
        <v>12.345747028134754</v>
      </c>
      <c r="K15" s="329">
        <v>5.3</v>
      </c>
      <c r="L15" s="301">
        <v>2.3</v>
      </c>
      <c r="M15" s="301">
        <v>3.1785392339041962</v>
      </c>
      <c r="N15" s="301">
        <v>3.6</v>
      </c>
      <c r="O15" s="301">
        <v>0.9786313849192189</v>
      </c>
      <c r="P15" s="329">
        <v>19.1</v>
      </c>
      <c r="Q15" s="329">
        <v>19.388112915548415</v>
      </c>
      <c r="R15" s="329">
        <v>4.7</v>
      </c>
      <c r="S15" s="329">
        <v>1.3</v>
      </c>
      <c r="T15" s="329">
        <v>1.3857516713758344</v>
      </c>
      <c r="U15" s="329">
        <v>15.2</v>
      </c>
      <c r="V15" s="329">
        <v>14.544368187110965</v>
      </c>
      <c r="W15" s="470">
        <v>2.7</v>
      </c>
      <c r="X15" s="334" t="s">
        <v>58</v>
      </c>
      <c r="Y15" s="335"/>
      <c r="Z15" s="335"/>
      <c r="AA15" s="807" t="s">
        <v>555</v>
      </c>
      <c r="AB15" s="809"/>
      <c r="AC15" s="301">
        <v>4.5</v>
      </c>
      <c r="AD15" s="301">
        <v>3.5041637155346193</v>
      </c>
      <c r="AE15" s="329">
        <v>3.3</v>
      </c>
      <c r="AF15" s="329">
        <v>2.164249206713167</v>
      </c>
      <c r="AG15" s="329">
        <v>14.1</v>
      </c>
      <c r="AH15" s="329">
        <v>14.90695972028789</v>
      </c>
      <c r="AI15" s="301">
        <v>4.4</v>
      </c>
      <c r="AJ15" s="329">
        <v>10.9</v>
      </c>
      <c r="AK15" s="329">
        <v>9.937317879863954</v>
      </c>
      <c r="AL15" s="329">
        <v>21.1</v>
      </c>
      <c r="AM15" s="329">
        <v>21.859335548789545</v>
      </c>
      <c r="AN15" s="470">
        <v>8.2</v>
      </c>
      <c r="AO15" s="649">
        <v>22.4</v>
      </c>
      <c r="AP15" s="329">
        <v>0</v>
      </c>
      <c r="AQ15" s="470">
        <v>11.1</v>
      </c>
    </row>
    <row r="16" spans="2:43" s="342" customFormat="1" ht="18.75" customHeight="1">
      <c r="B16" s="334"/>
      <c r="C16" s="335"/>
      <c r="D16" s="335"/>
      <c r="E16" s="807" t="s">
        <v>556</v>
      </c>
      <c r="F16" s="809"/>
      <c r="G16" s="329">
        <v>5.5</v>
      </c>
      <c r="H16" s="329">
        <v>5.283321382208488</v>
      </c>
      <c r="I16" s="329">
        <v>7.7</v>
      </c>
      <c r="J16" s="329">
        <v>7.861256507884559</v>
      </c>
      <c r="K16" s="329">
        <v>9.1</v>
      </c>
      <c r="L16" s="301">
        <v>7.6</v>
      </c>
      <c r="M16" s="301">
        <v>7.770873034394482</v>
      </c>
      <c r="N16" s="301">
        <v>7</v>
      </c>
      <c r="O16" s="301">
        <v>6.146685290890436</v>
      </c>
      <c r="P16" s="329">
        <v>6.6</v>
      </c>
      <c r="Q16" s="329">
        <v>5.310106372558622</v>
      </c>
      <c r="R16" s="329">
        <v>8.2</v>
      </c>
      <c r="S16" s="329">
        <v>7.2</v>
      </c>
      <c r="T16" s="329">
        <v>6.1520130021144475</v>
      </c>
      <c r="U16" s="329">
        <v>4.6</v>
      </c>
      <c r="V16" s="329">
        <v>4.242130680538333</v>
      </c>
      <c r="W16" s="470">
        <v>6.8</v>
      </c>
      <c r="X16" s="334"/>
      <c r="Y16" s="335"/>
      <c r="Z16" s="335"/>
      <c r="AA16" s="807" t="s">
        <v>556</v>
      </c>
      <c r="AB16" s="809"/>
      <c r="AC16" s="301">
        <v>5.7</v>
      </c>
      <c r="AD16" s="301">
        <v>6.203087477840316</v>
      </c>
      <c r="AE16" s="329">
        <v>4.6</v>
      </c>
      <c r="AF16" s="329">
        <v>5.418624808108303</v>
      </c>
      <c r="AG16" s="329">
        <v>8.3</v>
      </c>
      <c r="AH16" s="329">
        <v>7.273537033942813</v>
      </c>
      <c r="AI16" s="301">
        <v>5.1</v>
      </c>
      <c r="AJ16" s="329">
        <v>1.4</v>
      </c>
      <c r="AK16" s="329">
        <v>1.3442590914505763</v>
      </c>
      <c r="AL16" s="329">
        <v>3.2</v>
      </c>
      <c r="AM16" s="329">
        <v>3.5762522278330615</v>
      </c>
      <c r="AN16" s="470">
        <v>4.8</v>
      </c>
      <c r="AO16" s="649">
        <v>1.3</v>
      </c>
      <c r="AP16" s="329">
        <v>0</v>
      </c>
      <c r="AQ16" s="470">
        <v>3.6</v>
      </c>
    </row>
    <row r="17" spans="2:43" s="342" customFormat="1" ht="18.75" customHeight="1">
      <c r="B17" s="334" t="s">
        <v>59</v>
      </c>
      <c r="C17" s="335"/>
      <c r="D17" s="805" t="s">
        <v>60</v>
      </c>
      <c r="E17" s="805"/>
      <c r="F17" s="806"/>
      <c r="G17" s="329">
        <v>13.2</v>
      </c>
      <c r="H17" s="329">
        <v>12.978646979126204</v>
      </c>
      <c r="I17" s="329">
        <v>10.2</v>
      </c>
      <c r="J17" s="329">
        <v>9.742241548199587</v>
      </c>
      <c r="K17" s="329">
        <v>11.8</v>
      </c>
      <c r="L17" s="301">
        <v>10.8</v>
      </c>
      <c r="M17" s="301">
        <v>10.51063624447409</v>
      </c>
      <c r="N17" s="301">
        <v>14.3</v>
      </c>
      <c r="O17" s="301">
        <v>12.687915960386057</v>
      </c>
      <c r="P17" s="329">
        <v>5.5</v>
      </c>
      <c r="Q17" s="329">
        <v>5.033939310831195</v>
      </c>
      <c r="R17" s="329">
        <v>10.9</v>
      </c>
      <c r="S17" s="329">
        <v>8.4</v>
      </c>
      <c r="T17" s="329">
        <v>7.954071581130895</v>
      </c>
      <c r="U17" s="329">
        <v>6.7</v>
      </c>
      <c r="V17" s="329">
        <v>7.082954759572367</v>
      </c>
      <c r="W17" s="470">
        <v>8.6</v>
      </c>
      <c r="X17" s="334" t="s">
        <v>59</v>
      </c>
      <c r="Y17" s="335"/>
      <c r="Z17" s="805" t="s">
        <v>60</v>
      </c>
      <c r="AA17" s="805"/>
      <c r="AB17" s="806"/>
      <c r="AC17" s="301">
        <v>10.3</v>
      </c>
      <c r="AD17" s="301">
        <v>9.400394578578343</v>
      </c>
      <c r="AE17" s="329">
        <v>7.6</v>
      </c>
      <c r="AF17" s="329">
        <v>6.613110699739841</v>
      </c>
      <c r="AG17" s="329">
        <v>10.3</v>
      </c>
      <c r="AH17" s="329">
        <v>10.225298376660527</v>
      </c>
      <c r="AI17" s="301">
        <v>6.3</v>
      </c>
      <c r="AJ17" s="329">
        <v>2.1</v>
      </c>
      <c r="AK17" s="329">
        <v>1.569261534219512</v>
      </c>
      <c r="AL17" s="329">
        <v>4.1</v>
      </c>
      <c r="AM17" s="329">
        <v>2.7053087405317098</v>
      </c>
      <c r="AN17" s="470">
        <v>5</v>
      </c>
      <c r="AO17" s="649">
        <v>1.9</v>
      </c>
      <c r="AP17" s="329">
        <v>0</v>
      </c>
      <c r="AQ17" s="470">
        <v>3.8</v>
      </c>
    </row>
    <row r="18" spans="2:43" s="342" customFormat="1" ht="18.75" customHeight="1">
      <c r="B18" s="474"/>
      <c r="C18" s="807" t="s">
        <v>557</v>
      </c>
      <c r="D18" s="808"/>
      <c r="E18" s="808"/>
      <c r="F18" s="809"/>
      <c r="G18" s="329">
        <v>0</v>
      </c>
      <c r="H18" s="329">
        <v>0</v>
      </c>
      <c r="I18" s="329">
        <v>1</v>
      </c>
      <c r="J18" s="329">
        <v>0.9067647927850796</v>
      </c>
      <c r="K18" s="329">
        <v>0.6</v>
      </c>
      <c r="L18" s="301">
        <v>0</v>
      </c>
      <c r="M18" s="301">
        <v>0</v>
      </c>
      <c r="N18" s="301">
        <v>0.3</v>
      </c>
      <c r="O18" s="301">
        <v>0</v>
      </c>
      <c r="P18" s="329">
        <v>0.8</v>
      </c>
      <c r="Q18" s="329">
        <v>0.6549846220150057</v>
      </c>
      <c r="R18" s="329">
        <v>0.6</v>
      </c>
      <c r="S18" s="329">
        <v>0</v>
      </c>
      <c r="T18" s="329">
        <v>0</v>
      </c>
      <c r="U18" s="329">
        <v>0.9</v>
      </c>
      <c r="V18" s="329">
        <v>0.911109072320824</v>
      </c>
      <c r="W18" s="470">
        <v>0.6</v>
      </c>
      <c r="X18" s="474"/>
      <c r="Y18" s="807" t="s">
        <v>557</v>
      </c>
      <c r="Z18" s="808"/>
      <c r="AA18" s="808"/>
      <c r="AB18" s="809"/>
      <c r="AC18" s="301">
        <v>0.8</v>
      </c>
      <c r="AD18" s="301">
        <v>0.8042184075202528</v>
      </c>
      <c r="AE18" s="329">
        <v>0.9</v>
      </c>
      <c r="AF18" s="329">
        <v>0.7595649984164522</v>
      </c>
      <c r="AG18" s="329">
        <v>0.9</v>
      </c>
      <c r="AH18" s="329">
        <v>0.8875655365800761</v>
      </c>
      <c r="AI18" s="301">
        <v>0.5</v>
      </c>
      <c r="AJ18" s="329">
        <v>1.2</v>
      </c>
      <c r="AK18" s="329">
        <v>1.0728105763194633</v>
      </c>
      <c r="AL18" s="329">
        <v>0.8</v>
      </c>
      <c r="AM18" s="329">
        <v>0.8656059705926036</v>
      </c>
      <c r="AN18" s="470">
        <v>0.9</v>
      </c>
      <c r="AO18" s="649">
        <v>0.3</v>
      </c>
      <c r="AP18" s="329">
        <v>0</v>
      </c>
      <c r="AQ18" s="470">
        <v>0.9</v>
      </c>
    </row>
    <row r="19" spans="2:43" s="342" customFormat="1" ht="18.75" customHeight="1">
      <c r="B19" s="475"/>
      <c r="C19" s="822" t="s">
        <v>558</v>
      </c>
      <c r="D19" s="823"/>
      <c r="E19" s="823"/>
      <c r="F19" s="824"/>
      <c r="G19" s="330">
        <v>21.5</v>
      </c>
      <c r="H19" s="330">
        <v>22.653805218958055</v>
      </c>
      <c r="I19" s="330">
        <v>13.9</v>
      </c>
      <c r="J19" s="330">
        <v>14.585077449911864</v>
      </c>
      <c r="K19" s="330">
        <v>21.8</v>
      </c>
      <c r="L19" s="330">
        <v>21.4</v>
      </c>
      <c r="M19" s="347">
        <v>20.440456624081747</v>
      </c>
      <c r="N19" s="347">
        <v>19.5</v>
      </c>
      <c r="O19" s="347">
        <v>21.344050017421665</v>
      </c>
      <c r="P19" s="347">
        <v>11.7</v>
      </c>
      <c r="Q19" s="347">
        <v>11.305855388171679</v>
      </c>
      <c r="R19" s="330">
        <v>19.8</v>
      </c>
      <c r="S19" s="330">
        <v>21.2</v>
      </c>
      <c r="T19" s="330">
        <v>20.39469463475659</v>
      </c>
      <c r="U19" s="347">
        <v>20.5</v>
      </c>
      <c r="V19" s="347">
        <v>21.24330693099911</v>
      </c>
      <c r="W19" s="476">
        <v>29.8</v>
      </c>
      <c r="X19" s="475"/>
      <c r="Y19" s="822" t="s">
        <v>558</v>
      </c>
      <c r="Z19" s="823"/>
      <c r="AA19" s="823"/>
      <c r="AB19" s="824"/>
      <c r="AC19" s="347">
        <v>23.8</v>
      </c>
      <c r="AD19" s="347">
        <v>16.925178849079458</v>
      </c>
      <c r="AE19" s="330">
        <v>14.9</v>
      </c>
      <c r="AF19" s="330">
        <v>13.834357540209012</v>
      </c>
      <c r="AG19" s="330">
        <v>20.2</v>
      </c>
      <c r="AH19" s="330">
        <v>20.484301622190458</v>
      </c>
      <c r="AI19" s="347">
        <v>36</v>
      </c>
      <c r="AJ19" s="330">
        <v>10.6</v>
      </c>
      <c r="AK19" s="330">
        <v>12.934628826279635</v>
      </c>
      <c r="AL19" s="330">
        <v>12.7</v>
      </c>
      <c r="AM19" s="330">
        <v>11.345703995247291</v>
      </c>
      <c r="AN19" s="476">
        <v>22.2</v>
      </c>
      <c r="AO19" s="650">
        <f>100-SUM(AO6,AO9,AO12,AO13,AO18)</f>
        <v>25.900000000000006</v>
      </c>
      <c r="AP19" s="330">
        <v>0</v>
      </c>
      <c r="AQ19" s="476">
        <f>100-SUM(AQ6,AQ9,AQ12,AQ13,AQ18)</f>
        <v>29.900000000000006</v>
      </c>
    </row>
    <row r="20" spans="2:43" s="342" customFormat="1" ht="18.75" customHeight="1">
      <c r="B20" s="334"/>
      <c r="C20" s="335"/>
      <c r="D20" s="477"/>
      <c r="E20" s="612"/>
      <c r="F20" s="335" t="s">
        <v>61</v>
      </c>
      <c r="G20" s="329">
        <v>78.6</v>
      </c>
      <c r="H20" s="329">
        <v>85.19103287646689</v>
      </c>
      <c r="I20" s="329">
        <v>84.67702845100106</v>
      </c>
      <c r="J20" s="329">
        <v>78.45891130727196</v>
      </c>
      <c r="K20" s="329">
        <v>89.2</v>
      </c>
      <c r="L20" s="329">
        <v>89.94412400865177</v>
      </c>
      <c r="M20" s="301">
        <v>80.6310516728981</v>
      </c>
      <c r="N20" s="329">
        <v>73.10445630374927</v>
      </c>
      <c r="O20" s="329">
        <v>82.9116327001044</v>
      </c>
      <c r="P20" s="329">
        <v>77.17613517836034</v>
      </c>
      <c r="Q20" s="329">
        <v>72.72475104712768</v>
      </c>
      <c r="R20" s="329">
        <v>85.4</v>
      </c>
      <c r="S20" s="329">
        <v>56.08753758770464</v>
      </c>
      <c r="T20" s="329">
        <v>64.81574037051845</v>
      </c>
      <c r="U20" s="329">
        <v>66.55460350379305</v>
      </c>
      <c r="V20" s="329">
        <v>60.38686782922953</v>
      </c>
      <c r="W20" s="470">
        <v>81.5</v>
      </c>
      <c r="X20" s="334"/>
      <c r="Y20" s="335"/>
      <c r="Z20" s="477"/>
      <c r="AA20" s="612"/>
      <c r="AB20" s="335" t="s">
        <v>61</v>
      </c>
      <c r="AC20" s="329">
        <v>58.634703196347026</v>
      </c>
      <c r="AD20" s="329">
        <v>49.428506375227684</v>
      </c>
      <c r="AE20" s="329">
        <v>70.18493150684931</v>
      </c>
      <c r="AF20" s="329">
        <v>61.923952641165755</v>
      </c>
      <c r="AG20" s="329">
        <v>70.73087041061422</v>
      </c>
      <c r="AH20" s="329">
        <v>56.62132310196489</v>
      </c>
      <c r="AI20" s="301">
        <v>77.4</v>
      </c>
      <c r="AJ20" s="329">
        <v>29.881278538812783</v>
      </c>
      <c r="AK20" s="329">
        <v>15.250455373406194</v>
      </c>
      <c r="AL20" s="329">
        <v>67.44109589041096</v>
      </c>
      <c r="AM20" s="329">
        <v>78.97267759562841</v>
      </c>
      <c r="AN20" s="470">
        <v>71.4</v>
      </c>
      <c r="AO20" s="649" t="e">
        <f>#REF!/#REF!*100</f>
        <v>#REF!</v>
      </c>
      <c r="AP20" s="329">
        <v>0</v>
      </c>
      <c r="AQ20" s="470">
        <v>74.3</v>
      </c>
    </row>
    <row r="21" spans="2:43" s="342" customFormat="1" ht="18.75" customHeight="1">
      <c r="B21" s="334"/>
      <c r="C21" s="335"/>
      <c r="D21" s="545"/>
      <c r="E21" s="613"/>
      <c r="F21" s="335" t="s">
        <v>270</v>
      </c>
      <c r="G21" s="314" t="s">
        <v>559</v>
      </c>
      <c r="H21" s="314" t="s">
        <v>559</v>
      </c>
      <c r="I21" s="329">
        <v>89.65929048120829</v>
      </c>
      <c r="J21" s="329">
        <v>73.60585680257812</v>
      </c>
      <c r="K21" s="314">
        <v>93.1</v>
      </c>
      <c r="L21" s="303" t="s">
        <v>559</v>
      </c>
      <c r="M21" s="303" t="s">
        <v>559</v>
      </c>
      <c r="N21" s="314" t="s">
        <v>559</v>
      </c>
      <c r="O21" s="314" t="s">
        <v>559</v>
      </c>
      <c r="P21" s="329">
        <v>90</v>
      </c>
      <c r="Q21" s="329">
        <v>90.64828614008943</v>
      </c>
      <c r="R21" s="314">
        <v>90</v>
      </c>
      <c r="S21" s="329">
        <v>73.35616438356163</v>
      </c>
      <c r="T21" s="329">
        <v>81.52322404371584</v>
      </c>
      <c r="U21" s="314" t="s">
        <v>559</v>
      </c>
      <c r="V21" s="314" t="s">
        <v>559</v>
      </c>
      <c r="W21" s="473">
        <v>81.5</v>
      </c>
      <c r="X21" s="334"/>
      <c r="Y21" s="335"/>
      <c r="Z21" s="545"/>
      <c r="AA21" s="613"/>
      <c r="AB21" s="335" t="s">
        <v>270</v>
      </c>
      <c r="AC21" s="314" t="s">
        <v>559</v>
      </c>
      <c r="AD21" s="314" t="s">
        <v>559</v>
      </c>
      <c r="AE21" s="314" t="s">
        <v>559</v>
      </c>
      <c r="AF21" s="314" t="s">
        <v>559</v>
      </c>
      <c r="AG21" s="329">
        <v>82.9775625724613</v>
      </c>
      <c r="AH21" s="329">
        <v>78.86108714408974</v>
      </c>
      <c r="AI21" s="303">
        <v>82.5</v>
      </c>
      <c r="AJ21" s="329">
        <v>80.38988408851424</v>
      </c>
      <c r="AK21" s="329">
        <v>81.28415300546447</v>
      </c>
      <c r="AL21" s="314" t="s">
        <v>559</v>
      </c>
      <c r="AM21" s="314" t="s">
        <v>559</v>
      </c>
      <c r="AN21" s="473">
        <v>80.9</v>
      </c>
      <c r="AO21" s="651" t="s">
        <v>559</v>
      </c>
      <c r="AP21" s="314" t="s">
        <v>559</v>
      </c>
      <c r="AQ21" s="470">
        <v>77.9</v>
      </c>
    </row>
    <row r="22" spans="2:43" s="342" customFormat="1" ht="18.75" customHeight="1">
      <c r="B22" s="825" t="s">
        <v>63</v>
      </c>
      <c r="C22" s="817" t="s">
        <v>237</v>
      </c>
      <c r="D22" s="817"/>
      <c r="E22" s="817"/>
      <c r="F22" s="335" t="s">
        <v>62</v>
      </c>
      <c r="G22" s="329">
        <v>0</v>
      </c>
      <c r="H22" s="329">
        <v>5.819672131147541</v>
      </c>
      <c r="I22" s="314" t="s">
        <v>560</v>
      </c>
      <c r="J22" s="314" t="s">
        <v>560</v>
      </c>
      <c r="K22" s="329">
        <v>35.9</v>
      </c>
      <c r="L22" s="301">
        <v>2.1095890410958904</v>
      </c>
      <c r="M22" s="301">
        <v>6.693989071038252</v>
      </c>
      <c r="N22" s="329">
        <v>0</v>
      </c>
      <c r="O22" s="329">
        <v>0</v>
      </c>
      <c r="P22" s="329">
        <v>0</v>
      </c>
      <c r="Q22" s="329">
        <v>0</v>
      </c>
      <c r="R22" s="329">
        <v>27.6</v>
      </c>
      <c r="S22" s="329">
        <v>0</v>
      </c>
      <c r="T22" s="329">
        <v>0</v>
      </c>
      <c r="U22" s="329">
        <v>0</v>
      </c>
      <c r="V22" s="329">
        <v>0</v>
      </c>
      <c r="W22" s="470">
        <v>60.9</v>
      </c>
      <c r="X22" s="825" t="s">
        <v>63</v>
      </c>
      <c r="Y22" s="817" t="s">
        <v>237</v>
      </c>
      <c r="Z22" s="817"/>
      <c r="AA22" s="817"/>
      <c r="AB22" s="335" t="s">
        <v>62</v>
      </c>
      <c r="AC22" s="329">
        <v>0</v>
      </c>
      <c r="AD22" s="329">
        <v>0</v>
      </c>
      <c r="AE22" s="329">
        <v>0</v>
      </c>
      <c r="AF22" s="329">
        <v>0</v>
      </c>
      <c r="AG22" s="329">
        <v>0</v>
      </c>
      <c r="AH22" s="329">
        <v>0</v>
      </c>
      <c r="AI22" s="301">
        <v>12.8</v>
      </c>
      <c r="AJ22" s="329">
        <v>0</v>
      </c>
      <c r="AK22" s="329">
        <v>0</v>
      </c>
      <c r="AL22" s="329">
        <v>0</v>
      </c>
      <c r="AM22" s="329">
        <v>0</v>
      </c>
      <c r="AN22" s="470">
        <v>13.2</v>
      </c>
      <c r="AO22" s="649">
        <v>0</v>
      </c>
      <c r="AP22" s="329">
        <v>0</v>
      </c>
      <c r="AQ22" s="473">
        <v>16.1</v>
      </c>
    </row>
    <row r="23" spans="2:43" s="342" customFormat="1" ht="18.75" customHeight="1">
      <c r="B23" s="825"/>
      <c r="C23" s="817"/>
      <c r="D23" s="817"/>
      <c r="E23" s="817"/>
      <c r="F23" s="335" t="s">
        <v>561</v>
      </c>
      <c r="G23" s="329">
        <v>0</v>
      </c>
      <c r="H23" s="329">
        <v>0</v>
      </c>
      <c r="I23" s="329">
        <v>0</v>
      </c>
      <c r="J23" s="329">
        <v>0</v>
      </c>
      <c r="K23" s="329">
        <v>14.6</v>
      </c>
      <c r="L23" s="329">
        <v>0</v>
      </c>
      <c r="M23" s="301">
        <v>0</v>
      </c>
      <c r="N23" s="329">
        <v>0</v>
      </c>
      <c r="O23" s="329">
        <v>0</v>
      </c>
      <c r="P23" s="329">
        <v>0</v>
      </c>
      <c r="Q23" s="329">
        <v>0</v>
      </c>
      <c r="R23" s="314">
        <v>1</v>
      </c>
      <c r="S23" s="329">
        <v>0</v>
      </c>
      <c r="T23" s="329">
        <v>0</v>
      </c>
      <c r="U23" s="329">
        <v>0</v>
      </c>
      <c r="V23" s="329">
        <v>0</v>
      </c>
      <c r="W23" s="473">
        <v>0.1</v>
      </c>
      <c r="X23" s="825"/>
      <c r="Y23" s="817"/>
      <c r="Z23" s="817"/>
      <c r="AA23" s="817"/>
      <c r="AB23" s="335" t="s">
        <v>561</v>
      </c>
      <c r="AC23" s="329">
        <v>0</v>
      </c>
      <c r="AD23" s="329">
        <v>0</v>
      </c>
      <c r="AE23" s="329">
        <v>0</v>
      </c>
      <c r="AF23" s="329">
        <v>0</v>
      </c>
      <c r="AG23" s="329">
        <v>0</v>
      </c>
      <c r="AH23" s="329">
        <v>0</v>
      </c>
      <c r="AI23" s="303">
        <v>21.4</v>
      </c>
      <c r="AJ23" s="329">
        <v>0</v>
      </c>
      <c r="AK23" s="329">
        <v>0</v>
      </c>
      <c r="AL23" s="329">
        <v>0</v>
      </c>
      <c r="AM23" s="329">
        <v>0</v>
      </c>
      <c r="AN23" s="473">
        <v>54</v>
      </c>
      <c r="AO23" s="649">
        <v>0</v>
      </c>
      <c r="AP23" s="329">
        <v>0</v>
      </c>
      <c r="AQ23" s="473">
        <v>0</v>
      </c>
    </row>
    <row r="24" spans="2:43" s="342" customFormat="1" ht="18.75" customHeight="1">
      <c r="B24" s="479"/>
      <c r="C24" s="480"/>
      <c r="D24" s="614"/>
      <c r="E24" s="614"/>
      <c r="F24" s="481" t="s">
        <v>562</v>
      </c>
      <c r="G24" s="330">
        <v>76.08882172280993</v>
      </c>
      <c r="H24" s="330">
        <v>82.27553510874965</v>
      </c>
      <c r="I24" s="330">
        <v>85.82678122720272</v>
      </c>
      <c r="J24" s="330">
        <v>77.33897565234261</v>
      </c>
      <c r="K24" s="330">
        <v>87.3</v>
      </c>
      <c r="L24" s="330">
        <v>87.30982220926845</v>
      </c>
      <c r="M24" s="347">
        <v>78.37170096500407</v>
      </c>
      <c r="N24" s="330">
        <v>72.38598498872472</v>
      </c>
      <c r="O24" s="330">
        <v>82.09677635907144</v>
      </c>
      <c r="P24" s="330">
        <v>73.59185708838109</v>
      </c>
      <c r="Q24" s="330">
        <v>69.89738009150372</v>
      </c>
      <c r="R24" s="330">
        <v>84.4</v>
      </c>
      <c r="S24" s="330">
        <v>59.47354284179425</v>
      </c>
      <c r="T24" s="330">
        <v>68.09171756134148</v>
      </c>
      <c r="U24" s="330">
        <v>65.51060972334139</v>
      </c>
      <c r="V24" s="330">
        <v>59.43962284367299</v>
      </c>
      <c r="W24" s="476">
        <v>80.8</v>
      </c>
      <c r="X24" s="479"/>
      <c r="Y24" s="480"/>
      <c r="Z24" s="614"/>
      <c r="AA24" s="614"/>
      <c r="AB24" s="481" t="s">
        <v>562</v>
      </c>
      <c r="AC24" s="330">
        <v>58.634703196347026</v>
      </c>
      <c r="AD24" s="330">
        <v>49.428506375227684</v>
      </c>
      <c r="AE24" s="330">
        <v>70.18493150684931</v>
      </c>
      <c r="AF24" s="330">
        <v>61.923952641165755</v>
      </c>
      <c r="AG24" s="330">
        <v>73.40623649826433</v>
      </c>
      <c r="AH24" s="330">
        <v>63.02367941712204</v>
      </c>
      <c r="AI24" s="347">
        <v>76.9</v>
      </c>
      <c r="AJ24" s="330">
        <v>45.15132207709462</v>
      </c>
      <c r="AK24" s="330">
        <v>35.214131401702886</v>
      </c>
      <c r="AL24" s="330">
        <v>67.44109589041096</v>
      </c>
      <c r="AM24" s="330">
        <v>78.97267759562841</v>
      </c>
      <c r="AN24" s="476">
        <v>73.4</v>
      </c>
      <c r="AO24" s="650" t="e">
        <f>#REF!/#REF!*100</f>
        <v>#REF!</v>
      </c>
      <c r="AP24" s="330">
        <v>0</v>
      </c>
      <c r="AQ24" s="476">
        <v>75.2</v>
      </c>
    </row>
    <row r="25" spans="2:43" s="342" customFormat="1" ht="18.75" customHeight="1">
      <c r="B25" s="334"/>
      <c r="C25" s="335"/>
      <c r="D25" s="335"/>
      <c r="E25" s="335"/>
      <c r="F25" s="335" t="s">
        <v>64</v>
      </c>
      <c r="G25" s="244">
        <v>427.6</v>
      </c>
      <c r="H25" s="244">
        <v>417.5</v>
      </c>
      <c r="I25" s="244">
        <v>580.2</v>
      </c>
      <c r="J25" s="244">
        <v>524.2</v>
      </c>
      <c r="K25" s="367">
        <v>562</v>
      </c>
      <c r="L25" s="337">
        <v>410.4</v>
      </c>
      <c r="M25" s="337">
        <v>369.4</v>
      </c>
      <c r="N25" s="337">
        <v>294.6</v>
      </c>
      <c r="O25" s="337">
        <v>335</v>
      </c>
      <c r="P25" s="244">
        <v>343.7</v>
      </c>
      <c r="Q25" s="244">
        <v>327.3</v>
      </c>
      <c r="R25" s="246">
        <v>362</v>
      </c>
      <c r="S25" s="244">
        <v>121.3</v>
      </c>
      <c r="T25" s="244">
        <v>139.3</v>
      </c>
      <c r="U25" s="244">
        <v>167.1</v>
      </c>
      <c r="V25" s="244">
        <v>152</v>
      </c>
      <c r="W25" s="482">
        <v>191</v>
      </c>
      <c r="X25" s="334"/>
      <c r="Y25" s="335"/>
      <c r="Z25" s="335"/>
      <c r="AA25" s="335"/>
      <c r="AB25" s="335" t="s">
        <v>64</v>
      </c>
      <c r="AC25" s="337">
        <v>70.4</v>
      </c>
      <c r="AD25" s="337">
        <v>59.5</v>
      </c>
      <c r="AE25" s="244">
        <v>84.2</v>
      </c>
      <c r="AF25" s="244">
        <v>74.5</v>
      </c>
      <c r="AG25" s="244">
        <v>135</v>
      </c>
      <c r="AH25" s="244">
        <v>125.1</v>
      </c>
      <c r="AI25" s="261">
        <v>113</v>
      </c>
      <c r="AJ25" s="244">
        <v>38.8</v>
      </c>
      <c r="AK25" s="244">
        <v>30.4</v>
      </c>
      <c r="AL25" s="244">
        <v>33.7</v>
      </c>
      <c r="AM25" s="244">
        <v>39.6</v>
      </c>
      <c r="AN25" s="482">
        <v>52</v>
      </c>
      <c r="AO25" s="335">
        <v>10.2</v>
      </c>
      <c r="AP25" s="628" t="s">
        <v>240</v>
      </c>
      <c r="AQ25" s="482">
        <v>29</v>
      </c>
    </row>
    <row r="26" spans="2:43" s="342" customFormat="1" ht="18.75" customHeight="1">
      <c r="B26" s="478" t="s">
        <v>65</v>
      </c>
      <c r="C26" s="335" t="s">
        <v>66</v>
      </c>
      <c r="D26" s="335"/>
      <c r="E26" s="335"/>
      <c r="F26" s="335" t="s">
        <v>67</v>
      </c>
      <c r="G26" s="244">
        <v>1111.1</v>
      </c>
      <c r="H26" s="244">
        <v>1071.1</v>
      </c>
      <c r="I26" s="244">
        <v>1428.4</v>
      </c>
      <c r="J26" s="244">
        <v>1400.2</v>
      </c>
      <c r="K26" s="367">
        <v>1387</v>
      </c>
      <c r="L26" s="337">
        <v>1329.8</v>
      </c>
      <c r="M26" s="337">
        <v>1169.8</v>
      </c>
      <c r="N26" s="337">
        <v>1000.2</v>
      </c>
      <c r="O26" s="337">
        <v>862</v>
      </c>
      <c r="P26" s="244">
        <v>1014</v>
      </c>
      <c r="Q26" s="244">
        <v>990</v>
      </c>
      <c r="R26" s="246">
        <v>890</v>
      </c>
      <c r="S26" s="244">
        <v>371.9</v>
      </c>
      <c r="T26" s="244">
        <v>359.3</v>
      </c>
      <c r="U26" s="244">
        <v>568.9</v>
      </c>
      <c r="V26" s="244">
        <v>548.4</v>
      </c>
      <c r="W26" s="482">
        <v>470</v>
      </c>
      <c r="X26" s="478" t="s">
        <v>65</v>
      </c>
      <c r="Y26" s="335" t="s">
        <v>66</v>
      </c>
      <c r="Z26" s="335"/>
      <c r="AA26" s="335"/>
      <c r="AB26" s="335" t="s">
        <v>67</v>
      </c>
      <c r="AC26" s="337">
        <v>281.8</v>
      </c>
      <c r="AD26" s="337">
        <v>243</v>
      </c>
      <c r="AE26" s="244">
        <v>317.4</v>
      </c>
      <c r="AF26" s="244">
        <v>284.6</v>
      </c>
      <c r="AG26" s="244">
        <v>524.8</v>
      </c>
      <c r="AH26" s="244">
        <v>456.3</v>
      </c>
      <c r="AI26" s="261">
        <v>260</v>
      </c>
      <c r="AJ26" s="244">
        <v>88.7</v>
      </c>
      <c r="AK26" s="244">
        <v>80.3</v>
      </c>
      <c r="AL26" s="244">
        <v>132.9</v>
      </c>
      <c r="AM26" s="244">
        <v>129.4</v>
      </c>
      <c r="AN26" s="482">
        <v>158</v>
      </c>
      <c r="AO26" s="335" t="e">
        <f>ROUND(#REF!/#REF!,1)</f>
        <v>#REF!</v>
      </c>
      <c r="AP26" s="628" t="s">
        <v>240</v>
      </c>
      <c r="AQ26" s="482">
        <v>116</v>
      </c>
    </row>
    <row r="27" spans="2:43" s="342" customFormat="1" ht="18.75" customHeight="1">
      <c r="B27" s="483"/>
      <c r="C27" s="339"/>
      <c r="D27" s="339"/>
      <c r="E27" s="339"/>
      <c r="F27" s="481" t="s">
        <v>563</v>
      </c>
      <c r="G27" s="245">
        <v>1538.7</v>
      </c>
      <c r="H27" s="245">
        <v>1488.6</v>
      </c>
      <c r="I27" s="245">
        <v>2008.6</v>
      </c>
      <c r="J27" s="245">
        <v>1924.4</v>
      </c>
      <c r="K27" s="484">
        <v>1949</v>
      </c>
      <c r="L27" s="485">
        <v>1740.2</v>
      </c>
      <c r="M27" s="485">
        <v>1539.2</v>
      </c>
      <c r="N27" s="485">
        <v>1294.8</v>
      </c>
      <c r="O27" s="485">
        <v>1197</v>
      </c>
      <c r="P27" s="485">
        <v>1357.7</v>
      </c>
      <c r="Q27" s="485">
        <v>1317.3</v>
      </c>
      <c r="R27" s="247">
        <v>1252</v>
      </c>
      <c r="S27" s="485">
        <v>493.2</v>
      </c>
      <c r="T27" s="485">
        <v>498.6</v>
      </c>
      <c r="U27" s="485">
        <v>736</v>
      </c>
      <c r="V27" s="485">
        <v>700.4</v>
      </c>
      <c r="W27" s="486">
        <v>661</v>
      </c>
      <c r="X27" s="483"/>
      <c r="Y27" s="339"/>
      <c r="Z27" s="339"/>
      <c r="AA27" s="339"/>
      <c r="AB27" s="481" t="s">
        <v>563</v>
      </c>
      <c r="AC27" s="485">
        <v>352.2</v>
      </c>
      <c r="AD27" s="485">
        <v>302.5</v>
      </c>
      <c r="AE27" s="485">
        <v>401.6</v>
      </c>
      <c r="AF27" s="485">
        <v>359.1</v>
      </c>
      <c r="AG27" s="485">
        <v>659.8</v>
      </c>
      <c r="AH27" s="485">
        <v>581.4</v>
      </c>
      <c r="AI27" s="487">
        <v>373</v>
      </c>
      <c r="AJ27" s="485">
        <v>127.5</v>
      </c>
      <c r="AK27" s="485">
        <v>110.7</v>
      </c>
      <c r="AL27" s="485">
        <v>166.6</v>
      </c>
      <c r="AM27" s="485">
        <v>169</v>
      </c>
      <c r="AN27" s="486">
        <v>210</v>
      </c>
      <c r="AO27" s="654" t="e">
        <f>AO25+AO26</f>
        <v>#REF!</v>
      </c>
      <c r="AP27" s="629" t="s">
        <v>240</v>
      </c>
      <c r="AQ27" s="486">
        <f>SUM(AQ25:AQ26)</f>
        <v>145</v>
      </c>
    </row>
    <row r="28" spans="2:43" s="342" customFormat="1" ht="18.75" customHeight="1">
      <c r="B28" s="334"/>
      <c r="C28" s="335" t="s">
        <v>68</v>
      </c>
      <c r="D28" s="335"/>
      <c r="E28" s="820" t="s">
        <v>564</v>
      </c>
      <c r="F28" s="335" t="s">
        <v>64</v>
      </c>
      <c r="G28" s="244">
        <v>4.3</v>
      </c>
      <c r="H28" s="244">
        <v>4</v>
      </c>
      <c r="I28" s="244">
        <v>6.4</v>
      </c>
      <c r="J28" s="488">
        <v>5.6</v>
      </c>
      <c r="K28" s="244">
        <v>4.9</v>
      </c>
      <c r="L28" s="337">
        <v>4.5</v>
      </c>
      <c r="M28" s="337">
        <v>4.6</v>
      </c>
      <c r="N28" s="337">
        <v>3.9</v>
      </c>
      <c r="O28" s="337">
        <v>4.1</v>
      </c>
      <c r="P28" s="244">
        <v>5.2</v>
      </c>
      <c r="Q28" s="244">
        <v>5</v>
      </c>
      <c r="R28" s="244">
        <v>5.3</v>
      </c>
      <c r="S28" s="244">
        <v>6</v>
      </c>
      <c r="T28" s="244">
        <v>6.3</v>
      </c>
      <c r="U28" s="244">
        <v>5.2</v>
      </c>
      <c r="V28" s="244">
        <v>6.1</v>
      </c>
      <c r="W28" s="331">
        <v>6.8</v>
      </c>
      <c r="X28" s="334"/>
      <c r="Y28" s="335" t="s">
        <v>68</v>
      </c>
      <c r="Z28" s="335"/>
      <c r="AA28" s="820" t="s">
        <v>564</v>
      </c>
      <c r="AB28" s="335" t="s">
        <v>64</v>
      </c>
      <c r="AC28" s="337">
        <v>5.2</v>
      </c>
      <c r="AD28" s="337">
        <v>4.6</v>
      </c>
      <c r="AE28" s="244">
        <v>5.5</v>
      </c>
      <c r="AF28" s="244">
        <v>5.9</v>
      </c>
      <c r="AG28" s="244">
        <v>5.8</v>
      </c>
      <c r="AH28" s="244">
        <v>6.1</v>
      </c>
      <c r="AI28" s="337">
        <v>9.3</v>
      </c>
      <c r="AJ28" s="244">
        <v>7.2</v>
      </c>
      <c r="AK28" s="244">
        <v>6.3</v>
      </c>
      <c r="AL28" s="244">
        <v>6.1</v>
      </c>
      <c r="AM28" s="244">
        <v>8.8</v>
      </c>
      <c r="AN28" s="331">
        <v>9.7</v>
      </c>
      <c r="AO28" s="335" t="e">
        <f>ROUND(#REF!/#REF!,1)</f>
        <v>#REF!</v>
      </c>
      <c r="AP28" s="628" t="s">
        <v>240</v>
      </c>
      <c r="AQ28" s="331">
        <v>7.8</v>
      </c>
    </row>
    <row r="29" spans="2:43" s="342" customFormat="1" ht="18.75" customHeight="1">
      <c r="B29" s="478" t="s">
        <v>69</v>
      </c>
      <c r="C29" s="335" t="s">
        <v>70</v>
      </c>
      <c r="D29" s="335"/>
      <c r="E29" s="821"/>
      <c r="F29" s="335" t="s">
        <v>67</v>
      </c>
      <c r="G29" s="244">
        <v>7.4</v>
      </c>
      <c r="H29" s="244">
        <v>6.9</v>
      </c>
      <c r="I29" s="244">
        <v>10.6</v>
      </c>
      <c r="J29" s="244">
        <v>10.1</v>
      </c>
      <c r="K29" s="244">
        <v>8.1</v>
      </c>
      <c r="L29" s="244">
        <v>9.7</v>
      </c>
      <c r="M29" s="337">
        <v>9.8</v>
      </c>
      <c r="N29" s="337">
        <v>8.7</v>
      </c>
      <c r="O29" s="337">
        <v>7.1</v>
      </c>
      <c r="P29" s="244">
        <v>10.5</v>
      </c>
      <c r="Q29" s="244">
        <v>10.3</v>
      </c>
      <c r="R29" s="244">
        <v>8.8</v>
      </c>
      <c r="S29" s="244">
        <v>14.9</v>
      </c>
      <c r="T29" s="244">
        <v>13.2</v>
      </c>
      <c r="U29" s="244">
        <v>11.9</v>
      </c>
      <c r="V29" s="244">
        <v>14.7</v>
      </c>
      <c r="W29" s="331">
        <v>12.2</v>
      </c>
      <c r="X29" s="478" t="s">
        <v>69</v>
      </c>
      <c r="Y29" s="335" t="s">
        <v>70</v>
      </c>
      <c r="Z29" s="335"/>
      <c r="AA29" s="821"/>
      <c r="AB29" s="335" t="s">
        <v>67</v>
      </c>
      <c r="AC29" s="337">
        <v>15.6</v>
      </c>
      <c r="AD29" s="337">
        <v>14</v>
      </c>
      <c r="AE29" s="244">
        <v>15.3</v>
      </c>
      <c r="AF29" s="244">
        <v>16.6</v>
      </c>
      <c r="AG29" s="244">
        <v>15.1</v>
      </c>
      <c r="AH29" s="244">
        <v>14.7</v>
      </c>
      <c r="AI29" s="337">
        <v>15.5</v>
      </c>
      <c r="AJ29" s="244">
        <v>13.2</v>
      </c>
      <c r="AK29" s="244">
        <v>13.4</v>
      </c>
      <c r="AL29" s="244">
        <v>17.9</v>
      </c>
      <c r="AM29" s="244">
        <v>21.2</v>
      </c>
      <c r="AN29" s="331">
        <v>20.8</v>
      </c>
      <c r="AO29" s="335" t="e">
        <f>ROUND(#REF!/#REF!,1)</f>
        <v>#REF!</v>
      </c>
      <c r="AP29" s="628" t="s">
        <v>625</v>
      </c>
      <c r="AQ29" s="331">
        <v>21.9</v>
      </c>
    </row>
    <row r="30" spans="2:43" s="342" customFormat="1" ht="18.75" customHeight="1">
      <c r="B30" s="334"/>
      <c r="C30" s="335" t="s">
        <v>71</v>
      </c>
      <c r="D30" s="335"/>
      <c r="E30" s="818" t="s">
        <v>229</v>
      </c>
      <c r="F30" s="335" t="s">
        <v>64</v>
      </c>
      <c r="G30" s="244">
        <v>1</v>
      </c>
      <c r="H30" s="244">
        <v>0.9</v>
      </c>
      <c r="I30" s="244">
        <v>1</v>
      </c>
      <c r="J30" s="244">
        <v>0.9</v>
      </c>
      <c r="K30" s="244">
        <v>1.2</v>
      </c>
      <c r="L30" s="337">
        <v>0.9</v>
      </c>
      <c r="M30" s="337">
        <v>0.9</v>
      </c>
      <c r="N30" s="337">
        <v>0.9</v>
      </c>
      <c r="O30" s="337">
        <v>1</v>
      </c>
      <c r="P30" s="244">
        <v>1.2</v>
      </c>
      <c r="Q30" s="244">
        <v>1.1</v>
      </c>
      <c r="R30" s="244">
        <v>1.1</v>
      </c>
      <c r="S30" s="244">
        <v>0.8</v>
      </c>
      <c r="T30" s="244">
        <v>0.8</v>
      </c>
      <c r="U30" s="244">
        <v>1</v>
      </c>
      <c r="V30" s="244">
        <v>0.9</v>
      </c>
      <c r="W30" s="331">
        <v>1.2</v>
      </c>
      <c r="X30" s="334"/>
      <c r="Y30" s="335" t="s">
        <v>71</v>
      </c>
      <c r="Z30" s="335"/>
      <c r="AA30" s="818" t="s">
        <v>229</v>
      </c>
      <c r="AB30" s="335" t="s">
        <v>64</v>
      </c>
      <c r="AC30" s="337">
        <v>0.9</v>
      </c>
      <c r="AD30" s="337">
        <v>0.8</v>
      </c>
      <c r="AE30" s="244">
        <v>1.1</v>
      </c>
      <c r="AF30" s="244">
        <v>1</v>
      </c>
      <c r="AG30" s="244">
        <v>1.1</v>
      </c>
      <c r="AH30" s="244">
        <v>1</v>
      </c>
      <c r="AI30" s="337">
        <v>1.4</v>
      </c>
      <c r="AJ30" s="244">
        <v>0.8</v>
      </c>
      <c r="AK30" s="244">
        <v>0.7</v>
      </c>
      <c r="AL30" s="244">
        <v>1</v>
      </c>
      <c r="AM30" s="244">
        <v>1.3</v>
      </c>
      <c r="AN30" s="331">
        <v>1.4</v>
      </c>
      <c r="AO30" s="335" t="e">
        <f>ROUND(#REF!/#REF!,1)</f>
        <v>#REF!</v>
      </c>
      <c r="AP30" s="628" t="s">
        <v>240</v>
      </c>
      <c r="AQ30" s="331">
        <v>1.4</v>
      </c>
    </row>
    <row r="31" spans="2:43" s="342" customFormat="1" ht="18.75" customHeight="1">
      <c r="B31" s="483"/>
      <c r="C31" s="339" t="s">
        <v>72</v>
      </c>
      <c r="D31" s="339"/>
      <c r="E31" s="819"/>
      <c r="F31" s="339" t="s">
        <v>67</v>
      </c>
      <c r="G31" s="245">
        <v>1.7</v>
      </c>
      <c r="H31" s="245">
        <v>1.5</v>
      </c>
      <c r="I31" s="485">
        <v>1.6</v>
      </c>
      <c r="J31" s="485">
        <v>1.6</v>
      </c>
      <c r="K31" s="245">
        <v>2</v>
      </c>
      <c r="L31" s="485">
        <v>2</v>
      </c>
      <c r="M31" s="485">
        <v>1.8</v>
      </c>
      <c r="N31" s="485">
        <v>2.1</v>
      </c>
      <c r="O31" s="485">
        <v>1.7</v>
      </c>
      <c r="P31" s="245">
        <v>2.4</v>
      </c>
      <c r="Q31" s="245">
        <v>2.3</v>
      </c>
      <c r="R31" s="245">
        <v>1.9</v>
      </c>
      <c r="S31" s="245">
        <v>1.9</v>
      </c>
      <c r="T31" s="245">
        <v>1.7</v>
      </c>
      <c r="U31" s="245">
        <v>2.3</v>
      </c>
      <c r="V31" s="245">
        <v>2.2</v>
      </c>
      <c r="W31" s="489">
        <v>2.1</v>
      </c>
      <c r="X31" s="483"/>
      <c r="Y31" s="339" t="s">
        <v>72</v>
      </c>
      <c r="Z31" s="339"/>
      <c r="AA31" s="819"/>
      <c r="AB31" s="339" t="s">
        <v>67</v>
      </c>
      <c r="AC31" s="485">
        <v>2.8</v>
      </c>
      <c r="AD31" s="485">
        <v>2.3</v>
      </c>
      <c r="AE31" s="245">
        <v>3</v>
      </c>
      <c r="AF31" s="245">
        <v>2.7</v>
      </c>
      <c r="AG31" s="245">
        <v>2.8</v>
      </c>
      <c r="AH31" s="245">
        <v>2.5</v>
      </c>
      <c r="AI31" s="485">
        <v>2.4</v>
      </c>
      <c r="AJ31" s="245">
        <v>1.4</v>
      </c>
      <c r="AK31" s="245">
        <v>1.4</v>
      </c>
      <c r="AL31" s="245">
        <v>3</v>
      </c>
      <c r="AM31" s="245">
        <v>3</v>
      </c>
      <c r="AN31" s="489">
        <v>3</v>
      </c>
      <c r="AO31" s="339" t="e">
        <f>ROUND(#REF!/#REF!,1)</f>
        <v>#REF!</v>
      </c>
      <c r="AP31" s="630" t="s">
        <v>240</v>
      </c>
      <c r="AQ31" s="489">
        <v>3.8</v>
      </c>
    </row>
    <row r="32" spans="2:43" s="490" customFormat="1" ht="18.75" customHeight="1">
      <c r="B32" s="491" t="s">
        <v>73</v>
      </c>
      <c r="C32" s="332" t="s">
        <v>74</v>
      </c>
      <c r="D32" s="332"/>
      <c r="E32" s="332"/>
      <c r="F32" s="332" t="s">
        <v>75</v>
      </c>
      <c r="G32" s="246">
        <v>42556</v>
      </c>
      <c r="H32" s="246">
        <v>44876</v>
      </c>
      <c r="I32" s="492">
        <v>33705</v>
      </c>
      <c r="J32" s="492">
        <v>35130</v>
      </c>
      <c r="K32" s="246">
        <v>43931</v>
      </c>
      <c r="L32" s="261">
        <v>37543</v>
      </c>
      <c r="M32" s="261">
        <v>38509</v>
      </c>
      <c r="N32" s="261">
        <v>42274</v>
      </c>
      <c r="O32" s="261">
        <v>46387</v>
      </c>
      <c r="P32" s="246">
        <v>35589</v>
      </c>
      <c r="Q32" s="246">
        <v>35060</v>
      </c>
      <c r="R32" s="246">
        <v>38093</v>
      </c>
      <c r="S32" s="246">
        <v>25451</v>
      </c>
      <c r="T32" s="246">
        <v>25840</v>
      </c>
      <c r="U32" s="246">
        <v>32927</v>
      </c>
      <c r="V32" s="246">
        <v>33670</v>
      </c>
      <c r="W32" s="482">
        <v>34971</v>
      </c>
      <c r="X32" s="491" t="s">
        <v>73</v>
      </c>
      <c r="Y32" s="332" t="s">
        <v>74</v>
      </c>
      <c r="Z32" s="332"/>
      <c r="AA32" s="332"/>
      <c r="AB32" s="332" t="s">
        <v>75</v>
      </c>
      <c r="AC32" s="261">
        <v>28306</v>
      </c>
      <c r="AD32" s="261">
        <v>27464</v>
      </c>
      <c r="AE32" s="246">
        <v>26429</v>
      </c>
      <c r="AF32" s="246">
        <v>25854</v>
      </c>
      <c r="AG32" s="246">
        <v>26863</v>
      </c>
      <c r="AH32" s="246">
        <v>27088</v>
      </c>
      <c r="AI32" s="261">
        <v>28023</v>
      </c>
      <c r="AJ32" s="246">
        <v>17810</v>
      </c>
      <c r="AK32" s="246">
        <v>16351</v>
      </c>
      <c r="AL32" s="246">
        <v>21328</v>
      </c>
      <c r="AM32" s="246">
        <v>20845</v>
      </c>
      <c r="AN32" s="482">
        <v>20370</v>
      </c>
      <c r="AO32" s="332" t="e">
        <f>ROUND(#REF!/#REF!*1000,0)</f>
        <v>#REF!</v>
      </c>
      <c r="AP32" s="631" t="s">
        <v>240</v>
      </c>
      <c r="AQ32" s="482">
        <v>22648</v>
      </c>
    </row>
    <row r="33" spans="2:43" s="490" customFormat="1" ht="18.75" customHeight="1">
      <c r="B33" s="493"/>
      <c r="C33" s="494" t="s">
        <v>76</v>
      </c>
      <c r="D33" s="494"/>
      <c r="E33" s="494"/>
      <c r="F33" s="494" t="s">
        <v>77</v>
      </c>
      <c r="G33" s="247">
        <v>9019</v>
      </c>
      <c r="H33" s="247">
        <v>9472</v>
      </c>
      <c r="I33" s="487">
        <v>11583</v>
      </c>
      <c r="J33" s="487">
        <v>12338</v>
      </c>
      <c r="K33" s="247">
        <v>11319</v>
      </c>
      <c r="L33" s="487">
        <v>7927</v>
      </c>
      <c r="M33" s="487">
        <v>8484</v>
      </c>
      <c r="N33" s="487">
        <v>11007</v>
      </c>
      <c r="O33" s="487">
        <v>11215</v>
      </c>
      <c r="P33" s="247">
        <v>12538</v>
      </c>
      <c r="Q33" s="247">
        <v>13421</v>
      </c>
      <c r="R33" s="247">
        <v>10109</v>
      </c>
      <c r="S33" s="247">
        <v>10761</v>
      </c>
      <c r="T33" s="247">
        <v>10933</v>
      </c>
      <c r="U33" s="247">
        <v>8242</v>
      </c>
      <c r="V33" s="247">
        <v>8398</v>
      </c>
      <c r="W33" s="486">
        <v>9054</v>
      </c>
      <c r="X33" s="493"/>
      <c r="Y33" s="494" t="s">
        <v>76</v>
      </c>
      <c r="Z33" s="494"/>
      <c r="AA33" s="494"/>
      <c r="AB33" s="494" t="s">
        <v>77</v>
      </c>
      <c r="AC33" s="487">
        <v>6540</v>
      </c>
      <c r="AD33" s="487">
        <v>6615</v>
      </c>
      <c r="AE33" s="247">
        <v>11680</v>
      </c>
      <c r="AF33" s="247">
        <v>12474</v>
      </c>
      <c r="AG33" s="247">
        <v>9767</v>
      </c>
      <c r="AH33" s="247">
        <v>10535</v>
      </c>
      <c r="AI33" s="487">
        <v>8614</v>
      </c>
      <c r="AJ33" s="247">
        <v>9078</v>
      </c>
      <c r="AK33" s="247">
        <v>8730</v>
      </c>
      <c r="AL33" s="247">
        <v>11609</v>
      </c>
      <c r="AM33" s="247">
        <v>12130</v>
      </c>
      <c r="AN33" s="486">
        <v>7435</v>
      </c>
      <c r="AO33" s="494" t="e">
        <f>ROUND(#REF!/#REF!*1000,0)</f>
        <v>#REF!</v>
      </c>
      <c r="AP33" s="632" t="s">
        <v>625</v>
      </c>
      <c r="AQ33" s="486">
        <v>7348</v>
      </c>
    </row>
    <row r="34" spans="2:43" s="490" customFormat="1" ht="18.75" customHeight="1">
      <c r="B34" s="491" t="s">
        <v>78</v>
      </c>
      <c r="C34" s="332" t="s">
        <v>79</v>
      </c>
      <c r="D34" s="332"/>
      <c r="E34" s="332"/>
      <c r="F34" s="332" t="s">
        <v>565</v>
      </c>
      <c r="G34" s="246">
        <v>248.0008723386855</v>
      </c>
      <c r="H34" s="246">
        <v>246.5288082709749</v>
      </c>
      <c r="I34" s="246">
        <v>340.49546671534625</v>
      </c>
      <c r="J34" s="246">
        <v>320.97351303838263</v>
      </c>
      <c r="K34" s="246">
        <v>307</v>
      </c>
      <c r="L34" s="261">
        <v>245.44630892558027</v>
      </c>
      <c r="M34" s="261">
        <v>260.0617814621499</v>
      </c>
      <c r="N34" s="246">
        <v>259.4716492993173</v>
      </c>
      <c r="O34" s="246">
        <v>268.47968348302226</v>
      </c>
      <c r="P34" s="246">
        <v>316.7187214611872</v>
      </c>
      <c r="Q34" s="246">
        <v>313.13217573221755</v>
      </c>
      <c r="R34" s="246">
        <v>290</v>
      </c>
      <c r="S34" s="246">
        <v>312.9649504143459</v>
      </c>
      <c r="T34" s="246">
        <v>307.3695219123506</v>
      </c>
      <c r="U34" s="246">
        <v>269.970920287376</v>
      </c>
      <c r="V34" s="246">
        <v>327.4577049180328</v>
      </c>
      <c r="W34" s="482">
        <v>348</v>
      </c>
      <c r="X34" s="491" t="s">
        <v>78</v>
      </c>
      <c r="Y34" s="332" t="s">
        <v>79</v>
      </c>
      <c r="Z34" s="332"/>
      <c r="AA34" s="332"/>
      <c r="AB34" s="332" t="s">
        <v>80</v>
      </c>
      <c r="AC34" s="246">
        <v>249.28678709153644</v>
      </c>
      <c r="AD34" s="246">
        <v>219.8830309498399</v>
      </c>
      <c r="AE34" s="246">
        <v>324.67376902417186</v>
      </c>
      <c r="AF34" s="246">
        <v>360.87169398907105</v>
      </c>
      <c r="AG34" s="246">
        <v>303.10998824911866</v>
      </c>
      <c r="AH34" s="246">
        <v>318.7833001988072</v>
      </c>
      <c r="AI34" s="261">
        <v>394</v>
      </c>
      <c r="AJ34" s="246">
        <v>248.0050709939148</v>
      </c>
      <c r="AK34" s="246">
        <v>220.38645418326692</v>
      </c>
      <c r="AL34" s="246">
        <v>338.3141153081511</v>
      </c>
      <c r="AM34" s="246">
        <v>440.1803278688525</v>
      </c>
      <c r="AN34" s="482">
        <v>352</v>
      </c>
      <c r="AO34" s="332" t="e">
        <f>#REF!/#REF!</f>
        <v>#REF!</v>
      </c>
      <c r="AP34" s="631" t="s">
        <v>240</v>
      </c>
      <c r="AQ34" s="482">
        <v>338</v>
      </c>
    </row>
    <row r="35" spans="2:43" s="490" customFormat="1" ht="18.75" customHeight="1">
      <c r="B35" s="493"/>
      <c r="C35" s="494" t="s">
        <v>76</v>
      </c>
      <c r="D35" s="494"/>
      <c r="E35" s="494"/>
      <c r="F35" s="495" t="s">
        <v>230</v>
      </c>
      <c r="G35" s="247">
        <v>55.60903689576762</v>
      </c>
      <c r="H35" s="247">
        <v>54.35761801761883</v>
      </c>
      <c r="I35" s="247">
        <v>52.06031074103363</v>
      </c>
      <c r="J35" s="247">
        <v>51.06145183693636</v>
      </c>
      <c r="K35" s="247">
        <v>74</v>
      </c>
      <c r="L35" s="487">
        <v>51.532071893290464</v>
      </c>
      <c r="M35" s="487">
        <v>48.906737579552455</v>
      </c>
      <c r="N35" s="247">
        <v>61.2819389989307</v>
      </c>
      <c r="O35" s="247">
        <v>63.72980020130451</v>
      </c>
      <c r="P35" s="247">
        <v>73.44847370498368</v>
      </c>
      <c r="Q35" s="247">
        <v>69.26741204890645</v>
      </c>
      <c r="R35" s="247">
        <v>63</v>
      </c>
      <c r="S35" s="247">
        <v>39.98706866625009</v>
      </c>
      <c r="T35" s="247">
        <v>40.79771288813974</v>
      </c>
      <c r="U35" s="247">
        <v>52.233125382667836</v>
      </c>
      <c r="V35" s="247">
        <v>50.065802225712666</v>
      </c>
      <c r="W35" s="486">
        <v>61</v>
      </c>
      <c r="X35" s="493"/>
      <c r="Y35" s="494" t="s">
        <v>76</v>
      </c>
      <c r="Z35" s="494"/>
      <c r="AA35" s="494"/>
      <c r="AB35" s="495" t="s">
        <v>230</v>
      </c>
      <c r="AC35" s="247">
        <v>45.228899690676094</v>
      </c>
      <c r="AD35" s="247">
        <v>36.13173862719652</v>
      </c>
      <c r="AE35" s="247">
        <v>62.72668465476685</v>
      </c>
      <c r="AF35" s="247">
        <v>59.12010312969992</v>
      </c>
      <c r="AG35" s="247">
        <v>55.63870494596752</v>
      </c>
      <c r="AH35" s="247">
        <v>54.453701607425856</v>
      </c>
      <c r="AI35" s="487">
        <v>60</v>
      </c>
      <c r="AJ35" s="247">
        <v>26.193883562744364</v>
      </c>
      <c r="AK35" s="247">
        <v>23.36303849402679</v>
      </c>
      <c r="AL35" s="247">
        <v>56.16701047941249</v>
      </c>
      <c r="AM35" s="247">
        <v>63.10183653929846</v>
      </c>
      <c r="AN35" s="486">
        <v>51</v>
      </c>
      <c r="AO35" s="494" t="e">
        <f>#REF!/#REF!</f>
        <v>#REF!</v>
      </c>
      <c r="AP35" s="632" t="s">
        <v>625</v>
      </c>
      <c r="AQ35" s="486">
        <v>58</v>
      </c>
    </row>
    <row r="36" spans="2:43" s="490" customFormat="1" ht="18.75" customHeight="1">
      <c r="B36" s="491" t="s">
        <v>81</v>
      </c>
      <c r="C36" s="332" t="s">
        <v>74</v>
      </c>
      <c r="D36" s="332"/>
      <c r="E36" s="332"/>
      <c r="F36" s="332" t="s">
        <v>82</v>
      </c>
      <c r="G36" s="246">
        <v>525.1714911440993</v>
      </c>
      <c r="H36" s="246">
        <v>595.6035160299527</v>
      </c>
      <c r="I36" s="246">
        <v>2781.944219447891</v>
      </c>
      <c r="J36" s="246">
        <v>2956.2282820835726</v>
      </c>
      <c r="K36" s="246">
        <v>1443</v>
      </c>
      <c r="L36" s="261">
        <v>483.07098369549215</v>
      </c>
      <c r="M36" s="261">
        <v>725.2750903520824</v>
      </c>
      <c r="N36" s="246">
        <v>875.1023295482097</v>
      </c>
      <c r="O36" s="246">
        <v>314.06775239220457</v>
      </c>
      <c r="P36" s="246">
        <v>3131.9803132938187</v>
      </c>
      <c r="Q36" s="246">
        <v>3412.2978374809245</v>
      </c>
      <c r="R36" s="246">
        <v>1177</v>
      </c>
      <c r="S36" s="246">
        <v>241.30187144019527</v>
      </c>
      <c r="T36" s="246">
        <v>265.0205130171389</v>
      </c>
      <c r="U36" s="246">
        <v>919.249140284592</v>
      </c>
      <c r="V36" s="246">
        <v>704.7283914197817</v>
      </c>
      <c r="W36" s="482">
        <v>602</v>
      </c>
      <c r="X36" s="491" t="s">
        <v>81</v>
      </c>
      <c r="Y36" s="332" t="s">
        <v>74</v>
      </c>
      <c r="Z36" s="332"/>
      <c r="AA36" s="332"/>
      <c r="AB36" s="332" t="s">
        <v>82</v>
      </c>
      <c r="AC36" s="246">
        <v>522.719277673546</v>
      </c>
      <c r="AD36" s="246">
        <v>368.6573660458617</v>
      </c>
      <c r="AE36" s="246">
        <v>3534.745901005746</v>
      </c>
      <c r="AF36" s="246">
        <v>3836.66072259265</v>
      </c>
      <c r="AG36" s="246">
        <v>2705.614780829004</v>
      </c>
      <c r="AH36" s="246">
        <v>2825.3665080328337</v>
      </c>
      <c r="AI36" s="261">
        <v>856</v>
      </c>
      <c r="AJ36" s="246">
        <v>2316.6422305608708</v>
      </c>
      <c r="AK36" s="246">
        <v>2140.8962454582156</v>
      </c>
      <c r="AL36" s="246">
        <v>3788.7396801092514</v>
      </c>
      <c r="AM36" s="246">
        <v>3814.700820087071</v>
      </c>
      <c r="AN36" s="482">
        <v>1235</v>
      </c>
      <c r="AO36" s="332" t="e">
        <f>#REF!/(#REF!+#REF!)*1000</f>
        <v>#REF!</v>
      </c>
      <c r="AP36" s="631" t="s">
        <v>240</v>
      </c>
      <c r="AQ36" s="482">
        <v>1747</v>
      </c>
    </row>
    <row r="37" spans="2:43" s="490" customFormat="1" ht="18.75" customHeight="1">
      <c r="B37" s="493"/>
      <c r="C37" s="494" t="s">
        <v>83</v>
      </c>
      <c r="D37" s="494"/>
      <c r="E37" s="494"/>
      <c r="F37" s="494" t="s">
        <v>84</v>
      </c>
      <c r="G37" s="247">
        <v>1406.2950908471125</v>
      </c>
      <c r="H37" s="247">
        <v>1437.936670958036</v>
      </c>
      <c r="I37" s="247">
        <v>1744.2789063209295</v>
      </c>
      <c r="J37" s="247">
        <v>1882.402803844995</v>
      </c>
      <c r="K37" s="247">
        <v>2476</v>
      </c>
      <c r="L37" s="487">
        <v>1572.8151665145697</v>
      </c>
      <c r="M37" s="487">
        <v>1773.1480492730304</v>
      </c>
      <c r="N37" s="247">
        <v>1703.0203974522437</v>
      </c>
      <c r="O37" s="247">
        <v>1972.6279615807891</v>
      </c>
      <c r="P37" s="247">
        <v>1839.415749364945</v>
      </c>
      <c r="Q37" s="247">
        <v>1664.958861999337</v>
      </c>
      <c r="R37" s="247">
        <v>2038</v>
      </c>
      <c r="S37" s="247">
        <v>1442.6297803091945</v>
      </c>
      <c r="T37" s="247">
        <v>1176.5525350510588</v>
      </c>
      <c r="U37" s="247">
        <v>1158.527029252784</v>
      </c>
      <c r="V37" s="247">
        <v>1247.5135909646424</v>
      </c>
      <c r="W37" s="486">
        <v>1508</v>
      </c>
      <c r="X37" s="493"/>
      <c r="Y37" s="494" t="s">
        <v>83</v>
      </c>
      <c r="Z37" s="494"/>
      <c r="AA37" s="494"/>
      <c r="AB37" s="494" t="s">
        <v>84</v>
      </c>
      <c r="AC37" s="247">
        <v>718.984521575985</v>
      </c>
      <c r="AD37" s="247">
        <v>923.0064371291778</v>
      </c>
      <c r="AE37" s="247">
        <v>1231.0037704734993</v>
      </c>
      <c r="AF37" s="247">
        <v>1050.802449992247</v>
      </c>
      <c r="AG37" s="247">
        <v>817.5899062141556</v>
      </c>
      <c r="AH37" s="247">
        <v>824.0697563001054</v>
      </c>
      <c r="AI37" s="487">
        <v>982</v>
      </c>
      <c r="AJ37" s="247">
        <v>292.38836013021546</v>
      </c>
      <c r="AK37" s="247">
        <v>289.60724378568545</v>
      </c>
      <c r="AL37" s="247">
        <v>568.3337126776884</v>
      </c>
      <c r="AM37" s="247">
        <v>624.0963855421687</v>
      </c>
      <c r="AN37" s="486">
        <v>727</v>
      </c>
      <c r="AO37" s="494" t="e">
        <f>#REF!/(#REF!+#REF!)*1000</f>
        <v>#REF!</v>
      </c>
      <c r="AP37" s="632" t="s">
        <v>625</v>
      </c>
      <c r="AQ37" s="486">
        <v>569</v>
      </c>
    </row>
    <row r="38" spans="2:43" s="490" customFormat="1" ht="18.75" customHeight="1">
      <c r="B38" s="496" t="s">
        <v>85</v>
      </c>
      <c r="C38" s="497" t="s">
        <v>86</v>
      </c>
      <c r="D38" s="494"/>
      <c r="E38" s="494"/>
      <c r="F38" s="494"/>
      <c r="G38" s="247">
        <v>0</v>
      </c>
      <c r="H38" s="247">
        <v>0</v>
      </c>
      <c r="I38" s="247">
        <v>627.358111904953</v>
      </c>
      <c r="J38" s="247">
        <v>606.4050504575409</v>
      </c>
      <c r="K38" s="247">
        <v>461</v>
      </c>
      <c r="L38" s="487">
        <v>0</v>
      </c>
      <c r="M38" s="487">
        <v>0</v>
      </c>
      <c r="N38" s="247">
        <v>248.24007513972455</v>
      </c>
      <c r="O38" s="247">
        <v>0</v>
      </c>
      <c r="P38" s="247">
        <v>628.6461364306725</v>
      </c>
      <c r="Q38" s="247">
        <v>620.6997572612372</v>
      </c>
      <c r="R38" s="247">
        <v>428</v>
      </c>
      <c r="S38" s="247">
        <v>0</v>
      </c>
      <c r="T38" s="247">
        <v>0</v>
      </c>
      <c r="U38" s="247">
        <v>562.2232426936072</v>
      </c>
      <c r="V38" s="247">
        <v>553.4565119423164</v>
      </c>
      <c r="W38" s="486">
        <v>394</v>
      </c>
      <c r="X38" s="496" t="s">
        <v>85</v>
      </c>
      <c r="Y38" s="497" t="s">
        <v>86</v>
      </c>
      <c r="Z38" s="494"/>
      <c r="AA38" s="494"/>
      <c r="AB38" s="494"/>
      <c r="AC38" s="247">
        <v>549.9571684448251</v>
      </c>
      <c r="AD38" s="247">
        <v>520.3371873416555</v>
      </c>
      <c r="AE38" s="247">
        <v>540.0279756676752</v>
      </c>
      <c r="AF38" s="247">
        <v>491.7454130970327</v>
      </c>
      <c r="AG38" s="247">
        <v>573.1363276572426</v>
      </c>
      <c r="AH38" s="247">
        <v>606.6517778945525</v>
      </c>
      <c r="AI38" s="487">
        <v>276</v>
      </c>
      <c r="AJ38" s="247">
        <v>737.5996613278769</v>
      </c>
      <c r="AK38" s="247">
        <v>723.1143991338866</v>
      </c>
      <c r="AL38" s="247">
        <v>544.686382840429</v>
      </c>
      <c r="AM38" s="247">
        <v>516.1915305840023</v>
      </c>
      <c r="AN38" s="486">
        <v>427</v>
      </c>
      <c r="AO38" s="494" t="e">
        <f>#REF!/#REF!*1000</f>
        <v>#REF!</v>
      </c>
      <c r="AP38" s="632" t="s">
        <v>240</v>
      </c>
      <c r="AQ38" s="486">
        <v>525</v>
      </c>
    </row>
    <row r="39" spans="2:43" s="342" customFormat="1" ht="18.75" customHeight="1">
      <c r="B39" s="334"/>
      <c r="C39" s="335"/>
      <c r="D39" s="335"/>
      <c r="E39" s="335"/>
      <c r="F39" s="335" t="s">
        <v>87</v>
      </c>
      <c r="G39" s="244">
        <v>100</v>
      </c>
      <c r="H39" s="244">
        <v>100</v>
      </c>
      <c r="I39" s="244">
        <v>116.4472097066591</v>
      </c>
      <c r="J39" s="244">
        <v>119.64793791756733</v>
      </c>
      <c r="K39" s="244">
        <v>115.3</v>
      </c>
      <c r="L39" s="337">
        <v>107.52428874882473</v>
      </c>
      <c r="M39" s="337">
        <v>100.1645748537476</v>
      </c>
      <c r="N39" s="244">
        <v>114.9698822670439</v>
      </c>
      <c r="O39" s="244">
        <v>108.6895498162028</v>
      </c>
      <c r="P39" s="244">
        <v>106.20738773172202</v>
      </c>
      <c r="Q39" s="244">
        <v>109.49690796478082</v>
      </c>
      <c r="R39" s="244">
        <v>111.3</v>
      </c>
      <c r="S39" s="244">
        <v>101.39196115457243</v>
      </c>
      <c r="T39" s="244">
        <v>104.90692515432099</v>
      </c>
      <c r="U39" s="244">
        <v>84.48674651695643</v>
      </c>
      <c r="V39" s="244">
        <v>113.63806249065631</v>
      </c>
      <c r="W39" s="331">
        <v>196.1</v>
      </c>
      <c r="X39" s="334"/>
      <c r="Y39" s="335"/>
      <c r="Z39" s="335"/>
      <c r="AA39" s="335"/>
      <c r="AB39" s="335" t="s">
        <v>87</v>
      </c>
      <c r="AC39" s="244">
        <v>107.10934140915633</v>
      </c>
      <c r="AD39" s="244">
        <v>346.8650966258622</v>
      </c>
      <c r="AE39" s="244">
        <v>120.31349470543356</v>
      </c>
      <c r="AF39" s="244">
        <v>120.96129654796127</v>
      </c>
      <c r="AG39" s="244">
        <v>115.84458820571115</v>
      </c>
      <c r="AH39" s="244">
        <v>116.72269990526726</v>
      </c>
      <c r="AI39" s="337">
        <v>135</v>
      </c>
      <c r="AJ39" s="244">
        <v>106.20762893675449</v>
      </c>
      <c r="AK39" s="244">
        <v>116.86242288731445</v>
      </c>
      <c r="AL39" s="244">
        <v>122.03423153801623</v>
      </c>
      <c r="AM39" s="244">
        <v>124.15533815668643</v>
      </c>
      <c r="AN39" s="331">
        <v>114</v>
      </c>
      <c r="AO39" s="335" t="e">
        <f>#REF!/#REF!*100</f>
        <v>#REF!</v>
      </c>
      <c r="AP39" s="628" t="s">
        <v>625</v>
      </c>
      <c r="AQ39" s="331">
        <v>118.6</v>
      </c>
    </row>
    <row r="40" spans="2:43" s="342" customFormat="1" ht="18.75" customHeight="1">
      <c r="B40" s="478" t="s">
        <v>88</v>
      </c>
      <c r="C40" s="817" t="s">
        <v>566</v>
      </c>
      <c r="D40" s="817"/>
      <c r="E40" s="817"/>
      <c r="F40" s="335" t="s">
        <v>89</v>
      </c>
      <c r="G40" s="244">
        <v>110.58940528191872</v>
      </c>
      <c r="H40" s="244">
        <v>111.88342085320136</v>
      </c>
      <c r="I40" s="244">
        <v>103.96815352930008</v>
      </c>
      <c r="J40" s="244">
        <v>103.59940077914615</v>
      </c>
      <c r="K40" s="244">
        <v>107.7</v>
      </c>
      <c r="L40" s="337">
        <v>103.51889731146137</v>
      </c>
      <c r="M40" s="337">
        <v>100.15002335332306</v>
      </c>
      <c r="N40" s="244">
        <v>106.807135080814</v>
      </c>
      <c r="O40" s="244">
        <v>108.90397215085966</v>
      </c>
      <c r="P40" s="244">
        <v>117.95377126153706</v>
      </c>
      <c r="Q40" s="244">
        <v>127.62570039246661</v>
      </c>
      <c r="R40" s="244">
        <v>109.5</v>
      </c>
      <c r="S40" s="244">
        <v>100.99041620041152</v>
      </c>
      <c r="T40" s="244">
        <v>71.75337019455338</v>
      </c>
      <c r="U40" s="244">
        <v>103.94539008008823</v>
      </c>
      <c r="V40" s="244">
        <v>87.80455877509311</v>
      </c>
      <c r="W40" s="331">
        <v>127.5</v>
      </c>
      <c r="X40" s="478" t="s">
        <v>88</v>
      </c>
      <c r="Y40" s="817" t="s">
        <v>566</v>
      </c>
      <c r="Z40" s="817"/>
      <c r="AA40" s="817"/>
      <c r="AB40" s="335" t="s">
        <v>89</v>
      </c>
      <c r="AC40" s="244">
        <v>155.46630786376363</v>
      </c>
      <c r="AD40" s="244">
        <v>127.14931003673186</v>
      </c>
      <c r="AE40" s="244">
        <v>106.13352683025529</v>
      </c>
      <c r="AF40" s="244">
        <v>108.01099367310422</v>
      </c>
      <c r="AG40" s="244">
        <v>115.84485248607386</v>
      </c>
      <c r="AH40" s="244">
        <v>116.72351244922639</v>
      </c>
      <c r="AI40" s="337">
        <v>124</v>
      </c>
      <c r="AJ40" s="244">
        <v>177.49447560768314</v>
      </c>
      <c r="AK40" s="244">
        <v>141.37209997012846</v>
      </c>
      <c r="AL40" s="244">
        <v>117.08595769468818</v>
      </c>
      <c r="AM40" s="244">
        <v>120.58985756464749</v>
      </c>
      <c r="AN40" s="331">
        <v>111.9</v>
      </c>
      <c r="AO40" s="335" t="e">
        <f>#REF!/#REF!*100</f>
        <v>#REF!</v>
      </c>
      <c r="AP40" s="628" t="s">
        <v>625</v>
      </c>
      <c r="AQ40" s="331">
        <v>130.7</v>
      </c>
    </row>
    <row r="41" spans="2:43" s="342" customFormat="1" ht="18.75" customHeight="1">
      <c r="B41" s="483"/>
      <c r="C41" s="339"/>
      <c r="D41" s="339"/>
      <c r="E41" s="339"/>
      <c r="F41" s="481" t="s">
        <v>567</v>
      </c>
      <c r="G41" s="245">
        <v>107.71011458432808</v>
      </c>
      <c r="H41" s="245">
        <v>108.40288612469236</v>
      </c>
      <c r="I41" s="245">
        <v>111.6381329430685</v>
      </c>
      <c r="J41" s="245">
        <v>113.40447550630208</v>
      </c>
      <c r="K41" s="245">
        <v>110.5</v>
      </c>
      <c r="L41" s="485">
        <v>104.46004299773146</v>
      </c>
      <c r="M41" s="485">
        <v>100.15424755402702</v>
      </c>
      <c r="N41" s="245">
        <v>109.57784843878271</v>
      </c>
      <c r="O41" s="245">
        <v>108.87452217188043</v>
      </c>
      <c r="P41" s="245">
        <v>110.5535477621235</v>
      </c>
      <c r="Q41" s="245">
        <v>115.44179028930692</v>
      </c>
      <c r="R41" s="245">
        <v>110.2</v>
      </c>
      <c r="S41" s="245">
        <v>101.04795627266189</v>
      </c>
      <c r="T41" s="245">
        <v>77.84835938400433</v>
      </c>
      <c r="U41" s="245">
        <v>95.33650254505798</v>
      </c>
      <c r="V41" s="245">
        <v>97.1300438750344</v>
      </c>
      <c r="W41" s="489">
        <v>147</v>
      </c>
      <c r="X41" s="483"/>
      <c r="Y41" s="339"/>
      <c r="Z41" s="339"/>
      <c r="AA41" s="339"/>
      <c r="AB41" s="481" t="s">
        <v>567</v>
      </c>
      <c r="AC41" s="245">
        <v>135.10950570940656</v>
      </c>
      <c r="AD41" s="245">
        <v>189.8590050545358</v>
      </c>
      <c r="AE41" s="245">
        <v>116.65077737388738</v>
      </c>
      <c r="AF41" s="245">
        <v>118.17698707932453</v>
      </c>
      <c r="AG41" s="245">
        <v>115.84464953423905</v>
      </c>
      <c r="AH41" s="245">
        <v>116.72288338371541</v>
      </c>
      <c r="AI41" s="485">
        <v>129.1</v>
      </c>
      <c r="AJ41" s="245">
        <v>114.19659015144299</v>
      </c>
      <c r="AK41" s="245">
        <v>119.7828795159281</v>
      </c>
      <c r="AL41" s="245">
        <v>121.38878203758317</v>
      </c>
      <c r="AM41" s="245">
        <v>123.65403038182565</v>
      </c>
      <c r="AN41" s="489">
        <v>113.2</v>
      </c>
      <c r="AO41" s="339" t="e">
        <f>(#REF!+#REF!)/(#REF!+#REF!)*100</f>
        <v>#REF!</v>
      </c>
      <c r="AP41" s="630" t="s">
        <v>240</v>
      </c>
      <c r="AQ41" s="489">
        <v>121.6</v>
      </c>
    </row>
    <row r="42" spans="2:43" s="342" customFormat="1" ht="18.75" customHeight="1">
      <c r="B42" s="334"/>
      <c r="C42" s="813" t="s">
        <v>568</v>
      </c>
      <c r="D42" s="814"/>
      <c r="E42" s="814"/>
      <c r="F42" s="498" t="s">
        <v>569</v>
      </c>
      <c r="G42" s="244">
        <v>9.794352594187185</v>
      </c>
      <c r="H42" s="244">
        <v>9.807085835932597</v>
      </c>
      <c r="I42" s="244">
        <v>25.362785101602526</v>
      </c>
      <c r="J42" s="244">
        <v>26.76831197501448</v>
      </c>
      <c r="K42" s="244">
        <v>18.4</v>
      </c>
      <c r="L42" s="337">
        <v>12.446536037303547</v>
      </c>
      <c r="M42" s="337">
        <v>13.83248825852586</v>
      </c>
      <c r="N42" s="244">
        <v>13.715577247553556</v>
      </c>
      <c r="O42" s="244">
        <v>10.324769764843337</v>
      </c>
      <c r="P42" s="244">
        <v>27.22327613708122</v>
      </c>
      <c r="Q42" s="244">
        <v>28.58569355729444</v>
      </c>
      <c r="R42" s="244">
        <v>17.2</v>
      </c>
      <c r="S42" s="244">
        <v>11.347008227942885</v>
      </c>
      <c r="T42" s="244">
        <v>7.113397969533278</v>
      </c>
      <c r="U42" s="244">
        <v>12.573514969111358</v>
      </c>
      <c r="V42" s="244">
        <v>12.01379863682391</v>
      </c>
      <c r="W42" s="331">
        <v>16.9</v>
      </c>
      <c r="X42" s="334"/>
      <c r="Y42" s="813" t="s">
        <v>568</v>
      </c>
      <c r="Z42" s="814"/>
      <c r="AA42" s="814"/>
      <c r="AB42" s="498" t="s">
        <v>569</v>
      </c>
      <c r="AC42" s="244">
        <v>13.978176832465422</v>
      </c>
      <c r="AD42" s="244">
        <v>20.78372900309857</v>
      </c>
      <c r="AE42" s="244">
        <v>35.695799323113675</v>
      </c>
      <c r="AF42" s="244">
        <v>36.098142445614386</v>
      </c>
      <c r="AG42" s="244">
        <v>28.14121217337232</v>
      </c>
      <c r="AH42" s="244">
        <v>27.72465720391482</v>
      </c>
      <c r="AI42" s="337">
        <v>14.9</v>
      </c>
      <c r="AJ42" s="244">
        <v>24.515096121995803</v>
      </c>
      <c r="AK42" s="244">
        <v>26.07284249998063</v>
      </c>
      <c r="AL42" s="244">
        <v>37.552006205486215</v>
      </c>
      <c r="AM42" s="244">
        <v>37.38904820428786</v>
      </c>
      <c r="AN42" s="331">
        <v>19.2</v>
      </c>
      <c r="AO42" s="335" t="e">
        <f>#REF!/#REF!*100</f>
        <v>#REF!</v>
      </c>
      <c r="AP42" s="628" t="s">
        <v>240</v>
      </c>
      <c r="AQ42" s="331">
        <v>24.8</v>
      </c>
    </row>
    <row r="43" spans="2:43" s="342" customFormat="1" ht="18.75" customHeight="1">
      <c r="B43" s="478" t="s">
        <v>90</v>
      </c>
      <c r="C43" s="815"/>
      <c r="D43" s="815"/>
      <c r="E43" s="815"/>
      <c r="F43" s="499" t="s">
        <v>570</v>
      </c>
      <c r="G43" s="244">
        <v>11.508553637648317</v>
      </c>
      <c r="H43" s="244">
        <v>11.20724004885304</v>
      </c>
      <c r="I43" s="244">
        <v>9.123045765924832</v>
      </c>
      <c r="J43" s="244">
        <v>9.137333628119698</v>
      </c>
      <c r="K43" s="244">
        <v>10.2</v>
      </c>
      <c r="L43" s="337">
        <v>11.366843367726648</v>
      </c>
      <c r="M43" s="337">
        <v>11.711998295726815</v>
      </c>
      <c r="N43" s="244">
        <v>9.802403956407725</v>
      </c>
      <c r="O43" s="244">
        <v>8.810885392604494</v>
      </c>
      <c r="P43" s="244">
        <v>8.43614355063086</v>
      </c>
      <c r="Q43" s="244">
        <v>9.493484577943011</v>
      </c>
      <c r="R43" s="244">
        <v>10.2</v>
      </c>
      <c r="S43" s="244">
        <v>7.580255541544492</v>
      </c>
      <c r="T43" s="244">
        <v>7.067383562487241</v>
      </c>
      <c r="U43" s="244">
        <v>9.685506098526849</v>
      </c>
      <c r="V43" s="244">
        <v>10.247884180095172</v>
      </c>
      <c r="W43" s="331">
        <v>10.3</v>
      </c>
      <c r="X43" s="478" t="s">
        <v>90</v>
      </c>
      <c r="Y43" s="815"/>
      <c r="Z43" s="815"/>
      <c r="AA43" s="815"/>
      <c r="AB43" s="499" t="s">
        <v>570</v>
      </c>
      <c r="AC43" s="244">
        <v>15.560608873213292</v>
      </c>
      <c r="AD43" s="244">
        <v>15.61488013419379</v>
      </c>
      <c r="AE43" s="244">
        <v>14.264190816427261</v>
      </c>
      <c r="AF43" s="244">
        <v>14.213307425614238</v>
      </c>
      <c r="AG43" s="244">
        <v>9.30836072272323</v>
      </c>
      <c r="AH43" s="244">
        <v>9.202609324718738</v>
      </c>
      <c r="AI43" s="337">
        <v>8.9</v>
      </c>
      <c r="AJ43" s="244">
        <v>7.738423852813321</v>
      </c>
      <c r="AK43" s="244">
        <v>6.397929853648711</v>
      </c>
      <c r="AL43" s="244">
        <v>11.172519568436641</v>
      </c>
      <c r="AM43" s="244">
        <v>10.373570471890831</v>
      </c>
      <c r="AN43" s="331">
        <v>9.2</v>
      </c>
      <c r="AO43" s="335" t="e">
        <f>#REF!/#REF!*100</f>
        <v>#REF!</v>
      </c>
      <c r="AP43" s="628" t="s">
        <v>625</v>
      </c>
      <c r="AQ43" s="331">
        <v>8.8</v>
      </c>
    </row>
    <row r="44" spans="2:43" s="342" customFormat="1" ht="18.75" customHeight="1" thickBot="1">
      <c r="B44" s="500"/>
      <c r="C44" s="816"/>
      <c r="D44" s="816"/>
      <c r="E44" s="816"/>
      <c r="F44" s="501" t="s">
        <v>571</v>
      </c>
      <c r="G44" s="248">
        <v>7.621120107072161</v>
      </c>
      <c r="H44" s="248">
        <v>7.570708897853836</v>
      </c>
      <c r="I44" s="248">
        <v>6.017591178230079</v>
      </c>
      <c r="J44" s="248">
        <v>5.92368148978359</v>
      </c>
      <c r="K44" s="248">
        <v>6.7</v>
      </c>
      <c r="L44" s="503">
        <v>9.743020787468707</v>
      </c>
      <c r="M44" s="503">
        <v>7.256803614129568</v>
      </c>
      <c r="N44" s="248">
        <v>5.774234271362685</v>
      </c>
      <c r="O44" s="248">
        <v>5.678742133515561</v>
      </c>
      <c r="P44" s="248">
        <v>9.368034670580467</v>
      </c>
      <c r="Q44" s="248">
        <v>7.1896731352100565</v>
      </c>
      <c r="R44" s="248">
        <v>7.5</v>
      </c>
      <c r="S44" s="248">
        <v>4.714691576939188</v>
      </c>
      <c r="T44" s="248">
        <v>4.5470416300765715</v>
      </c>
      <c r="U44" s="248">
        <v>6.975637573261524</v>
      </c>
      <c r="V44" s="248">
        <v>7.36663776375575</v>
      </c>
      <c r="W44" s="502">
        <v>6.2</v>
      </c>
      <c r="X44" s="500"/>
      <c r="Y44" s="816"/>
      <c r="Z44" s="816"/>
      <c r="AA44" s="816"/>
      <c r="AB44" s="501" t="s">
        <v>571</v>
      </c>
      <c r="AC44" s="248">
        <v>8.896417300909597</v>
      </c>
      <c r="AD44" s="248">
        <v>8.353136236205918</v>
      </c>
      <c r="AE44" s="248">
        <v>5.759820614646311</v>
      </c>
      <c r="AF44" s="248">
        <v>6.115307924709326</v>
      </c>
      <c r="AG44" s="248">
        <v>6.413110310428592</v>
      </c>
      <c r="AH44" s="248">
        <v>5.753111981440368</v>
      </c>
      <c r="AI44" s="503">
        <v>4.9</v>
      </c>
      <c r="AJ44" s="248">
        <v>2.5178605750553094</v>
      </c>
      <c r="AK44" s="248">
        <v>2.658443929662542</v>
      </c>
      <c r="AL44" s="248">
        <v>4.34780692475848</v>
      </c>
      <c r="AM44" s="248">
        <v>4.213099174180698</v>
      </c>
      <c r="AN44" s="502">
        <v>3.8</v>
      </c>
      <c r="AO44" s="655" t="e">
        <f>#REF!/#REF!*100</f>
        <v>#REF!</v>
      </c>
      <c r="AP44" s="633" t="s">
        <v>240</v>
      </c>
      <c r="AQ44" s="502">
        <v>3.6</v>
      </c>
    </row>
  </sheetData>
  <mergeCells count="41">
    <mergeCell ref="Z10:AB10"/>
    <mergeCell ref="Z11:AB11"/>
    <mergeCell ref="Y12:AB12"/>
    <mergeCell ref="Y6:AB6"/>
    <mergeCell ref="Z7:AB7"/>
    <mergeCell ref="Z8:AB8"/>
    <mergeCell ref="Y9:AB9"/>
    <mergeCell ref="Y19:AB19"/>
    <mergeCell ref="Y18:AB18"/>
    <mergeCell ref="B22:B23"/>
    <mergeCell ref="X22:X23"/>
    <mergeCell ref="Y22:AA23"/>
    <mergeCell ref="C22:E23"/>
    <mergeCell ref="C19:F19"/>
    <mergeCell ref="C18:F18"/>
    <mergeCell ref="Y40:AA40"/>
    <mergeCell ref="Y42:AA44"/>
    <mergeCell ref="AA28:AA29"/>
    <mergeCell ref="AA30:AA31"/>
    <mergeCell ref="C42:E44"/>
    <mergeCell ref="C40:E40"/>
    <mergeCell ref="E30:E31"/>
    <mergeCell ref="E28:E29"/>
    <mergeCell ref="C6:F6"/>
    <mergeCell ref="D7:F7"/>
    <mergeCell ref="D8:F8"/>
    <mergeCell ref="C9:F9"/>
    <mergeCell ref="D10:F10"/>
    <mergeCell ref="D11:F11"/>
    <mergeCell ref="C12:F12"/>
    <mergeCell ref="C13:F13"/>
    <mergeCell ref="L3:M3"/>
    <mergeCell ref="Z17:AB17"/>
    <mergeCell ref="D14:F14"/>
    <mergeCell ref="Y13:AB13"/>
    <mergeCell ref="Z14:AB14"/>
    <mergeCell ref="AA15:AB15"/>
    <mergeCell ref="AA16:AB16"/>
    <mergeCell ref="E15:F15"/>
    <mergeCell ref="E16:F16"/>
    <mergeCell ref="D17:F17"/>
  </mergeCells>
  <printOptions/>
  <pageMargins left="0.75" right="0.75" top="1" bottom="1" header="0.5" footer="0.5"/>
  <pageSetup horizontalDpi="600" verticalDpi="600" orientation="portrait" paperSize="9" scale="94" r:id="rId2"/>
  <colBreaks count="1" manualBreakCount="1">
    <brk id="2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前書き部分</dc:title>
  <dc:subject/>
  <dc:creator>市町村振興課</dc:creator>
  <cp:keywords/>
  <dc:description/>
  <cp:lastModifiedBy> </cp:lastModifiedBy>
  <cp:lastPrinted>2009-01-19T08:21:52Z</cp:lastPrinted>
  <dcterms:created xsi:type="dcterms:W3CDTF">1997-12-10T15:48:42Z</dcterms:created>
  <dcterms:modified xsi:type="dcterms:W3CDTF">2009-03-05T07:20:22Z</dcterms:modified>
  <cp:category/>
  <cp:version/>
  <cp:contentType/>
  <cp:contentStatus/>
</cp:coreProperties>
</file>