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120" yWindow="75" windowWidth="20340" windowHeight="8100" activeTab="0"/>
  </bookViews>
  <sheets>
    <sheet name="集計表1" sheetId="1" r:id="rId1"/>
    <sheet name="集計表2" sheetId="2" r:id="rId2"/>
    <sheet name="集計表3" sheetId="3" r:id="rId3"/>
  </sheets>
  <externalReferences>
    <externalReference r:id="rId6"/>
    <externalReference r:id="rId7"/>
  </externalReferences>
  <definedNames>
    <definedName name="○×">'[1]ﾏｽﾀｰｼｰﾄ'!$C$2:$C$3</definedName>
    <definedName name="_xlnm.Print_Area" localSheetId="0">'集計表1'!$A$1:$I$117</definedName>
    <definedName name="_xlnm.Print_Area" localSheetId="1">'集計表2'!$A$1:$Q$78</definedName>
    <definedName name="_xlnm.Print_Area" localSheetId="2">'集計表3'!$A$1:$O$56</definedName>
    <definedName name="市町名">'[1]ﾏｽﾀｰｼｰﾄ'!$D$2:$D$20</definedName>
    <definedName name="主な飼養畜種">'[1]ﾏｽﾀｰｼｰﾄ'!$B$2:$B$16</definedName>
    <definedName name="遵守状況">'[1]ﾏｽﾀｰｼｰﾄ'!$E$2:$E$4</definedName>
  </definedNames>
  <calcPr calcId="145621"/>
</workbook>
</file>

<file path=xl/sharedStrings.xml><?xml version="1.0" encoding="utf-8"?>
<sst xmlns="http://schemas.openxmlformats.org/spreadsheetml/2006/main" count="206" uniqueCount="109">
  <si>
    <t>表１　畜産経営農家戸数および管理基準適用戸数</t>
    <rPh sb="0" eb="1">
      <t>ヒョウ</t>
    </rPh>
    <rPh sb="3" eb="5">
      <t>チクサン</t>
    </rPh>
    <rPh sb="5" eb="7">
      <t>ケイエイ</t>
    </rPh>
    <rPh sb="7" eb="9">
      <t>ノウカ</t>
    </rPh>
    <rPh sb="9" eb="10">
      <t>コ</t>
    </rPh>
    <rPh sb="10" eb="11">
      <t>カズ</t>
    </rPh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</si>
  <si>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乳用牛</t>
    <rPh sb="0" eb="3">
      <t>ニュウヨウギュウ</t>
    </rPh>
    <phoneticPr fontId="4"/>
  </si>
  <si>
    <t>管理基準適用戸数</t>
    <rPh sb="0" eb="2">
      <t>カンリ</t>
    </rPh>
    <rPh sb="2" eb="4">
      <t>キジュン</t>
    </rPh>
    <rPh sb="4" eb="6">
      <t>テキヨウ</t>
    </rPh>
    <rPh sb="6" eb="8">
      <t>コスウ</t>
    </rPh>
    <phoneticPr fontId="4"/>
  </si>
  <si>
    <t>対前年比</t>
    <rPh sb="0" eb="1">
      <t>タイ</t>
    </rPh>
    <rPh sb="1" eb="4">
      <t>ゼンネンヒ</t>
    </rPh>
    <phoneticPr fontId="4"/>
  </si>
  <si>
    <t>割合</t>
    <rPh sb="0" eb="2">
      <t>ワリアイ</t>
    </rPh>
    <phoneticPr fontId="4"/>
  </si>
  <si>
    <t>H24</t>
  </si>
  <si>
    <t>H25</t>
  </si>
  <si>
    <t>H26</t>
  </si>
  <si>
    <t>肉用牛</t>
    <rPh sb="0" eb="3">
      <t>ニクヨウギュウ</t>
    </rPh>
    <phoneticPr fontId="4"/>
  </si>
  <si>
    <t>豚</t>
    <rPh sb="0" eb="1">
      <t>ブタ</t>
    </rPh>
    <phoneticPr fontId="4"/>
  </si>
  <si>
    <t>採卵鶏</t>
    <rPh sb="0" eb="3">
      <t>サイランケイ</t>
    </rPh>
    <phoneticPr fontId="4"/>
  </si>
  <si>
    <t>肉用鶏</t>
    <rPh sb="0" eb="2">
      <t>ニクヨウ</t>
    </rPh>
    <rPh sb="2" eb="3">
      <t>ケイ</t>
    </rPh>
    <phoneticPr fontId="4"/>
  </si>
  <si>
    <t>図１　畜産経営農家戸数および管理基準適用戸数の推移</t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</si>
  <si>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年度</t>
    <rPh sb="0" eb="2">
      <t>ネンド</t>
    </rPh>
    <phoneticPr fontId="4"/>
  </si>
  <si>
    <t>区　分</t>
    <rPh sb="0" eb="1">
      <t>ク</t>
    </rPh>
    <rPh sb="2" eb="3">
      <t>ブン</t>
    </rPh>
    <phoneticPr fontId="4"/>
  </si>
  <si>
    <t>苦  情  の  内  容</t>
    <rPh sb="0" eb="1">
      <t>ク</t>
    </rPh>
    <rPh sb="3" eb="4">
      <t>ジョウ</t>
    </rPh>
    <rPh sb="9" eb="10">
      <t>ナイ</t>
    </rPh>
    <rPh sb="12" eb="13">
      <t>カタチ</t>
    </rPh>
    <phoneticPr fontId="4"/>
  </si>
  <si>
    <t>対  応  策</t>
    <rPh sb="0" eb="1">
      <t>タイ</t>
    </rPh>
    <rPh sb="3" eb="4">
      <t>オウ</t>
    </rPh>
    <rPh sb="6" eb="7">
      <t>サク</t>
    </rPh>
    <phoneticPr fontId="4"/>
  </si>
  <si>
    <t>水質
汚濁</t>
    <rPh sb="0" eb="2">
      <t>スイシツ</t>
    </rPh>
    <rPh sb="3" eb="5">
      <t>オダク</t>
    </rPh>
    <phoneticPr fontId="4"/>
  </si>
  <si>
    <t>悪臭
発生</t>
    <rPh sb="0" eb="2">
      <t>アクシュウ</t>
    </rPh>
    <rPh sb="3" eb="5">
      <t>ハッセイ</t>
    </rPh>
    <phoneticPr fontId="4"/>
  </si>
  <si>
    <t>害虫
発生</t>
    <rPh sb="0" eb="2">
      <t>ガイチュウ</t>
    </rPh>
    <rPh sb="3" eb="5">
      <t>ハッセイ</t>
    </rPh>
    <phoneticPr fontId="4"/>
  </si>
  <si>
    <t>水質
汚濁
と
悪臭
発生</t>
    <rPh sb="0" eb="2">
      <t>スイシツ</t>
    </rPh>
    <rPh sb="3" eb="5">
      <t>オダク</t>
    </rPh>
    <rPh sb="8" eb="10">
      <t>アクシュウ</t>
    </rPh>
    <rPh sb="11" eb="13">
      <t>ハッセイ</t>
    </rPh>
    <phoneticPr fontId="4"/>
  </si>
  <si>
    <t>水質
汚濁
と
害虫
発生</t>
    <rPh sb="0" eb="2">
      <t>スイシツ</t>
    </rPh>
    <rPh sb="3" eb="5">
      <t>オダク</t>
    </rPh>
    <rPh sb="8" eb="10">
      <t>ガイチュウ</t>
    </rPh>
    <rPh sb="11" eb="13">
      <t>ハッセイ</t>
    </rPh>
    <phoneticPr fontId="4"/>
  </si>
  <si>
    <t>悪臭
発生
と
害虫
発生</t>
    <rPh sb="0" eb="2">
      <t>アクシュウ</t>
    </rPh>
    <rPh sb="3" eb="5">
      <t>ハッセイ</t>
    </rPh>
    <rPh sb="8" eb="10">
      <t>ガイチュウ</t>
    </rPh>
    <rPh sb="11" eb="13">
      <t>ハッセイ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</si>
  <si>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</si>
  <si>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</si>
  <si>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処理
施設
助成</t>
    <rPh sb="0" eb="2">
      <t>ショリ</t>
    </rPh>
    <rPh sb="3" eb="5">
      <t>シセツ</t>
    </rPh>
    <rPh sb="6" eb="8">
      <t>ジョセイ</t>
    </rPh>
    <phoneticPr fontId="4"/>
  </si>
  <si>
    <t>処理
衛生
技術
指導</t>
    <rPh sb="0" eb="2">
      <t>ショリ</t>
    </rPh>
    <rPh sb="3" eb="5">
      <t>エイセイ</t>
    </rPh>
    <rPh sb="6" eb="8">
      <t>ギジュツ</t>
    </rPh>
    <rPh sb="9" eb="11">
      <t>シドウ</t>
    </rPh>
    <phoneticPr fontId="4"/>
  </si>
  <si>
    <t>移転
の
斡旋</t>
    <rPh sb="0" eb="2">
      <t>イテン</t>
    </rPh>
    <rPh sb="5" eb="7">
      <t>アッセン</t>
    </rPh>
    <phoneticPr fontId="4"/>
  </si>
  <si>
    <t>紛争
の
仲介</t>
    <rPh sb="0" eb="2">
      <t>フンソウ</t>
    </rPh>
    <rPh sb="5" eb="7">
      <t>チュウカイ</t>
    </rPh>
    <phoneticPr fontId="4"/>
  </si>
  <si>
    <t>養豚</t>
    <rPh sb="0" eb="1">
      <t>ヤシナ</t>
    </rPh>
    <rPh sb="1" eb="2">
      <t>ブタ</t>
    </rPh>
    <phoneticPr fontId="4"/>
  </si>
  <si>
    <t>図２　年次別苦情発生件数</t>
    <rPh sb="0" eb="1">
      <t>ズ</t>
    </rPh>
    <rPh sb="10" eb="11">
      <t>ケン</t>
    </rPh>
    <phoneticPr fontId="4"/>
  </si>
  <si>
    <t>戸数（戸）</t>
    <rPh sb="0" eb="2">
      <t>コスウ</t>
    </rPh>
    <rPh sb="3" eb="4">
      <t>コ</t>
    </rPh>
    <phoneticPr fontId="4"/>
  </si>
  <si>
    <t>苦情発生率</t>
    <rPh sb="0" eb="2">
      <t>クジョウ</t>
    </rPh>
    <rPh sb="2" eb="5">
      <t>ハッセイリツ</t>
    </rPh>
    <phoneticPr fontId="4"/>
  </si>
  <si>
    <t>総発生量（ｔ／年）</t>
    <rPh sb="0" eb="1">
      <t>ソウ</t>
    </rPh>
    <rPh sb="1" eb="4">
      <t>ハッセイリョウ</t>
    </rPh>
    <rPh sb="7" eb="8">
      <t>ネン</t>
    </rPh>
    <phoneticPr fontId="4"/>
  </si>
  <si>
    <t>肥料成分推定量</t>
    <rPh sb="0" eb="2">
      <t>ヒリョウ</t>
    </rPh>
    <rPh sb="2" eb="4">
      <t>セイブン</t>
    </rPh>
    <rPh sb="4" eb="7">
      <t>スイテイリョウ</t>
    </rPh>
    <phoneticPr fontId="4"/>
  </si>
  <si>
    <t>耕地面積（ｈａ）</t>
    <rPh sb="0" eb="2">
      <t>コウチ</t>
    </rPh>
    <rPh sb="2" eb="4">
      <t>メンセキ</t>
    </rPh>
    <phoneticPr fontId="4"/>
  </si>
  <si>
    <t>耕地面積あたり窒素負荷量(kgN/ha)</t>
    <rPh sb="0" eb="2">
      <t>コウチ</t>
    </rPh>
    <rPh sb="2" eb="4">
      <t>メンセキ</t>
    </rPh>
    <rPh sb="7" eb="9">
      <t>チッソ</t>
    </rPh>
    <rPh sb="9" eb="12">
      <t>フカリョウ</t>
    </rPh>
    <phoneticPr fontId="4"/>
  </si>
  <si>
    <t>窒素
(tN/年)</t>
    <rPh sb="0" eb="2">
      <t>チッソ</t>
    </rPh>
    <rPh sb="7" eb="8">
      <t>ネン</t>
    </rPh>
    <phoneticPr fontId="4"/>
  </si>
  <si>
    <t>リン
(tP/年)</t>
    <rPh sb="7" eb="8">
      <t>ネン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</si>
  <si>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</si>
  <si>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</si>
  <si>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Ｈ２６</t>
  </si>
  <si>
    <t>大津市</t>
    <rPh sb="0" eb="3">
      <t>オオツシ</t>
    </rPh>
    <phoneticPr fontId="4"/>
  </si>
  <si>
    <t>草津市</t>
    <rPh sb="0" eb="3">
      <t>クサツシ</t>
    </rPh>
    <phoneticPr fontId="4"/>
  </si>
  <si>
    <t>守山市</t>
    <rPh sb="0" eb="3">
      <t>モリヤマシ</t>
    </rPh>
    <phoneticPr fontId="4"/>
  </si>
  <si>
    <t>栗東市</t>
    <rPh sb="0" eb="3">
      <t>リットウシ</t>
    </rPh>
    <phoneticPr fontId="4"/>
  </si>
  <si>
    <t>野洲市</t>
    <rPh sb="0" eb="2">
      <t>ヤス</t>
    </rPh>
    <rPh sb="2" eb="3">
      <t>シ</t>
    </rPh>
    <phoneticPr fontId="4"/>
  </si>
  <si>
    <t>甲賀市</t>
    <rPh sb="0" eb="3">
      <t>コウカシ</t>
    </rPh>
    <phoneticPr fontId="4"/>
  </si>
  <si>
    <t>湖南市</t>
    <rPh sb="0" eb="3">
      <t>コナンシ</t>
    </rPh>
    <phoneticPr fontId="4"/>
  </si>
  <si>
    <t>近江八幡市</t>
    <rPh sb="0" eb="5">
      <t>オウミハチマンシ</t>
    </rPh>
    <phoneticPr fontId="4"/>
  </si>
  <si>
    <t>東近江市</t>
    <rPh sb="0" eb="4">
      <t>ヒガシオウミシ</t>
    </rPh>
    <phoneticPr fontId="4"/>
  </si>
  <si>
    <t>日野町</t>
    <rPh sb="0" eb="3">
      <t>ヒノチョウ</t>
    </rPh>
    <phoneticPr fontId="4"/>
  </si>
  <si>
    <t>竜王町</t>
    <rPh sb="0" eb="3">
      <t>リュウオウチョウ</t>
    </rPh>
    <phoneticPr fontId="4"/>
  </si>
  <si>
    <t>彦根市</t>
    <rPh sb="0" eb="3">
      <t>ヒコネシ</t>
    </rPh>
    <phoneticPr fontId="4"/>
  </si>
  <si>
    <t>愛荘町</t>
    <rPh sb="0" eb="3">
      <t>アイショウチョウ</t>
    </rPh>
    <phoneticPr fontId="4"/>
  </si>
  <si>
    <t>豊郷町</t>
  </si>
  <si>
    <t>甲良町</t>
    <rPh sb="0" eb="3">
      <t>コウラチョウ</t>
    </rPh>
    <phoneticPr fontId="4"/>
  </si>
  <si>
    <t>多賀町</t>
    <rPh sb="0" eb="3">
      <t>タガチョウ</t>
    </rPh>
    <phoneticPr fontId="4"/>
  </si>
  <si>
    <t>長浜市</t>
    <rPh sb="0" eb="3">
      <t>ナガハマシ</t>
    </rPh>
    <phoneticPr fontId="4"/>
  </si>
  <si>
    <t>米原市</t>
    <rPh sb="0" eb="2">
      <t>マイハラ</t>
    </rPh>
    <rPh sb="2" eb="3">
      <t>シ</t>
    </rPh>
    <phoneticPr fontId="4"/>
  </si>
  <si>
    <t>高島市</t>
    <rPh sb="0" eb="3">
      <t>タカシマシ</t>
    </rPh>
    <phoneticPr fontId="4"/>
  </si>
  <si>
    <t>県計</t>
    <rPh sb="0" eb="1">
      <t>ケン</t>
    </rPh>
    <rPh sb="1" eb="2">
      <t>ケイ</t>
    </rPh>
    <phoneticPr fontId="4"/>
  </si>
  <si>
    <t>　* 発生量および肥料成分推定量は、飼養頭羽数に原単位を乗じたもの</t>
    <rPh sb="3" eb="6">
      <t>ハッセイリョウ</t>
    </rPh>
    <rPh sb="9" eb="11">
      <t>ヒリョウ</t>
    </rPh>
    <rPh sb="11" eb="13">
      <t>セイブン</t>
    </rPh>
    <rPh sb="13" eb="15">
      <t>スイテイ</t>
    </rPh>
    <rPh sb="15" eb="16">
      <t>リョウ</t>
    </rPh>
    <rPh sb="18" eb="20">
      <t>シヨウ</t>
    </rPh>
    <rPh sb="20" eb="21">
      <t>トウ</t>
    </rPh>
    <rPh sb="21" eb="22">
      <t>ハ</t>
    </rPh>
    <rPh sb="22" eb="23">
      <t>スウ</t>
    </rPh>
    <rPh sb="24" eb="27">
      <t>ゲンタンイ</t>
    </rPh>
    <rPh sb="28" eb="29">
      <t>ジョウ</t>
    </rPh>
    <phoneticPr fontId="4"/>
  </si>
  <si>
    <t>図３　年次別家畜排せつ物総発生量</t>
    <rPh sb="0" eb="1">
      <t>ズ</t>
    </rPh>
    <rPh sb="3" eb="6">
      <t>ネンジベツ</t>
    </rPh>
    <rPh sb="6" eb="8">
      <t>カチク</t>
    </rPh>
    <rPh sb="8" eb="9">
      <t>ハイ</t>
    </rPh>
    <rPh sb="11" eb="12">
      <t>ブツ</t>
    </rPh>
    <rPh sb="12" eb="13">
      <t>ソウ</t>
    </rPh>
    <rPh sb="13" eb="15">
      <t>ハッセイ</t>
    </rPh>
    <rPh sb="15" eb="16">
      <t>リョウ</t>
    </rPh>
    <phoneticPr fontId="4"/>
  </si>
  <si>
    <t>表２　畜産経営に起因する苦情の発生状況</t>
    <rPh sb="0" eb="1">
      <t>ヒョウ</t>
    </rPh>
    <rPh sb="3" eb="5">
      <t>チクサン</t>
    </rPh>
    <rPh sb="5" eb="7">
      <t>ケイエイ</t>
    </rPh>
    <rPh sb="8" eb="10">
      <t>キイン</t>
    </rPh>
    <rPh sb="12" eb="14">
      <t>クジョウ</t>
    </rPh>
    <rPh sb="15" eb="17">
      <t>ハッセイ</t>
    </rPh>
    <rPh sb="17" eb="19">
      <t>ジョウキョウ</t>
    </rPh>
    <phoneticPr fontId="4"/>
  </si>
  <si>
    <t>表３　家畜排せつ物発生量</t>
    <rPh sb="0" eb="1">
      <t>ヒョウ</t>
    </rPh>
    <rPh sb="3" eb="5">
      <t>カチク</t>
    </rPh>
    <rPh sb="5" eb="6">
      <t>ハイ</t>
    </rPh>
    <rPh sb="8" eb="9">
      <t>ブツ</t>
    </rPh>
    <rPh sb="9" eb="12">
      <t>ハッセイリョウ</t>
    </rPh>
    <phoneticPr fontId="4"/>
  </si>
  <si>
    <t>H22</t>
  </si>
  <si>
    <t>H23</t>
  </si>
  <si>
    <t>H27</t>
  </si>
  <si>
    <t>H28</t>
  </si>
  <si>
    <t>　* 耕地面積は、農林水産省平成27年産作物統計より</t>
    <rPh sb="3" eb="5">
      <t>コウチ</t>
    </rPh>
    <rPh sb="5" eb="7">
      <t>メンセキ</t>
    </rPh>
    <rPh sb="9" eb="11">
      <t>ノウリン</t>
    </rPh>
    <rPh sb="11" eb="13">
      <t>スイサン</t>
    </rPh>
    <rPh sb="13" eb="14">
      <t>ショウ</t>
    </rPh>
    <rPh sb="14" eb="16">
      <t>ヘイセイ</t>
    </rPh>
    <rPh sb="18" eb="19">
      <t>ネン</t>
    </rPh>
    <rPh sb="19" eb="20">
      <t>サン</t>
    </rPh>
    <rPh sb="20" eb="22">
      <t>サクモツ</t>
    </rPh>
    <rPh sb="22" eb="24">
      <t>トウケイ</t>
    </rPh>
    <phoneticPr fontId="4"/>
  </si>
  <si>
    <t>農家戸数</t>
  </si>
  <si>
    <t>H22</t>
  </si>
  <si>
    <t>H23</t>
  </si>
  <si>
    <t>H27</t>
  </si>
  <si>
    <t>H28</t>
  </si>
  <si>
    <t>H24</t>
  </si>
  <si>
    <t>農家戸数</t>
  </si>
  <si>
    <t>H22</t>
  </si>
  <si>
    <t>H23</t>
  </si>
  <si>
    <t>H24</t>
  </si>
  <si>
    <t>H28</t>
  </si>
  <si>
    <t>農家戸数</t>
  </si>
  <si>
    <t>H22</t>
  </si>
  <si>
    <t>H23</t>
  </si>
  <si>
    <t>H24</t>
  </si>
  <si>
    <t>H28</t>
  </si>
  <si>
    <t>Ｈ２１</t>
  </si>
  <si>
    <t>Ｈ２２</t>
  </si>
  <si>
    <t>Ｈ２３</t>
  </si>
  <si>
    <t>Ｈ２４</t>
  </si>
  <si>
    <t>Ｈ２５</t>
  </si>
  <si>
    <t>Ｈ２７</t>
  </si>
  <si>
    <t>Ｈ２８</t>
  </si>
  <si>
    <t>H22</t>
  </si>
  <si>
    <t>H23</t>
  </si>
  <si>
    <t>H24</t>
  </si>
  <si>
    <t>H25</t>
  </si>
  <si>
    <t>H26</t>
  </si>
  <si>
    <t>H27</t>
  </si>
  <si>
    <t>H28</t>
  </si>
  <si>
    <r>
      <t>　* 原単位は農林水産省農業研究センター公表</t>
    </r>
    <r>
      <rPr>
        <vertAlign val="superscript"/>
        <sz val="8"/>
        <rFont val="Meiryo UI"/>
        <family val="3"/>
      </rPr>
      <t>1)</t>
    </r>
    <r>
      <rPr>
        <sz val="8"/>
        <rFont val="Meiryo UI"/>
        <family val="3"/>
      </rPr>
      <t>を使用</t>
    </r>
  </si>
  <si>
    <r>
      <t>1)</t>
    </r>
    <r>
      <rPr>
        <sz val="8"/>
        <rFont val="Meiryo UI"/>
        <family val="3"/>
      </rPr>
      <t>：(財)畜産環境整備機構：家畜ふん尿処理・利用の手引き、3-5(1998)　</t>
    </r>
    <rPh sb="3" eb="6">
      <t>ザイ</t>
    </rPh>
    <rPh sb="6" eb="8">
      <t>チクサン</t>
    </rPh>
    <rPh sb="8" eb="10">
      <t>カンキョウ</t>
    </rPh>
    <rPh sb="10" eb="12">
      <t>セイビ</t>
    </rPh>
    <rPh sb="12" eb="14">
      <t>キコウ</t>
    </rPh>
    <rPh sb="15" eb="17">
      <t>カチク</t>
    </rPh>
    <rPh sb="19" eb="20">
      <t>ニョウ</t>
    </rPh>
    <rPh sb="20" eb="22">
      <t>ショリ</t>
    </rPh>
    <rPh sb="23" eb="25">
      <t>リヨウ</t>
    </rPh>
    <rPh sb="26" eb="28">
      <t>テビ</t>
    </rPh>
    <phoneticPr fontId="4"/>
  </si>
  <si>
    <t>H21</t>
  </si>
  <si>
    <t>H22</t>
  </si>
  <si>
    <t>H23</t>
  </si>
  <si>
    <t>H28</t>
  </si>
  <si>
    <t>※管理基準とは家畜排せつ物法第３条に基づき、畜産業を営む者が遵守すべき基準</t>
    <rPh sb="1" eb="3">
      <t>カンリ</t>
    </rPh>
    <rPh sb="3" eb="5">
      <t>キジュン</t>
    </rPh>
    <rPh sb="7" eb="9">
      <t>カチク</t>
    </rPh>
    <rPh sb="9" eb="10">
      <t>ハイ</t>
    </rPh>
    <rPh sb="12" eb="13">
      <t>ブツ</t>
    </rPh>
    <rPh sb="13" eb="14">
      <t>ホウ</t>
    </rPh>
    <rPh sb="14" eb="15">
      <t>ダイ</t>
    </rPh>
    <rPh sb="16" eb="17">
      <t>ジョウ</t>
    </rPh>
    <rPh sb="18" eb="19">
      <t>モト</t>
    </rPh>
    <rPh sb="22" eb="25">
      <t>チクサンギョウ</t>
    </rPh>
    <rPh sb="26" eb="27">
      <t>イトナ</t>
    </rPh>
    <rPh sb="28" eb="29">
      <t>モノ</t>
    </rPh>
    <rPh sb="30" eb="32">
      <t>ジュンシュ</t>
    </rPh>
    <rPh sb="35" eb="37">
      <t>キジュン</t>
    </rPh>
    <phoneticPr fontId="4"/>
  </si>
  <si>
    <t xml:space="preserve">   管理基準適用対象は、牛は10頭以上、豚は100頭以上、鶏は2,000羽以上</t>
    <rPh sb="3" eb="5">
      <t>カンリ</t>
    </rPh>
    <rPh sb="5" eb="7">
      <t>キジュン</t>
    </rPh>
    <rPh sb="7" eb="9">
      <t>テキヨウ</t>
    </rPh>
    <rPh sb="9" eb="11">
      <t>タイショウ</t>
    </rPh>
    <rPh sb="13" eb="14">
      <t>ウシ</t>
    </rPh>
    <rPh sb="17" eb="18">
      <t>トウ</t>
    </rPh>
    <rPh sb="18" eb="20">
      <t>イジョウ</t>
    </rPh>
    <rPh sb="21" eb="22">
      <t>ブタ</t>
    </rPh>
    <rPh sb="26" eb="27">
      <t>トウ</t>
    </rPh>
    <rPh sb="27" eb="29">
      <t>イジョウ</t>
    </rPh>
    <rPh sb="30" eb="31">
      <t>トリ</t>
    </rPh>
    <rPh sb="37" eb="38">
      <t>ウ</t>
    </rPh>
    <rPh sb="38" eb="40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</si>
</sst>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_);[Red]\(0.0\)"/>
    <numFmt numFmtId="178" formatCode="#,##0_);[Red]\(#,##0\)"/>
    <numFmt numFmtId="179" formatCode="0.0%"/>
    <numFmt numFmtId="180" formatCode="#,##0.0_ "/>
    <numFmt numFmtId="181" formatCode="#,##0.0_);[Red]\(#,##0.0\)"/>
    <numFmt numFmtId="182" formatCode="0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0"/>
      <color theme="1"/>
      <name val="Meiryo UI"/>
      <family val="3"/>
    </font>
    <font>
      <u val="double"/>
      <sz val="11"/>
      <name val="Meiryo UI"/>
      <family val="3"/>
    </font>
    <font>
      <vertAlign val="superscript"/>
      <sz val="8"/>
      <name val="Meiryo UI"/>
      <family val="3"/>
    </font>
    <font>
      <sz val="10.5"/>
      <name val="Calibri"/>
      <family val="2"/>
    </font>
    <font>
      <sz val="10"/>
      <name val="Calibri"/>
      <family val="2"/>
    </font>
    <font>
      <sz val="11"/>
      <color theme="1"/>
      <name val="Meiryo UI"/>
      <family val="2"/>
    </font>
    <font>
      <sz val="9"/>
      <color rgb="FF000000"/>
      <name val="Meiryo U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" fillId="0" borderId="0" applyFont="0" applyFill="0" applyBorder="0" applyProtection="0">
      <alignment/>
    </xf>
    <xf numFmtId="0" fontId="2" fillId="0" borderId="0">
      <alignment/>
      <protection/>
    </xf>
    <xf numFmtId="3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7" fontId="2" fillId="0" borderId="0" xfId="21" applyNumberFormat="1" applyAlignment="1">
      <alignment vertical="center"/>
      <protection/>
    </xf>
    <xf numFmtId="0" fontId="6" fillId="0" borderId="0" xfId="21" applyFont="1" applyFill="1" applyBorder="1" applyAlignment="1">
      <alignment vertical="center" shrinkToFit="1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177" fontId="7" fillId="0" borderId="0" xfId="21" applyNumberFormat="1" applyFont="1" applyAlignment="1">
      <alignment vertical="center"/>
      <protection/>
    </xf>
    <xf numFmtId="0" fontId="10" fillId="0" borderId="0" xfId="21" applyFont="1" applyBorder="1" applyAlignment="1">
      <alignment horizontal="center" vertical="center" shrinkToFit="1"/>
      <protection/>
    </xf>
    <xf numFmtId="0" fontId="9" fillId="0" borderId="1" xfId="21" applyFont="1" applyBorder="1" applyAlignment="1">
      <alignment horizontal="center" vertical="center" shrinkToFit="1"/>
      <protection/>
    </xf>
    <xf numFmtId="176" fontId="9" fillId="0" borderId="2" xfId="21" applyNumberFormat="1" applyFont="1" applyBorder="1" applyAlignment="1">
      <alignment horizontal="center" vertical="center" shrinkToFit="1"/>
      <protection/>
    </xf>
    <xf numFmtId="177" fontId="9" fillId="0" borderId="3" xfId="21" applyNumberFormat="1" applyFont="1" applyBorder="1" applyAlignment="1">
      <alignment horizontal="center" vertical="center" shrinkToFit="1"/>
      <protection/>
    </xf>
    <xf numFmtId="0" fontId="9" fillId="0" borderId="2" xfId="21" applyFont="1" applyFill="1" applyBorder="1" applyAlignment="1">
      <alignment horizontal="center" vertical="center"/>
      <protection/>
    </xf>
    <xf numFmtId="178" fontId="9" fillId="0" borderId="2" xfId="20" applyNumberFormat="1" applyFont="1" applyFill="1" applyBorder="1" applyAlignment="1">
      <alignment horizontal="right" vertical="center"/>
    </xf>
    <xf numFmtId="176" fontId="9" fillId="0" borderId="2" xfId="21" applyNumberFormat="1" applyFont="1" applyFill="1" applyBorder="1" applyAlignment="1">
      <alignment horizontal="right" vertical="center"/>
      <protection/>
    </xf>
    <xf numFmtId="177" fontId="9" fillId="0" borderId="2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right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178" fontId="9" fillId="2" borderId="2" xfId="20" applyNumberFormat="1" applyFont="1" applyFill="1" applyBorder="1" applyAlignment="1">
      <alignment horizontal="right" vertical="center"/>
    </xf>
    <xf numFmtId="176" fontId="9" fillId="2" borderId="1" xfId="21" applyNumberFormat="1" applyFont="1" applyFill="1" applyBorder="1" applyAlignment="1">
      <alignment horizontal="right" vertical="center"/>
      <protection/>
    </xf>
    <xf numFmtId="177" fontId="9" fillId="2" borderId="2" xfId="21" applyNumberFormat="1" applyFont="1" applyFill="1" applyBorder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177" fontId="9" fillId="0" borderId="0" xfId="21" applyNumberFormat="1" applyFont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178" fontId="9" fillId="0" borderId="1" xfId="20" applyNumberFormat="1" applyFont="1" applyFill="1" applyBorder="1" applyAlignment="1">
      <alignment horizontal="right" vertical="center"/>
    </xf>
    <xf numFmtId="177" fontId="9" fillId="0" borderId="1" xfId="21" applyNumberFormat="1" applyFont="1" applyFill="1" applyBorder="1" applyAlignment="1">
      <alignment horizontal="right" vertical="center"/>
      <protection/>
    </xf>
    <xf numFmtId="178" fontId="9" fillId="2" borderId="1" xfId="20" applyNumberFormat="1" applyFont="1" applyFill="1" applyBorder="1" applyAlignment="1">
      <alignment horizontal="right" vertical="center"/>
    </xf>
    <xf numFmtId="177" fontId="9" fillId="2" borderId="1" xfId="21" applyNumberFormat="1" applyFont="1" applyFill="1" applyBorder="1" applyAlignment="1">
      <alignment horizontal="right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176" fontId="9" fillId="2" borderId="2" xfId="21" applyNumberFormat="1" applyFont="1" applyFill="1" applyBorder="1" applyAlignment="1">
      <alignment horizontal="right" vertical="center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5" xfId="23" applyFont="1" applyBorder="1" applyAlignment="1">
      <alignment horizontal="center" vertical="center" wrapText="1"/>
      <protection/>
    </xf>
    <xf numFmtId="0" fontId="12" fillId="0" borderId="6" xfId="23" applyFont="1" applyBorder="1" applyAlignment="1">
      <alignment horizontal="center" vertical="center" wrapText="1"/>
      <protection/>
    </xf>
    <xf numFmtId="0" fontId="12" fillId="0" borderId="6" xfId="23" applyFont="1" applyFill="1" applyBorder="1" applyAlignment="1">
      <alignment horizontal="center" vertical="center" wrapText="1"/>
      <protection/>
    </xf>
    <xf numFmtId="0" fontId="12" fillId="0" borderId="7" xfId="23" applyFont="1" applyBorder="1" applyAlignment="1">
      <alignment horizontal="center" vertical="center" wrapText="1"/>
      <protection/>
    </xf>
    <xf numFmtId="0" fontId="12" fillId="0" borderId="3" xfId="23" applyFont="1" applyBorder="1" applyAlignment="1">
      <alignment horizontal="center" vertical="center" wrapText="1"/>
      <protection/>
    </xf>
    <xf numFmtId="0" fontId="7" fillId="0" borderId="0" xfId="23" applyFont="1" applyAlignment="1">
      <alignment vertical="top" wrapText="1"/>
      <protection/>
    </xf>
    <xf numFmtId="0" fontId="12" fillId="0" borderId="8" xfId="23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2" fillId="0" borderId="9" xfId="23" applyFont="1" applyBorder="1">
      <alignment/>
      <protection/>
    </xf>
    <xf numFmtId="0" fontId="12" fillId="0" borderId="4" xfId="23" applyFont="1" applyBorder="1">
      <alignment/>
      <protection/>
    </xf>
    <xf numFmtId="0" fontId="12" fillId="0" borderId="10" xfId="23" applyFont="1" applyBorder="1">
      <alignment/>
      <protection/>
    </xf>
    <xf numFmtId="0" fontId="12" fillId="0" borderId="11" xfId="23" applyFont="1" applyBorder="1" applyAlignment="1">
      <alignment horizontal="center"/>
      <protection/>
    </xf>
    <xf numFmtId="0" fontId="12" fillId="0" borderId="12" xfId="23" applyFont="1" applyBorder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>
      <alignment/>
      <protection/>
    </xf>
    <xf numFmtId="0" fontId="12" fillId="0" borderId="15" xfId="23" applyFont="1" applyBorder="1">
      <alignment/>
      <protection/>
    </xf>
    <xf numFmtId="0" fontId="12" fillId="0" borderId="2" xfId="23" applyFont="1" applyBorder="1" applyAlignment="1">
      <alignment horizontal="center"/>
      <protection/>
    </xf>
    <xf numFmtId="0" fontId="12" fillId="0" borderId="5" xfId="23" applyFont="1" applyBorder="1">
      <alignment/>
      <protection/>
    </xf>
    <xf numFmtId="0" fontId="12" fillId="0" borderId="6" xfId="23" applyFont="1" applyBorder="1">
      <alignment/>
      <protection/>
    </xf>
    <xf numFmtId="0" fontId="12" fillId="0" borderId="7" xfId="23" applyFont="1" applyBorder="1">
      <alignment/>
      <protection/>
    </xf>
    <xf numFmtId="0" fontId="12" fillId="0" borderId="3" xfId="23" applyFont="1" applyBorder="1">
      <alignment/>
      <protection/>
    </xf>
    <xf numFmtId="0" fontId="12" fillId="0" borderId="16" xfId="23" applyFont="1" applyBorder="1">
      <alignment/>
      <protection/>
    </xf>
    <xf numFmtId="0" fontId="12" fillId="0" borderId="17" xfId="23" applyFont="1" applyBorder="1" applyAlignment="1">
      <alignment horizontal="center"/>
      <protection/>
    </xf>
    <xf numFmtId="0" fontId="12" fillId="0" borderId="18" xfId="23" applyFont="1" applyBorder="1">
      <alignment/>
      <protection/>
    </xf>
    <xf numFmtId="0" fontId="12" fillId="0" borderId="19" xfId="23" applyFont="1" applyBorder="1">
      <alignment/>
      <protection/>
    </xf>
    <xf numFmtId="0" fontId="12" fillId="0" borderId="20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12" fillId="0" borderId="23" xfId="23" applyFont="1" applyBorder="1">
      <alignment/>
      <protection/>
    </xf>
    <xf numFmtId="0" fontId="12" fillId="0" borderId="24" xfId="23" applyFont="1" applyBorder="1">
      <alignment/>
      <protection/>
    </xf>
    <xf numFmtId="0" fontId="7" fillId="0" borderId="2" xfId="23" applyFont="1" applyBorder="1">
      <alignment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center" vertical="center"/>
      <protection/>
    </xf>
    <xf numFmtId="179" fontId="11" fillId="0" borderId="2" xfId="25" applyNumberFormat="1" applyFont="1" applyBorder="1" applyAlignment="1">
      <alignment horizontal="center" vertical="center"/>
    </xf>
    <xf numFmtId="0" fontId="10" fillId="0" borderId="2" xfId="23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24" applyFont="1">
      <alignment/>
      <protection/>
    </xf>
    <xf numFmtId="38" fontId="7" fillId="0" borderId="0" xfId="20" applyFont="1" applyAlignment="1">
      <alignment/>
    </xf>
    <xf numFmtId="0" fontId="8" fillId="0" borderId="0" xfId="24" applyFont="1">
      <alignment/>
      <protection/>
    </xf>
    <xf numFmtId="0" fontId="12" fillId="0" borderId="25" xfId="24" applyFont="1" applyBorder="1" applyAlignment="1">
      <alignment horizontal="center" vertical="center"/>
      <protection/>
    </xf>
    <xf numFmtId="38" fontId="12" fillId="0" borderId="5" xfId="20" applyFont="1" applyBorder="1" applyAlignment="1">
      <alignment horizontal="center" vertical="center"/>
    </xf>
    <xf numFmtId="38" fontId="12" fillId="0" borderId="3" xfId="20" applyFont="1" applyBorder="1" applyAlignment="1">
      <alignment horizontal="center" vertical="center"/>
    </xf>
    <xf numFmtId="0" fontId="12" fillId="0" borderId="26" xfId="24" applyFont="1" applyBorder="1" applyAlignment="1">
      <alignment horizontal="center" vertical="center"/>
      <protection/>
    </xf>
    <xf numFmtId="38" fontId="12" fillId="0" borderId="26" xfId="20" applyFont="1" applyBorder="1" applyAlignment="1">
      <alignment horizontal="center" vertical="center"/>
    </xf>
    <xf numFmtId="38" fontId="12" fillId="0" borderId="2" xfId="20" applyFont="1" applyBorder="1" applyAlignment="1">
      <alignment horizontal="center" vertical="center"/>
    </xf>
    <xf numFmtId="38" fontId="12" fillId="0" borderId="2" xfId="20" applyFont="1" applyFill="1" applyBorder="1" applyAlignment="1">
      <alignment horizontal="center" vertical="center"/>
    </xf>
    <xf numFmtId="38" fontId="12" fillId="0" borderId="27" xfId="20" applyFont="1" applyFill="1" applyBorder="1" applyAlignment="1">
      <alignment horizontal="center" vertical="center"/>
    </xf>
    <xf numFmtId="38" fontId="12" fillId="0" borderId="26" xfId="20" applyFont="1" applyFill="1" applyBorder="1" applyAlignment="1">
      <alignment horizontal="center" vertical="center" wrapText="1"/>
    </xf>
    <xf numFmtId="38" fontId="12" fillId="0" borderId="2" xfId="20" applyFont="1" applyFill="1" applyBorder="1" applyAlignment="1">
      <alignment horizontal="center" vertical="center" wrapText="1"/>
    </xf>
    <xf numFmtId="0" fontId="12" fillId="0" borderId="2" xfId="24" applyFont="1" applyBorder="1" applyAlignment="1">
      <alignment horizontal="center" vertical="center"/>
      <protection/>
    </xf>
    <xf numFmtId="178" fontId="12" fillId="0" borderId="2" xfId="20" applyNumberFormat="1" applyFont="1" applyBorder="1" applyAlignment="1">
      <alignment horizontal="right" vertical="center"/>
    </xf>
    <xf numFmtId="178" fontId="12" fillId="0" borderId="2" xfId="20" applyNumberFormat="1" applyFont="1" applyFill="1" applyBorder="1" applyAlignment="1">
      <alignment horizontal="right" vertical="center"/>
    </xf>
    <xf numFmtId="180" fontId="12" fillId="0" borderId="2" xfId="20" applyNumberFormat="1" applyFont="1" applyBorder="1" applyAlignment="1">
      <alignment horizontal="right" vertical="center" shrinkToFit="1"/>
    </xf>
    <xf numFmtId="181" fontId="12" fillId="0" borderId="2" xfId="20" applyNumberFormat="1" applyFont="1" applyBorder="1" applyAlignment="1">
      <alignment horizontal="right" vertical="center" shrinkToFit="1"/>
    </xf>
    <xf numFmtId="0" fontId="12" fillId="0" borderId="28" xfId="24" applyFont="1" applyBorder="1" applyAlignment="1">
      <alignment horizontal="center" vertical="center"/>
      <protection/>
    </xf>
    <xf numFmtId="178" fontId="12" fillId="0" borderId="28" xfId="20" applyNumberFormat="1" applyFont="1" applyBorder="1" applyAlignment="1">
      <alignment horizontal="right" vertical="center"/>
    </xf>
    <xf numFmtId="178" fontId="12" fillId="0" borderId="28" xfId="20" applyNumberFormat="1" applyFont="1" applyFill="1" applyBorder="1" applyAlignment="1">
      <alignment horizontal="right" vertical="center"/>
    </xf>
    <xf numFmtId="181" fontId="12" fillId="0" borderId="28" xfId="20" applyNumberFormat="1" applyFont="1" applyBorder="1" applyAlignment="1">
      <alignment horizontal="right" vertical="center" shrinkToFit="1"/>
    </xf>
    <xf numFmtId="0" fontId="12" fillId="0" borderId="29" xfId="24" applyFont="1" applyBorder="1" applyAlignment="1">
      <alignment horizontal="center" vertical="center"/>
      <protection/>
    </xf>
    <xf numFmtId="178" fontId="12" fillId="0" borderId="29" xfId="20" applyNumberFormat="1" applyFont="1" applyBorder="1" applyAlignment="1">
      <alignment horizontal="right" vertical="center"/>
    </xf>
    <xf numFmtId="178" fontId="12" fillId="0" borderId="29" xfId="20" applyNumberFormat="1" applyFont="1" applyFill="1" applyBorder="1" applyAlignment="1">
      <alignment horizontal="right" vertical="center"/>
    </xf>
    <xf numFmtId="181" fontId="12" fillId="0" borderId="29" xfId="20" applyNumberFormat="1" applyFont="1" applyBorder="1" applyAlignment="1">
      <alignment horizontal="right" vertical="center" shrinkToFit="1"/>
    </xf>
    <xf numFmtId="0" fontId="12" fillId="0" borderId="30" xfId="24" applyFont="1" applyBorder="1" applyAlignment="1">
      <alignment horizontal="center" vertical="center"/>
      <protection/>
    </xf>
    <xf numFmtId="178" fontId="12" fillId="0" borderId="30" xfId="20" applyNumberFormat="1" applyFont="1" applyBorder="1" applyAlignment="1">
      <alignment horizontal="right" vertical="center"/>
    </xf>
    <xf numFmtId="178" fontId="12" fillId="0" borderId="30" xfId="20" applyNumberFormat="1" applyFont="1" applyFill="1" applyBorder="1" applyAlignment="1">
      <alignment horizontal="right" vertical="center"/>
    </xf>
    <xf numFmtId="181" fontId="12" fillId="0" borderId="30" xfId="20" applyNumberFormat="1" applyFont="1" applyBorder="1" applyAlignment="1">
      <alignment horizontal="right" vertical="center" shrinkToFit="1"/>
    </xf>
    <xf numFmtId="0" fontId="12" fillId="2" borderId="1" xfId="24" applyFont="1" applyFill="1" applyBorder="1" applyAlignment="1">
      <alignment horizontal="center" vertical="center"/>
      <protection/>
    </xf>
    <xf numFmtId="178" fontId="12" fillId="2" borderId="1" xfId="20" applyNumberFormat="1" applyFont="1" applyFill="1" applyBorder="1" applyAlignment="1">
      <alignment horizontal="right" vertical="center"/>
    </xf>
    <xf numFmtId="181" fontId="12" fillId="2" borderId="1" xfId="20" applyNumberFormat="1" applyFont="1" applyFill="1" applyBorder="1" applyAlignment="1">
      <alignment horizontal="right" vertical="center" shrinkToFit="1"/>
    </xf>
    <xf numFmtId="182" fontId="7" fillId="0" borderId="0" xfId="24" applyNumberFormat="1" applyFont="1">
      <alignment/>
      <protection/>
    </xf>
    <xf numFmtId="0" fontId="12" fillId="0" borderId="2" xfId="24" applyFont="1" applyFill="1" applyBorder="1" applyAlignment="1">
      <alignment horizontal="center" vertical="center"/>
      <protection/>
    </xf>
    <xf numFmtId="181" fontId="12" fillId="0" borderId="2" xfId="20" applyNumberFormat="1" applyFont="1" applyFill="1" applyBorder="1" applyAlignment="1">
      <alignment horizontal="right" vertical="center" shrinkToFit="1"/>
    </xf>
    <xf numFmtId="0" fontId="12" fillId="2" borderId="2" xfId="24" applyFont="1" applyFill="1" applyBorder="1" applyAlignment="1">
      <alignment horizontal="center" vertical="center"/>
      <protection/>
    </xf>
    <xf numFmtId="178" fontId="12" fillId="2" borderId="2" xfId="20" applyNumberFormat="1" applyFont="1" applyFill="1" applyBorder="1" applyAlignment="1">
      <alignment horizontal="right" vertical="center"/>
    </xf>
    <xf numFmtId="181" fontId="12" fillId="2" borderId="2" xfId="20" applyNumberFormat="1" applyFont="1" applyFill="1" applyBorder="1" applyAlignment="1">
      <alignment horizontal="right" vertical="center" shrinkToFit="1"/>
    </xf>
    <xf numFmtId="178" fontId="12" fillId="0" borderId="7" xfId="20" applyNumberFormat="1" applyFont="1" applyBorder="1" applyAlignment="1">
      <alignment horizontal="right" vertical="center"/>
    </xf>
    <xf numFmtId="178" fontId="12" fillId="0" borderId="3" xfId="20" applyNumberFormat="1" applyFont="1" applyBorder="1" applyAlignment="1">
      <alignment horizontal="right" vertical="center"/>
    </xf>
    <xf numFmtId="181" fontId="12" fillId="0" borderId="2" xfId="24" applyNumberFormat="1" applyFont="1" applyBorder="1" applyAlignment="1">
      <alignment horizontal="right" vertical="center"/>
      <protection/>
    </xf>
    <xf numFmtId="0" fontId="12" fillId="0" borderId="0" xfId="24" applyFont="1">
      <alignment/>
      <protection/>
    </xf>
    <xf numFmtId="38" fontId="12" fillId="0" borderId="0" xfId="20" applyFont="1" applyAlignment="1">
      <alignment/>
    </xf>
    <xf numFmtId="0" fontId="11" fillId="0" borderId="0" xfId="24" applyFont="1">
      <alignment/>
      <protection/>
    </xf>
    <xf numFmtId="0" fontId="12" fillId="0" borderId="0" xfId="24" applyFont="1" applyAlignment="1" applyProtection="1">
      <alignment horizontal="left"/>
      <protection/>
    </xf>
    <xf numFmtId="0" fontId="12" fillId="0" borderId="0" xfId="24" applyFont="1" applyBorder="1">
      <alignment/>
      <protection/>
    </xf>
    <xf numFmtId="0" fontId="15" fillId="0" borderId="0" xfId="24" applyFont="1">
      <alignment/>
      <protection/>
    </xf>
    <xf numFmtId="0" fontId="7" fillId="0" borderId="0" xfId="24" applyFont="1" applyBorder="1">
      <alignment/>
      <protection/>
    </xf>
    <xf numFmtId="0" fontId="12" fillId="0" borderId="0" xfId="24" applyFont="1" applyBorder="1" applyAlignment="1">
      <alignment horizontal="right" vertical="center"/>
      <protection/>
    </xf>
    <xf numFmtId="178" fontId="12" fillId="0" borderId="0" xfId="20" applyNumberFormat="1" applyFont="1" applyBorder="1" applyAlignment="1">
      <alignment horizontal="right" vertical="center"/>
    </xf>
    <xf numFmtId="0" fontId="11" fillId="0" borderId="2" xfId="24" applyFont="1" applyBorder="1" applyAlignment="1">
      <alignment horizontal="right" vertical="center"/>
      <protection/>
    </xf>
    <xf numFmtId="178" fontId="11" fillId="0" borderId="2" xfId="2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38" fontId="10" fillId="0" borderId="0" xfId="20" applyFont="1" applyAlignment="1">
      <alignment/>
    </xf>
    <xf numFmtId="0" fontId="10" fillId="0" borderId="0" xfId="23" applyFont="1">
      <alignment/>
      <protection/>
    </xf>
    <xf numFmtId="0" fontId="10" fillId="0" borderId="0" xfId="23" applyFont="1" applyAlignment="1">
      <alignment/>
      <protection/>
    </xf>
    <xf numFmtId="0" fontId="10" fillId="0" borderId="0" xfId="24" applyFont="1" applyAlignment="1">
      <alignment/>
      <protection/>
    </xf>
    <xf numFmtId="0" fontId="9" fillId="0" borderId="28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left" vertical="center" shrinkToFit="1"/>
      <protection/>
    </xf>
    <xf numFmtId="0" fontId="9" fillId="0" borderId="3" xfId="21" applyFont="1" applyBorder="1" applyAlignment="1">
      <alignment horizontal="left" vertical="center" shrinkToFit="1"/>
      <protection/>
    </xf>
    <xf numFmtId="0" fontId="9" fillId="0" borderId="31" xfId="21" applyFont="1" applyBorder="1" applyAlignment="1">
      <alignment horizontal="left" vertical="center" shrinkToFi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 shrinkToFit="1"/>
      <protection/>
    </xf>
    <xf numFmtId="0" fontId="11" fillId="0" borderId="28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11" fillId="0" borderId="32" xfId="23" applyFont="1" applyBorder="1" applyAlignment="1">
      <alignment horizontal="center" vertical="center"/>
      <protection/>
    </xf>
    <xf numFmtId="0" fontId="11" fillId="0" borderId="25" xfId="23" applyFont="1" applyBorder="1" applyAlignment="1">
      <alignment horizontal="center" vertical="center"/>
      <protection/>
    </xf>
    <xf numFmtId="0" fontId="11" fillId="0" borderId="31" xfId="23" applyFont="1" applyBorder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38" fontId="12" fillId="0" borderId="25" xfId="20" applyFont="1" applyBorder="1" applyAlignment="1">
      <alignment horizontal="center" vertical="center"/>
    </xf>
    <xf numFmtId="0" fontId="12" fillId="0" borderId="32" xfId="24" applyFont="1" applyBorder="1" applyAlignment="1">
      <alignment horizontal="center" vertical="center"/>
      <protection/>
    </xf>
    <xf numFmtId="38" fontId="12" fillId="0" borderId="7" xfId="20" applyFont="1" applyBorder="1" applyAlignment="1">
      <alignment horizontal="center" vertical="center"/>
    </xf>
    <xf numFmtId="0" fontId="12" fillId="0" borderId="3" xfId="24" applyFont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28" xfId="24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【関係機関用】(表1)畜種別戸数" xfId="21"/>
    <cellStyle name="桁区切り 2" xfId="22"/>
    <cellStyle name="標準 2" xfId="23"/>
    <cellStyle name="標準_【関係機関用】(表5)家畜排せつ物発生量" xfId="24"/>
    <cellStyle name="パーセント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'集計表1'!$D$5:$D$11</c:f>
              <c:numCache/>
            </c:numRef>
          </c:val>
        </c:ser>
        <c:axId val="29510994"/>
        <c:axId val="64272355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'集計表1'!$F$5:$F$11</c:f>
              <c:numCache/>
            </c:numRef>
          </c:val>
          <c:smooth val="0"/>
        </c:ser>
        <c:marker val="1"/>
        <c:axId val="29510994"/>
        <c:axId val="64272355"/>
      </c:line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4272355"/>
        <c:crosses val="autoZero"/>
        <c:auto val="1"/>
        <c:lblOffset val="100"/>
        <c:noMultiLvlLbl val="0"/>
      </c:catAx>
      <c:valAx>
        <c:axId val="64272355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951099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'集計表1'!$D$15:$D$21</c:f>
              <c:numCache/>
            </c:numRef>
          </c:val>
        </c:ser>
        <c:axId val="41580284"/>
        <c:axId val="38678237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'集計表1'!$F$15:$F$21</c:f>
              <c:numCache/>
            </c:numRef>
          </c:val>
          <c:smooth val="0"/>
        </c:ser>
        <c:marker val="1"/>
        <c:axId val="41580284"/>
        <c:axId val="38678237"/>
      </c:line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38678237"/>
        <c:crosses val="autoZero"/>
        <c:auto val="1"/>
        <c:lblOffset val="100"/>
        <c:noMultiLvlLbl val="0"/>
      </c:catAx>
      <c:valAx>
        <c:axId val="38678237"/>
        <c:scaling>
          <c:orientation val="minMax"/>
          <c:max val="1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4158028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'集計表1'!$D$25:$D$31</c:f>
              <c:numCache/>
            </c:numRef>
          </c:val>
        </c:ser>
        <c:axId val="12559814"/>
        <c:axId val="4592946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'集計表1'!$F$25:$F$31</c:f>
              <c:numCache/>
            </c:numRef>
          </c:val>
          <c:smooth val="0"/>
        </c:ser>
        <c:marker val="1"/>
        <c:axId val="12559814"/>
        <c:axId val="45929463"/>
      </c:line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45929463"/>
        <c:crosses val="autoZero"/>
        <c:auto val="1"/>
        <c:lblOffset val="100"/>
        <c:noMultiLvlLbl val="0"/>
      </c:catAx>
      <c:valAx>
        <c:axId val="45929463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12559814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'集計表1'!$D$35:$D$41</c:f>
              <c:numCache/>
            </c:numRef>
          </c:val>
        </c:ser>
        <c:axId val="10711984"/>
        <c:axId val="2929899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'集計表1'!$F$35:$F$41</c:f>
              <c:numCache/>
            </c:numRef>
          </c:val>
          <c:smooth val="0"/>
        </c:ser>
        <c:marker val="1"/>
        <c:axId val="10711984"/>
        <c:axId val="29298993"/>
      </c:line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9298993"/>
        <c:crosses val="autoZero"/>
        <c:auto val="1"/>
        <c:lblOffset val="100"/>
        <c:noMultiLvlLbl val="0"/>
      </c:catAx>
      <c:valAx>
        <c:axId val="29298993"/>
        <c:scaling>
          <c:orientation val="minMax"/>
          <c:max val="5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10711984"/>
        <c:crosses val="autoZero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'集計表1'!$D$45:$D$51</c:f>
              <c:numCache/>
            </c:numRef>
          </c:val>
        </c:ser>
        <c:axId val="62364346"/>
        <c:axId val="2440820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'集計表1'!$F$45:$F$51</c:f>
              <c:numCache/>
            </c:numRef>
          </c:val>
          <c:smooth val="0"/>
        </c:ser>
        <c:marker val="1"/>
        <c:axId val="62364346"/>
        <c:axId val="24408203"/>
      </c:line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4408203"/>
        <c:crosses val="autoZero"/>
        <c:auto val="1"/>
        <c:lblOffset val="100"/>
        <c:noMultiLvlLbl val="0"/>
      </c:catAx>
      <c:valAx>
        <c:axId val="24408203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236434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"/>
          <c:y val="0.16625"/>
          <c:w val="0.83675"/>
          <c:h val="0.6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'集計表2'!$S$57</c:f>
              <c:strCache>
                <c:ptCount val="1"/>
                <c:pt idx="0">
                  <c:v>乳用牛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'集計表2'!$T$57:$Z$57</c:f>
              <c:numCache/>
            </c:numRef>
          </c:val>
        </c:ser>
        <c:ser>
          <c:idx val="1"/>
          <c:order val="1"/>
          <c:tx>
            <c:strRef>
              <c:f>'集計表2'!$S$58</c:f>
              <c:strCache>
                <c:ptCount val="1"/>
                <c:pt idx="0">
                  <c:v>肉用牛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'集計表2'!$T$58:$Z$58</c:f>
              <c:numCache/>
            </c:numRef>
          </c:val>
        </c:ser>
        <c:ser>
          <c:idx val="2"/>
          <c:order val="2"/>
          <c:tx>
            <c:strRef>
              <c:f>'集計表2'!$S$59</c:f>
              <c:strCache>
                <c:ptCount val="1"/>
                <c:pt idx="0">
                  <c:v>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'集計表2'!$T$59:$Z$59</c:f>
              <c:numCache/>
            </c:numRef>
          </c:val>
        </c:ser>
        <c:ser>
          <c:idx val="3"/>
          <c:order val="3"/>
          <c:tx>
            <c:strRef>
              <c:f>'集計表2'!$S$60</c:f>
              <c:strCache>
                <c:ptCount val="1"/>
                <c:pt idx="0">
                  <c:v>採卵鶏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'集計表2'!$T$60:$Z$60</c:f>
              <c:numCache/>
            </c:numRef>
          </c:val>
        </c:ser>
        <c:ser>
          <c:idx val="4"/>
          <c:order val="4"/>
          <c:tx>
            <c:strRef>
              <c:f>'集計表2'!$S$61</c:f>
              <c:strCache>
                <c:ptCount val="1"/>
                <c:pt idx="0">
                  <c:v>肉用鶏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'集計表2'!$T$61:$Z$61</c:f>
              <c:numCache/>
            </c:numRef>
          </c:val>
        </c:ser>
        <c:ser>
          <c:idx val="5"/>
          <c:order val="5"/>
          <c:tx>
            <c:strRef>
              <c:f>'集計表2'!$S$62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'集計表2'!$T$56:$Z$56</c:f>
              <c:strCache/>
            </c:strRef>
          </c:cat>
          <c:val>
            <c:numRef>
              <c:f>'集計表2'!$T$62:$Z$62</c:f>
              <c:numCache/>
            </c:numRef>
          </c:val>
        </c:ser>
        <c:overlap val="100"/>
        <c:axId val="18347236"/>
        <c:axId val="30907397"/>
      </c:bar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7397"/>
        <c:crosses val="autoZero"/>
        <c:auto val="1"/>
        <c:lblOffset val="100"/>
        <c:noMultiLvlLbl val="0"/>
      </c:catAx>
      <c:valAx>
        <c:axId val="30907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4723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1125"/>
          <c:y val="0.037"/>
          <c:w val="0.72"/>
          <c:h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Meiryo UI"/>
          <a:ea typeface="Meiryo UI"/>
          <a:cs typeface="Meiryo U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1385"/>
          <c:w val="0.866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'集計表3'!$Q$43:$Q$50</c:f>
              <c:strCache/>
            </c:strRef>
          </c:cat>
          <c:val>
            <c:numRef>
              <c:f>'集計表3'!$R$43:$R$50</c:f>
              <c:numCache/>
            </c:numRef>
          </c:val>
        </c:ser>
        <c:axId val="9731118"/>
        <c:axId val="20471199"/>
      </c:bar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20471199"/>
        <c:crosses val="autoZero"/>
        <c:auto val="1"/>
        <c:lblOffset val="100"/>
        <c:noMultiLvlLbl val="0"/>
      </c:catAx>
      <c:valAx>
        <c:axId val="20471199"/>
        <c:scaling>
          <c:orientation val="minMax"/>
          <c:max val="320"/>
          <c:min val="2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Calibri"/>
                <a:ea typeface="Calibri"/>
                <a:cs typeface="Calibri"/>
              </a:defRPr>
            </a:pPr>
          </a:p>
        </c:txPr>
        <c:crossAx val="97311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133350</xdr:rowOff>
    </xdr:from>
    <xdr:to>
      <xdr:col>7</xdr:col>
      <xdr:colOff>561975</xdr:colOff>
      <xdr:row>67</xdr:row>
      <xdr:rowOff>161925</xdr:rowOff>
    </xdr:to>
    <xdr:graphicFrame macro="">
      <xdr:nvGraphicFramePr>
        <xdr:cNvPr id="15" name="グラフ 14"/>
        <xdr:cNvGraphicFramePr/>
      </xdr:nvGraphicFramePr>
      <xdr:xfrm>
        <a:off x="723900" y="12630150"/>
        <a:ext cx="3390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57</xdr:row>
      <xdr:rowOff>28575</xdr:rowOff>
    </xdr:from>
    <xdr:to>
      <xdr:col>3</xdr:col>
      <xdr:colOff>561975</xdr:colOff>
      <xdr:row>58</xdr:row>
      <xdr:rowOff>104775</xdr:rowOff>
    </xdr:to>
    <xdr:sp macro="" textlink="">
      <xdr:nvSpPr>
        <xdr:cNvPr id="16" name="テキスト ボックス 15"/>
        <xdr:cNvSpPr txBox="1"/>
      </xdr:nvSpPr>
      <xdr:spPr>
        <a:xfrm>
          <a:off x="1095375" y="1271587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乳用牛</a:t>
          </a:r>
        </a:p>
      </xdr:txBody>
    </xdr:sp>
    <xdr:clientData/>
  </xdr:twoCellAnchor>
  <xdr:twoCellAnchor>
    <xdr:from>
      <xdr:col>1</xdr:col>
      <xdr:colOff>476250</xdr:colOff>
      <xdr:row>68</xdr:row>
      <xdr:rowOff>123825</xdr:rowOff>
    </xdr:from>
    <xdr:to>
      <xdr:col>7</xdr:col>
      <xdr:colOff>561975</xdr:colOff>
      <xdr:row>79</xdr:row>
      <xdr:rowOff>152400</xdr:rowOff>
    </xdr:to>
    <xdr:graphicFrame macro="">
      <xdr:nvGraphicFramePr>
        <xdr:cNvPr id="17" name="グラフ 16"/>
        <xdr:cNvGraphicFramePr/>
      </xdr:nvGraphicFramePr>
      <xdr:xfrm>
        <a:off x="723900" y="14906625"/>
        <a:ext cx="3390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69</xdr:row>
      <xdr:rowOff>9525</xdr:rowOff>
    </xdr:from>
    <xdr:to>
      <xdr:col>3</xdr:col>
      <xdr:colOff>561975</xdr:colOff>
      <xdr:row>70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1133475" y="14982825"/>
          <a:ext cx="7334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肉用牛</a:t>
          </a:r>
        </a:p>
      </xdr:txBody>
    </xdr:sp>
    <xdr:clientData/>
  </xdr:twoCellAnchor>
  <xdr:twoCellAnchor>
    <xdr:from>
      <xdr:col>1</xdr:col>
      <xdr:colOff>485775</xdr:colOff>
      <xdr:row>80</xdr:row>
      <xdr:rowOff>85725</xdr:rowOff>
    </xdr:from>
    <xdr:to>
      <xdr:col>7</xdr:col>
      <xdr:colOff>561975</xdr:colOff>
      <xdr:row>91</xdr:row>
      <xdr:rowOff>104775</xdr:rowOff>
    </xdr:to>
    <xdr:graphicFrame macro="">
      <xdr:nvGraphicFramePr>
        <xdr:cNvPr id="19" name="グラフ 18"/>
        <xdr:cNvGraphicFramePr/>
      </xdr:nvGraphicFramePr>
      <xdr:xfrm>
        <a:off x="733425" y="17154525"/>
        <a:ext cx="33813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81</xdr:row>
      <xdr:rowOff>0</xdr:rowOff>
    </xdr:from>
    <xdr:to>
      <xdr:col>3</xdr:col>
      <xdr:colOff>561975</xdr:colOff>
      <xdr:row>82</xdr:row>
      <xdr:rowOff>66675</xdr:rowOff>
    </xdr:to>
    <xdr:sp macro="" textlink="">
      <xdr:nvSpPr>
        <xdr:cNvPr id="20" name="テキスト ボックス 19"/>
        <xdr:cNvSpPr txBox="1"/>
      </xdr:nvSpPr>
      <xdr:spPr>
        <a:xfrm>
          <a:off x="1143000" y="1725930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豚</a:t>
          </a:r>
        </a:p>
      </xdr:txBody>
    </xdr:sp>
    <xdr:clientData/>
  </xdr:twoCellAnchor>
  <xdr:twoCellAnchor>
    <xdr:from>
      <xdr:col>1</xdr:col>
      <xdr:colOff>485775</xdr:colOff>
      <xdr:row>92</xdr:row>
      <xdr:rowOff>66675</xdr:rowOff>
    </xdr:from>
    <xdr:to>
      <xdr:col>7</xdr:col>
      <xdr:colOff>561975</xdr:colOff>
      <xdr:row>103</xdr:row>
      <xdr:rowOff>95250</xdr:rowOff>
    </xdr:to>
    <xdr:graphicFrame macro="">
      <xdr:nvGraphicFramePr>
        <xdr:cNvPr id="21" name="グラフ 20"/>
        <xdr:cNvGraphicFramePr/>
      </xdr:nvGraphicFramePr>
      <xdr:xfrm>
        <a:off x="733425" y="19421475"/>
        <a:ext cx="33813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92</xdr:row>
      <xdr:rowOff>152400</xdr:rowOff>
    </xdr:from>
    <xdr:to>
      <xdr:col>3</xdr:col>
      <xdr:colOff>561975</xdr:colOff>
      <xdr:row>94</xdr:row>
      <xdr:rowOff>57150</xdr:rowOff>
    </xdr:to>
    <xdr:sp macro="" textlink="">
      <xdr:nvSpPr>
        <xdr:cNvPr id="22" name="テキスト ボックス 21"/>
        <xdr:cNvSpPr txBox="1"/>
      </xdr:nvSpPr>
      <xdr:spPr>
        <a:xfrm>
          <a:off x="1133475" y="19507200"/>
          <a:ext cx="7334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採卵鶏</a:t>
          </a:r>
        </a:p>
      </xdr:txBody>
    </xdr:sp>
    <xdr:clientData/>
  </xdr:twoCellAnchor>
  <xdr:twoCellAnchor>
    <xdr:from>
      <xdr:col>1</xdr:col>
      <xdr:colOff>476250</xdr:colOff>
      <xdr:row>104</xdr:row>
      <xdr:rowOff>85725</xdr:rowOff>
    </xdr:from>
    <xdr:to>
      <xdr:col>7</xdr:col>
      <xdr:colOff>561975</xdr:colOff>
      <xdr:row>115</xdr:row>
      <xdr:rowOff>104775</xdr:rowOff>
    </xdr:to>
    <xdr:graphicFrame macro="">
      <xdr:nvGraphicFramePr>
        <xdr:cNvPr id="23" name="グラフ 22"/>
        <xdr:cNvGraphicFramePr/>
      </xdr:nvGraphicFramePr>
      <xdr:xfrm>
        <a:off x="723900" y="21726525"/>
        <a:ext cx="33909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371475</xdr:colOff>
      <xdr:row>104</xdr:row>
      <xdr:rowOff>142875</xdr:rowOff>
    </xdr:from>
    <xdr:to>
      <xdr:col>3</xdr:col>
      <xdr:colOff>542925</xdr:colOff>
      <xdr:row>106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1114425" y="21783675"/>
          <a:ext cx="733425" cy="333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47625</xdr:rowOff>
    </xdr:from>
    <xdr:to>
      <xdr:col>12</xdr:col>
      <xdr:colOff>238125</xdr:colOff>
      <xdr:row>73</xdr:row>
      <xdr:rowOff>76200</xdr:rowOff>
    </xdr:to>
    <xdr:graphicFrame macro="">
      <xdr:nvGraphicFramePr>
        <xdr:cNvPr id="3" name="グラフ 2"/>
        <xdr:cNvGraphicFramePr/>
      </xdr:nvGraphicFramePr>
      <xdr:xfrm>
        <a:off x="638175" y="11268075"/>
        <a:ext cx="4657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60</xdr:row>
      <xdr:rowOff>57150</xdr:rowOff>
    </xdr:from>
    <xdr:to>
      <xdr:col>2</xdr:col>
      <xdr:colOff>276225</xdr:colOff>
      <xdr:row>67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23900" y="12230100"/>
          <a:ext cx="1809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0" tIns="0" rIns="18288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苦情発生件数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85725</xdr:rowOff>
    </xdr:from>
    <xdr:to>
      <xdr:col>10</xdr:col>
      <xdr:colOff>447675</xdr:colOff>
      <xdr:row>55</xdr:row>
      <xdr:rowOff>28575</xdr:rowOff>
    </xdr:to>
    <xdr:graphicFrame macro="">
      <xdr:nvGraphicFramePr>
        <xdr:cNvPr id="3" name="グラフ 2"/>
        <xdr:cNvGraphicFramePr/>
      </xdr:nvGraphicFramePr>
      <xdr:xfrm>
        <a:off x="666750" y="4457700"/>
        <a:ext cx="44481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40</xdr:row>
      <xdr:rowOff>114300</xdr:rowOff>
    </xdr:from>
    <xdr:to>
      <xdr:col>3</xdr:col>
      <xdr:colOff>476250</xdr:colOff>
      <xdr:row>41</xdr:row>
      <xdr:rowOff>171450</xdr:rowOff>
    </xdr:to>
    <xdr:sp macro="" textlink="">
      <xdr:nvSpPr>
        <xdr:cNvPr id="6" name="テキスト ボックス 5"/>
        <xdr:cNvSpPr txBox="1"/>
      </xdr:nvSpPr>
      <xdr:spPr>
        <a:xfrm>
          <a:off x="542925" y="4486275"/>
          <a:ext cx="1104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（千トン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5\04&#38598;&#35336;\25-2-1&#35519;&#26619;&#12288;H25&#23450;&#26399;&#22577;&#21578;&#65288;&#20840;&#2030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7\4%20&#38598;&#35336;\&#12304;&#38598;&#35336;&#12305;27-7-1&#35519;&#26619;&#31080;1(27.11.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様式"/>
      <sheetName val="説明"/>
      <sheetName val="ﾏｽﾀｰｼｰﾄ"/>
    </sheetNames>
    <sheetDataSet>
      <sheetData sheetId="0"/>
      <sheetData sheetId="1"/>
      <sheetData sheetId="2">
        <row r="2">
          <cell r="B2" t="str">
            <v>酪農</v>
          </cell>
          <cell r="C2" t="str">
            <v>○</v>
          </cell>
          <cell r="D2" t="str">
            <v>大津市</v>
          </cell>
          <cell r="E2" t="str">
            <v>○</v>
          </cell>
        </row>
        <row r="3">
          <cell r="B3" t="str">
            <v>肉用牛</v>
          </cell>
          <cell r="C3" t="str">
            <v>×</v>
          </cell>
          <cell r="D3" t="str">
            <v>草津市</v>
          </cell>
          <cell r="E3" t="str">
            <v>×</v>
          </cell>
        </row>
        <row r="4">
          <cell r="B4" t="str">
            <v>豚</v>
          </cell>
          <cell r="D4" t="str">
            <v>守山市</v>
          </cell>
          <cell r="E4" t="str">
            <v>－</v>
          </cell>
        </row>
        <row r="5">
          <cell r="B5" t="str">
            <v>養鶏</v>
          </cell>
          <cell r="D5" t="str">
            <v>栗東市</v>
          </cell>
        </row>
        <row r="6">
          <cell r="B6" t="str">
            <v>養鶏（肉用）</v>
          </cell>
          <cell r="D6" t="str">
            <v>野洲市</v>
          </cell>
        </row>
        <row r="7">
          <cell r="B7" t="str">
            <v>めん山羊</v>
          </cell>
          <cell r="D7" t="str">
            <v>湖南市</v>
          </cell>
        </row>
        <row r="8">
          <cell r="B8" t="str">
            <v>その他家きん</v>
          </cell>
          <cell r="D8" t="str">
            <v>甲賀市</v>
          </cell>
        </row>
        <row r="9">
          <cell r="B9" t="str">
            <v>小学校</v>
          </cell>
          <cell r="D9" t="str">
            <v>近江八幡市</v>
          </cell>
        </row>
        <row r="10">
          <cell r="B10" t="str">
            <v>幼稚園</v>
          </cell>
          <cell r="D10" t="str">
            <v>東近江市</v>
          </cell>
        </row>
        <row r="11">
          <cell r="B11" t="str">
            <v>保育園</v>
          </cell>
          <cell r="D11" t="str">
            <v>彦根市</v>
          </cell>
        </row>
        <row r="12">
          <cell r="B12" t="str">
            <v>家きん（小規模）</v>
          </cell>
          <cell r="D12" t="str">
            <v>米原市</v>
          </cell>
        </row>
        <row r="13">
          <cell r="B13" t="str">
            <v>めん山羊（小規模）</v>
          </cell>
          <cell r="D13" t="str">
            <v>長浜市</v>
          </cell>
        </row>
        <row r="14">
          <cell r="B14" t="str">
            <v>豚等（小規模）</v>
          </cell>
          <cell r="D14" t="str">
            <v>高島市</v>
          </cell>
        </row>
        <row r="15">
          <cell r="B15" t="str">
            <v>馬（小規模）</v>
          </cell>
          <cell r="D15" t="str">
            <v>日野町</v>
          </cell>
        </row>
        <row r="16">
          <cell r="B16" t="str">
            <v>馬</v>
          </cell>
          <cell r="D16" t="str">
            <v>竜王町</v>
          </cell>
        </row>
        <row r="17">
          <cell r="D17" t="str">
            <v>愛荘町</v>
          </cell>
        </row>
        <row r="18">
          <cell r="D18" t="str">
            <v>甲良町</v>
          </cell>
        </row>
        <row r="19">
          <cell r="D19" t="str">
            <v>多賀町</v>
          </cell>
        </row>
        <row r="20">
          <cell r="D20" t="str">
            <v>豊郷町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ふん尿の利用状況"/>
      <sheetName val="耕畜連携状況"/>
      <sheetName val="ふん尿分析"/>
      <sheetName val="調査票１集計"/>
      <sheetName val="H26結果"/>
      <sheetName val="集計表1"/>
      <sheetName val="集計表2"/>
      <sheetName val="集計表3"/>
      <sheetName val="集計表5"/>
      <sheetName val="H26作物統計"/>
    </sheetNames>
    <sheetDataSet>
      <sheetData sheetId="0"/>
      <sheetData sheetId="1"/>
      <sheetData sheetId="2"/>
      <sheetData sheetId="3">
        <row r="5">
          <cell r="C5" t="str">
            <v>大津市</v>
          </cell>
          <cell r="K5">
            <v>1</v>
          </cell>
          <cell r="AT5">
            <v>388.6155</v>
          </cell>
          <cell r="AU5">
            <v>1951.728</v>
          </cell>
          <cell r="AV5">
            <v>281.3055</v>
          </cell>
        </row>
        <row r="6">
          <cell r="C6" t="str">
            <v>大津市</v>
          </cell>
          <cell r="K6">
            <v>1</v>
          </cell>
          <cell r="AT6">
            <v>225.059</v>
          </cell>
          <cell r="AU6">
            <v>1136.0259999999998</v>
          </cell>
          <cell r="AV6">
            <v>161.14750000000004</v>
          </cell>
        </row>
        <row r="7">
          <cell r="C7" t="str">
            <v>大津市</v>
          </cell>
          <cell r="K7">
            <v>2</v>
          </cell>
          <cell r="AT7">
            <v>37.23</v>
          </cell>
          <cell r="AU7">
            <v>201.334</v>
          </cell>
          <cell r="AV7">
            <v>22.995</v>
          </cell>
        </row>
        <row r="8">
          <cell r="C8" t="str">
            <v>大津市</v>
          </cell>
          <cell r="K8">
            <v>2</v>
          </cell>
          <cell r="AT8">
            <v>8.8695</v>
          </cell>
          <cell r="AU8">
            <v>47.37700000000001</v>
          </cell>
          <cell r="AV8">
            <v>5.475</v>
          </cell>
        </row>
        <row r="9">
          <cell r="C9" t="str">
            <v>大津市</v>
          </cell>
          <cell r="K9">
            <v>4</v>
          </cell>
          <cell r="AT9">
            <v>268.05600000000004</v>
          </cell>
          <cell r="AU9">
            <v>6464.88</v>
          </cell>
          <cell r="AV9">
            <v>1143.18</v>
          </cell>
        </row>
        <row r="10">
          <cell r="C10" t="str">
            <v>大津市</v>
          </cell>
          <cell r="K10">
            <v>4</v>
          </cell>
          <cell r="AT10">
            <v>148.92000000000002</v>
          </cell>
          <cell r="AU10">
            <v>3591.6</v>
          </cell>
          <cell r="AV10">
            <v>635.0999999999999</v>
          </cell>
        </row>
        <row r="11">
          <cell r="C11" t="str">
            <v>大津市</v>
          </cell>
          <cell r="K11">
            <v>4</v>
          </cell>
          <cell r="AT11">
            <v>458.12975000000006</v>
          </cell>
          <cell r="AU11">
            <v>11110.965</v>
          </cell>
          <cell r="AV11">
            <v>1931.7625</v>
          </cell>
        </row>
        <row r="12">
          <cell r="C12" t="str">
            <v>大津市</v>
          </cell>
          <cell r="K12">
            <v>4</v>
          </cell>
          <cell r="AT12">
            <v>496.4</v>
          </cell>
          <cell r="AU12">
            <v>11972</v>
          </cell>
          <cell r="AV12">
            <v>2117</v>
          </cell>
        </row>
        <row r="13">
          <cell r="C13" t="str">
            <v>大津市</v>
          </cell>
          <cell r="K13">
            <v>5</v>
          </cell>
          <cell r="AT13">
            <v>18.98</v>
          </cell>
          <cell r="AU13">
            <v>382.52</v>
          </cell>
          <cell r="AV13">
            <v>42.33999999999999</v>
          </cell>
        </row>
        <row r="14">
          <cell r="C14" t="str">
            <v>大津市</v>
          </cell>
          <cell r="K14">
            <v>5</v>
          </cell>
          <cell r="AT14">
            <v>47.45</v>
          </cell>
          <cell r="AU14">
            <v>956.3</v>
          </cell>
          <cell r="AV14">
            <v>105.85</v>
          </cell>
        </row>
        <row r="15">
          <cell r="C15" t="str">
            <v>大津市</v>
          </cell>
          <cell r="K15">
            <v>3</v>
          </cell>
          <cell r="AT15">
            <v>0</v>
          </cell>
          <cell r="AU15">
            <v>0</v>
          </cell>
          <cell r="AV15">
            <v>0</v>
          </cell>
        </row>
        <row r="16">
          <cell r="C16" t="str">
            <v>草津市</v>
          </cell>
          <cell r="K16">
            <v>2</v>
          </cell>
          <cell r="AT16">
            <v>475.9965</v>
          </cell>
          <cell r="AU16">
            <v>2575.8780000000006</v>
          </cell>
          <cell r="AV16">
            <v>294.0075</v>
          </cell>
        </row>
        <row r="17">
          <cell r="C17" t="str">
            <v>草津市</v>
          </cell>
          <cell r="K17">
            <v>2</v>
          </cell>
          <cell r="AT17">
            <v>70.956</v>
          </cell>
          <cell r="AU17">
            <v>379.0160000000001</v>
          </cell>
          <cell r="AV17">
            <v>43.8</v>
          </cell>
        </row>
        <row r="18">
          <cell r="C18" t="str">
            <v>草津市</v>
          </cell>
          <cell r="K18">
            <v>4</v>
          </cell>
          <cell r="AT18">
            <v>7.6613500000000005</v>
          </cell>
          <cell r="AU18">
            <v>185.20099999999996</v>
          </cell>
          <cell r="AV18">
            <v>32.521499999999996</v>
          </cell>
        </row>
        <row r="19">
          <cell r="C19" t="str">
            <v>守山市</v>
          </cell>
          <cell r="K19">
            <v>2</v>
          </cell>
          <cell r="AT19">
            <v>680.652</v>
          </cell>
          <cell r="AU19">
            <v>3694.9680000000003</v>
          </cell>
          <cell r="AV19">
            <v>420.48</v>
          </cell>
        </row>
        <row r="20">
          <cell r="C20" t="str">
            <v>守山市</v>
          </cell>
          <cell r="K20">
            <v>4</v>
          </cell>
          <cell r="AT20">
            <v>7.446000000000001</v>
          </cell>
          <cell r="AU20">
            <v>179.57999999999998</v>
          </cell>
          <cell r="AV20">
            <v>31.755</v>
          </cell>
        </row>
        <row r="21">
          <cell r="C21" t="str">
            <v>守山市</v>
          </cell>
          <cell r="K21">
            <v>4</v>
          </cell>
          <cell r="AT21">
            <v>28.791200000000003</v>
          </cell>
          <cell r="AU21">
            <v>694.376</v>
          </cell>
          <cell r="AV21">
            <v>122.78599999999999</v>
          </cell>
        </row>
        <row r="22">
          <cell r="C22" t="str">
            <v>守山市</v>
          </cell>
          <cell r="K22">
            <v>5</v>
          </cell>
          <cell r="AT22">
            <v>52.195</v>
          </cell>
          <cell r="AU22">
            <v>1051.93</v>
          </cell>
          <cell r="AV22">
            <v>116.435</v>
          </cell>
        </row>
        <row r="23">
          <cell r="C23" t="str">
            <v>栗東市</v>
          </cell>
          <cell r="K23">
            <v>4</v>
          </cell>
          <cell r="AT23">
            <v>14.892000000000001</v>
          </cell>
          <cell r="AU23">
            <v>359.15999999999997</v>
          </cell>
          <cell r="AV23">
            <v>63.51</v>
          </cell>
        </row>
        <row r="24">
          <cell r="C24" t="str">
            <v>栗東市</v>
          </cell>
          <cell r="K24">
            <v>4</v>
          </cell>
          <cell r="AT24">
            <v>39.71200000000001</v>
          </cell>
          <cell r="AU24">
            <v>957.76</v>
          </cell>
          <cell r="AV24">
            <v>169.35999999999996</v>
          </cell>
        </row>
        <row r="25">
          <cell r="C25" t="str">
            <v>栗東市</v>
          </cell>
          <cell r="K25">
            <v>4</v>
          </cell>
          <cell r="AT25">
            <v>12.9064</v>
          </cell>
          <cell r="AU25">
            <v>311.272</v>
          </cell>
          <cell r="AV25">
            <v>55.041999999999994</v>
          </cell>
        </row>
        <row r="26">
          <cell r="C26" t="str">
            <v>野洲市</v>
          </cell>
          <cell r="K26">
            <v>2</v>
          </cell>
          <cell r="AT26">
            <v>165.783</v>
          </cell>
          <cell r="AU26">
            <v>894.1770000000001</v>
          </cell>
          <cell r="AV26">
            <v>102.3825</v>
          </cell>
        </row>
        <row r="27">
          <cell r="C27" t="str">
            <v>野洲市</v>
          </cell>
          <cell r="K27">
            <v>4</v>
          </cell>
          <cell r="AT27">
            <v>29.784000000000002</v>
          </cell>
          <cell r="AU27">
            <v>718.3199999999999</v>
          </cell>
          <cell r="AV27">
            <v>127.02</v>
          </cell>
        </row>
        <row r="28">
          <cell r="C28" t="str">
            <v>甲賀市</v>
          </cell>
          <cell r="K28">
            <v>1</v>
          </cell>
          <cell r="AT28">
            <v>807.7085</v>
          </cell>
          <cell r="AU28">
            <v>4072.8525</v>
          </cell>
          <cell r="AV28">
            <v>584.6205</v>
          </cell>
        </row>
        <row r="29">
          <cell r="C29" t="str">
            <v>甲賀市</v>
          </cell>
          <cell r="K29">
            <v>1</v>
          </cell>
          <cell r="AT29">
            <v>1143.837</v>
          </cell>
          <cell r="AU29">
            <v>5878.252</v>
          </cell>
          <cell r="AV29">
            <v>819.8630000000002</v>
          </cell>
        </row>
        <row r="30">
          <cell r="C30" t="str">
            <v>甲賀市</v>
          </cell>
          <cell r="K30">
            <v>1</v>
          </cell>
          <cell r="AT30">
            <v>1673.1235</v>
          </cell>
          <cell r="AU30">
            <v>8333.169000000002</v>
          </cell>
          <cell r="AV30">
            <v>1215.9975</v>
          </cell>
        </row>
        <row r="31">
          <cell r="C31" t="str">
            <v>甲賀市</v>
          </cell>
          <cell r="K31">
            <v>1</v>
          </cell>
          <cell r="AT31">
            <v>647.6925</v>
          </cell>
          <cell r="AU31">
            <v>3252.88</v>
          </cell>
          <cell r="AV31">
            <v>468.8425</v>
          </cell>
        </row>
        <row r="32">
          <cell r="C32" t="str">
            <v>甲賀市</v>
          </cell>
          <cell r="K32">
            <v>1</v>
          </cell>
          <cell r="AT32">
            <v>681.4185</v>
          </cell>
          <cell r="AU32">
            <v>3573.6055000000006</v>
          </cell>
          <cell r="AV32">
            <v>488.1145</v>
          </cell>
        </row>
        <row r="33">
          <cell r="C33" t="str">
            <v>甲賀市</v>
          </cell>
          <cell r="K33">
            <v>1</v>
          </cell>
          <cell r="AT33">
            <v>1395.7600000000002</v>
          </cell>
          <cell r="AU33">
            <v>7364.568500000001</v>
          </cell>
          <cell r="AV33">
            <v>992.3254999999999</v>
          </cell>
        </row>
        <row r="34">
          <cell r="C34" t="str">
            <v>甲賀市</v>
          </cell>
          <cell r="K34">
            <v>1</v>
          </cell>
          <cell r="AT34">
            <v>839.792</v>
          </cell>
          <cell r="AU34">
            <v>4464.2785</v>
          </cell>
          <cell r="AV34">
            <v>596.629</v>
          </cell>
        </row>
        <row r="35">
          <cell r="C35" t="str">
            <v>甲賀市</v>
          </cell>
          <cell r="K35">
            <v>2</v>
          </cell>
          <cell r="AT35">
            <v>122.3115</v>
          </cell>
          <cell r="AU35">
            <v>663.205</v>
          </cell>
          <cell r="AV35">
            <v>75.555</v>
          </cell>
        </row>
        <row r="36">
          <cell r="C36" t="str">
            <v>甲賀市</v>
          </cell>
          <cell r="K36">
            <v>2</v>
          </cell>
          <cell r="AT36">
            <v>359.92650000000003</v>
          </cell>
          <cell r="AU36">
            <v>1942.3109999999997</v>
          </cell>
          <cell r="AV36">
            <v>222.285</v>
          </cell>
        </row>
        <row r="37">
          <cell r="C37" t="str">
            <v>甲賀市</v>
          </cell>
          <cell r="K37">
            <v>2</v>
          </cell>
          <cell r="AT37">
            <v>190.53000000000003</v>
          </cell>
          <cell r="AU37">
            <v>1036.235</v>
          </cell>
          <cell r="AV37">
            <v>117.7125</v>
          </cell>
        </row>
        <row r="38">
          <cell r="C38" t="str">
            <v>甲賀市</v>
          </cell>
          <cell r="K38">
            <v>1</v>
          </cell>
          <cell r="AT38">
            <v>669.191</v>
          </cell>
          <cell r="AU38">
            <v>3364.3875</v>
          </cell>
          <cell r="AV38">
            <v>484.9755</v>
          </cell>
        </row>
        <row r="39">
          <cell r="C39" t="str">
            <v>甲賀市</v>
          </cell>
          <cell r="K39">
            <v>2</v>
          </cell>
          <cell r="AT39">
            <v>1862.7045</v>
          </cell>
          <cell r="AU39">
            <v>10037.354</v>
          </cell>
          <cell r="AV39">
            <v>1150.2975</v>
          </cell>
        </row>
        <row r="40">
          <cell r="C40" t="str">
            <v>甲賀市</v>
          </cell>
          <cell r="K40">
            <v>2</v>
          </cell>
          <cell r="AT40">
            <v>1417.9155</v>
          </cell>
          <cell r="AU40">
            <v>7709.603</v>
          </cell>
          <cell r="AV40">
            <v>876</v>
          </cell>
        </row>
        <row r="41">
          <cell r="C41" t="str">
            <v>甲賀市</v>
          </cell>
          <cell r="K41">
            <v>1</v>
          </cell>
          <cell r="AT41">
            <v>2697.35</v>
          </cell>
          <cell r="AU41">
            <v>14328.586</v>
          </cell>
          <cell r="AV41">
            <v>1917.4180000000001</v>
          </cell>
        </row>
        <row r="42">
          <cell r="C42" t="str">
            <v>甲賀市</v>
          </cell>
          <cell r="K42">
            <v>4</v>
          </cell>
          <cell r="AT42">
            <v>1005.39542</v>
          </cell>
          <cell r="AU42">
            <v>24747.671599999998</v>
          </cell>
          <cell r="AV42">
            <v>4109.9876</v>
          </cell>
        </row>
        <row r="43">
          <cell r="C43" t="str">
            <v>甲賀市</v>
          </cell>
          <cell r="K43">
            <v>4</v>
          </cell>
          <cell r="AT43">
            <v>8.9352</v>
          </cell>
          <cell r="AU43">
            <v>215.496</v>
          </cell>
          <cell r="AV43">
            <v>38.106</v>
          </cell>
        </row>
        <row r="44">
          <cell r="C44" t="str">
            <v>甲賀市</v>
          </cell>
          <cell r="K44">
            <v>4</v>
          </cell>
          <cell r="AT44">
            <v>2053.6126400000003</v>
          </cell>
          <cell r="AU44">
            <v>49741.9372</v>
          </cell>
          <cell r="AV44">
            <v>8682.1017</v>
          </cell>
        </row>
        <row r="45">
          <cell r="C45" t="str">
            <v>甲賀市</v>
          </cell>
          <cell r="K45">
            <v>5</v>
          </cell>
          <cell r="AT45">
            <v>1303.9734500000002</v>
          </cell>
          <cell r="AU45">
            <v>26280.0803</v>
          </cell>
          <cell r="AV45">
            <v>2908.86385</v>
          </cell>
        </row>
        <row r="46">
          <cell r="C46" t="str">
            <v>甲賀市</v>
          </cell>
          <cell r="K46">
            <v>4</v>
          </cell>
          <cell r="AT46">
            <v>14.892000000000001</v>
          </cell>
          <cell r="AU46">
            <v>359.15999999999997</v>
          </cell>
          <cell r="AV46">
            <v>63.51</v>
          </cell>
        </row>
        <row r="47">
          <cell r="C47" t="str">
            <v>甲賀市</v>
          </cell>
          <cell r="K47">
            <v>1</v>
          </cell>
          <cell r="AT47">
            <v>3639.3785000000003</v>
          </cell>
          <cell r="AU47">
            <v>19204.913</v>
          </cell>
          <cell r="AV47">
            <v>2554.197</v>
          </cell>
        </row>
        <row r="48">
          <cell r="C48" t="str">
            <v>湖南市</v>
          </cell>
          <cell r="K48">
            <v>4</v>
          </cell>
          <cell r="AT48">
            <v>320.86420000000004</v>
          </cell>
          <cell r="AU48">
            <v>7781.215999999999</v>
          </cell>
          <cell r="AV48">
            <v>1353.2009999999998</v>
          </cell>
        </row>
        <row r="49">
          <cell r="C49" t="str">
            <v>湖南市</v>
          </cell>
          <cell r="K49">
            <v>2</v>
          </cell>
          <cell r="AT49">
            <v>5496.9</v>
          </cell>
          <cell r="AU49">
            <v>29608.8</v>
          </cell>
          <cell r="AV49">
            <v>3394.5</v>
          </cell>
        </row>
        <row r="50">
          <cell r="C50" t="str">
            <v>近江八幡市</v>
          </cell>
          <cell r="K50">
            <v>2</v>
          </cell>
          <cell r="AT50">
            <v>571.9185</v>
          </cell>
          <cell r="AU50">
            <v>3073.4460000000004</v>
          </cell>
          <cell r="AV50">
            <v>353.1375</v>
          </cell>
        </row>
        <row r="51">
          <cell r="C51" t="str">
            <v>近江八幡市</v>
          </cell>
          <cell r="K51">
            <v>2</v>
          </cell>
          <cell r="AT51">
            <v>630.8295</v>
          </cell>
          <cell r="AU51">
            <v>3446.111</v>
          </cell>
          <cell r="AV51">
            <v>389.82</v>
          </cell>
        </row>
        <row r="52">
          <cell r="C52" t="str">
            <v>近江八幡市</v>
          </cell>
          <cell r="K52">
            <v>2</v>
          </cell>
          <cell r="AT52">
            <v>1593.1154999999999</v>
          </cell>
          <cell r="AU52">
            <v>8592.392000000002</v>
          </cell>
          <cell r="AV52">
            <v>983.8575</v>
          </cell>
        </row>
        <row r="53">
          <cell r="C53" t="str">
            <v>近江八幡市</v>
          </cell>
          <cell r="K53">
            <v>2</v>
          </cell>
          <cell r="AT53">
            <v>1484.163</v>
          </cell>
          <cell r="AU53">
            <v>7994.376000000001</v>
          </cell>
          <cell r="AV53">
            <v>916.515</v>
          </cell>
        </row>
        <row r="54">
          <cell r="C54" t="str">
            <v>近江八幡市</v>
          </cell>
          <cell r="K54">
            <v>2</v>
          </cell>
          <cell r="AT54">
            <v>3788.7</v>
          </cell>
          <cell r="AU54">
            <v>20377.001</v>
          </cell>
          <cell r="AV54">
            <v>2339.4675</v>
          </cell>
        </row>
        <row r="55">
          <cell r="C55" t="str">
            <v>近江八幡市</v>
          </cell>
          <cell r="K55">
            <v>2</v>
          </cell>
          <cell r="AT55">
            <v>497.0205</v>
          </cell>
          <cell r="AU55">
            <v>2717.79</v>
          </cell>
          <cell r="AV55">
            <v>307.1475</v>
          </cell>
        </row>
        <row r="56">
          <cell r="C56" t="str">
            <v>近江八幡市</v>
          </cell>
          <cell r="K56">
            <v>2</v>
          </cell>
          <cell r="AT56">
            <v>1255.8555000000001</v>
          </cell>
          <cell r="AU56">
            <v>6815.572</v>
          </cell>
          <cell r="AV56">
            <v>775.8075</v>
          </cell>
        </row>
        <row r="57">
          <cell r="C57" t="str">
            <v>近江八幡市</v>
          </cell>
          <cell r="K57">
            <v>2</v>
          </cell>
          <cell r="AT57">
            <v>1104.7455</v>
          </cell>
          <cell r="AU57">
            <v>5945.485000000001</v>
          </cell>
          <cell r="AV57">
            <v>682.185</v>
          </cell>
        </row>
        <row r="58">
          <cell r="C58" t="str">
            <v>近江八幡市</v>
          </cell>
          <cell r="K58">
            <v>2</v>
          </cell>
          <cell r="AT58">
            <v>1714.4415</v>
          </cell>
          <cell r="AU58">
            <v>9261.437000000002</v>
          </cell>
          <cell r="AV58">
            <v>1058.865</v>
          </cell>
        </row>
        <row r="59">
          <cell r="C59" t="str">
            <v>近江八幡市</v>
          </cell>
          <cell r="K59">
            <v>2</v>
          </cell>
          <cell r="AT59">
            <v>2082.69</v>
          </cell>
          <cell r="AU59">
            <v>11309.89</v>
          </cell>
          <cell r="AV59">
            <v>1286.625</v>
          </cell>
        </row>
        <row r="60">
          <cell r="C60" t="str">
            <v>近江八幡市</v>
          </cell>
          <cell r="K60">
            <v>2</v>
          </cell>
          <cell r="AT60">
            <v>1385.613</v>
          </cell>
          <cell r="AU60">
            <v>7479.0689999999995</v>
          </cell>
          <cell r="AV60">
            <v>855.7425</v>
          </cell>
        </row>
        <row r="61">
          <cell r="C61" t="str">
            <v>近江八幡市</v>
          </cell>
          <cell r="K61">
            <v>2</v>
          </cell>
          <cell r="AT61">
            <v>1453.722</v>
          </cell>
          <cell r="AU61">
            <v>7863.852000000001</v>
          </cell>
          <cell r="AV61">
            <v>897.9</v>
          </cell>
        </row>
        <row r="62">
          <cell r="C62" t="str">
            <v>近江八幡市</v>
          </cell>
          <cell r="K62">
            <v>2</v>
          </cell>
          <cell r="AT62">
            <v>950.8979999999999</v>
          </cell>
          <cell r="AU62">
            <v>5169.349</v>
          </cell>
          <cell r="AV62">
            <v>587.4675</v>
          </cell>
        </row>
        <row r="63">
          <cell r="C63" t="str">
            <v>近江八幡市</v>
          </cell>
          <cell r="K63">
            <v>2</v>
          </cell>
          <cell r="AT63">
            <v>8537.715</v>
          </cell>
          <cell r="AU63">
            <v>46011.9</v>
          </cell>
          <cell r="AV63">
            <v>5272.425</v>
          </cell>
        </row>
        <row r="64">
          <cell r="C64" t="str">
            <v>近江八幡市</v>
          </cell>
          <cell r="K64">
            <v>2</v>
          </cell>
          <cell r="AT64">
            <v>1032.585</v>
          </cell>
          <cell r="AU64">
            <v>5595.815</v>
          </cell>
          <cell r="AV64">
            <v>637.8375</v>
          </cell>
        </row>
        <row r="65">
          <cell r="C65" t="str">
            <v>近江八幡市</v>
          </cell>
          <cell r="K65">
            <v>2</v>
          </cell>
          <cell r="AT65">
            <v>699.5955000000001</v>
          </cell>
          <cell r="AU65">
            <v>3760.3760000000007</v>
          </cell>
          <cell r="AV65">
            <v>431.9775</v>
          </cell>
        </row>
        <row r="66">
          <cell r="C66" t="str">
            <v>近江八幡市</v>
          </cell>
          <cell r="K66">
            <v>2</v>
          </cell>
          <cell r="AT66">
            <v>1826.46</v>
          </cell>
          <cell r="AU66">
            <v>9830.18</v>
          </cell>
          <cell r="AV66">
            <v>1127.85</v>
          </cell>
        </row>
        <row r="67">
          <cell r="C67" t="str">
            <v>近江八幡市</v>
          </cell>
          <cell r="K67">
            <v>2</v>
          </cell>
          <cell r="AT67">
            <v>966.3375</v>
          </cell>
          <cell r="AU67">
            <v>5211.105</v>
          </cell>
          <cell r="AV67">
            <v>596.775</v>
          </cell>
        </row>
        <row r="68">
          <cell r="C68" t="str">
            <v>近江八幡市</v>
          </cell>
          <cell r="K68">
            <v>2</v>
          </cell>
          <cell r="AT68">
            <v>2056.41</v>
          </cell>
          <cell r="AU68">
            <v>11132.5</v>
          </cell>
          <cell r="AV68">
            <v>1270.2</v>
          </cell>
        </row>
        <row r="69">
          <cell r="C69" t="str">
            <v>近江八幡市</v>
          </cell>
          <cell r="K69">
            <v>2</v>
          </cell>
          <cell r="AT69">
            <v>434.6055</v>
          </cell>
          <cell r="AU69">
            <v>2321.4730000000004</v>
          </cell>
          <cell r="AV69">
            <v>268.275</v>
          </cell>
        </row>
        <row r="70">
          <cell r="C70" t="str">
            <v>近江八幡市</v>
          </cell>
          <cell r="K70">
            <v>2</v>
          </cell>
          <cell r="AT70">
            <v>1037.7314999999999</v>
          </cell>
          <cell r="AU70">
            <v>5543.109000000001</v>
          </cell>
          <cell r="AV70">
            <v>640.575</v>
          </cell>
        </row>
        <row r="71">
          <cell r="C71" t="str">
            <v>近江八幡市</v>
          </cell>
          <cell r="K71">
            <v>2</v>
          </cell>
          <cell r="AT71">
            <v>1168.4744999999998</v>
          </cell>
          <cell r="AU71">
            <v>6300.703</v>
          </cell>
          <cell r="AV71">
            <v>721.605</v>
          </cell>
        </row>
        <row r="72">
          <cell r="C72" t="str">
            <v>近江八幡市</v>
          </cell>
          <cell r="K72">
            <v>2</v>
          </cell>
          <cell r="AT72">
            <v>1241.2920000000001</v>
          </cell>
          <cell r="AU72">
            <v>6679.792000000001</v>
          </cell>
          <cell r="AV72">
            <v>766.5</v>
          </cell>
        </row>
        <row r="73">
          <cell r="C73" t="str">
            <v>近江八幡市</v>
          </cell>
          <cell r="K73">
            <v>2</v>
          </cell>
          <cell r="AT73">
            <v>740.6579999999999</v>
          </cell>
          <cell r="AU73">
            <v>4050.04</v>
          </cell>
          <cell r="AV73">
            <v>457.71</v>
          </cell>
        </row>
        <row r="74">
          <cell r="C74" t="str">
            <v>近江八幡市</v>
          </cell>
          <cell r="K74">
            <v>2</v>
          </cell>
          <cell r="AT74">
            <v>1596.1815</v>
          </cell>
          <cell r="AU74">
            <v>8663.056</v>
          </cell>
          <cell r="AV74">
            <v>986.0475</v>
          </cell>
        </row>
        <row r="75">
          <cell r="C75" t="str">
            <v>近江八幡市</v>
          </cell>
          <cell r="K75">
            <v>2</v>
          </cell>
          <cell r="AT75">
            <v>1535.9565</v>
          </cell>
          <cell r="AU75">
            <v>8231.553</v>
          </cell>
          <cell r="AV75">
            <v>948.27</v>
          </cell>
        </row>
        <row r="76">
          <cell r="C76" t="str">
            <v>近江八幡市</v>
          </cell>
          <cell r="K76">
            <v>2</v>
          </cell>
          <cell r="AT76">
            <v>2933.067</v>
          </cell>
          <cell r="AU76">
            <v>15975.612000000001</v>
          </cell>
          <cell r="AV76">
            <v>1812.225</v>
          </cell>
        </row>
        <row r="77">
          <cell r="C77" t="str">
            <v>近江八幡市</v>
          </cell>
          <cell r="K77">
            <v>2</v>
          </cell>
          <cell r="AT77">
            <v>1477.0455</v>
          </cell>
          <cell r="AU77">
            <v>7958.825</v>
          </cell>
          <cell r="AV77">
            <v>912.135</v>
          </cell>
        </row>
        <row r="78">
          <cell r="C78" t="str">
            <v>近江八幡市</v>
          </cell>
          <cell r="K78">
            <v>2</v>
          </cell>
          <cell r="AT78">
            <v>719.8530000000001</v>
          </cell>
          <cell r="AU78">
            <v>3884.6219999999994</v>
          </cell>
          <cell r="AV78">
            <v>444.57</v>
          </cell>
        </row>
        <row r="79">
          <cell r="C79" t="str">
            <v>近江八幡市</v>
          </cell>
          <cell r="K79">
            <v>2</v>
          </cell>
          <cell r="AT79">
            <v>1921.3965</v>
          </cell>
          <cell r="AU79">
            <v>10333.588</v>
          </cell>
          <cell r="AV79">
            <v>1186.4325</v>
          </cell>
        </row>
        <row r="80">
          <cell r="C80" t="str">
            <v>近江八幡市</v>
          </cell>
          <cell r="K80">
            <v>2</v>
          </cell>
          <cell r="AT80">
            <v>113.44200000000001</v>
          </cell>
          <cell r="AU80">
            <v>615.828</v>
          </cell>
          <cell r="AV80">
            <v>70.08</v>
          </cell>
        </row>
        <row r="81">
          <cell r="C81" t="str">
            <v>近江八幡市</v>
          </cell>
          <cell r="K81">
            <v>2</v>
          </cell>
          <cell r="AT81">
            <v>1065.5445</v>
          </cell>
          <cell r="AU81">
            <v>5755.831000000001</v>
          </cell>
          <cell r="AV81">
            <v>658.095</v>
          </cell>
        </row>
        <row r="82">
          <cell r="C82" t="str">
            <v>近江八幡市</v>
          </cell>
          <cell r="K82">
            <v>2</v>
          </cell>
          <cell r="AT82">
            <v>1425.0330000000001</v>
          </cell>
          <cell r="AU82">
            <v>7645.217000000001</v>
          </cell>
          <cell r="AV82">
            <v>879.8325</v>
          </cell>
        </row>
        <row r="83">
          <cell r="C83" t="str">
            <v>近江八幡市</v>
          </cell>
          <cell r="K83">
            <v>1</v>
          </cell>
          <cell r="AT83">
            <v>1185.4470000000001</v>
          </cell>
          <cell r="AU83">
            <v>5900.2615</v>
          </cell>
          <cell r="AV83">
            <v>862.9330000000001</v>
          </cell>
        </row>
        <row r="84">
          <cell r="C84" t="str">
            <v>近江八幡市</v>
          </cell>
          <cell r="K84">
            <v>1</v>
          </cell>
          <cell r="AT84">
            <v>318.6815</v>
          </cell>
          <cell r="AU84">
            <v>1555.0459999999998</v>
          </cell>
          <cell r="AV84">
            <v>231.41</v>
          </cell>
        </row>
        <row r="85">
          <cell r="C85" t="str">
            <v>近江八幡市</v>
          </cell>
          <cell r="K85">
            <v>1</v>
          </cell>
          <cell r="AT85">
            <v>4458.5115</v>
          </cell>
          <cell r="AU85">
            <v>22018.5885</v>
          </cell>
          <cell r="AV85">
            <v>3247.77</v>
          </cell>
        </row>
        <row r="86">
          <cell r="C86" t="str">
            <v>近江八幡市</v>
          </cell>
          <cell r="K86">
            <v>1</v>
          </cell>
          <cell r="AT86">
            <v>502.09399999999994</v>
          </cell>
          <cell r="AU86">
            <v>2552.956</v>
          </cell>
          <cell r="AV86">
            <v>360.43750000000006</v>
          </cell>
        </row>
        <row r="87">
          <cell r="C87" t="str">
            <v>近江八幡市</v>
          </cell>
          <cell r="K87">
            <v>1</v>
          </cell>
          <cell r="AT87">
            <v>963.5999999999999</v>
          </cell>
          <cell r="AU87">
            <v>5208.2945</v>
          </cell>
          <cell r="AV87">
            <v>681.7835</v>
          </cell>
        </row>
        <row r="88">
          <cell r="C88" t="str">
            <v>近江八幡市</v>
          </cell>
          <cell r="K88">
            <v>3</v>
          </cell>
          <cell r="AT88">
            <v>3398.1499999999996</v>
          </cell>
          <cell r="AU88">
            <v>28053.9</v>
          </cell>
          <cell r="AV88">
            <v>7424.1</v>
          </cell>
        </row>
        <row r="89">
          <cell r="C89" t="str">
            <v>近江八幡市</v>
          </cell>
          <cell r="K89">
            <v>3</v>
          </cell>
          <cell r="AT89">
            <v>2564.8185</v>
          </cell>
          <cell r="AU89">
            <v>14867.253000000002</v>
          </cell>
          <cell r="AV89">
            <v>3782.0204999999996</v>
          </cell>
        </row>
        <row r="90">
          <cell r="C90" t="str">
            <v>近江八幡市</v>
          </cell>
          <cell r="K90">
            <v>3</v>
          </cell>
          <cell r="AT90">
            <v>1932.4560000000001</v>
          </cell>
          <cell r="AU90">
            <v>14373.408000000001</v>
          </cell>
          <cell r="AV90">
            <v>3772.3844999999997</v>
          </cell>
        </row>
        <row r="91">
          <cell r="C91" t="str">
            <v>近江八幡市</v>
          </cell>
          <cell r="K91">
            <v>4</v>
          </cell>
          <cell r="AT91">
            <v>362.372</v>
          </cell>
          <cell r="AU91">
            <v>8739.56</v>
          </cell>
          <cell r="AV91">
            <v>1545.41</v>
          </cell>
        </row>
        <row r="92">
          <cell r="C92" t="str">
            <v>近江八幡市</v>
          </cell>
          <cell r="K92">
            <v>4</v>
          </cell>
          <cell r="AT92">
            <v>124.1</v>
          </cell>
          <cell r="AU92">
            <v>2993</v>
          </cell>
          <cell r="AV92">
            <v>529.25</v>
          </cell>
        </row>
        <row r="93">
          <cell r="C93" t="str">
            <v>近江八幡市</v>
          </cell>
          <cell r="K93">
            <v>4</v>
          </cell>
          <cell r="AT93">
            <v>255.6825</v>
          </cell>
          <cell r="AU93">
            <v>6230.55</v>
          </cell>
          <cell r="AV93">
            <v>1067.625</v>
          </cell>
        </row>
        <row r="94">
          <cell r="C94" t="str">
            <v>近江八幡市</v>
          </cell>
          <cell r="K94">
            <v>4</v>
          </cell>
          <cell r="AT94">
            <v>2611.2100000000005</v>
          </cell>
          <cell r="AU94">
            <v>63232.6</v>
          </cell>
          <cell r="AV94">
            <v>11044.899999999998</v>
          </cell>
        </row>
        <row r="95">
          <cell r="C95" t="str">
            <v>近江八幡市</v>
          </cell>
          <cell r="K95">
            <v>4</v>
          </cell>
          <cell r="AT95">
            <v>563.4578</v>
          </cell>
          <cell r="AU95">
            <v>13666.184</v>
          </cell>
          <cell r="AV95">
            <v>2375.639</v>
          </cell>
        </row>
        <row r="96">
          <cell r="C96" t="str">
            <v>近江八幡市</v>
          </cell>
          <cell r="K96">
            <v>4</v>
          </cell>
          <cell r="AT96">
            <v>887.0668000000001</v>
          </cell>
          <cell r="AU96">
            <v>21393.964</v>
          </cell>
          <cell r="AV96">
            <v>3783.0789999999997</v>
          </cell>
        </row>
        <row r="97">
          <cell r="C97" t="str">
            <v>東近江市</v>
          </cell>
          <cell r="K97">
            <v>4</v>
          </cell>
          <cell r="AT97">
            <v>41.76476</v>
          </cell>
          <cell r="AU97">
            <v>674.1987999999999</v>
          </cell>
          <cell r="AV97">
            <v>113.41279999999999</v>
          </cell>
        </row>
        <row r="98">
          <cell r="C98" t="str">
            <v>東近江市</v>
          </cell>
          <cell r="K98">
            <v>1</v>
          </cell>
          <cell r="AT98">
            <v>284.116</v>
          </cell>
          <cell r="AU98">
            <v>1408.389</v>
          </cell>
          <cell r="AV98">
            <v>208.05000000000004</v>
          </cell>
        </row>
        <row r="99">
          <cell r="C99" t="str">
            <v>東近江市</v>
          </cell>
          <cell r="K99">
            <v>2</v>
          </cell>
          <cell r="AT99">
            <v>54.969</v>
          </cell>
          <cell r="AU99">
            <v>296.088</v>
          </cell>
          <cell r="AV99">
            <v>33.945</v>
          </cell>
        </row>
        <row r="100">
          <cell r="C100" t="str">
            <v>東近江市</v>
          </cell>
          <cell r="K100">
            <v>2</v>
          </cell>
          <cell r="AT100">
            <v>460.995</v>
          </cell>
          <cell r="AU100">
            <v>2487.11</v>
          </cell>
          <cell r="AV100">
            <v>284.7</v>
          </cell>
        </row>
        <row r="101">
          <cell r="C101" t="str">
            <v>東近江市</v>
          </cell>
          <cell r="K101">
            <v>2</v>
          </cell>
          <cell r="AT101">
            <v>1802.9175</v>
          </cell>
          <cell r="AU101">
            <v>9858.65</v>
          </cell>
          <cell r="AV101">
            <v>1114.1625</v>
          </cell>
        </row>
        <row r="102">
          <cell r="C102" t="str">
            <v>東近江市</v>
          </cell>
          <cell r="K102">
            <v>2</v>
          </cell>
          <cell r="AT102">
            <v>2631.285</v>
          </cell>
          <cell r="AU102">
            <v>14388.3</v>
          </cell>
          <cell r="AV102">
            <v>1626.075</v>
          </cell>
        </row>
        <row r="103">
          <cell r="C103" t="str">
            <v>東近江市</v>
          </cell>
          <cell r="K103">
            <v>2</v>
          </cell>
          <cell r="AT103">
            <v>2281.98</v>
          </cell>
          <cell r="AU103">
            <v>12405.255</v>
          </cell>
          <cell r="AV103">
            <v>1409.8125</v>
          </cell>
        </row>
        <row r="104">
          <cell r="C104" t="str">
            <v>東近江市</v>
          </cell>
          <cell r="K104">
            <v>2</v>
          </cell>
          <cell r="AT104">
            <v>1146.6840000000002</v>
          </cell>
          <cell r="AU104">
            <v>6241.062</v>
          </cell>
          <cell r="AV104">
            <v>708.465</v>
          </cell>
        </row>
        <row r="105">
          <cell r="C105" t="str">
            <v>東近江市</v>
          </cell>
          <cell r="K105">
            <v>2</v>
          </cell>
          <cell r="AT105">
            <v>1969.029</v>
          </cell>
          <cell r="AU105">
            <v>10717.568</v>
          </cell>
          <cell r="AV105">
            <v>1216.545</v>
          </cell>
        </row>
        <row r="106">
          <cell r="C106" t="str">
            <v>東近江市</v>
          </cell>
          <cell r="K106">
            <v>2</v>
          </cell>
          <cell r="AT106">
            <v>1471.68</v>
          </cell>
          <cell r="AU106">
            <v>7935.1</v>
          </cell>
          <cell r="AV106">
            <v>908.85</v>
          </cell>
        </row>
        <row r="107">
          <cell r="C107" t="str">
            <v>東近江市</v>
          </cell>
          <cell r="K107">
            <v>2</v>
          </cell>
          <cell r="AT107">
            <v>1103.6504999999997</v>
          </cell>
          <cell r="AU107">
            <v>5963.078</v>
          </cell>
          <cell r="AV107">
            <v>681.6375</v>
          </cell>
        </row>
        <row r="108">
          <cell r="C108" t="str">
            <v>東近江市</v>
          </cell>
          <cell r="K108">
            <v>2</v>
          </cell>
          <cell r="AT108">
            <v>214.62</v>
          </cell>
          <cell r="AU108">
            <v>1148.8740000000003</v>
          </cell>
          <cell r="AV108">
            <v>132.495</v>
          </cell>
        </row>
        <row r="109">
          <cell r="C109" t="str">
            <v>東近江市</v>
          </cell>
          <cell r="K109">
            <v>4</v>
          </cell>
          <cell r="AT109">
            <v>183.98774</v>
          </cell>
          <cell r="AU109">
            <v>1805.1001999999999</v>
          </cell>
          <cell r="AV109">
            <v>293.5622</v>
          </cell>
        </row>
        <row r="110">
          <cell r="C110" t="str">
            <v>東近江市</v>
          </cell>
          <cell r="K110">
            <v>1</v>
          </cell>
          <cell r="AT110">
            <v>725.255</v>
          </cell>
          <cell r="AU110">
            <v>3622.5519999999997</v>
          </cell>
          <cell r="AV110">
            <v>524.4685</v>
          </cell>
        </row>
        <row r="111">
          <cell r="C111" t="str">
            <v>東近江市</v>
          </cell>
          <cell r="K111">
            <v>1</v>
          </cell>
          <cell r="AT111">
            <v>705.107</v>
          </cell>
          <cell r="AU111">
            <v>3595.9435</v>
          </cell>
          <cell r="AV111">
            <v>508.48150000000004</v>
          </cell>
        </row>
        <row r="112">
          <cell r="C112" t="str">
            <v>東近江市</v>
          </cell>
          <cell r="K112">
            <v>1</v>
          </cell>
          <cell r="AT112">
            <v>243.017</v>
          </cell>
          <cell r="AU112">
            <v>1251.804</v>
          </cell>
          <cell r="AV112">
            <v>172.90050000000002</v>
          </cell>
        </row>
        <row r="113">
          <cell r="C113" t="str">
            <v>東近江市</v>
          </cell>
          <cell r="K113">
            <v>1</v>
          </cell>
          <cell r="AT113">
            <v>1057.8065</v>
          </cell>
          <cell r="AU113">
            <v>5316.1155</v>
          </cell>
          <cell r="AV113">
            <v>766.281</v>
          </cell>
        </row>
        <row r="114">
          <cell r="C114" t="str">
            <v>東近江市</v>
          </cell>
          <cell r="K114">
            <v>1</v>
          </cell>
          <cell r="AT114">
            <v>1201.1055</v>
          </cell>
          <cell r="AU114">
            <v>6234.3825</v>
          </cell>
          <cell r="AV114">
            <v>867.1305000000001</v>
          </cell>
        </row>
        <row r="115">
          <cell r="C115" t="str">
            <v>東近江市</v>
          </cell>
          <cell r="K115">
            <v>1</v>
          </cell>
          <cell r="AT115">
            <v>927.976</v>
          </cell>
          <cell r="AU115">
            <v>4821.138999999999</v>
          </cell>
          <cell r="AV115">
            <v>665.395</v>
          </cell>
        </row>
        <row r="116">
          <cell r="C116" t="str">
            <v>東近江市</v>
          </cell>
          <cell r="K116">
            <v>4</v>
          </cell>
          <cell r="AT116">
            <v>446.76</v>
          </cell>
          <cell r="AU116">
            <v>10774.8</v>
          </cell>
          <cell r="AV116">
            <v>1905.3</v>
          </cell>
        </row>
        <row r="117">
          <cell r="C117" t="str">
            <v>東近江市</v>
          </cell>
          <cell r="K117">
            <v>1</v>
          </cell>
          <cell r="AT117">
            <v>647.4005</v>
          </cell>
          <cell r="AU117">
            <v>3408.4794999999995</v>
          </cell>
          <cell r="AV117">
            <v>461.725</v>
          </cell>
        </row>
        <row r="118">
          <cell r="C118" t="str">
            <v>東近江市</v>
          </cell>
          <cell r="K118">
            <v>1</v>
          </cell>
          <cell r="AT118">
            <v>698.026</v>
          </cell>
          <cell r="AU118">
            <v>3604.4844999999996</v>
          </cell>
          <cell r="AV118">
            <v>499.72150000000005</v>
          </cell>
        </row>
        <row r="119">
          <cell r="C119" t="str">
            <v>東近江市</v>
          </cell>
          <cell r="K119">
            <v>1</v>
          </cell>
          <cell r="AT119">
            <v>522.1690000000001</v>
          </cell>
          <cell r="AU119">
            <v>2749.034</v>
          </cell>
          <cell r="AV119">
            <v>372.4825000000001</v>
          </cell>
        </row>
        <row r="120">
          <cell r="C120" t="str">
            <v>東近江市</v>
          </cell>
          <cell r="K120">
            <v>1</v>
          </cell>
          <cell r="AT120">
            <v>676.5275</v>
          </cell>
          <cell r="AU120">
            <v>3492.9769999999994</v>
          </cell>
          <cell r="AV120">
            <v>483.58849999999995</v>
          </cell>
        </row>
        <row r="121">
          <cell r="C121" t="str">
            <v>東近江市</v>
          </cell>
          <cell r="K121">
            <v>1</v>
          </cell>
          <cell r="AT121">
            <v>662.1099999999999</v>
          </cell>
          <cell r="AU121">
            <v>3372.9285</v>
          </cell>
          <cell r="AV121">
            <v>476.21550000000013</v>
          </cell>
        </row>
        <row r="122">
          <cell r="C122" t="str">
            <v>東近江市</v>
          </cell>
          <cell r="K122">
            <v>1</v>
          </cell>
          <cell r="AT122">
            <v>777.231</v>
          </cell>
          <cell r="AU122">
            <v>3903.456</v>
          </cell>
          <cell r="AV122">
            <v>562.611</v>
          </cell>
        </row>
        <row r="123">
          <cell r="C123" t="str">
            <v>東近江市</v>
          </cell>
          <cell r="K123">
            <v>1</v>
          </cell>
          <cell r="AT123">
            <v>1024.847</v>
          </cell>
          <cell r="AU123">
            <v>5320.459</v>
          </cell>
          <cell r="AV123">
            <v>727.883</v>
          </cell>
        </row>
        <row r="124">
          <cell r="C124" t="str">
            <v>東近江市</v>
          </cell>
          <cell r="K124">
            <v>1</v>
          </cell>
          <cell r="AT124">
            <v>1114.929</v>
          </cell>
          <cell r="AU124">
            <v>5814.7785</v>
          </cell>
          <cell r="AV124">
            <v>798.8025</v>
          </cell>
        </row>
        <row r="125">
          <cell r="C125" t="str">
            <v>東近江市</v>
          </cell>
          <cell r="K125">
            <v>1</v>
          </cell>
          <cell r="AT125">
            <v>908.4119999999999</v>
          </cell>
          <cell r="AU125">
            <v>4483.3315</v>
          </cell>
          <cell r="AV125">
            <v>663.643</v>
          </cell>
        </row>
        <row r="126">
          <cell r="C126" t="str">
            <v>東近江市</v>
          </cell>
          <cell r="K126">
            <v>1</v>
          </cell>
          <cell r="AT126">
            <v>439.24100000000004</v>
          </cell>
          <cell r="AU126">
            <v>2147.733</v>
          </cell>
          <cell r="AV126">
            <v>319.302</v>
          </cell>
        </row>
        <row r="127">
          <cell r="C127" t="str">
            <v>東近江市</v>
          </cell>
          <cell r="K127">
            <v>1</v>
          </cell>
          <cell r="AT127">
            <v>225.059</v>
          </cell>
          <cell r="AU127">
            <v>1136.0259999999998</v>
          </cell>
          <cell r="AV127">
            <v>161.14750000000004</v>
          </cell>
        </row>
        <row r="128">
          <cell r="C128" t="str">
            <v>東近江市</v>
          </cell>
          <cell r="K128">
            <v>2</v>
          </cell>
          <cell r="AT128">
            <v>1078.0275000000001</v>
          </cell>
          <cell r="AU128">
            <v>5815.107</v>
          </cell>
          <cell r="AV128">
            <v>665.76</v>
          </cell>
        </row>
        <row r="129">
          <cell r="C129" t="str">
            <v>東近江市</v>
          </cell>
          <cell r="K129">
            <v>2</v>
          </cell>
          <cell r="AT129">
            <v>214.401</v>
          </cell>
          <cell r="AU129">
            <v>1172.38</v>
          </cell>
          <cell r="AV129">
            <v>132.495</v>
          </cell>
        </row>
        <row r="130">
          <cell r="C130" t="str">
            <v>東近江市</v>
          </cell>
          <cell r="K130">
            <v>2</v>
          </cell>
          <cell r="AT130">
            <v>2728.74</v>
          </cell>
          <cell r="AU130">
            <v>14921.2</v>
          </cell>
          <cell r="AV130">
            <v>1686.3</v>
          </cell>
        </row>
        <row r="131">
          <cell r="C131" t="str">
            <v>東近江市</v>
          </cell>
          <cell r="K131">
            <v>2</v>
          </cell>
          <cell r="AT131">
            <v>116.946</v>
          </cell>
          <cell r="AU131">
            <v>639.48</v>
          </cell>
          <cell r="AV131">
            <v>72.27</v>
          </cell>
        </row>
        <row r="132">
          <cell r="C132" t="str">
            <v>東近江市</v>
          </cell>
          <cell r="K132">
            <v>2</v>
          </cell>
          <cell r="AT132">
            <v>1287.3915</v>
          </cell>
          <cell r="AU132">
            <v>6928.503</v>
          </cell>
          <cell r="AV132">
            <v>794.97</v>
          </cell>
        </row>
        <row r="133">
          <cell r="C133" t="str">
            <v>東近江市</v>
          </cell>
          <cell r="K133">
            <v>2</v>
          </cell>
          <cell r="AT133">
            <v>97.455</v>
          </cell>
          <cell r="AU133">
            <v>532.9</v>
          </cell>
          <cell r="AV133">
            <v>60.225</v>
          </cell>
        </row>
        <row r="134">
          <cell r="C134" t="str">
            <v>東近江市</v>
          </cell>
          <cell r="K134">
            <v>2</v>
          </cell>
          <cell r="AT134">
            <v>1333.929</v>
          </cell>
          <cell r="AU134">
            <v>7230.138999999999</v>
          </cell>
          <cell r="AV134">
            <v>823.9875</v>
          </cell>
        </row>
        <row r="135">
          <cell r="C135" t="str">
            <v>東近江市</v>
          </cell>
          <cell r="K135">
            <v>4</v>
          </cell>
          <cell r="AT135">
            <v>1376.5668400000002</v>
          </cell>
          <cell r="AU135">
            <v>33199.5532</v>
          </cell>
          <cell r="AV135">
            <v>5870.652700000001</v>
          </cell>
        </row>
        <row r="136">
          <cell r="C136" t="str">
            <v>日野町</v>
          </cell>
          <cell r="K136">
            <v>2</v>
          </cell>
          <cell r="AT136">
            <v>2019.399</v>
          </cell>
          <cell r="AU136">
            <v>10924.158</v>
          </cell>
          <cell r="AV136">
            <v>1340.718</v>
          </cell>
        </row>
        <row r="137">
          <cell r="C137" t="str">
            <v>日野町</v>
          </cell>
          <cell r="K137">
            <v>1</v>
          </cell>
          <cell r="AT137">
            <v>631.6324999999999</v>
          </cell>
          <cell r="AU137">
            <v>3268.3925</v>
          </cell>
          <cell r="AV137">
            <v>450.0085000000001</v>
          </cell>
        </row>
        <row r="138">
          <cell r="C138" t="str">
            <v>日野町</v>
          </cell>
          <cell r="K138">
            <v>2</v>
          </cell>
          <cell r="AT138">
            <v>7773.9525</v>
          </cell>
          <cell r="AU138">
            <v>41843.381</v>
          </cell>
          <cell r="AV138">
            <v>4800.48</v>
          </cell>
        </row>
        <row r="139">
          <cell r="C139" t="str">
            <v>日野町</v>
          </cell>
          <cell r="K139">
            <v>1</v>
          </cell>
          <cell r="AT139">
            <v>2114.0069999999996</v>
          </cell>
          <cell r="AU139">
            <v>10410.2015</v>
          </cell>
          <cell r="AV139">
            <v>1542.5630000000003</v>
          </cell>
        </row>
        <row r="140">
          <cell r="C140" t="str">
            <v>日野町</v>
          </cell>
          <cell r="K140">
            <v>1</v>
          </cell>
          <cell r="AT140">
            <v>578.817</v>
          </cell>
          <cell r="AU140">
            <v>3096.6964999999996</v>
          </cell>
          <cell r="AV140">
            <v>411.9755</v>
          </cell>
        </row>
        <row r="141">
          <cell r="C141" t="str">
            <v>日野町</v>
          </cell>
          <cell r="K141">
            <v>1</v>
          </cell>
          <cell r="AT141">
            <v>786.21</v>
          </cell>
          <cell r="AU141">
            <v>3961.345</v>
          </cell>
          <cell r="AV141">
            <v>568.4875</v>
          </cell>
        </row>
        <row r="142">
          <cell r="C142" t="str">
            <v>日野町</v>
          </cell>
          <cell r="K142">
            <v>2</v>
          </cell>
          <cell r="AT142">
            <v>28.360500000000002</v>
          </cell>
          <cell r="AU142">
            <v>153.957</v>
          </cell>
          <cell r="AV142">
            <v>17.52</v>
          </cell>
        </row>
        <row r="143">
          <cell r="C143" t="str">
            <v>日野町</v>
          </cell>
          <cell r="K143">
            <v>1</v>
          </cell>
          <cell r="AT143">
            <v>1532.7079999999999</v>
          </cell>
          <cell r="AU143">
            <v>7558.273999999999</v>
          </cell>
          <cell r="AV143">
            <v>1119.236</v>
          </cell>
        </row>
        <row r="144">
          <cell r="C144" t="str">
            <v>日野町</v>
          </cell>
          <cell r="K144">
            <v>1</v>
          </cell>
          <cell r="AT144">
            <v>216.08</v>
          </cell>
          <cell r="AU144">
            <v>1078.137</v>
          </cell>
          <cell r="AV144">
            <v>155.271</v>
          </cell>
        </row>
        <row r="145">
          <cell r="C145" t="str">
            <v>日野町</v>
          </cell>
          <cell r="K145">
            <v>2</v>
          </cell>
          <cell r="AT145">
            <v>1829.745</v>
          </cell>
          <cell r="AU145">
            <v>9877.338</v>
          </cell>
          <cell r="AV145">
            <v>1130.04</v>
          </cell>
        </row>
        <row r="146">
          <cell r="C146" t="str">
            <v>日野町</v>
          </cell>
          <cell r="K146">
            <v>2</v>
          </cell>
          <cell r="AT146">
            <v>9285.271499999999</v>
          </cell>
          <cell r="AU146">
            <v>50220.934</v>
          </cell>
          <cell r="AV146">
            <v>5735.0625</v>
          </cell>
        </row>
        <row r="147">
          <cell r="C147" t="str">
            <v>日野町</v>
          </cell>
          <cell r="K147">
            <v>3</v>
          </cell>
          <cell r="AT147">
            <v>4486.6894999999995</v>
          </cell>
          <cell r="AU147">
            <v>33255.807</v>
          </cell>
          <cell r="AV147">
            <v>8668.7865</v>
          </cell>
        </row>
        <row r="148">
          <cell r="C148" t="str">
            <v>日野町</v>
          </cell>
          <cell r="K148">
            <v>5</v>
          </cell>
          <cell r="AT148">
            <v>2087.8</v>
          </cell>
          <cell r="AU148">
            <v>42077.2</v>
          </cell>
          <cell r="AV148">
            <v>4657.4</v>
          </cell>
        </row>
        <row r="149">
          <cell r="C149" t="str">
            <v>竜王町</v>
          </cell>
          <cell r="K149">
            <v>1</v>
          </cell>
          <cell r="AT149">
            <v>358.13800000000003</v>
          </cell>
          <cell r="AU149">
            <v>1782.3314999999998</v>
          </cell>
          <cell r="AV149">
            <v>259.29600000000005</v>
          </cell>
        </row>
        <row r="150">
          <cell r="C150" t="str">
            <v>竜王町</v>
          </cell>
          <cell r="K150">
            <v>2</v>
          </cell>
          <cell r="AT150">
            <v>4545.272</v>
          </cell>
          <cell r="AU150">
            <v>24375.1745</v>
          </cell>
          <cell r="AV150">
            <v>2892.771</v>
          </cell>
        </row>
        <row r="151">
          <cell r="C151" t="str">
            <v>竜王町</v>
          </cell>
          <cell r="K151">
            <v>4</v>
          </cell>
          <cell r="AT151">
            <v>347.4800000000001</v>
          </cell>
          <cell r="AU151">
            <v>8380.4</v>
          </cell>
          <cell r="AV151">
            <v>1481.8999999999999</v>
          </cell>
        </row>
        <row r="152">
          <cell r="C152" t="str">
            <v>竜王町</v>
          </cell>
          <cell r="K152">
            <v>2</v>
          </cell>
          <cell r="AT152">
            <v>913.011</v>
          </cell>
          <cell r="AU152">
            <v>4938.596000000001</v>
          </cell>
          <cell r="AV152">
            <v>563.925</v>
          </cell>
        </row>
        <row r="153">
          <cell r="C153" t="str">
            <v>竜王町</v>
          </cell>
          <cell r="K153">
            <v>2</v>
          </cell>
          <cell r="AT153">
            <v>4891.2555</v>
          </cell>
          <cell r="AU153">
            <v>26657.483</v>
          </cell>
          <cell r="AV153">
            <v>3022.2</v>
          </cell>
        </row>
        <row r="154">
          <cell r="C154" t="str">
            <v>竜王町</v>
          </cell>
          <cell r="K154">
            <v>2</v>
          </cell>
          <cell r="AT154">
            <v>15286.2</v>
          </cell>
          <cell r="AU154">
            <v>83194.45</v>
          </cell>
          <cell r="AV154">
            <v>9444.375</v>
          </cell>
        </row>
        <row r="155">
          <cell r="C155" t="str">
            <v>竜王町</v>
          </cell>
          <cell r="K155">
            <v>2</v>
          </cell>
          <cell r="AT155">
            <v>19.491</v>
          </cell>
          <cell r="AU155">
            <v>106.58</v>
          </cell>
          <cell r="AV155">
            <v>12.045</v>
          </cell>
        </row>
        <row r="156">
          <cell r="C156" t="str">
            <v>竜王町</v>
          </cell>
          <cell r="K156">
            <v>2</v>
          </cell>
          <cell r="AT156">
            <v>2052.249</v>
          </cell>
          <cell r="AU156">
            <v>11179.366</v>
          </cell>
          <cell r="AV156">
            <v>1268.01</v>
          </cell>
        </row>
        <row r="157">
          <cell r="C157" t="str">
            <v>竜王町</v>
          </cell>
          <cell r="K157">
            <v>2</v>
          </cell>
          <cell r="AT157">
            <v>172.791</v>
          </cell>
          <cell r="AU157">
            <v>941.481</v>
          </cell>
          <cell r="AV157">
            <v>106.7625</v>
          </cell>
        </row>
        <row r="158">
          <cell r="C158" t="str">
            <v>竜王町</v>
          </cell>
          <cell r="K158">
            <v>4</v>
          </cell>
          <cell r="AT158">
            <v>19.856000000000005</v>
          </cell>
          <cell r="AU158">
            <v>478.88</v>
          </cell>
          <cell r="AV158">
            <v>84.67999999999998</v>
          </cell>
        </row>
        <row r="159">
          <cell r="C159" t="str">
            <v>竜王町</v>
          </cell>
          <cell r="K159">
            <v>1</v>
          </cell>
          <cell r="AT159">
            <v>640.6115</v>
          </cell>
          <cell r="AU159">
            <v>3261.421</v>
          </cell>
          <cell r="AV159">
            <v>460.0825</v>
          </cell>
        </row>
        <row r="160">
          <cell r="C160" t="str">
            <v>竜王町</v>
          </cell>
          <cell r="K160">
            <v>4</v>
          </cell>
          <cell r="AT160">
            <v>744.6000000000001</v>
          </cell>
          <cell r="AU160">
            <v>17958</v>
          </cell>
          <cell r="AV160">
            <v>3175.5</v>
          </cell>
        </row>
        <row r="161">
          <cell r="C161" t="str">
            <v>竜王町</v>
          </cell>
          <cell r="K161">
            <v>5</v>
          </cell>
          <cell r="AT161">
            <v>1020.175</v>
          </cell>
          <cell r="AU161">
            <v>20560.45</v>
          </cell>
          <cell r="AV161">
            <v>2275.775</v>
          </cell>
        </row>
        <row r="162">
          <cell r="C162" t="str">
            <v>竜王町</v>
          </cell>
          <cell r="K162">
            <v>2</v>
          </cell>
          <cell r="AT162">
            <v>1338.966</v>
          </cell>
          <cell r="AU162">
            <v>7189.186000000001</v>
          </cell>
          <cell r="AV162">
            <v>826.725</v>
          </cell>
        </row>
        <row r="163">
          <cell r="C163" t="str">
            <v>彦根市</v>
          </cell>
          <cell r="K163">
            <v>1</v>
          </cell>
          <cell r="AT163">
            <v>598.965</v>
          </cell>
          <cell r="AU163">
            <v>3123.305</v>
          </cell>
          <cell r="AV163">
            <v>427.9625</v>
          </cell>
        </row>
        <row r="164">
          <cell r="C164" t="str">
            <v>彦根市</v>
          </cell>
          <cell r="K164">
            <v>1</v>
          </cell>
          <cell r="AT164">
            <v>715.9839999999999</v>
          </cell>
          <cell r="AU164">
            <v>3720.2625</v>
          </cell>
          <cell r="AV164">
            <v>511.47450000000003</v>
          </cell>
        </row>
        <row r="165">
          <cell r="C165" t="str">
            <v>愛荘町</v>
          </cell>
          <cell r="K165">
            <v>1</v>
          </cell>
          <cell r="AT165">
            <v>1023.4965000000001</v>
          </cell>
          <cell r="AU165">
            <v>5306.589</v>
          </cell>
          <cell r="AV165">
            <v>732.774</v>
          </cell>
        </row>
        <row r="166">
          <cell r="C166" t="str">
            <v>愛荘町</v>
          </cell>
          <cell r="K166">
            <v>1</v>
          </cell>
          <cell r="AT166">
            <v>172.426</v>
          </cell>
          <cell r="AU166">
            <v>863.0790000000001</v>
          </cell>
          <cell r="AV166">
            <v>125.63300000000001</v>
          </cell>
        </row>
        <row r="167">
          <cell r="C167" t="str">
            <v>愛荘町</v>
          </cell>
          <cell r="K167">
            <v>1</v>
          </cell>
          <cell r="AT167">
            <v>185.055</v>
          </cell>
          <cell r="AU167">
            <v>927.2095000000002</v>
          </cell>
          <cell r="AV167">
            <v>136.291</v>
          </cell>
        </row>
        <row r="168">
          <cell r="C168" t="str">
            <v>愛荘町</v>
          </cell>
          <cell r="K168">
            <v>2</v>
          </cell>
          <cell r="AT168">
            <v>531.951</v>
          </cell>
          <cell r="AU168">
            <v>2866.126</v>
          </cell>
          <cell r="AV168">
            <v>328.5</v>
          </cell>
        </row>
        <row r="169">
          <cell r="C169" t="str">
            <v>豊郷町</v>
          </cell>
          <cell r="K169">
            <v>2</v>
          </cell>
          <cell r="AT169">
            <v>1181.9430000000002</v>
          </cell>
          <cell r="AU169">
            <v>6354.138999999999</v>
          </cell>
          <cell r="AV169">
            <v>729.8175</v>
          </cell>
        </row>
        <row r="170">
          <cell r="C170" t="str">
            <v>豊郷町</v>
          </cell>
          <cell r="K170">
            <v>1</v>
          </cell>
          <cell r="AT170">
            <v>471.069</v>
          </cell>
          <cell r="AU170">
            <v>2402.0285</v>
          </cell>
          <cell r="AV170">
            <v>341.4575</v>
          </cell>
        </row>
        <row r="171">
          <cell r="C171" t="str">
            <v>多賀町</v>
          </cell>
          <cell r="K171">
            <v>1</v>
          </cell>
          <cell r="AT171">
            <v>926.151</v>
          </cell>
          <cell r="AU171">
            <v>4578.0855</v>
          </cell>
          <cell r="AV171">
            <v>674.593</v>
          </cell>
        </row>
        <row r="172">
          <cell r="C172" t="str">
            <v>多賀町</v>
          </cell>
          <cell r="K172">
            <v>4</v>
          </cell>
          <cell r="AT172">
            <v>636.76805</v>
          </cell>
          <cell r="AU172">
            <v>15478.262999999999</v>
          </cell>
          <cell r="AV172">
            <v>2672.6394999999993</v>
          </cell>
        </row>
        <row r="173">
          <cell r="C173" t="str">
            <v>米原市</v>
          </cell>
          <cell r="K173">
            <v>4</v>
          </cell>
          <cell r="AT173">
            <v>918.34</v>
          </cell>
          <cell r="AU173">
            <v>22148.2</v>
          </cell>
          <cell r="AV173">
            <v>3916.45</v>
          </cell>
        </row>
        <row r="174">
          <cell r="C174" t="str">
            <v>米原市</v>
          </cell>
          <cell r="K174">
            <v>4</v>
          </cell>
          <cell r="AT174">
            <v>1191.3600000000001</v>
          </cell>
          <cell r="AU174">
            <v>28732.8</v>
          </cell>
          <cell r="AV174">
            <v>5080.799999999999</v>
          </cell>
        </row>
        <row r="175">
          <cell r="C175" t="str">
            <v>米原市</v>
          </cell>
          <cell r="K175">
            <v>1</v>
          </cell>
          <cell r="AT175">
            <v>784.3119999999999</v>
          </cell>
          <cell r="AU175">
            <v>3894.915</v>
          </cell>
          <cell r="AV175">
            <v>571.371</v>
          </cell>
        </row>
        <row r="176">
          <cell r="C176" t="str">
            <v>米原市</v>
          </cell>
          <cell r="K176">
            <v>2</v>
          </cell>
          <cell r="AT176">
            <v>177.39</v>
          </cell>
          <cell r="AU176">
            <v>947.54</v>
          </cell>
          <cell r="AV176">
            <v>109.5</v>
          </cell>
        </row>
        <row r="177">
          <cell r="C177" t="str">
            <v>米原市</v>
          </cell>
          <cell r="K177">
            <v>2</v>
          </cell>
          <cell r="AT177">
            <v>74.46</v>
          </cell>
          <cell r="AU177">
            <v>402.668</v>
          </cell>
          <cell r="AV177">
            <v>45.99</v>
          </cell>
        </row>
        <row r="178">
          <cell r="C178" t="str">
            <v>長浜市</v>
          </cell>
          <cell r="K178">
            <v>2</v>
          </cell>
          <cell r="AT178">
            <v>336.822</v>
          </cell>
          <cell r="AU178">
            <v>1823.832</v>
          </cell>
          <cell r="AV178">
            <v>208.05</v>
          </cell>
        </row>
        <row r="179">
          <cell r="C179" t="str">
            <v>長浜市</v>
          </cell>
          <cell r="K179">
            <v>5</v>
          </cell>
          <cell r="AT179">
            <v>26.524549999999998</v>
          </cell>
          <cell r="AU179">
            <v>534.5717000000001</v>
          </cell>
          <cell r="AV179">
            <v>59.17014999999999</v>
          </cell>
        </row>
        <row r="180">
          <cell r="C180" t="str">
            <v>長浜市</v>
          </cell>
          <cell r="K180">
            <v>1</v>
          </cell>
          <cell r="AT180">
            <v>343.8665</v>
          </cell>
          <cell r="AU180">
            <v>1781.7475</v>
          </cell>
          <cell r="AV180">
            <v>243.74700000000004</v>
          </cell>
        </row>
        <row r="181">
          <cell r="C181" t="str">
            <v>高島市</v>
          </cell>
          <cell r="K181">
            <v>1</v>
          </cell>
          <cell r="AT181">
            <v>6488.751</v>
          </cell>
          <cell r="AU181">
            <v>32459.851499999997</v>
          </cell>
          <cell r="AV181">
            <v>4878.225000000001</v>
          </cell>
        </row>
        <row r="182">
          <cell r="C182" t="str">
            <v>高島市</v>
          </cell>
          <cell r="K182">
            <v>2</v>
          </cell>
          <cell r="AT182">
            <v>10181.31</v>
          </cell>
          <cell r="AU182">
            <v>54882.56800000001</v>
          </cell>
          <cell r="AV182">
            <v>6287.49</v>
          </cell>
        </row>
        <row r="183">
          <cell r="C183" t="str">
            <v>高島市</v>
          </cell>
          <cell r="K183">
            <v>2</v>
          </cell>
          <cell r="AT183">
            <v>334.194</v>
          </cell>
          <cell r="AU183">
            <v>1806.0930000000003</v>
          </cell>
          <cell r="AV183">
            <v>206.4075</v>
          </cell>
        </row>
        <row r="184">
          <cell r="C184" t="str">
            <v>高島市</v>
          </cell>
          <cell r="K184">
            <v>2</v>
          </cell>
          <cell r="AT184">
            <v>178.1565</v>
          </cell>
          <cell r="AU184">
            <v>965.206</v>
          </cell>
          <cell r="AV184">
            <v>110.0475</v>
          </cell>
        </row>
        <row r="185">
          <cell r="C185" t="str">
            <v>高島市</v>
          </cell>
          <cell r="K185">
            <v>2</v>
          </cell>
          <cell r="AT185">
            <v>3332.304</v>
          </cell>
          <cell r="AU185">
            <v>17895.95</v>
          </cell>
          <cell r="AV185">
            <v>2057.505</v>
          </cell>
        </row>
        <row r="186">
          <cell r="C186" t="str">
            <v>高島市</v>
          </cell>
          <cell r="K186">
            <v>1</v>
          </cell>
          <cell r="AT186">
            <v>1112.4470000000001</v>
          </cell>
          <cell r="AU186">
            <v>5776.2345</v>
          </cell>
          <cell r="AV186">
            <v>774.8220000000001</v>
          </cell>
        </row>
        <row r="187">
          <cell r="C187" t="str">
            <v>高島市</v>
          </cell>
          <cell r="K187">
            <v>1</v>
          </cell>
          <cell r="AT187">
            <v>534.9805</v>
          </cell>
          <cell r="AU187">
            <v>2647.053</v>
          </cell>
          <cell r="AV187">
            <v>389.85650000000004</v>
          </cell>
        </row>
        <row r="188">
          <cell r="C188" t="str">
            <v>高島市</v>
          </cell>
          <cell r="K188">
            <v>1</v>
          </cell>
          <cell r="AT188">
            <v>460.73949999999996</v>
          </cell>
          <cell r="AU188">
            <v>2259.2405</v>
          </cell>
          <cell r="AV188">
            <v>335.43500000000006</v>
          </cell>
        </row>
        <row r="189">
          <cell r="C189" t="str">
            <v>高島市</v>
          </cell>
          <cell r="K189">
            <v>2</v>
          </cell>
          <cell r="AT189">
            <v>16518.622499999998</v>
          </cell>
          <cell r="AU189">
            <v>89127.30600000001</v>
          </cell>
          <cell r="AV189">
            <v>10201.5675</v>
          </cell>
        </row>
        <row r="190">
          <cell r="C190" t="str">
            <v>高島市</v>
          </cell>
          <cell r="K190">
            <v>2</v>
          </cell>
          <cell r="AT190">
            <v>2645.374</v>
          </cell>
          <cell r="AU190">
            <v>13542.376</v>
          </cell>
          <cell r="AV190">
            <v>1815.4005000000002</v>
          </cell>
        </row>
        <row r="191">
          <cell r="C191" t="str">
            <v>高島市</v>
          </cell>
          <cell r="K191">
            <v>1</v>
          </cell>
          <cell r="AT191">
            <v>469.7185</v>
          </cell>
          <cell r="AU191">
            <v>2317.1295</v>
          </cell>
          <cell r="AV191">
            <v>341.3115000000001</v>
          </cell>
        </row>
        <row r="192">
          <cell r="C192" t="str">
            <v>高島市</v>
          </cell>
          <cell r="K192">
            <v>4</v>
          </cell>
          <cell r="AT192">
            <v>831.105</v>
          </cell>
          <cell r="AU192">
            <v>20275.02</v>
          </cell>
          <cell r="AV192">
            <v>3462.39</v>
          </cell>
        </row>
        <row r="193">
          <cell r="C193" t="str">
            <v>高島市</v>
          </cell>
          <cell r="K193">
            <v>5</v>
          </cell>
          <cell r="AT193">
            <v>46.0265</v>
          </cell>
          <cell r="AU193">
            <v>927.611</v>
          </cell>
          <cell r="AV193">
            <v>102.67449999999998</v>
          </cell>
        </row>
        <row r="194">
          <cell r="C194" t="str">
            <v>高島市</v>
          </cell>
          <cell r="K194">
            <v>5</v>
          </cell>
          <cell r="AT194">
            <v>9.56811</v>
          </cell>
          <cell r="AU194">
            <v>195.5889</v>
          </cell>
          <cell r="AV194">
            <v>22.757749999999998</v>
          </cell>
        </row>
        <row r="195">
          <cell r="C195" t="str">
            <v>高島市</v>
          </cell>
          <cell r="K195">
            <v>4</v>
          </cell>
          <cell r="AT195">
            <v>482.238</v>
          </cell>
          <cell r="AU195">
            <v>11750.08</v>
          </cell>
          <cell r="AV195">
            <v>2014.07</v>
          </cell>
        </row>
        <row r="196">
          <cell r="C196" t="str">
            <v>高島市</v>
          </cell>
          <cell r="K196">
            <v>4</v>
          </cell>
          <cell r="AT196">
            <v>1365.1000000000001</v>
          </cell>
          <cell r="AU196">
            <v>32923</v>
          </cell>
          <cell r="AV196">
            <v>5821.749999999999</v>
          </cell>
        </row>
        <row r="197">
          <cell r="C197" t="str">
            <v>高島市</v>
          </cell>
          <cell r="K197">
            <v>4</v>
          </cell>
          <cell r="AT197">
            <v>22.259525</v>
          </cell>
          <cell r="AU197">
            <v>547.2299</v>
          </cell>
          <cell r="AV197">
            <v>91.23905</v>
          </cell>
        </row>
      </sheetData>
      <sheetData sheetId="4"/>
      <sheetData sheetId="5">
        <row r="3">
          <cell r="D3" t="str">
            <v>農家戸数</v>
          </cell>
        </row>
      </sheetData>
      <sheetData sheetId="6"/>
      <sheetData sheetId="7"/>
      <sheetData sheetId="8">
        <row r="6">
          <cell r="O6" t="str">
            <v>H21</v>
          </cell>
        </row>
      </sheetData>
      <sheetData sheetId="9">
        <row r="9">
          <cell r="D9">
            <v>2330</v>
          </cell>
          <cell r="E9">
            <v>2240</v>
          </cell>
          <cell r="G9">
            <v>89</v>
          </cell>
        </row>
        <row r="10">
          <cell r="D10">
            <v>1320</v>
          </cell>
          <cell r="E10">
            <v>1230</v>
          </cell>
          <cell r="G10">
            <v>89</v>
          </cell>
        </row>
        <row r="11">
          <cell r="D11">
            <v>2010</v>
          </cell>
          <cell r="E11">
            <v>1780</v>
          </cell>
          <cell r="G11">
            <v>229</v>
          </cell>
        </row>
        <row r="12">
          <cell r="D12">
            <v>735</v>
          </cell>
          <cell r="E12">
            <v>696</v>
          </cell>
          <cell r="G12">
            <v>39</v>
          </cell>
        </row>
        <row r="13">
          <cell r="D13">
            <v>2420</v>
          </cell>
          <cell r="E13">
            <v>2210</v>
          </cell>
          <cell r="G13">
            <v>210</v>
          </cell>
        </row>
        <row r="14">
          <cell r="D14">
            <v>5290</v>
          </cell>
          <cell r="E14">
            <v>4350</v>
          </cell>
          <cell r="G14">
            <v>946</v>
          </cell>
        </row>
        <row r="15">
          <cell r="D15">
            <v>704</v>
          </cell>
          <cell r="E15">
            <v>650</v>
          </cell>
          <cell r="G15">
            <v>54</v>
          </cell>
        </row>
        <row r="16">
          <cell r="D16">
            <v>4400</v>
          </cell>
          <cell r="E16">
            <v>4220</v>
          </cell>
          <cell r="G16">
            <v>185</v>
          </cell>
        </row>
        <row r="17">
          <cell r="D17">
            <v>8530</v>
          </cell>
          <cell r="E17">
            <v>8220</v>
          </cell>
          <cell r="G17">
            <v>315</v>
          </cell>
        </row>
        <row r="18">
          <cell r="D18">
            <v>2010</v>
          </cell>
          <cell r="E18">
            <v>1810</v>
          </cell>
          <cell r="G18">
            <v>199</v>
          </cell>
        </row>
        <row r="19">
          <cell r="D19">
            <v>1310</v>
          </cell>
          <cell r="E19">
            <v>1240</v>
          </cell>
          <cell r="G19">
            <v>68</v>
          </cell>
        </row>
        <row r="20">
          <cell r="D20">
            <v>2890</v>
          </cell>
          <cell r="E20">
            <v>2690</v>
          </cell>
          <cell r="G20">
            <v>201</v>
          </cell>
        </row>
        <row r="21">
          <cell r="D21">
            <v>1510</v>
          </cell>
          <cell r="E21">
            <v>1440</v>
          </cell>
          <cell r="G21">
            <v>64</v>
          </cell>
        </row>
        <row r="22">
          <cell r="D22">
            <v>387</v>
          </cell>
          <cell r="E22">
            <v>372</v>
          </cell>
          <cell r="G22">
            <v>15</v>
          </cell>
        </row>
        <row r="23">
          <cell r="D23">
            <v>628</v>
          </cell>
          <cell r="E23">
            <v>591</v>
          </cell>
          <cell r="G23">
            <v>37</v>
          </cell>
        </row>
        <row r="24">
          <cell r="D24">
            <v>511</v>
          </cell>
          <cell r="E24">
            <v>457</v>
          </cell>
          <cell r="G24">
            <v>54</v>
          </cell>
        </row>
        <row r="25">
          <cell r="D25">
            <v>8100</v>
          </cell>
          <cell r="E25">
            <v>7460</v>
          </cell>
          <cell r="G25">
            <v>638</v>
          </cell>
        </row>
        <row r="26">
          <cell r="D26">
            <v>2600</v>
          </cell>
          <cell r="E26">
            <v>2330</v>
          </cell>
          <cell r="G26">
            <v>274</v>
          </cell>
        </row>
        <row r="27">
          <cell r="D27">
            <v>5130</v>
          </cell>
          <cell r="E27">
            <v>4710</v>
          </cell>
          <cell r="G27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view="pageBreakPreview" zoomScale="70" zoomScaleSheetLayoutView="70" workbookViewId="0" topLeftCell="B1">
      <selection activeCell="B1" sqref="B1"/>
    </sheetView>
  </sheetViews>
  <sheetFormatPr defaultColWidth="9.00390625" defaultRowHeight="15"/>
  <cols>
    <col min="1" max="1" width="3.7109375" style="1" customWidth="1"/>
    <col min="2" max="2" width="7.421875" style="1" customWidth="1"/>
    <col min="3" max="4" width="8.421875" style="1" customWidth="1"/>
    <col min="5" max="5" width="8.421875" style="2" customWidth="1"/>
    <col min="6" max="6" width="8.421875" style="1" customWidth="1"/>
    <col min="7" max="7" width="8.421875" style="3" customWidth="1"/>
    <col min="8" max="12" width="8.421875" style="1" customWidth="1"/>
    <col min="13" max="16384" width="9.00390625" style="1" customWidth="1"/>
  </cols>
  <sheetData>
    <row r="1" spans="2:8" ht="19.5">
      <c r="B1" s="5"/>
      <c r="C1" s="6" t="s">
        <v>0</v>
      </c>
      <c r="D1" s="5"/>
      <c r="E1" s="7"/>
      <c r="F1" s="5"/>
      <c r="G1" s="8"/>
      <c r="H1" s="5"/>
    </row>
    <row r="2" spans="2:8" ht="8.25" customHeight="1">
      <c r="B2" s="5"/>
      <c r="C2" s="5"/>
      <c r="D2" s="5"/>
      <c r="E2" s="7"/>
      <c r="F2" s="5"/>
      <c r="G2" s="8"/>
      <c r="H2" s="5"/>
    </row>
    <row r="3" spans="2:8" ht="18.75" customHeight="1">
      <c r="B3" s="5"/>
      <c r="C3" s="133" t="s">
        <v>1</v>
      </c>
      <c r="D3" s="135" t="s">
        <v>71</v>
      </c>
      <c r="E3" s="136"/>
      <c r="F3" s="135" t="s">
        <v>2</v>
      </c>
      <c r="G3" s="137"/>
      <c r="H3" s="9"/>
    </row>
    <row r="4" spans="2:8" ht="18.75" customHeight="1">
      <c r="B4" s="5"/>
      <c r="C4" s="134"/>
      <c r="D4" s="10"/>
      <c r="E4" s="11" t="s">
        <v>3</v>
      </c>
      <c r="F4" s="10"/>
      <c r="G4" s="12" t="s">
        <v>4</v>
      </c>
      <c r="H4" s="9"/>
    </row>
    <row r="5" spans="2:8" ht="18.75" customHeight="1">
      <c r="B5" s="5"/>
      <c r="C5" s="13" t="s">
        <v>72</v>
      </c>
      <c r="D5" s="14">
        <v>73.33</v>
      </c>
      <c r="E5" s="15">
        <v>95.23376623376623</v>
      </c>
      <c r="F5" s="14">
        <v>73.33</v>
      </c>
      <c r="G5" s="16">
        <v>100</v>
      </c>
      <c r="H5" s="17"/>
    </row>
    <row r="6" spans="2:8" ht="18.75" customHeight="1">
      <c r="B6" s="5"/>
      <c r="C6" s="13" t="s">
        <v>73</v>
      </c>
      <c r="D6" s="14">
        <v>69</v>
      </c>
      <c r="E6" s="15">
        <v>94.09518614482477</v>
      </c>
      <c r="F6" s="14">
        <v>68</v>
      </c>
      <c r="G6" s="16">
        <v>98.55072463768117</v>
      </c>
      <c r="H6" s="17"/>
    </row>
    <row r="7" spans="2:8" ht="18.75" customHeight="1">
      <c r="B7" s="5"/>
      <c r="C7" s="13" t="s">
        <v>5</v>
      </c>
      <c r="D7" s="14">
        <v>66</v>
      </c>
      <c r="E7" s="15">
        <v>95.65217391304348</v>
      </c>
      <c r="F7" s="14">
        <v>66</v>
      </c>
      <c r="G7" s="16">
        <v>100</v>
      </c>
      <c r="H7" s="17"/>
    </row>
    <row r="8" spans="2:8" ht="18.75" customHeight="1">
      <c r="B8" s="5"/>
      <c r="C8" s="13" t="s">
        <v>6</v>
      </c>
      <c r="D8" s="14">
        <v>62</v>
      </c>
      <c r="E8" s="15">
        <v>93.93939393939394</v>
      </c>
      <c r="F8" s="14">
        <v>62</v>
      </c>
      <c r="G8" s="16">
        <v>100</v>
      </c>
      <c r="H8" s="17"/>
    </row>
    <row r="9" spans="2:8" ht="18.75" customHeight="1">
      <c r="B9" s="5"/>
      <c r="C9" s="18" t="s">
        <v>7</v>
      </c>
      <c r="D9" s="14">
        <v>60</v>
      </c>
      <c r="E9" s="19">
        <v>96.7741935483871</v>
      </c>
      <c r="F9" s="14">
        <v>60</v>
      </c>
      <c r="G9" s="16">
        <v>100</v>
      </c>
      <c r="H9" s="17"/>
    </row>
    <row r="10" spans="2:8" ht="18.75" customHeight="1">
      <c r="B10" s="5"/>
      <c r="C10" s="18" t="s">
        <v>74</v>
      </c>
      <c r="D10" s="14">
        <v>57</v>
      </c>
      <c r="E10" s="19">
        <v>95</v>
      </c>
      <c r="F10" s="14">
        <v>55</v>
      </c>
      <c r="G10" s="16">
        <v>96.49122807017544</v>
      </c>
      <c r="H10" s="17"/>
    </row>
    <row r="11" spans="2:8" ht="18.75" customHeight="1">
      <c r="B11" s="5"/>
      <c r="C11" s="20" t="s">
        <v>75</v>
      </c>
      <c r="D11" s="21">
        <v>49</v>
      </c>
      <c r="E11" s="22">
        <v>81.66666666666667</v>
      </c>
      <c r="F11" s="21">
        <v>49</v>
      </c>
      <c r="G11" s="23">
        <v>100</v>
      </c>
      <c r="H11" s="17"/>
    </row>
    <row r="12" spans="2:8" ht="8.25" customHeight="1">
      <c r="B12" s="5"/>
      <c r="C12" s="24"/>
      <c r="D12" s="24"/>
      <c r="E12" s="25"/>
      <c r="F12" s="24"/>
      <c r="G12" s="26"/>
      <c r="H12" s="5"/>
    </row>
    <row r="13" spans="2:8" ht="18.75" customHeight="1">
      <c r="B13" s="5"/>
      <c r="C13" s="133" t="s">
        <v>8</v>
      </c>
      <c r="D13" s="135" t="s">
        <v>71</v>
      </c>
      <c r="E13" s="136"/>
      <c r="F13" s="135" t="s">
        <v>2</v>
      </c>
      <c r="G13" s="137"/>
      <c r="H13" s="9"/>
    </row>
    <row r="14" spans="2:8" ht="18.75" customHeight="1">
      <c r="B14" s="5"/>
      <c r="C14" s="134"/>
      <c r="D14" s="10"/>
      <c r="E14" s="11" t="s">
        <v>3</v>
      </c>
      <c r="F14" s="10"/>
      <c r="G14" s="12" t="s">
        <v>4</v>
      </c>
      <c r="H14" s="9"/>
    </row>
    <row r="15" spans="2:8" ht="18.75" customHeight="1">
      <c r="B15" s="5"/>
      <c r="C15" s="13" t="s">
        <v>72</v>
      </c>
      <c r="D15" s="14">
        <v>96</v>
      </c>
      <c r="E15" s="15">
        <v>103.2258064516129</v>
      </c>
      <c r="F15" s="14">
        <v>84</v>
      </c>
      <c r="G15" s="16">
        <v>87.5</v>
      </c>
      <c r="H15" s="27"/>
    </row>
    <row r="16" spans="2:8" ht="18.75" customHeight="1">
      <c r="B16" s="5"/>
      <c r="C16" s="13" t="s">
        <v>73</v>
      </c>
      <c r="D16" s="14">
        <v>94</v>
      </c>
      <c r="E16" s="15">
        <v>97.91666666666666</v>
      </c>
      <c r="F16" s="14">
        <v>82</v>
      </c>
      <c r="G16" s="16">
        <v>87.2340425531915</v>
      </c>
      <c r="H16" s="17"/>
    </row>
    <row r="17" spans="2:8" ht="18.75" customHeight="1">
      <c r="B17" s="5"/>
      <c r="C17" s="13" t="s">
        <v>76</v>
      </c>
      <c r="D17" s="14">
        <v>93</v>
      </c>
      <c r="E17" s="15">
        <v>98.93617021276596</v>
      </c>
      <c r="F17" s="14">
        <v>81</v>
      </c>
      <c r="G17" s="16">
        <v>87.09677419354838</v>
      </c>
      <c r="H17" s="17"/>
    </row>
    <row r="18" spans="2:8" ht="18.75" customHeight="1">
      <c r="B18" s="5"/>
      <c r="C18" s="13" t="s">
        <v>6</v>
      </c>
      <c r="D18" s="14">
        <v>90</v>
      </c>
      <c r="E18" s="15">
        <v>96.7741935483871</v>
      </c>
      <c r="F18" s="14">
        <v>79</v>
      </c>
      <c r="G18" s="16">
        <v>87.77777777777777</v>
      </c>
      <c r="H18" s="17"/>
    </row>
    <row r="19" spans="2:8" ht="18.75" customHeight="1">
      <c r="B19" s="5"/>
      <c r="C19" s="18" t="s">
        <v>7</v>
      </c>
      <c r="D19" s="28">
        <v>88</v>
      </c>
      <c r="E19" s="19">
        <v>97.77777777777777</v>
      </c>
      <c r="F19" s="28">
        <v>82</v>
      </c>
      <c r="G19" s="29">
        <v>93.18181818181817</v>
      </c>
      <c r="H19" s="17"/>
    </row>
    <row r="20" spans="2:8" ht="18.75" customHeight="1">
      <c r="B20" s="5"/>
      <c r="C20" s="13" t="s">
        <v>68</v>
      </c>
      <c r="D20" s="28">
        <v>86</v>
      </c>
      <c r="E20" s="19">
        <v>97.72727272727273</v>
      </c>
      <c r="F20" s="28">
        <v>78</v>
      </c>
      <c r="G20" s="29">
        <v>90.69767441860465</v>
      </c>
      <c r="H20" s="17"/>
    </row>
    <row r="21" spans="2:8" ht="18.75" customHeight="1">
      <c r="B21" s="5"/>
      <c r="C21" s="20" t="s">
        <v>75</v>
      </c>
      <c r="D21" s="30">
        <v>80</v>
      </c>
      <c r="E21" s="22">
        <v>90.9090909090909</v>
      </c>
      <c r="F21" s="30">
        <v>73</v>
      </c>
      <c r="G21" s="31">
        <v>91.25</v>
      </c>
      <c r="H21" s="17"/>
    </row>
    <row r="22" spans="2:8" ht="9.75" customHeight="1">
      <c r="B22" s="5"/>
      <c r="C22" s="24"/>
      <c r="D22" s="24"/>
      <c r="E22" s="25"/>
      <c r="F22" s="24"/>
      <c r="G22" s="26"/>
      <c r="H22" s="5"/>
    </row>
    <row r="23" spans="2:8" ht="18.75" customHeight="1">
      <c r="B23" s="5"/>
      <c r="C23" s="133" t="s">
        <v>9</v>
      </c>
      <c r="D23" s="135" t="s">
        <v>77</v>
      </c>
      <c r="E23" s="136"/>
      <c r="F23" s="135" t="s">
        <v>2</v>
      </c>
      <c r="G23" s="137"/>
      <c r="H23" s="9"/>
    </row>
    <row r="24" spans="2:8" ht="18.75" customHeight="1">
      <c r="B24" s="5"/>
      <c r="C24" s="134"/>
      <c r="D24" s="10"/>
      <c r="E24" s="11" t="s">
        <v>3</v>
      </c>
      <c r="F24" s="10"/>
      <c r="G24" s="12" t="s">
        <v>4</v>
      </c>
      <c r="H24" s="9"/>
    </row>
    <row r="25" spans="2:8" ht="18.75" customHeight="1">
      <c r="B25" s="5"/>
      <c r="C25" s="13" t="s">
        <v>78</v>
      </c>
      <c r="D25" s="14">
        <v>12</v>
      </c>
      <c r="E25" s="15">
        <v>100</v>
      </c>
      <c r="F25" s="14">
        <v>10</v>
      </c>
      <c r="G25" s="16">
        <v>83.33333333333334</v>
      </c>
      <c r="H25" s="17"/>
    </row>
    <row r="26" spans="2:8" ht="18.75" customHeight="1">
      <c r="B26" s="5"/>
      <c r="C26" s="13" t="s">
        <v>79</v>
      </c>
      <c r="D26" s="14">
        <v>11</v>
      </c>
      <c r="E26" s="15">
        <v>91.66666666666666</v>
      </c>
      <c r="F26" s="14">
        <v>8</v>
      </c>
      <c r="G26" s="16">
        <v>72.72727272727273</v>
      </c>
      <c r="H26" s="17"/>
    </row>
    <row r="27" spans="2:8" ht="18.75" customHeight="1">
      <c r="B27" s="5"/>
      <c r="C27" s="13" t="s">
        <v>80</v>
      </c>
      <c r="D27" s="14">
        <v>7</v>
      </c>
      <c r="E27" s="15">
        <v>63.63636363636363</v>
      </c>
      <c r="F27" s="14">
        <v>4</v>
      </c>
      <c r="G27" s="16">
        <v>57.14285714285714</v>
      </c>
      <c r="H27" s="17"/>
    </row>
    <row r="28" spans="2:8" ht="18.75" customHeight="1">
      <c r="B28" s="5"/>
      <c r="C28" s="13" t="s">
        <v>6</v>
      </c>
      <c r="D28" s="14">
        <v>5</v>
      </c>
      <c r="E28" s="15">
        <v>71.42857142857143</v>
      </c>
      <c r="F28" s="14">
        <v>4</v>
      </c>
      <c r="G28" s="16">
        <v>80</v>
      </c>
      <c r="H28" s="17"/>
    </row>
    <row r="29" spans="2:8" ht="18.75" customHeight="1">
      <c r="B29" s="5"/>
      <c r="C29" s="13" t="s">
        <v>7</v>
      </c>
      <c r="D29" s="14">
        <v>5</v>
      </c>
      <c r="E29" s="15">
        <v>100</v>
      </c>
      <c r="F29" s="14">
        <v>4</v>
      </c>
      <c r="G29" s="16">
        <v>80</v>
      </c>
      <c r="H29" s="17"/>
    </row>
    <row r="30" spans="2:8" ht="18.75" customHeight="1">
      <c r="B30" s="5"/>
      <c r="C30" s="13" t="s">
        <v>68</v>
      </c>
      <c r="D30" s="14">
        <v>5</v>
      </c>
      <c r="E30" s="15">
        <v>100</v>
      </c>
      <c r="F30" s="14">
        <v>4</v>
      </c>
      <c r="G30" s="16">
        <v>80</v>
      </c>
      <c r="H30" s="17"/>
    </row>
    <row r="31" spans="2:8" ht="18.75" customHeight="1">
      <c r="B31" s="5"/>
      <c r="C31" s="32" t="s">
        <v>81</v>
      </c>
      <c r="D31" s="21">
        <v>5</v>
      </c>
      <c r="E31" s="33">
        <v>100</v>
      </c>
      <c r="F31" s="21">
        <v>3</v>
      </c>
      <c r="G31" s="23">
        <v>60</v>
      </c>
      <c r="H31" s="17"/>
    </row>
    <row r="32" spans="2:8" ht="9.75" customHeight="1">
      <c r="B32" s="5"/>
      <c r="C32" s="24"/>
      <c r="D32" s="24"/>
      <c r="E32" s="25"/>
      <c r="F32" s="24"/>
      <c r="G32" s="26"/>
      <c r="H32" s="5"/>
    </row>
    <row r="33" spans="2:8" ht="18.75" customHeight="1">
      <c r="B33" s="5"/>
      <c r="C33" s="133" t="s">
        <v>10</v>
      </c>
      <c r="D33" s="135" t="s">
        <v>71</v>
      </c>
      <c r="E33" s="136"/>
      <c r="F33" s="135" t="s">
        <v>2</v>
      </c>
      <c r="G33" s="137"/>
      <c r="H33" s="9"/>
    </row>
    <row r="34" spans="2:8" ht="18.75" customHeight="1">
      <c r="B34" s="5"/>
      <c r="C34" s="134"/>
      <c r="D34" s="10"/>
      <c r="E34" s="11" t="s">
        <v>3</v>
      </c>
      <c r="F34" s="10"/>
      <c r="G34" s="12" t="s">
        <v>4</v>
      </c>
      <c r="H34" s="9"/>
    </row>
    <row r="35" spans="2:8" ht="18.75" customHeight="1">
      <c r="B35" s="5"/>
      <c r="C35" s="13" t="s">
        <v>72</v>
      </c>
      <c r="D35" s="14">
        <v>46</v>
      </c>
      <c r="E35" s="15">
        <v>102.22222222222221</v>
      </c>
      <c r="F35" s="14">
        <v>32</v>
      </c>
      <c r="G35" s="16">
        <v>69.56521739130434</v>
      </c>
      <c r="H35" s="17"/>
    </row>
    <row r="36" spans="2:8" ht="18.75" customHeight="1">
      <c r="B36" s="5"/>
      <c r="C36" s="13" t="s">
        <v>73</v>
      </c>
      <c r="D36" s="14">
        <v>45</v>
      </c>
      <c r="E36" s="15">
        <v>97.82608695652173</v>
      </c>
      <c r="F36" s="14">
        <v>30</v>
      </c>
      <c r="G36" s="16">
        <v>66.66666666666666</v>
      </c>
      <c r="H36" s="17"/>
    </row>
    <row r="37" spans="2:8" ht="18.75" customHeight="1">
      <c r="B37" s="5"/>
      <c r="C37" s="13" t="s">
        <v>76</v>
      </c>
      <c r="D37" s="14">
        <v>42</v>
      </c>
      <c r="E37" s="15">
        <v>93.33333333333333</v>
      </c>
      <c r="F37" s="14">
        <v>29</v>
      </c>
      <c r="G37" s="16">
        <v>69.04761904761905</v>
      </c>
      <c r="H37" s="17"/>
    </row>
    <row r="38" spans="2:8" ht="18.75" customHeight="1">
      <c r="B38" s="5"/>
      <c r="C38" s="13" t="s">
        <v>6</v>
      </c>
      <c r="D38" s="14">
        <v>38</v>
      </c>
      <c r="E38" s="15">
        <v>90.47619047619048</v>
      </c>
      <c r="F38" s="14">
        <v>26</v>
      </c>
      <c r="G38" s="16">
        <v>68.42105263157895</v>
      </c>
      <c r="H38" s="17"/>
    </row>
    <row r="39" spans="2:8" ht="18.75" customHeight="1">
      <c r="B39" s="5"/>
      <c r="C39" s="13" t="s">
        <v>7</v>
      </c>
      <c r="D39" s="14">
        <v>38</v>
      </c>
      <c r="E39" s="15">
        <v>100</v>
      </c>
      <c r="F39" s="14">
        <v>25</v>
      </c>
      <c r="G39" s="16">
        <v>65.78947368421053</v>
      </c>
      <c r="H39" s="17"/>
    </row>
    <row r="40" spans="2:8" ht="18.75" customHeight="1">
      <c r="B40" s="5"/>
      <c r="C40" s="13" t="s">
        <v>68</v>
      </c>
      <c r="D40" s="14">
        <v>36</v>
      </c>
      <c r="E40" s="15">
        <v>94.73684210526315</v>
      </c>
      <c r="F40" s="14">
        <v>23</v>
      </c>
      <c r="G40" s="16">
        <v>63.888888888888886</v>
      </c>
      <c r="H40" s="17"/>
    </row>
    <row r="41" spans="2:8" ht="18.75" customHeight="1">
      <c r="B41" s="5"/>
      <c r="C41" s="32" t="s">
        <v>75</v>
      </c>
      <c r="D41" s="21">
        <v>33</v>
      </c>
      <c r="E41" s="33">
        <v>86.8421052631579</v>
      </c>
      <c r="F41" s="21">
        <v>20</v>
      </c>
      <c r="G41" s="23">
        <v>60.60606060606061</v>
      </c>
      <c r="H41" s="17"/>
    </row>
    <row r="42" spans="2:8" ht="10.5" customHeight="1">
      <c r="B42" s="5"/>
      <c r="C42" s="24"/>
      <c r="D42" s="24"/>
      <c r="E42" s="25"/>
      <c r="F42" s="24"/>
      <c r="G42" s="26"/>
      <c r="H42" s="5"/>
    </row>
    <row r="43" spans="2:8" ht="18.75" customHeight="1">
      <c r="B43" s="5"/>
      <c r="C43" s="133" t="s">
        <v>11</v>
      </c>
      <c r="D43" s="135" t="s">
        <v>82</v>
      </c>
      <c r="E43" s="136"/>
      <c r="F43" s="135" t="s">
        <v>2</v>
      </c>
      <c r="G43" s="137"/>
      <c r="H43" s="9"/>
    </row>
    <row r="44" spans="2:8" ht="18.75" customHeight="1">
      <c r="B44" s="5"/>
      <c r="C44" s="134"/>
      <c r="D44" s="10"/>
      <c r="E44" s="11" t="s">
        <v>3</v>
      </c>
      <c r="F44" s="10"/>
      <c r="G44" s="12" t="s">
        <v>4</v>
      </c>
      <c r="H44" s="9"/>
    </row>
    <row r="45" spans="2:8" ht="18.75" customHeight="1">
      <c r="B45" s="5"/>
      <c r="C45" s="13" t="s">
        <v>83</v>
      </c>
      <c r="D45" s="14">
        <v>11</v>
      </c>
      <c r="E45" s="15">
        <v>100</v>
      </c>
      <c r="F45" s="14">
        <v>3</v>
      </c>
      <c r="G45" s="16">
        <v>27.27272727272727</v>
      </c>
      <c r="H45" s="17"/>
    </row>
    <row r="46" spans="2:8" ht="18.75" customHeight="1">
      <c r="B46" s="5"/>
      <c r="C46" s="13" t="s">
        <v>84</v>
      </c>
      <c r="D46" s="14">
        <v>11</v>
      </c>
      <c r="E46" s="15">
        <v>100</v>
      </c>
      <c r="F46" s="14">
        <v>3</v>
      </c>
      <c r="G46" s="16">
        <v>27.27272727272727</v>
      </c>
      <c r="H46" s="17"/>
    </row>
    <row r="47" spans="2:8" ht="18.75" customHeight="1">
      <c r="B47" s="5"/>
      <c r="C47" s="13" t="s">
        <v>85</v>
      </c>
      <c r="D47" s="14">
        <v>11</v>
      </c>
      <c r="E47" s="15">
        <v>100</v>
      </c>
      <c r="F47" s="14">
        <v>3</v>
      </c>
      <c r="G47" s="16">
        <v>27.27272727272727</v>
      </c>
      <c r="H47" s="17"/>
    </row>
    <row r="48" spans="2:8" ht="18.75" customHeight="1">
      <c r="B48" s="5"/>
      <c r="C48" s="13" t="s">
        <v>6</v>
      </c>
      <c r="D48" s="14">
        <v>9</v>
      </c>
      <c r="E48" s="15">
        <v>81.81818181818183</v>
      </c>
      <c r="F48" s="14">
        <v>3</v>
      </c>
      <c r="G48" s="16">
        <v>33.33333333333333</v>
      </c>
      <c r="H48" s="17"/>
    </row>
    <row r="49" spans="2:8" ht="18.75" customHeight="1">
      <c r="B49" s="5"/>
      <c r="C49" s="13" t="s">
        <v>7</v>
      </c>
      <c r="D49" s="14">
        <v>10</v>
      </c>
      <c r="E49" s="15">
        <v>111.11111111111111</v>
      </c>
      <c r="F49" s="14">
        <v>3</v>
      </c>
      <c r="G49" s="16">
        <v>30</v>
      </c>
      <c r="H49" s="17"/>
    </row>
    <row r="50" spans="2:8" ht="18.75" customHeight="1">
      <c r="B50" s="5"/>
      <c r="C50" s="13" t="s">
        <v>68</v>
      </c>
      <c r="D50" s="14">
        <v>9</v>
      </c>
      <c r="E50" s="15">
        <v>90</v>
      </c>
      <c r="F50" s="14">
        <v>3</v>
      </c>
      <c r="G50" s="16">
        <v>33.33333333333333</v>
      </c>
      <c r="H50" s="17"/>
    </row>
    <row r="51" spans="2:8" ht="18.75" customHeight="1">
      <c r="B51" s="5"/>
      <c r="C51" s="32" t="s">
        <v>86</v>
      </c>
      <c r="D51" s="21">
        <v>8</v>
      </c>
      <c r="E51" s="33">
        <v>80</v>
      </c>
      <c r="F51" s="21">
        <v>2</v>
      </c>
      <c r="G51" s="23">
        <v>25</v>
      </c>
      <c r="H51" s="17"/>
    </row>
    <row r="52" spans="2:8" ht="8.25" customHeight="1">
      <c r="B52" s="5"/>
      <c r="C52" s="24"/>
      <c r="D52" s="24"/>
      <c r="E52" s="25"/>
      <c r="F52" s="24"/>
      <c r="G52" s="26"/>
      <c r="H52" s="5"/>
    </row>
    <row r="53" spans="2:11" ht="17.25" customHeight="1">
      <c r="B53" s="138" t="s">
        <v>107</v>
      </c>
      <c r="C53" s="138"/>
      <c r="D53" s="138"/>
      <c r="E53" s="138"/>
      <c r="F53" s="138"/>
      <c r="G53" s="138"/>
      <c r="H53" s="138"/>
      <c r="I53" s="138"/>
      <c r="J53" s="4"/>
      <c r="K53" s="4"/>
    </row>
    <row r="54" spans="2:11" ht="17.25" customHeight="1">
      <c r="B54" s="139" t="s">
        <v>108</v>
      </c>
      <c r="C54" s="139"/>
      <c r="D54" s="139"/>
      <c r="E54" s="139"/>
      <c r="F54" s="139"/>
      <c r="G54" s="139"/>
      <c r="H54" s="139"/>
      <c r="I54" s="139"/>
      <c r="J54" s="4"/>
      <c r="K54" s="4"/>
    </row>
    <row r="55" spans="2:8" ht="15.75">
      <c r="B55" s="5"/>
      <c r="C55" s="5"/>
      <c r="D55" s="5"/>
      <c r="E55" s="7"/>
      <c r="F55" s="5"/>
      <c r="G55" s="8"/>
      <c r="H55" s="5"/>
    </row>
    <row r="56" spans="2:8" ht="15.75">
      <c r="B56" s="5"/>
      <c r="C56" s="5" t="s">
        <v>12</v>
      </c>
      <c r="D56" s="5"/>
      <c r="E56" s="7"/>
      <c r="F56" s="5"/>
      <c r="G56" s="8"/>
      <c r="H56" s="5"/>
    </row>
  </sheetData>
  <mergeCells count="17">
    <mergeCell ref="C3:C4"/>
    <mergeCell ref="D3:E3"/>
    <mergeCell ref="F3:G3"/>
    <mergeCell ref="C13:C14"/>
    <mergeCell ref="D13:E13"/>
    <mergeCell ref="F13:G13"/>
    <mergeCell ref="C23:C24"/>
    <mergeCell ref="D23:E23"/>
    <mergeCell ref="F23:G23"/>
    <mergeCell ref="C33:C34"/>
    <mergeCell ref="D33:E33"/>
    <mergeCell ref="F33:G33"/>
    <mergeCell ref="C43:C44"/>
    <mergeCell ref="D43:E43"/>
    <mergeCell ref="F43:G43"/>
    <mergeCell ref="B53:I53"/>
    <mergeCell ref="B54:I54"/>
  </mergeCells>
  <printOptions horizontalCentered="1"/>
  <pageMargins left="0.7874015748031497" right="0.7874015748031497" top="0.4330708661417323" bottom="0.3937007874015748" header="0.2362204724409449" footer="0.2362204724409449"/>
  <pageSetup horizontalDpi="600" verticalDpi="600" orientation="portrait" paperSize="9" scale="91" r:id="rId2"/>
  <rowBreaks count="1" manualBreakCount="1">
    <brk id="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8"/>
  <sheetViews>
    <sheetView view="pageBreakPreview" zoomScale="85" zoomScaleSheetLayoutView="85" workbookViewId="0" topLeftCell="A1"/>
  </sheetViews>
  <sheetFormatPr defaultColWidth="9.140625" defaultRowHeight="15"/>
  <cols>
    <col min="1" max="1" width="3.8515625" style="34" customWidth="1"/>
    <col min="2" max="2" width="5.57421875" style="34" customWidth="1"/>
    <col min="3" max="3" width="9.8515625" style="34" customWidth="1"/>
    <col min="4" max="16" width="6.28125" style="34" customWidth="1"/>
    <col min="17" max="17" width="3.8515625" style="34" customWidth="1"/>
    <col min="18" max="18" width="9.00390625" style="34" customWidth="1"/>
    <col min="19" max="19" width="7.57421875" style="34" customWidth="1"/>
    <col min="20" max="26" width="5.57421875" style="34" customWidth="1"/>
    <col min="27" max="16384" width="9.00390625" style="34" customWidth="1"/>
  </cols>
  <sheetData>
    <row r="2" ht="19.5">
      <c r="B2" s="35" t="s">
        <v>64</v>
      </c>
    </row>
    <row r="4" spans="2:16" ht="15">
      <c r="B4" s="140" t="s">
        <v>13</v>
      </c>
      <c r="C4" s="140" t="s">
        <v>14</v>
      </c>
      <c r="D4" s="144" t="s">
        <v>15</v>
      </c>
      <c r="E4" s="144"/>
      <c r="F4" s="144"/>
      <c r="G4" s="144"/>
      <c r="H4" s="144"/>
      <c r="I4" s="144"/>
      <c r="J4" s="144"/>
      <c r="K4" s="144"/>
      <c r="L4" s="145" t="s">
        <v>16</v>
      </c>
      <c r="M4" s="144"/>
      <c r="N4" s="144"/>
      <c r="O4" s="144"/>
      <c r="P4" s="146"/>
    </row>
    <row r="5" spans="2:16" s="41" customFormat="1" ht="68.25" customHeight="1">
      <c r="B5" s="143"/>
      <c r="C5" s="143"/>
      <c r="D5" s="36" t="s">
        <v>17</v>
      </c>
      <c r="E5" s="37" t="s">
        <v>18</v>
      </c>
      <c r="F5" s="37" t="s">
        <v>19</v>
      </c>
      <c r="G5" s="38" t="s">
        <v>20</v>
      </c>
      <c r="H5" s="38" t="s">
        <v>21</v>
      </c>
      <c r="I5" s="37" t="s">
        <v>22</v>
      </c>
      <c r="J5" s="37" t="s">
        <v>23</v>
      </c>
      <c r="K5" s="36" t="s">
        <v>24</v>
      </c>
      <c r="L5" s="39" t="s">
        <v>25</v>
      </c>
      <c r="M5" s="37" t="s">
        <v>26</v>
      </c>
      <c r="N5" s="37" t="s">
        <v>27</v>
      </c>
      <c r="O5" s="37" t="s">
        <v>28</v>
      </c>
      <c r="P5" s="40" t="s">
        <v>23</v>
      </c>
    </row>
    <row r="6" spans="2:16" ht="15">
      <c r="B6" s="140">
        <v>22</v>
      </c>
      <c r="C6" s="42" t="s">
        <v>1</v>
      </c>
      <c r="D6" s="43"/>
      <c r="E6" s="44">
        <v>5</v>
      </c>
      <c r="F6" s="44"/>
      <c r="G6" s="44"/>
      <c r="H6" s="44"/>
      <c r="I6" s="44"/>
      <c r="J6" s="44"/>
      <c r="K6" s="43">
        <v>5</v>
      </c>
      <c r="L6" s="45"/>
      <c r="M6" s="44">
        <v>5</v>
      </c>
      <c r="N6" s="44"/>
      <c r="O6" s="44"/>
      <c r="P6" s="46"/>
    </row>
    <row r="7" spans="2:16" ht="15">
      <c r="B7" s="141"/>
      <c r="C7" s="47" t="s">
        <v>8</v>
      </c>
      <c r="D7" s="48"/>
      <c r="E7" s="49">
        <v>2</v>
      </c>
      <c r="F7" s="49"/>
      <c r="G7" s="49"/>
      <c r="H7" s="49"/>
      <c r="I7" s="49"/>
      <c r="J7" s="49"/>
      <c r="K7" s="48">
        <v>2</v>
      </c>
      <c r="L7" s="50"/>
      <c r="M7" s="49">
        <v>2</v>
      </c>
      <c r="N7" s="49"/>
      <c r="O7" s="49"/>
      <c r="P7" s="51"/>
    </row>
    <row r="8" spans="2:16" ht="15">
      <c r="B8" s="141"/>
      <c r="C8" s="47" t="s">
        <v>29</v>
      </c>
      <c r="D8" s="48"/>
      <c r="E8" s="49">
        <v>1</v>
      </c>
      <c r="F8" s="49">
        <v>1</v>
      </c>
      <c r="G8" s="49"/>
      <c r="H8" s="49"/>
      <c r="I8" s="49"/>
      <c r="J8" s="49"/>
      <c r="K8" s="48">
        <v>2</v>
      </c>
      <c r="L8" s="50"/>
      <c r="M8" s="49">
        <v>2</v>
      </c>
      <c r="N8" s="49"/>
      <c r="O8" s="49"/>
      <c r="P8" s="51"/>
    </row>
    <row r="9" spans="2:16" ht="15">
      <c r="B9" s="141"/>
      <c r="C9" s="47" t="s">
        <v>10</v>
      </c>
      <c r="D9" s="48"/>
      <c r="E9" s="49">
        <v>2</v>
      </c>
      <c r="F9" s="49">
        <v>2</v>
      </c>
      <c r="G9" s="49"/>
      <c r="H9" s="49"/>
      <c r="I9" s="49">
        <v>2</v>
      </c>
      <c r="J9" s="49"/>
      <c r="K9" s="48">
        <v>6</v>
      </c>
      <c r="L9" s="50"/>
      <c r="M9" s="49">
        <v>5</v>
      </c>
      <c r="N9" s="49"/>
      <c r="O9" s="49">
        <v>1</v>
      </c>
      <c r="P9" s="51"/>
    </row>
    <row r="10" spans="2:16" ht="15">
      <c r="B10" s="141"/>
      <c r="C10" s="42" t="s">
        <v>11</v>
      </c>
      <c r="D10" s="43"/>
      <c r="E10" s="44"/>
      <c r="F10" s="44"/>
      <c r="G10" s="44"/>
      <c r="H10" s="44"/>
      <c r="I10" s="44"/>
      <c r="J10" s="44"/>
      <c r="K10" s="43"/>
      <c r="L10" s="45"/>
      <c r="M10" s="44"/>
      <c r="N10" s="44"/>
      <c r="O10" s="44"/>
      <c r="P10" s="46"/>
    </row>
    <row r="11" spans="2:16" ht="15">
      <c r="B11" s="142"/>
      <c r="C11" s="52" t="s">
        <v>24</v>
      </c>
      <c r="D11" s="53"/>
      <c r="E11" s="54">
        <v>10</v>
      </c>
      <c r="F11" s="54">
        <v>3</v>
      </c>
      <c r="G11" s="54"/>
      <c r="H11" s="54"/>
      <c r="I11" s="54">
        <v>2</v>
      </c>
      <c r="J11" s="54"/>
      <c r="K11" s="53">
        <v>15</v>
      </c>
      <c r="L11" s="55"/>
      <c r="M11" s="54">
        <v>14</v>
      </c>
      <c r="N11" s="54"/>
      <c r="O11" s="54">
        <v>1</v>
      </c>
      <c r="P11" s="56"/>
    </row>
    <row r="12" spans="2:16" ht="15">
      <c r="B12" s="140">
        <v>23</v>
      </c>
      <c r="C12" s="42" t="s">
        <v>1</v>
      </c>
      <c r="D12" s="43"/>
      <c r="E12" s="44">
        <v>6</v>
      </c>
      <c r="F12" s="44"/>
      <c r="G12" s="44"/>
      <c r="H12" s="44"/>
      <c r="I12" s="44">
        <v>1</v>
      </c>
      <c r="J12" s="44"/>
      <c r="K12" s="43">
        <v>7</v>
      </c>
      <c r="L12" s="45"/>
      <c r="M12" s="44">
        <v>6</v>
      </c>
      <c r="N12" s="44"/>
      <c r="O12" s="44"/>
      <c r="P12" s="46">
        <v>1</v>
      </c>
    </row>
    <row r="13" spans="2:16" ht="15">
      <c r="B13" s="141"/>
      <c r="C13" s="47" t="s">
        <v>8</v>
      </c>
      <c r="D13" s="48"/>
      <c r="E13" s="49">
        <v>2</v>
      </c>
      <c r="F13" s="49"/>
      <c r="G13" s="49"/>
      <c r="H13" s="49"/>
      <c r="I13" s="49"/>
      <c r="J13" s="49"/>
      <c r="K13" s="48">
        <v>2</v>
      </c>
      <c r="L13" s="50"/>
      <c r="M13" s="49">
        <v>2</v>
      </c>
      <c r="N13" s="49"/>
      <c r="O13" s="49"/>
      <c r="P13" s="51"/>
    </row>
    <row r="14" spans="2:16" ht="15">
      <c r="B14" s="141"/>
      <c r="C14" s="47" t="s">
        <v>29</v>
      </c>
      <c r="D14" s="48"/>
      <c r="E14" s="49">
        <v>2</v>
      </c>
      <c r="F14" s="49"/>
      <c r="G14" s="49"/>
      <c r="H14" s="49"/>
      <c r="I14" s="49"/>
      <c r="J14" s="49"/>
      <c r="K14" s="48">
        <v>2</v>
      </c>
      <c r="L14" s="50"/>
      <c r="M14" s="49">
        <v>2</v>
      </c>
      <c r="N14" s="49"/>
      <c r="O14" s="49"/>
      <c r="P14" s="51"/>
    </row>
    <row r="15" spans="2:16" ht="15">
      <c r="B15" s="141"/>
      <c r="C15" s="47" t="s">
        <v>10</v>
      </c>
      <c r="D15" s="48"/>
      <c r="E15" s="49">
        <v>3</v>
      </c>
      <c r="F15" s="49">
        <v>2</v>
      </c>
      <c r="G15" s="49"/>
      <c r="H15" s="49"/>
      <c r="I15" s="49">
        <v>2</v>
      </c>
      <c r="J15" s="49"/>
      <c r="K15" s="48">
        <v>7</v>
      </c>
      <c r="L15" s="50"/>
      <c r="M15" s="49">
        <v>7</v>
      </c>
      <c r="N15" s="49"/>
      <c r="O15" s="49"/>
      <c r="P15" s="51"/>
    </row>
    <row r="16" spans="2:16" ht="15">
      <c r="B16" s="141"/>
      <c r="C16" s="42" t="s">
        <v>11</v>
      </c>
      <c r="D16" s="43"/>
      <c r="E16" s="44">
        <v>1</v>
      </c>
      <c r="F16" s="44"/>
      <c r="G16" s="44"/>
      <c r="H16" s="44"/>
      <c r="I16" s="44"/>
      <c r="J16" s="44"/>
      <c r="K16" s="43">
        <v>1</v>
      </c>
      <c r="L16" s="45"/>
      <c r="M16" s="44">
        <v>1</v>
      </c>
      <c r="N16" s="44"/>
      <c r="O16" s="44"/>
      <c r="P16" s="46"/>
    </row>
    <row r="17" spans="2:16" ht="15">
      <c r="B17" s="142"/>
      <c r="C17" s="52" t="s">
        <v>24</v>
      </c>
      <c r="D17" s="53"/>
      <c r="E17" s="54">
        <v>14</v>
      </c>
      <c r="F17" s="54">
        <v>2</v>
      </c>
      <c r="G17" s="54"/>
      <c r="H17" s="54"/>
      <c r="I17" s="54">
        <v>3</v>
      </c>
      <c r="J17" s="54"/>
      <c r="K17" s="53">
        <v>19</v>
      </c>
      <c r="L17" s="55"/>
      <c r="M17" s="54">
        <v>18</v>
      </c>
      <c r="N17" s="54"/>
      <c r="O17" s="54"/>
      <c r="P17" s="56">
        <v>1</v>
      </c>
    </row>
    <row r="18" spans="2:16" ht="15">
      <c r="B18" s="140">
        <v>24</v>
      </c>
      <c r="C18" s="42" t="s">
        <v>1</v>
      </c>
      <c r="D18" s="43"/>
      <c r="E18" s="44">
        <v>7</v>
      </c>
      <c r="F18" s="44">
        <v>1</v>
      </c>
      <c r="G18" s="44"/>
      <c r="H18" s="44"/>
      <c r="I18" s="44"/>
      <c r="J18" s="44"/>
      <c r="K18" s="43">
        <v>8</v>
      </c>
      <c r="L18" s="45"/>
      <c r="M18" s="44">
        <v>8</v>
      </c>
      <c r="N18" s="44"/>
      <c r="O18" s="44"/>
      <c r="P18" s="46"/>
    </row>
    <row r="19" spans="2:16" ht="15">
      <c r="B19" s="141"/>
      <c r="C19" s="47" t="s">
        <v>8</v>
      </c>
      <c r="D19" s="48"/>
      <c r="E19" s="49">
        <v>1</v>
      </c>
      <c r="F19" s="49">
        <v>1</v>
      </c>
      <c r="G19" s="49"/>
      <c r="H19" s="49"/>
      <c r="I19" s="49"/>
      <c r="J19" s="49">
        <v>1</v>
      </c>
      <c r="K19" s="48">
        <v>3</v>
      </c>
      <c r="L19" s="50"/>
      <c r="M19" s="49">
        <v>3</v>
      </c>
      <c r="N19" s="49"/>
      <c r="O19" s="49"/>
      <c r="P19" s="51"/>
    </row>
    <row r="20" spans="2:16" ht="15">
      <c r="B20" s="141"/>
      <c r="C20" s="47" t="s">
        <v>29</v>
      </c>
      <c r="D20" s="48"/>
      <c r="E20" s="49">
        <v>1</v>
      </c>
      <c r="F20" s="49"/>
      <c r="G20" s="49"/>
      <c r="H20" s="49"/>
      <c r="I20" s="49"/>
      <c r="J20" s="49"/>
      <c r="K20" s="48">
        <v>1</v>
      </c>
      <c r="L20" s="50"/>
      <c r="M20" s="49">
        <v>1</v>
      </c>
      <c r="N20" s="49"/>
      <c r="O20" s="49"/>
      <c r="P20" s="51"/>
    </row>
    <row r="21" spans="2:16" ht="15">
      <c r="B21" s="141"/>
      <c r="C21" s="47" t="s">
        <v>10</v>
      </c>
      <c r="D21" s="48">
        <v>1</v>
      </c>
      <c r="E21" s="49">
        <v>3</v>
      </c>
      <c r="F21" s="49"/>
      <c r="G21" s="49"/>
      <c r="H21" s="49"/>
      <c r="I21" s="49">
        <v>4</v>
      </c>
      <c r="J21" s="49"/>
      <c r="K21" s="48">
        <v>8</v>
      </c>
      <c r="L21" s="50"/>
      <c r="M21" s="49">
        <v>8</v>
      </c>
      <c r="N21" s="49"/>
      <c r="O21" s="49"/>
      <c r="P21" s="51"/>
    </row>
    <row r="22" spans="2:16" ht="15">
      <c r="B22" s="141"/>
      <c r="C22" s="42" t="s">
        <v>11</v>
      </c>
      <c r="D22" s="43"/>
      <c r="E22" s="44">
        <v>1</v>
      </c>
      <c r="F22" s="44"/>
      <c r="G22" s="44"/>
      <c r="H22" s="44"/>
      <c r="I22" s="44"/>
      <c r="J22" s="44"/>
      <c r="K22" s="48">
        <v>1</v>
      </c>
      <c r="L22" s="45"/>
      <c r="M22" s="44">
        <v>1</v>
      </c>
      <c r="N22" s="44"/>
      <c r="O22" s="44"/>
      <c r="P22" s="46"/>
    </row>
    <row r="23" spans="2:16" ht="15">
      <c r="B23" s="142"/>
      <c r="C23" s="52" t="s">
        <v>24</v>
      </c>
      <c r="D23" s="53">
        <v>1</v>
      </c>
      <c r="E23" s="54">
        <v>13</v>
      </c>
      <c r="F23" s="54">
        <v>2</v>
      </c>
      <c r="G23" s="54"/>
      <c r="H23" s="54"/>
      <c r="I23" s="54">
        <v>4</v>
      </c>
      <c r="J23" s="54">
        <v>1</v>
      </c>
      <c r="K23" s="53">
        <v>21</v>
      </c>
      <c r="L23" s="55"/>
      <c r="M23" s="54">
        <v>21</v>
      </c>
      <c r="N23" s="54"/>
      <c r="O23" s="54"/>
      <c r="P23" s="57"/>
    </row>
    <row r="24" spans="2:16" ht="15">
      <c r="B24" s="140">
        <v>25</v>
      </c>
      <c r="C24" s="42" t="s">
        <v>1</v>
      </c>
      <c r="D24" s="43"/>
      <c r="E24" s="44">
        <v>9</v>
      </c>
      <c r="F24" s="44"/>
      <c r="G24" s="44"/>
      <c r="H24" s="44"/>
      <c r="I24" s="44"/>
      <c r="J24" s="44"/>
      <c r="K24" s="43">
        <v>9</v>
      </c>
      <c r="L24" s="45"/>
      <c r="M24" s="44">
        <v>9</v>
      </c>
      <c r="N24" s="44"/>
      <c r="O24" s="44"/>
      <c r="P24" s="46"/>
    </row>
    <row r="25" spans="2:16" ht="15">
      <c r="B25" s="141"/>
      <c r="C25" s="47" t="s">
        <v>8</v>
      </c>
      <c r="D25" s="48"/>
      <c r="E25" s="49">
        <v>1</v>
      </c>
      <c r="F25" s="49"/>
      <c r="G25" s="49"/>
      <c r="H25" s="49"/>
      <c r="I25" s="49"/>
      <c r="J25" s="49"/>
      <c r="K25" s="48">
        <v>1</v>
      </c>
      <c r="L25" s="50"/>
      <c r="M25" s="49">
        <v>1</v>
      </c>
      <c r="N25" s="49"/>
      <c r="O25" s="49"/>
      <c r="P25" s="51"/>
    </row>
    <row r="26" spans="2:16" ht="15">
      <c r="B26" s="141"/>
      <c r="C26" s="47" t="s">
        <v>29</v>
      </c>
      <c r="D26" s="48"/>
      <c r="E26" s="49">
        <v>4</v>
      </c>
      <c r="F26" s="49"/>
      <c r="G26" s="49"/>
      <c r="H26" s="49"/>
      <c r="I26" s="49"/>
      <c r="J26" s="49"/>
      <c r="K26" s="48">
        <v>4</v>
      </c>
      <c r="L26" s="50"/>
      <c r="M26" s="49">
        <v>4</v>
      </c>
      <c r="N26" s="49"/>
      <c r="O26" s="49"/>
      <c r="P26" s="51"/>
    </row>
    <row r="27" spans="2:16" ht="15">
      <c r="B27" s="141"/>
      <c r="C27" s="47" t="s">
        <v>10</v>
      </c>
      <c r="D27" s="48"/>
      <c r="E27" s="49">
        <v>7</v>
      </c>
      <c r="F27" s="49"/>
      <c r="G27" s="49"/>
      <c r="H27" s="49"/>
      <c r="I27" s="49">
        <v>1</v>
      </c>
      <c r="J27" s="49"/>
      <c r="K27" s="48">
        <v>8</v>
      </c>
      <c r="L27" s="50"/>
      <c r="M27" s="49">
        <v>8</v>
      </c>
      <c r="N27" s="49"/>
      <c r="O27" s="49"/>
      <c r="P27" s="51"/>
    </row>
    <row r="28" spans="2:16" ht="15">
      <c r="B28" s="141"/>
      <c r="C28" s="42" t="s">
        <v>11</v>
      </c>
      <c r="D28" s="48"/>
      <c r="E28" s="49"/>
      <c r="F28" s="49"/>
      <c r="G28" s="49">
        <v>1</v>
      </c>
      <c r="H28" s="49"/>
      <c r="I28" s="49"/>
      <c r="J28" s="49"/>
      <c r="K28" s="48">
        <v>1</v>
      </c>
      <c r="L28" s="50"/>
      <c r="M28" s="49">
        <v>1</v>
      </c>
      <c r="N28" s="49"/>
      <c r="O28" s="49"/>
      <c r="P28" s="51"/>
    </row>
    <row r="29" spans="2:16" ht="15">
      <c r="B29" s="141"/>
      <c r="C29" s="58" t="s">
        <v>23</v>
      </c>
      <c r="D29" s="43"/>
      <c r="E29" s="44">
        <v>1</v>
      </c>
      <c r="F29" s="44"/>
      <c r="G29" s="44"/>
      <c r="H29" s="44"/>
      <c r="I29" s="44"/>
      <c r="J29" s="44"/>
      <c r="K29" s="48">
        <v>1</v>
      </c>
      <c r="L29" s="45"/>
      <c r="M29" s="44">
        <v>1</v>
      </c>
      <c r="N29" s="44"/>
      <c r="O29" s="44"/>
      <c r="P29" s="46"/>
    </row>
    <row r="30" spans="2:16" ht="15">
      <c r="B30" s="142"/>
      <c r="C30" s="52" t="s">
        <v>24</v>
      </c>
      <c r="D30" s="54"/>
      <c r="E30" s="54">
        <v>22</v>
      </c>
      <c r="F30" s="54"/>
      <c r="G30" s="54">
        <v>1</v>
      </c>
      <c r="H30" s="54"/>
      <c r="I30" s="54">
        <v>1</v>
      </c>
      <c r="J30" s="54"/>
      <c r="K30" s="53">
        <v>24</v>
      </c>
      <c r="L30" s="55"/>
      <c r="M30" s="54">
        <v>24</v>
      </c>
      <c r="N30" s="54"/>
      <c r="O30" s="54"/>
      <c r="P30" s="57"/>
    </row>
    <row r="31" spans="2:16" ht="15">
      <c r="B31" s="140">
        <v>26</v>
      </c>
      <c r="C31" s="42" t="s">
        <v>1</v>
      </c>
      <c r="D31" s="59"/>
      <c r="E31" s="60">
        <v>6</v>
      </c>
      <c r="F31" s="60">
        <v>1</v>
      </c>
      <c r="G31" s="60"/>
      <c r="H31" s="60"/>
      <c r="I31" s="60"/>
      <c r="J31" s="44"/>
      <c r="K31" s="43">
        <v>7</v>
      </c>
      <c r="L31" s="45"/>
      <c r="M31" s="44">
        <v>7</v>
      </c>
      <c r="N31" s="44"/>
      <c r="O31" s="44"/>
      <c r="P31" s="46"/>
    </row>
    <row r="32" spans="2:16" ht="15">
      <c r="B32" s="141"/>
      <c r="C32" s="47" t="s">
        <v>8</v>
      </c>
      <c r="D32" s="48"/>
      <c r="E32" s="49"/>
      <c r="F32" s="49"/>
      <c r="G32" s="49"/>
      <c r="H32" s="49"/>
      <c r="I32" s="49"/>
      <c r="J32" s="49"/>
      <c r="K32" s="48">
        <v>0</v>
      </c>
      <c r="L32" s="50"/>
      <c r="M32" s="49">
        <v>0</v>
      </c>
      <c r="N32" s="49"/>
      <c r="O32" s="49"/>
      <c r="P32" s="51"/>
    </row>
    <row r="33" spans="2:16" ht="15">
      <c r="B33" s="141"/>
      <c r="C33" s="47" t="s">
        <v>29</v>
      </c>
      <c r="D33" s="48"/>
      <c r="E33" s="49">
        <v>1</v>
      </c>
      <c r="F33" s="49"/>
      <c r="G33" s="49"/>
      <c r="H33" s="49"/>
      <c r="I33" s="49"/>
      <c r="J33" s="49"/>
      <c r="K33" s="48">
        <v>1</v>
      </c>
      <c r="L33" s="50"/>
      <c r="M33" s="49">
        <v>1</v>
      </c>
      <c r="N33" s="49"/>
      <c r="O33" s="49"/>
      <c r="P33" s="51"/>
    </row>
    <row r="34" spans="2:16" ht="15">
      <c r="B34" s="141"/>
      <c r="C34" s="47" t="s">
        <v>10</v>
      </c>
      <c r="D34" s="48"/>
      <c r="E34" s="49">
        <v>5</v>
      </c>
      <c r="F34" s="49"/>
      <c r="G34" s="49"/>
      <c r="H34" s="49"/>
      <c r="I34" s="49">
        <v>1</v>
      </c>
      <c r="J34" s="49"/>
      <c r="K34" s="48">
        <v>6</v>
      </c>
      <c r="L34" s="50"/>
      <c r="M34" s="49">
        <v>6</v>
      </c>
      <c r="N34" s="49"/>
      <c r="O34" s="49"/>
      <c r="P34" s="51"/>
    </row>
    <row r="35" spans="2:16" ht="15">
      <c r="B35" s="141"/>
      <c r="C35" s="42" t="s">
        <v>11</v>
      </c>
      <c r="D35" s="43"/>
      <c r="E35" s="44"/>
      <c r="F35" s="44"/>
      <c r="G35" s="44">
        <v>1</v>
      </c>
      <c r="H35" s="44"/>
      <c r="I35" s="44"/>
      <c r="J35" s="44"/>
      <c r="K35" s="61">
        <v>1</v>
      </c>
      <c r="L35" s="45"/>
      <c r="M35" s="44">
        <v>1</v>
      </c>
      <c r="N35" s="44"/>
      <c r="O35" s="44"/>
      <c r="P35" s="46"/>
    </row>
    <row r="36" spans="2:16" ht="15">
      <c r="B36" s="141"/>
      <c r="C36" s="58" t="s">
        <v>23</v>
      </c>
      <c r="D36" s="62"/>
      <c r="E36" s="63">
        <v>1</v>
      </c>
      <c r="F36" s="63"/>
      <c r="G36" s="63"/>
      <c r="H36" s="63"/>
      <c r="I36" s="63"/>
      <c r="J36" s="63"/>
      <c r="K36" s="62">
        <v>1</v>
      </c>
      <c r="L36" s="64"/>
      <c r="M36" s="63">
        <v>1</v>
      </c>
      <c r="N36" s="63"/>
      <c r="O36" s="63"/>
      <c r="P36" s="65"/>
    </row>
    <row r="37" spans="2:16" ht="15">
      <c r="B37" s="142"/>
      <c r="C37" s="52" t="s">
        <v>24</v>
      </c>
      <c r="D37" s="54"/>
      <c r="E37" s="54">
        <v>13</v>
      </c>
      <c r="F37" s="54">
        <v>1</v>
      </c>
      <c r="G37" s="54">
        <v>1</v>
      </c>
      <c r="H37" s="54"/>
      <c r="I37" s="54">
        <v>1</v>
      </c>
      <c r="J37" s="54"/>
      <c r="K37" s="53">
        <v>16</v>
      </c>
      <c r="L37" s="55"/>
      <c r="M37" s="54">
        <v>16</v>
      </c>
      <c r="N37" s="54"/>
      <c r="O37" s="54"/>
      <c r="P37" s="57"/>
    </row>
    <row r="38" spans="2:16" ht="15">
      <c r="B38" s="140">
        <v>27</v>
      </c>
      <c r="C38" s="42" t="s">
        <v>1</v>
      </c>
      <c r="D38" s="59"/>
      <c r="E38" s="60">
        <v>3</v>
      </c>
      <c r="F38" s="60"/>
      <c r="G38" s="60"/>
      <c r="H38" s="60"/>
      <c r="I38" s="60"/>
      <c r="J38" s="44">
        <v>2</v>
      </c>
      <c r="K38" s="43">
        <v>5</v>
      </c>
      <c r="L38" s="45"/>
      <c r="M38" s="44">
        <v>5</v>
      </c>
      <c r="N38" s="44"/>
      <c r="O38" s="44"/>
      <c r="P38" s="46"/>
    </row>
    <row r="39" spans="2:16" ht="15">
      <c r="B39" s="141"/>
      <c r="C39" s="47" t="s">
        <v>8</v>
      </c>
      <c r="D39" s="48"/>
      <c r="E39" s="49"/>
      <c r="F39" s="49"/>
      <c r="G39" s="49"/>
      <c r="H39" s="49"/>
      <c r="I39" s="49"/>
      <c r="J39" s="49">
        <v>3</v>
      </c>
      <c r="K39" s="48">
        <v>3</v>
      </c>
      <c r="L39" s="50"/>
      <c r="M39" s="49">
        <v>3</v>
      </c>
      <c r="N39" s="49"/>
      <c r="O39" s="49"/>
      <c r="P39" s="51"/>
    </row>
    <row r="40" spans="2:16" ht="15">
      <c r="B40" s="141"/>
      <c r="C40" s="47" t="s">
        <v>29</v>
      </c>
      <c r="D40" s="48"/>
      <c r="E40" s="49">
        <v>1</v>
      </c>
      <c r="F40" s="49"/>
      <c r="G40" s="49">
        <v>2</v>
      </c>
      <c r="H40" s="49"/>
      <c r="I40" s="49"/>
      <c r="J40" s="49"/>
      <c r="K40" s="48">
        <v>3</v>
      </c>
      <c r="L40" s="50"/>
      <c r="M40" s="49">
        <v>3</v>
      </c>
      <c r="N40" s="49"/>
      <c r="O40" s="49"/>
      <c r="P40" s="51"/>
    </row>
    <row r="41" spans="2:16" ht="15">
      <c r="B41" s="141"/>
      <c r="C41" s="47" t="s">
        <v>10</v>
      </c>
      <c r="D41" s="48"/>
      <c r="E41" s="49">
        <v>2</v>
      </c>
      <c r="F41" s="49"/>
      <c r="G41" s="49"/>
      <c r="H41" s="49"/>
      <c r="I41" s="49">
        <v>3</v>
      </c>
      <c r="J41" s="49"/>
      <c r="K41" s="48">
        <v>5</v>
      </c>
      <c r="L41" s="50"/>
      <c r="M41" s="49">
        <v>5</v>
      </c>
      <c r="N41" s="49"/>
      <c r="O41" s="49"/>
      <c r="P41" s="51"/>
    </row>
    <row r="42" spans="2:16" ht="15">
      <c r="B42" s="141"/>
      <c r="C42" s="42" t="s">
        <v>11</v>
      </c>
      <c r="D42" s="43"/>
      <c r="E42" s="44"/>
      <c r="F42" s="44"/>
      <c r="G42" s="44">
        <v>1</v>
      </c>
      <c r="H42" s="44"/>
      <c r="I42" s="44"/>
      <c r="J42" s="44"/>
      <c r="K42" s="61">
        <v>1</v>
      </c>
      <c r="L42" s="45"/>
      <c r="M42" s="44">
        <v>1</v>
      </c>
      <c r="N42" s="44"/>
      <c r="O42" s="44"/>
      <c r="P42" s="46"/>
    </row>
    <row r="43" spans="2:16" ht="15">
      <c r="B43" s="141"/>
      <c r="C43" s="58" t="s">
        <v>23</v>
      </c>
      <c r="D43" s="62"/>
      <c r="E43" s="63">
        <v>1</v>
      </c>
      <c r="F43" s="63"/>
      <c r="G43" s="63"/>
      <c r="H43" s="63"/>
      <c r="I43" s="63"/>
      <c r="J43" s="63"/>
      <c r="K43" s="62">
        <v>1</v>
      </c>
      <c r="L43" s="64"/>
      <c r="M43" s="63">
        <v>1</v>
      </c>
      <c r="N43" s="63"/>
      <c r="O43" s="63"/>
      <c r="P43" s="65"/>
    </row>
    <row r="44" spans="2:16" ht="15">
      <c r="B44" s="142"/>
      <c r="C44" s="52" t="s">
        <v>24</v>
      </c>
      <c r="D44" s="54"/>
      <c r="E44" s="54">
        <v>7</v>
      </c>
      <c r="F44" s="54"/>
      <c r="G44" s="54">
        <v>3</v>
      </c>
      <c r="H44" s="54"/>
      <c r="I44" s="54">
        <v>3</v>
      </c>
      <c r="J44" s="54">
        <v>5</v>
      </c>
      <c r="K44" s="53">
        <v>18</v>
      </c>
      <c r="L44" s="55"/>
      <c r="M44" s="54">
        <v>18</v>
      </c>
      <c r="N44" s="54"/>
      <c r="O44" s="54"/>
      <c r="P44" s="57"/>
    </row>
    <row r="45" spans="2:16" ht="15">
      <c r="B45" s="140">
        <v>28</v>
      </c>
      <c r="C45" s="42" t="s">
        <v>1</v>
      </c>
      <c r="D45" s="59"/>
      <c r="E45" s="60">
        <v>1</v>
      </c>
      <c r="F45" s="60"/>
      <c r="G45" s="60"/>
      <c r="H45" s="60"/>
      <c r="I45" s="60"/>
      <c r="J45" s="44">
        <v>1</v>
      </c>
      <c r="K45" s="43">
        <v>2</v>
      </c>
      <c r="L45" s="45"/>
      <c r="M45" s="44">
        <v>2</v>
      </c>
      <c r="N45" s="44"/>
      <c r="O45" s="44"/>
      <c r="P45" s="46"/>
    </row>
    <row r="46" spans="2:16" ht="15">
      <c r="B46" s="141"/>
      <c r="C46" s="47" t="s">
        <v>8</v>
      </c>
      <c r="D46" s="48"/>
      <c r="E46" s="49">
        <v>1</v>
      </c>
      <c r="F46" s="49"/>
      <c r="G46" s="49"/>
      <c r="H46" s="49"/>
      <c r="I46" s="49"/>
      <c r="J46" s="49">
        <v>1</v>
      </c>
      <c r="K46" s="48">
        <v>2</v>
      </c>
      <c r="L46" s="50"/>
      <c r="M46" s="49">
        <v>1</v>
      </c>
      <c r="N46" s="49"/>
      <c r="O46" s="49">
        <v>1</v>
      </c>
      <c r="P46" s="51"/>
    </row>
    <row r="47" spans="2:16" ht="15">
      <c r="B47" s="141"/>
      <c r="C47" s="47" t="s">
        <v>29</v>
      </c>
      <c r="D47" s="48"/>
      <c r="E47" s="49"/>
      <c r="F47" s="49"/>
      <c r="G47" s="49"/>
      <c r="H47" s="49"/>
      <c r="I47" s="49">
        <v>1</v>
      </c>
      <c r="J47" s="49"/>
      <c r="K47" s="48">
        <v>1</v>
      </c>
      <c r="L47" s="50"/>
      <c r="M47" s="49"/>
      <c r="N47" s="49"/>
      <c r="O47" s="49">
        <v>1</v>
      </c>
      <c r="P47" s="51"/>
    </row>
    <row r="48" spans="2:16" ht="15">
      <c r="B48" s="141"/>
      <c r="C48" s="47" t="s">
        <v>10</v>
      </c>
      <c r="D48" s="48"/>
      <c r="E48" s="49">
        <v>2</v>
      </c>
      <c r="F48" s="49"/>
      <c r="G48" s="49"/>
      <c r="H48" s="49"/>
      <c r="I48" s="49">
        <v>5</v>
      </c>
      <c r="J48" s="49"/>
      <c r="K48" s="48">
        <v>7</v>
      </c>
      <c r="L48" s="50"/>
      <c r="M48" s="49">
        <v>4</v>
      </c>
      <c r="N48" s="49"/>
      <c r="O48" s="49">
        <v>3</v>
      </c>
      <c r="P48" s="51"/>
    </row>
    <row r="49" spans="2:16" ht="15">
      <c r="B49" s="141"/>
      <c r="C49" s="42" t="s">
        <v>11</v>
      </c>
      <c r="D49" s="43"/>
      <c r="E49" s="44"/>
      <c r="F49" s="44"/>
      <c r="G49" s="44">
        <v>1</v>
      </c>
      <c r="H49" s="44"/>
      <c r="I49" s="44"/>
      <c r="J49" s="44"/>
      <c r="K49" s="61">
        <v>1</v>
      </c>
      <c r="L49" s="45"/>
      <c r="M49" s="44">
        <v>1</v>
      </c>
      <c r="N49" s="44"/>
      <c r="O49" s="44"/>
      <c r="P49" s="46"/>
    </row>
    <row r="50" spans="2:16" ht="15">
      <c r="B50" s="141"/>
      <c r="C50" s="58" t="s">
        <v>23</v>
      </c>
      <c r="D50" s="62"/>
      <c r="E50" s="63">
        <v>1</v>
      </c>
      <c r="F50" s="63"/>
      <c r="G50" s="63"/>
      <c r="H50" s="63"/>
      <c r="I50" s="63"/>
      <c r="J50" s="63"/>
      <c r="K50" s="62">
        <v>1</v>
      </c>
      <c r="L50" s="64"/>
      <c r="M50" s="63">
        <v>1</v>
      </c>
      <c r="N50" s="63"/>
      <c r="O50" s="63"/>
      <c r="P50" s="65"/>
    </row>
    <row r="51" spans="2:16" ht="15">
      <c r="B51" s="142"/>
      <c r="C51" s="52" t="s">
        <v>24</v>
      </c>
      <c r="D51" s="54"/>
      <c r="E51" s="54">
        <v>5</v>
      </c>
      <c r="F51" s="54"/>
      <c r="G51" s="54">
        <v>1</v>
      </c>
      <c r="H51" s="54"/>
      <c r="I51" s="54">
        <v>6</v>
      </c>
      <c r="J51" s="54">
        <v>2</v>
      </c>
      <c r="K51" s="53">
        <v>14</v>
      </c>
      <c r="L51" s="55"/>
      <c r="M51" s="54">
        <v>9</v>
      </c>
      <c r="N51" s="54"/>
      <c r="O51" s="54">
        <v>5</v>
      </c>
      <c r="P51" s="57"/>
    </row>
    <row r="53" spans="2:9" ht="15">
      <c r="B53" s="130"/>
      <c r="C53" s="130"/>
      <c r="D53" s="130"/>
      <c r="E53" s="130"/>
      <c r="F53" s="130"/>
      <c r="G53" s="130"/>
      <c r="H53" s="130"/>
      <c r="I53" s="130"/>
    </row>
    <row r="54" spans="2:9" ht="15">
      <c r="B54" s="131"/>
      <c r="C54" s="34" t="s">
        <v>30</v>
      </c>
      <c r="D54" s="131"/>
      <c r="E54" s="131"/>
      <c r="F54" s="131"/>
      <c r="G54" s="131"/>
      <c r="H54" s="131"/>
      <c r="I54" s="131"/>
    </row>
    <row r="56" spans="19:26" ht="15">
      <c r="S56" s="70"/>
      <c r="T56" s="71" t="s">
        <v>94</v>
      </c>
      <c r="U56" s="72" t="s">
        <v>95</v>
      </c>
      <c r="V56" s="71" t="s">
        <v>96</v>
      </c>
      <c r="W56" s="72" t="s">
        <v>97</v>
      </c>
      <c r="X56" s="72" t="s">
        <v>98</v>
      </c>
      <c r="Y56" s="72" t="s">
        <v>99</v>
      </c>
      <c r="Z56" s="72" t="s">
        <v>100</v>
      </c>
    </row>
    <row r="57" spans="19:26" ht="15">
      <c r="S57" s="73" t="s">
        <v>1</v>
      </c>
      <c r="T57" s="74">
        <v>5</v>
      </c>
      <c r="U57" s="74">
        <v>7</v>
      </c>
      <c r="V57" s="74">
        <v>8</v>
      </c>
      <c r="W57" s="74">
        <v>9</v>
      </c>
      <c r="X57" s="74">
        <v>7</v>
      </c>
      <c r="Y57" s="74">
        <v>5</v>
      </c>
      <c r="Z57" s="74">
        <v>2</v>
      </c>
    </row>
    <row r="58" spans="19:26" ht="15">
      <c r="S58" s="73" t="s">
        <v>8</v>
      </c>
      <c r="T58" s="74">
        <v>2</v>
      </c>
      <c r="U58" s="74">
        <v>2</v>
      </c>
      <c r="V58" s="74">
        <v>3</v>
      </c>
      <c r="W58" s="74">
        <v>1</v>
      </c>
      <c r="X58" s="74">
        <v>0</v>
      </c>
      <c r="Y58" s="74">
        <v>3</v>
      </c>
      <c r="Z58" s="74">
        <v>2</v>
      </c>
    </row>
    <row r="59" spans="19:26" ht="15">
      <c r="S59" s="73" t="s">
        <v>9</v>
      </c>
      <c r="T59" s="74">
        <v>2</v>
      </c>
      <c r="U59" s="74">
        <v>2</v>
      </c>
      <c r="V59" s="74">
        <v>1</v>
      </c>
      <c r="W59" s="74">
        <v>4</v>
      </c>
      <c r="X59" s="74">
        <v>1</v>
      </c>
      <c r="Y59" s="74">
        <v>3</v>
      </c>
      <c r="Z59" s="74">
        <v>1</v>
      </c>
    </row>
    <row r="60" spans="19:26" ht="15">
      <c r="S60" s="73" t="s">
        <v>10</v>
      </c>
      <c r="T60" s="74">
        <v>6</v>
      </c>
      <c r="U60" s="74">
        <v>7</v>
      </c>
      <c r="V60" s="74">
        <v>8</v>
      </c>
      <c r="W60" s="74">
        <v>8</v>
      </c>
      <c r="X60" s="74">
        <v>6</v>
      </c>
      <c r="Y60" s="74">
        <v>5</v>
      </c>
      <c r="Z60" s="74">
        <v>7</v>
      </c>
    </row>
    <row r="61" spans="19:26" ht="15.75">
      <c r="S61" s="73" t="s">
        <v>11</v>
      </c>
      <c r="T61" s="74">
        <v>0</v>
      </c>
      <c r="U61" s="74">
        <v>1</v>
      </c>
      <c r="V61" s="74">
        <v>1</v>
      </c>
      <c r="W61" s="74">
        <v>1</v>
      </c>
      <c r="X61" s="74">
        <v>1</v>
      </c>
      <c r="Y61" s="74">
        <v>1</v>
      </c>
      <c r="Z61" s="74">
        <v>1</v>
      </c>
    </row>
    <row r="62" spans="19:26" ht="15">
      <c r="S62" s="73" t="s">
        <v>23</v>
      </c>
      <c r="T62" s="74"/>
      <c r="U62" s="74"/>
      <c r="V62" s="74"/>
      <c r="W62" s="74">
        <v>1</v>
      </c>
      <c r="X62" s="74">
        <v>1</v>
      </c>
      <c r="Y62" s="74">
        <v>1</v>
      </c>
      <c r="Z62" s="74">
        <v>1</v>
      </c>
    </row>
    <row r="68" ht="15.75"/>
    <row r="76" spans="3:10" ht="15">
      <c r="C76" s="66"/>
      <c r="D76" s="67" t="s">
        <v>66</v>
      </c>
      <c r="E76" s="67" t="s">
        <v>67</v>
      </c>
      <c r="F76" s="68" t="s">
        <v>5</v>
      </c>
      <c r="G76" s="68" t="s">
        <v>6</v>
      </c>
      <c r="H76" s="68" t="s">
        <v>7</v>
      </c>
      <c r="I76" s="68" t="s">
        <v>68</v>
      </c>
      <c r="J76" s="67" t="s">
        <v>69</v>
      </c>
    </row>
    <row r="77" spans="3:10" ht="15">
      <c r="C77" s="67" t="s">
        <v>31</v>
      </c>
      <c r="D77" s="67">
        <v>238</v>
      </c>
      <c r="E77" s="67">
        <v>230</v>
      </c>
      <c r="F77" s="68">
        <v>219</v>
      </c>
      <c r="G77" s="68">
        <v>204</v>
      </c>
      <c r="H77" s="68">
        <v>201</v>
      </c>
      <c r="I77" s="68">
        <v>193</v>
      </c>
      <c r="J77" s="67">
        <v>175</v>
      </c>
    </row>
    <row r="78" spans="3:10" ht="15">
      <c r="C78" s="67" t="s">
        <v>32</v>
      </c>
      <c r="D78" s="69">
        <v>0.06302521008403361</v>
      </c>
      <c r="E78" s="69">
        <v>0.08260869565217391</v>
      </c>
      <c r="F78" s="69">
        <v>0.0958904109589041</v>
      </c>
      <c r="G78" s="69">
        <v>0.11764705882352941</v>
      </c>
      <c r="H78" s="69">
        <v>0.07960199004975124</v>
      </c>
      <c r="I78" s="69">
        <v>0.09326424870466321</v>
      </c>
      <c r="J78" s="69">
        <v>0.08</v>
      </c>
    </row>
  </sheetData>
  <mergeCells count="11">
    <mergeCell ref="B12:B17"/>
    <mergeCell ref="B4:B5"/>
    <mergeCell ref="C4:C5"/>
    <mergeCell ref="D4:K4"/>
    <mergeCell ref="L4:P4"/>
    <mergeCell ref="B6:B11"/>
    <mergeCell ref="B18:B23"/>
    <mergeCell ref="B24:B30"/>
    <mergeCell ref="B31:B37"/>
    <mergeCell ref="B38:B44"/>
    <mergeCell ref="B45:B51"/>
  </mergeCells>
  <printOptions/>
  <pageMargins left="0.71" right="0.75" top="0.36" bottom="0.39" header="0.33" footer="0.26"/>
  <pageSetup horizontalDpi="600" verticalDpi="600" orientation="portrait" paperSize="9" scale="84" r:id="rId2"/>
  <rowBreaks count="1" manualBreakCount="1">
    <brk id="5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view="pageBreakPreview" zoomScaleSheetLayoutView="10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9.00390625" defaultRowHeight="15"/>
  <cols>
    <col min="1" max="1" width="3.140625" style="75" customWidth="1"/>
    <col min="2" max="2" width="6.8515625" style="75" customWidth="1"/>
    <col min="3" max="8" width="7.57421875" style="76" customWidth="1"/>
    <col min="9" max="9" width="7.8515625" style="76" customWidth="1"/>
    <col min="10" max="13" width="6.7109375" style="76" customWidth="1"/>
    <col min="14" max="14" width="6.7109375" style="75" customWidth="1"/>
    <col min="15" max="15" width="3.140625" style="75" customWidth="1"/>
    <col min="16" max="16" width="9.00390625" style="75" customWidth="1"/>
    <col min="17" max="18" width="7.140625" style="75" customWidth="1"/>
    <col min="19" max="16384" width="9.00390625" style="75" customWidth="1"/>
  </cols>
  <sheetData>
    <row r="1" spans="13:14" ht="5.25" customHeight="1">
      <c r="M1" s="147"/>
      <c r="N1" s="147"/>
    </row>
    <row r="2" ht="19.5">
      <c r="B2" s="77" t="s">
        <v>65</v>
      </c>
    </row>
    <row r="3" ht="6.75" customHeight="1"/>
    <row r="4" spans="2:14" ht="15" customHeight="1">
      <c r="B4" s="78"/>
      <c r="C4" s="148" t="s">
        <v>33</v>
      </c>
      <c r="D4" s="149"/>
      <c r="E4" s="149"/>
      <c r="F4" s="79"/>
      <c r="G4" s="79"/>
      <c r="H4" s="80"/>
      <c r="I4" s="150" t="s">
        <v>34</v>
      </c>
      <c r="J4" s="151"/>
      <c r="K4" s="148" t="s">
        <v>35</v>
      </c>
      <c r="L4" s="149"/>
      <c r="M4" s="152"/>
      <c r="N4" s="153" t="s">
        <v>36</v>
      </c>
    </row>
    <row r="5" spans="2:17" ht="36" customHeight="1">
      <c r="B5" s="81"/>
      <c r="C5" s="82"/>
      <c r="D5" s="83" t="s">
        <v>1</v>
      </c>
      <c r="E5" s="83" t="s">
        <v>8</v>
      </c>
      <c r="F5" s="83" t="s">
        <v>9</v>
      </c>
      <c r="G5" s="84" t="s">
        <v>10</v>
      </c>
      <c r="H5" s="85" t="s">
        <v>11</v>
      </c>
      <c r="I5" s="86" t="s">
        <v>37</v>
      </c>
      <c r="J5" s="87" t="s">
        <v>38</v>
      </c>
      <c r="K5" s="82"/>
      <c r="L5" s="83" t="s">
        <v>39</v>
      </c>
      <c r="M5" s="80" t="s">
        <v>40</v>
      </c>
      <c r="N5" s="154"/>
      <c r="P5" s="123"/>
      <c r="Q5" s="123"/>
    </row>
    <row r="6" spans="2:17" ht="19.5" customHeight="1">
      <c r="B6" s="88" t="s">
        <v>87</v>
      </c>
      <c r="C6" s="89">
        <v>298047</v>
      </c>
      <c r="D6" s="89">
        <v>79193</v>
      </c>
      <c r="E6" s="89">
        <v>159430</v>
      </c>
      <c r="F6" s="89">
        <v>23838</v>
      </c>
      <c r="G6" s="90">
        <v>29060</v>
      </c>
      <c r="H6" s="90">
        <v>6526</v>
      </c>
      <c r="I6" s="90">
        <v>2243</v>
      </c>
      <c r="J6" s="90">
        <v>326</v>
      </c>
      <c r="K6" s="89">
        <v>53800</v>
      </c>
      <c r="L6" s="89">
        <v>49500</v>
      </c>
      <c r="M6" s="89">
        <v>4290</v>
      </c>
      <c r="N6" s="91">
        <v>41.69144981412639</v>
      </c>
      <c r="P6" s="124"/>
      <c r="Q6" s="125"/>
    </row>
    <row r="7" spans="2:17" ht="19.5" customHeight="1">
      <c r="B7" s="88" t="s">
        <v>88</v>
      </c>
      <c r="C7" s="89">
        <v>289726</v>
      </c>
      <c r="D7" s="89">
        <v>74174</v>
      </c>
      <c r="E7" s="89">
        <v>158860</v>
      </c>
      <c r="F7" s="89">
        <v>23338</v>
      </c>
      <c r="G7" s="89">
        <v>27947</v>
      </c>
      <c r="H7" s="89">
        <v>5407</v>
      </c>
      <c r="I7" s="90">
        <v>2154</v>
      </c>
      <c r="J7" s="90">
        <v>315</v>
      </c>
      <c r="K7" s="89">
        <v>53500</v>
      </c>
      <c r="L7" s="89">
        <v>49300</v>
      </c>
      <c r="M7" s="89">
        <v>4220</v>
      </c>
      <c r="N7" s="92">
        <v>40.26168224299065</v>
      </c>
      <c r="P7" s="124"/>
      <c r="Q7" s="125"/>
    </row>
    <row r="8" spans="2:17" ht="19.5" customHeight="1">
      <c r="B8" s="93" t="s">
        <v>89</v>
      </c>
      <c r="C8" s="94">
        <v>281132</v>
      </c>
      <c r="D8" s="94">
        <v>73494</v>
      </c>
      <c r="E8" s="94">
        <v>155491</v>
      </c>
      <c r="F8" s="94">
        <v>18702</v>
      </c>
      <c r="G8" s="94">
        <v>27342</v>
      </c>
      <c r="H8" s="94">
        <v>6103</v>
      </c>
      <c r="I8" s="95">
        <v>2105.938</v>
      </c>
      <c r="J8" s="95">
        <v>304.234</v>
      </c>
      <c r="K8" s="94">
        <v>53400</v>
      </c>
      <c r="L8" s="94">
        <v>49200</v>
      </c>
      <c r="M8" s="94">
        <v>4180</v>
      </c>
      <c r="N8" s="96">
        <v>39.43704119850187</v>
      </c>
      <c r="P8" s="124"/>
      <c r="Q8" s="125"/>
    </row>
    <row r="9" spans="2:17" ht="19.5" customHeight="1">
      <c r="B9" s="88" t="s">
        <v>90</v>
      </c>
      <c r="C9" s="89">
        <v>263855.0690000001</v>
      </c>
      <c r="D9" s="89">
        <v>66224.32250000001</v>
      </c>
      <c r="E9" s="89">
        <v>158164.64700000003</v>
      </c>
      <c r="F9" s="89">
        <v>11363.837</v>
      </c>
      <c r="G9" s="89">
        <v>23206.608750000003</v>
      </c>
      <c r="H9" s="89">
        <v>4895.6537499999995</v>
      </c>
      <c r="I9" s="90">
        <v>1939.208</v>
      </c>
      <c r="J9" s="90">
        <v>277.541</v>
      </c>
      <c r="K9" s="89">
        <v>53300</v>
      </c>
      <c r="L9" s="89">
        <v>49100</v>
      </c>
      <c r="M9" s="89">
        <v>4180</v>
      </c>
      <c r="N9" s="92">
        <v>36.382889305816136</v>
      </c>
      <c r="P9" s="124"/>
      <c r="Q9" s="125"/>
    </row>
    <row r="10" spans="2:17" ht="19.5" customHeight="1">
      <c r="B10" s="88" t="s">
        <v>91</v>
      </c>
      <c r="C10" s="89">
        <v>261856.51223000005</v>
      </c>
      <c r="D10" s="89">
        <v>60375.890999999996</v>
      </c>
      <c r="E10" s="89">
        <v>164473.92750000005</v>
      </c>
      <c r="F10" s="89">
        <v>13132.736500000003</v>
      </c>
      <c r="G10" s="89">
        <v>19468.08238</v>
      </c>
      <c r="H10" s="89">
        <v>4405.87485</v>
      </c>
      <c r="I10" s="90">
        <v>1839</v>
      </c>
      <c r="J10" s="90">
        <v>261</v>
      </c>
      <c r="K10" s="89">
        <v>53300</v>
      </c>
      <c r="L10" s="89">
        <v>49100</v>
      </c>
      <c r="M10" s="89">
        <v>4180</v>
      </c>
      <c r="N10" s="92">
        <v>34.50281425891182</v>
      </c>
      <c r="P10" s="124"/>
      <c r="Q10" s="125"/>
    </row>
    <row r="11" spans="2:17" ht="19.5" customHeight="1">
      <c r="B11" s="93" t="s">
        <v>41</v>
      </c>
      <c r="C11" s="94">
        <v>258451.93166000003</v>
      </c>
      <c r="D11" s="94">
        <v>54957.794499999996</v>
      </c>
      <c r="E11" s="89">
        <v>166771.347</v>
      </c>
      <c r="F11" s="89">
        <v>13283.335500000001</v>
      </c>
      <c r="G11" s="89">
        <v>18910.77921</v>
      </c>
      <c r="H11" s="89">
        <v>4528.675450000001</v>
      </c>
      <c r="I11" s="90">
        <v>1817</v>
      </c>
      <c r="J11" s="90">
        <v>257</v>
      </c>
      <c r="K11" s="89">
        <v>53000</v>
      </c>
      <c r="L11" s="89">
        <v>48900</v>
      </c>
      <c r="M11" s="89">
        <v>4150</v>
      </c>
      <c r="N11" s="92">
        <v>34.28301886792453</v>
      </c>
      <c r="P11" s="124"/>
      <c r="Q11" s="125"/>
    </row>
    <row r="12" spans="2:17" ht="19.5" customHeight="1" thickBot="1">
      <c r="B12" s="97" t="s">
        <v>92</v>
      </c>
      <c r="C12" s="98">
        <v>259123.102785</v>
      </c>
      <c r="D12" s="98">
        <v>56223.7605</v>
      </c>
      <c r="E12" s="98">
        <v>167576.0625</v>
      </c>
      <c r="F12" s="98">
        <v>12382.113999999998</v>
      </c>
      <c r="G12" s="98">
        <v>18328.473175000003</v>
      </c>
      <c r="H12" s="98">
        <v>4612.692610000001</v>
      </c>
      <c r="I12" s="99">
        <v>1816</v>
      </c>
      <c r="J12" s="99">
        <v>255</v>
      </c>
      <c r="K12" s="98">
        <v>52800</v>
      </c>
      <c r="L12" s="98">
        <v>48700</v>
      </c>
      <c r="M12" s="98">
        <v>4130</v>
      </c>
      <c r="N12" s="100">
        <v>34.39393939393939</v>
      </c>
      <c r="P12" s="124"/>
      <c r="Q12" s="125"/>
    </row>
    <row r="13" spans="2:17" ht="19.5" customHeight="1" thickBot="1" thickTop="1">
      <c r="B13" s="101" t="s">
        <v>93</v>
      </c>
      <c r="C13" s="102">
        <v>243325.99002000003</v>
      </c>
      <c r="D13" s="102">
        <v>55536.575</v>
      </c>
      <c r="E13" s="102">
        <v>156345.15850000002</v>
      </c>
      <c r="F13" s="102">
        <v>10044.252499999999</v>
      </c>
      <c r="G13" s="102">
        <v>18029.823970000005</v>
      </c>
      <c r="H13" s="102">
        <v>3370.1800500000004</v>
      </c>
      <c r="I13" s="102">
        <v>1719</v>
      </c>
      <c r="J13" s="102">
        <v>242</v>
      </c>
      <c r="K13" s="103">
        <v>52600</v>
      </c>
      <c r="L13" s="103">
        <v>48500</v>
      </c>
      <c r="M13" s="103">
        <v>4100</v>
      </c>
      <c r="N13" s="104">
        <v>32.680608365019005</v>
      </c>
      <c r="P13" s="124"/>
      <c r="Q13" s="125"/>
    </row>
    <row r="14" spans="2:16" ht="19.5" customHeight="1" hidden="1">
      <c r="B14" s="105" t="s">
        <v>42</v>
      </c>
      <c r="C14" s="106" t="e">
        <f aca="true" t="shared" si="0" ref="C14">SUM(D14:H14)</f>
        <v>#VALUE!</v>
      </c>
      <c r="D14" s="106" t="e">
        <f>SUMIFS('[2]調査票１集計'!$AT$5:$AT$197,'[2]調査票１集計'!$C$5:$C$197,$B14,'[2]調査票１集計'!$K$5:$K$197,1)</f>
        <v>#VALUE!</v>
      </c>
      <c r="E14" s="106" t="e">
        <f>SUMIFS('[2]調査票１集計'!$AT$5:$AT$197,'[2]調査票１集計'!$C$5:$C$197,$B14,'[2]調査票１集計'!$K$5:$K$197,2)</f>
        <v>#VALUE!</v>
      </c>
      <c r="F14" s="106" t="e">
        <f>SUMIFS('[2]調査票１集計'!$AT$5:$AT$197,'[2]調査票１集計'!$C$5:$C$197,$B14,'[2]調査票１集計'!$K$5:$K$197,3)</f>
        <v>#VALUE!</v>
      </c>
      <c r="G14" s="106" t="e">
        <f>SUMIFS('[2]調査票１集計'!$AT$5:$AT$197,'[2]調査票１集計'!$C$5:$C$197,$B14,'[2]調査票１集計'!$K$5:$K$197,4)</f>
        <v>#VALUE!</v>
      </c>
      <c r="H14" s="106" t="e">
        <f>SUMIFS('[2]調査票１集計'!$AT$5:$AT$197,'[2]調査票１集計'!$C$5:$C$197,$B14,'[2]調査票１集計'!$K$5:$K$197,5)</f>
        <v>#VALUE!</v>
      </c>
      <c r="I14" s="106" t="e">
        <f>SUMIF('[2]調査票１集計'!$C$5:$C$197,'集計表3'!$B14,'[2]調査票１集計'!AU$5:AU$197)</f>
        <v>#VALUE!</v>
      </c>
      <c r="J14" s="106" t="e">
        <f>SUMIF('[2]調査票１集計'!$C$5:$C$197,'集計表3'!$B14,'[2]調査票１集計'!AV$5:AV$197)</f>
        <v>#VALUE!</v>
      </c>
      <c r="K14" s="106">
        <f>'[2]H26作物統計'!D9</f>
        <v>2330</v>
      </c>
      <c r="L14" s="106">
        <f>'[2]H26作物統計'!E9</f>
        <v>2240</v>
      </c>
      <c r="M14" s="106">
        <f>'[2]H26作物統計'!G9</f>
        <v>89</v>
      </c>
      <c r="N14" s="107" t="e">
        <f aca="true" t="shared" si="1" ref="N14:N32">I14/K14*1000</f>
        <v>#VALUE!</v>
      </c>
      <c r="P14" s="108"/>
    </row>
    <row r="15" spans="2:16" ht="19.5" customHeight="1" hidden="1">
      <c r="B15" s="109" t="s">
        <v>43</v>
      </c>
      <c r="C15" s="90" t="e">
        <f aca="true" t="shared" si="2" ref="C15:C32">SUM(D15:H15)</f>
        <v>#VALUE!</v>
      </c>
      <c r="D15" s="90" t="e">
        <f>SUMIFS('[2]調査票１集計'!$AT$5:$AT$197,'[2]調査票１集計'!$C$5:$C$197,$B15,'[2]調査票１集計'!$K$5:$K$197,1)</f>
        <v>#VALUE!</v>
      </c>
      <c r="E15" s="90" t="e">
        <f>SUMIFS('[2]調査票１集計'!$AT$5:$AT$197,'[2]調査票１集計'!$C$5:$C$197,$B15,'[2]調査票１集計'!$K$5:$K$197,2)</f>
        <v>#VALUE!</v>
      </c>
      <c r="F15" s="90" t="e">
        <f>SUMIFS('[2]調査票１集計'!$AT$5:$AT$197,'[2]調査票１集計'!$C$5:$C$197,$B15,'[2]調査票１集計'!$K$5:$K$197,3)</f>
        <v>#VALUE!</v>
      </c>
      <c r="G15" s="90" t="e">
        <f>SUMIFS('[2]調査票１集計'!$AT$5:$AT$197,'[2]調査票１集計'!$C$5:$C$197,$B15,'[2]調査票１集計'!$K$5:$K$197,4)</f>
        <v>#VALUE!</v>
      </c>
      <c r="H15" s="90" t="e">
        <f>SUMIFS('[2]調査票１集計'!$AT$5:$AT$197,'[2]調査票１集計'!$C$5:$C$197,$B15,'[2]調査票１集計'!$K$5:$K$197,5)</f>
        <v>#VALUE!</v>
      </c>
      <c r="I15" s="90" t="e">
        <f>SUMIF('[2]調査票１集計'!$C$5:$C$197,'集計表3'!$B15,'[2]調査票１集計'!AU$5:AU$197)</f>
        <v>#VALUE!</v>
      </c>
      <c r="J15" s="90" t="e">
        <f>SUMIF('[2]調査票１集計'!$C$5:$C$197,'集計表3'!$B15,'[2]調査票１集計'!AV$5:AV$197)</f>
        <v>#VALUE!</v>
      </c>
      <c r="K15" s="90">
        <f>'[2]H26作物統計'!D10</f>
        <v>1320</v>
      </c>
      <c r="L15" s="90">
        <f>'[2]H26作物統計'!E10</f>
        <v>1230</v>
      </c>
      <c r="M15" s="90">
        <f>'[2]H26作物統計'!G10</f>
        <v>89</v>
      </c>
      <c r="N15" s="110" t="e">
        <f t="shared" si="1"/>
        <v>#VALUE!</v>
      </c>
      <c r="P15" s="108"/>
    </row>
    <row r="16" spans="2:16" ht="19.5" customHeight="1" hidden="1">
      <c r="B16" s="111" t="s">
        <v>44</v>
      </c>
      <c r="C16" s="112" t="e">
        <f t="shared" si="2"/>
        <v>#VALUE!</v>
      </c>
      <c r="D16" s="112" t="e">
        <f>SUMIFS('[2]調査票１集計'!$AT$5:$AT$197,'[2]調査票１集計'!$C$5:$C$197,$B16,'[2]調査票１集計'!$K$5:$K$197,1)</f>
        <v>#VALUE!</v>
      </c>
      <c r="E16" s="112" t="e">
        <f>SUMIFS('[2]調査票１集計'!$AT$5:$AT$197,'[2]調査票１集計'!$C$5:$C$197,$B16,'[2]調査票１集計'!$K$5:$K$197,2)</f>
        <v>#VALUE!</v>
      </c>
      <c r="F16" s="112" t="e">
        <f>SUMIFS('[2]調査票１集計'!$AT$5:$AT$197,'[2]調査票１集計'!$C$5:$C$197,$B16,'[2]調査票１集計'!$K$5:$K$197,3)</f>
        <v>#VALUE!</v>
      </c>
      <c r="G16" s="112" t="e">
        <f>SUMIFS('[2]調査票１集計'!$AT$5:$AT$197,'[2]調査票１集計'!$C$5:$C$197,$B16,'[2]調査票１集計'!$K$5:$K$197,4)</f>
        <v>#VALUE!</v>
      </c>
      <c r="H16" s="112" t="e">
        <f>SUMIFS('[2]調査票１集計'!$AT$5:$AT$197,'[2]調査票１集計'!$C$5:$C$197,$B16,'[2]調査票１集計'!$K$5:$K$197,5)</f>
        <v>#VALUE!</v>
      </c>
      <c r="I16" s="112" t="e">
        <f>SUMIF('[2]調査票１集計'!$C$5:$C$197,'集計表3'!$B16,'[2]調査票１集計'!AU$5:AU$197)</f>
        <v>#VALUE!</v>
      </c>
      <c r="J16" s="112" t="e">
        <f>SUMIF('[2]調査票１集計'!$C$5:$C$197,'集計表3'!$B16,'[2]調査票１集計'!AV$5:AV$197)</f>
        <v>#VALUE!</v>
      </c>
      <c r="K16" s="112">
        <f>'[2]H26作物統計'!D11</f>
        <v>2010</v>
      </c>
      <c r="L16" s="112">
        <f>'[2]H26作物統計'!E11</f>
        <v>1780</v>
      </c>
      <c r="M16" s="112">
        <f>'[2]H26作物統計'!G11</f>
        <v>229</v>
      </c>
      <c r="N16" s="113" t="e">
        <f t="shared" si="1"/>
        <v>#VALUE!</v>
      </c>
      <c r="P16" s="108"/>
    </row>
    <row r="17" spans="2:16" ht="19.5" customHeight="1" hidden="1">
      <c r="B17" s="109" t="s">
        <v>45</v>
      </c>
      <c r="C17" s="90" t="e">
        <f t="shared" si="2"/>
        <v>#VALUE!</v>
      </c>
      <c r="D17" s="90" t="e">
        <f>SUMIFS('[2]調査票１集計'!$AT$5:$AT$197,'[2]調査票１集計'!$C$5:$C$197,$B17,'[2]調査票１集計'!$K$5:$K$197,1)</f>
        <v>#VALUE!</v>
      </c>
      <c r="E17" s="90" t="e">
        <f>SUMIFS('[2]調査票１集計'!$AT$5:$AT$197,'[2]調査票１集計'!$C$5:$C$197,$B17,'[2]調査票１集計'!$K$5:$K$197,2)</f>
        <v>#VALUE!</v>
      </c>
      <c r="F17" s="90" t="e">
        <f>SUMIFS('[2]調査票１集計'!$AT$5:$AT$197,'[2]調査票１集計'!$C$5:$C$197,$B17,'[2]調査票１集計'!$K$5:$K$197,3)</f>
        <v>#VALUE!</v>
      </c>
      <c r="G17" s="90" t="e">
        <f>SUMIFS('[2]調査票１集計'!$AT$5:$AT$197,'[2]調査票１集計'!$C$5:$C$197,$B17,'[2]調査票１集計'!$K$5:$K$197,4)</f>
        <v>#VALUE!</v>
      </c>
      <c r="H17" s="90" t="e">
        <f>SUMIFS('[2]調査票１集計'!$AT$5:$AT$197,'[2]調査票１集計'!$C$5:$C$197,$B17,'[2]調査票１集計'!$K$5:$K$197,5)</f>
        <v>#VALUE!</v>
      </c>
      <c r="I17" s="90" t="e">
        <f>SUMIF('[2]調査票１集計'!$C$5:$C$197,'集計表3'!$B17,'[2]調査票１集計'!AU$5:AU$197)</f>
        <v>#VALUE!</v>
      </c>
      <c r="J17" s="90" t="e">
        <f>SUMIF('[2]調査票１集計'!$C$5:$C$197,'集計表3'!$B17,'[2]調査票１集計'!AV$5:AV$197)</f>
        <v>#VALUE!</v>
      </c>
      <c r="K17" s="90">
        <f>'[2]H26作物統計'!D12</f>
        <v>735</v>
      </c>
      <c r="L17" s="90">
        <f>'[2]H26作物統計'!E12</f>
        <v>696</v>
      </c>
      <c r="M17" s="90">
        <f>'[2]H26作物統計'!G12</f>
        <v>39</v>
      </c>
      <c r="N17" s="110" t="e">
        <f t="shared" si="1"/>
        <v>#VALUE!</v>
      </c>
      <c r="P17" s="108"/>
    </row>
    <row r="18" spans="2:16" ht="19.5" customHeight="1" hidden="1">
      <c r="B18" s="111" t="s">
        <v>46</v>
      </c>
      <c r="C18" s="112" t="e">
        <f t="shared" si="2"/>
        <v>#VALUE!</v>
      </c>
      <c r="D18" s="112" t="e">
        <f>SUMIFS('[2]調査票１集計'!$AT$5:$AT$197,'[2]調査票１集計'!$C$5:$C$197,$B18,'[2]調査票１集計'!$K$5:$K$197,1)</f>
        <v>#VALUE!</v>
      </c>
      <c r="E18" s="112" t="e">
        <f>SUMIFS('[2]調査票１集計'!$AT$5:$AT$197,'[2]調査票１集計'!$C$5:$C$197,$B18,'[2]調査票１集計'!$K$5:$K$197,2)</f>
        <v>#VALUE!</v>
      </c>
      <c r="F18" s="112" t="e">
        <f>SUMIFS('[2]調査票１集計'!$AT$5:$AT$197,'[2]調査票１集計'!$C$5:$C$197,$B18,'[2]調査票１集計'!$K$5:$K$197,3)</f>
        <v>#VALUE!</v>
      </c>
      <c r="G18" s="112" t="e">
        <f>SUMIFS('[2]調査票１集計'!$AT$5:$AT$197,'[2]調査票１集計'!$C$5:$C$197,$B18,'[2]調査票１集計'!$K$5:$K$197,4)</f>
        <v>#VALUE!</v>
      </c>
      <c r="H18" s="112" t="e">
        <f>SUMIFS('[2]調査票１集計'!$AT$5:$AT$197,'[2]調査票１集計'!$C$5:$C$197,$B18,'[2]調査票１集計'!$K$5:$K$197,5)</f>
        <v>#VALUE!</v>
      </c>
      <c r="I18" s="112" t="e">
        <f>SUMIF('[2]調査票１集計'!$C$5:$C$197,'集計表3'!$B18,'[2]調査票１集計'!AU$5:AU$197)</f>
        <v>#VALUE!</v>
      </c>
      <c r="J18" s="112" t="e">
        <f>SUMIF('[2]調査票１集計'!$C$5:$C$197,'集計表3'!$B18,'[2]調査票１集計'!AV$5:AV$197)</f>
        <v>#VALUE!</v>
      </c>
      <c r="K18" s="112">
        <f>'[2]H26作物統計'!D13</f>
        <v>2420</v>
      </c>
      <c r="L18" s="112">
        <f>'[2]H26作物統計'!E13</f>
        <v>2210</v>
      </c>
      <c r="M18" s="112">
        <f>'[2]H26作物統計'!G13</f>
        <v>210</v>
      </c>
      <c r="N18" s="113" t="e">
        <f t="shared" si="1"/>
        <v>#VALUE!</v>
      </c>
      <c r="P18" s="108"/>
    </row>
    <row r="19" spans="2:16" ht="19.5" customHeight="1" hidden="1">
      <c r="B19" s="109" t="s">
        <v>47</v>
      </c>
      <c r="C19" s="90" t="e">
        <f t="shared" si="2"/>
        <v>#VALUE!</v>
      </c>
      <c r="D19" s="90" t="e">
        <f>SUMIFS('[2]調査票１集計'!$AT$5:$AT$197,'[2]調査票１集計'!$C$5:$C$197,$B19,'[2]調査票１集計'!$K$5:$K$197,1)</f>
        <v>#VALUE!</v>
      </c>
      <c r="E19" s="90" t="e">
        <f>SUMIFS('[2]調査票１集計'!$AT$5:$AT$197,'[2]調査票１集計'!$C$5:$C$197,$B19,'[2]調査票１集計'!$K$5:$K$197,2)</f>
        <v>#VALUE!</v>
      </c>
      <c r="F19" s="90" t="e">
        <f>SUMIFS('[2]調査票１集計'!$AT$5:$AT$197,'[2]調査票１集計'!$C$5:$C$197,$B19,'[2]調査票１集計'!$K$5:$K$197,3)</f>
        <v>#VALUE!</v>
      </c>
      <c r="G19" s="90" t="e">
        <f>SUMIFS('[2]調査票１集計'!$AT$5:$AT$197,'[2]調査票１集計'!$C$5:$C$197,$B19,'[2]調査票１集計'!$K$5:$K$197,4)</f>
        <v>#VALUE!</v>
      </c>
      <c r="H19" s="90" t="e">
        <f>SUMIFS('[2]調査票１集計'!$AT$5:$AT$197,'[2]調査票１集計'!$C$5:$C$197,$B19,'[2]調査票１集計'!$K$5:$K$197,5)</f>
        <v>#VALUE!</v>
      </c>
      <c r="I19" s="90" t="e">
        <f>SUMIF('[2]調査票１集計'!$C$5:$C$197,'集計表3'!$B19,'[2]調査票１集計'!AU$5:AU$197)</f>
        <v>#VALUE!</v>
      </c>
      <c r="J19" s="90" t="e">
        <f>SUMIF('[2]調査票１集計'!$C$5:$C$197,'集計表3'!$B19,'[2]調査票１集計'!AV$5:AV$197)</f>
        <v>#VALUE!</v>
      </c>
      <c r="K19" s="90">
        <f>'[2]H26作物統計'!D14</f>
        <v>5290</v>
      </c>
      <c r="L19" s="90">
        <f>'[2]H26作物統計'!E14</f>
        <v>4350</v>
      </c>
      <c r="M19" s="90">
        <f>'[2]H26作物統計'!G14</f>
        <v>946</v>
      </c>
      <c r="N19" s="110" t="e">
        <f t="shared" si="1"/>
        <v>#VALUE!</v>
      </c>
      <c r="P19" s="108"/>
    </row>
    <row r="20" spans="2:16" ht="19.5" customHeight="1" hidden="1">
      <c r="B20" s="111" t="s">
        <v>48</v>
      </c>
      <c r="C20" s="112" t="e">
        <f t="shared" si="2"/>
        <v>#VALUE!</v>
      </c>
      <c r="D20" s="112" t="e">
        <f>SUMIFS('[2]調査票１集計'!$AT$5:$AT$197,'[2]調査票１集計'!$C$5:$C$197,$B20,'[2]調査票１集計'!$K$5:$K$197,1)</f>
        <v>#VALUE!</v>
      </c>
      <c r="E20" s="112" t="e">
        <f>SUMIFS('[2]調査票１集計'!$AT$5:$AT$197,'[2]調査票１集計'!$C$5:$C$197,$B20,'[2]調査票１集計'!$K$5:$K$197,2)</f>
        <v>#VALUE!</v>
      </c>
      <c r="F20" s="112" t="e">
        <f>SUMIFS('[2]調査票１集計'!$AT$5:$AT$197,'[2]調査票１集計'!$C$5:$C$197,$B20,'[2]調査票１集計'!$K$5:$K$197,3)</f>
        <v>#VALUE!</v>
      </c>
      <c r="G20" s="112" t="e">
        <f>SUMIFS('[2]調査票１集計'!$AT$5:$AT$197,'[2]調査票１集計'!$C$5:$C$197,$B20,'[2]調査票１集計'!$K$5:$K$197,4)</f>
        <v>#VALUE!</v>
      </c>
      <c r="H20" s="112" t="e">
        <f>SUMIFS('[2]調査票１集計'!$AT$5:$AT$197,'[2]調査票１集計'!$C$5:$C$197,$B20,'[2]調査票１集計'!$K$5:$K$197,5)</f>
        <v>#VALUE!</v>
      </c>
      <c r="I20" s="112" t="e">
        <f>SUMIF('[2]調査票１集計'!$C$5:$C$197,'集計表3'!$B20,'[2]調査票１集計'!AU$5:AU$197)</f>
        <v>#VALUE!</v>
      </c>
      <c r="J20" s="112" t="e">
        <f>SUMIF('[2]調査票１集計'!$C$5:$C$197,'集計表3'!$B20,'[2]調査票１集計'!AV$5:AV$197)</f>
        <v>#VALUE!</v>
      </c>
      <c r="K20" s="112">
        <f>'[2]H26作物統計'!D15</f>
        <v>704</v>
      </c>
      <c r="L20" s="112">
        <f>'[2]H26作物統計'!E15</f>
        <v>650</v>
      </c>
      <c r="M20" s="112">
        <f>'[2]H26作物統計'!G15</f>
        <v>54</v>
      </c>
      <c r="N20" s="113" t="e">
        <f t="shared" si="1"/>
        <v>#VALUE!</v>
      </c>
      <c r="P20" s="108"/>
    </row>
    <row r="21" spans="2:16" ht="19.5" customHeight="1" hidden="1">
      <c r="B21" s="109" t="s">
        <v>49</v>
      </c>
      <c r="C21" s="90" t="e">
        <f t="shared" si="2"/>
        <v>#VALUE!</v>
      </c>
      <c r="D21" s="90" t="e">
        <f>SUMIFS('[2]調査票１集計'!$AT$5:$AT$197,'[2]調査票１集計'!$C$5:$C$197,$B21,'[2]調査票１集計'!$K$5:$K$197,1)</f>
        <v>#VALUE!</v>
      </c>
      <c r="E21" s="90" t="e">
        <f>SUMIFS('[2]調査票１集計'!$AT$5:$AT$197,'[2]調査票１集計'!$C$5:$C$197,$B21,'[2]調査票１集計'!$K$5:$K$197,2)</f>
        <v>#VALUE!</v>
      </c>
      <c r="F21" s="90" t="e">
        <f>SUMIFS('[2]調査票１集計'!$AT$5:$AT$197,'[2]調査票１集計'!$C$5:$C$197,$B21,'[2]調査票１集計'!$K$5:$K$197,3)</f>
        <v>#VALUE!</v>
      </c>
      <c r="G21" s="90" t="e">
        <f>SUMIFS('[2]調査票１集計'!$AT$5:$AT$197,'[2]調査票１集計'!$C$5:$C$197,$B21,'[2]調査票１集計'!$K$5:$K$197,4)</f>
        <v>#VALUE!</v>
      </c>
      <c r="H21" s="90" t="e">
        <f>SUMIFS('[2]調査票１集計'!$AT$5:$AT$197,'[2]調査票１集計'!$C$5:$C$197,$B21,'[2]調査票１集計'!$K$5:$K$197,5)</f>
        <v>#VALUE!</v>
      </c>
      <c r="I21" s="90" t="e">
        <f>SUMIF('[2]調査票１集計'!$C$5:$C$197,'集計表3'!$B21,'[2]調査票１集計'!AU$5:AU$197)</f>
        <v>#VALUE!</v>
      </c>
      <c r="J21" s="90" t="e">
        <f>SUMIF('[2]調査票１集計'!$C$5:$C$197,'集計表3'!$B21,'[2]調査票１集計'!AV$5:AV$197)</f>
        <v>#VALUE!</v>
      </c>
      <c r="K21" s="90">
        <f>'[2]H26作物統計'!D16</f>
        <v>4400</v>
      </c>
      <c r="L21" s="90">
        <f>'[2]H26作物統計'!E16</f>
        <v>4220</v>
      </c>
      <c r="M21" s="90">
        <f>'[2]H26作物統計'!G16</f>
        <v>185</v>
      </c>
      <c r="N21" s="110" t="e">
        <f t="shared" si="1"/>
        <v>#VALUE!</v>
      </c>
      <c r="P21" s="108"/>
    </row>
    <row r="22" spans="2:16" ht="19.5" customHeight="1" hidden="1">
      <c r="B22" s="111" t="s">
        <v>50</v>
      </c>
      <c r="C22" s="112" t="e">
        <f t="shared" si="2"/>
        <v>#VALUE!</v>
      </c>
      <c r="D22" s="112" t="e">
        <f>SUMIFS('[2]調査票１集計'!$AT$5:$AT$197,'[2]調査票１集計'!$C$5:$C$197,$B22,'[2]調査票１集計'!$K$5:$K$197,1)</f>
        <v>#VALUE!</v>
      </c>
      <c r="E22" s="112" t="e">
        <f>SUMIFS('[2]調査票１集計'!$AT$5:$AT$197,'[2]調査票１集計'!$C$5:$C$197,$B22,'[2]調査票１集計'!$K$5:$K$197,2)</f>
        <v>#VALUE!</v>
      </c>
      <c r="F22" s="112" t="e">
        <f>SUMIFS('[2]調査票１集計'!$AT$5:$AT$197,'[2]調査票１集計'!$C$5:$C$197,$B22,'[2]調査票１集計'!$K$5:$K$197,3)</f>
        <v>#VALUE!</v>
      </c>
      <c r="G22" s="112" t="e">
        <f>SUMIFS('[2]調査票１集計'!$AT$5:$AT$197,'[2]調査票１集計'!$C$5:$C$197,$B22,'[2]調査票１集計'!$K$5:$K$197,4)</f>
        <v>#VALUE!</v>
      </c>
      <c r="H22" s="112" t="e">
        <f>SUMIFS('[2]調査票１集計'!$AT$5:$AT$197,'[2]調査票１集計'!$C$5:$C$197,$B22,'[2]調査票１集計'!$K$5:$K$197,5)</f>
        <v>#VALUE!</v>
      </c>
      <c r="I22" s="112" t="e">
        <f>SUMIF('[2]調査票１集計'!$C$5:$C$197,'集計表3'!$B22,'[2]調査票１集計'!AU$5:AU$197)</f>
        <v>#VALUE!</v>
      </c>
      <c r="J22" s="112" t="e">
        <f>SUMIF('[2]調査票１集計'!$C$5:$C$197,'集計表3'!$B22,'[2]調査票１集計'!AV$5:AV$197)</f>
        <v>#VALUE!</v>
      </c>
      <c r="K22" s="112">
        <f>'[2]H26作物統計'!D17</f>
        <v>8530</v>
      </c>
      <c r="L22" s="112">
        <f>'[2]H26作物統計'!E17</f>
        <v>8220</v>
      </c>
      <c r="M22" s="112">
        <f>'[2]H26作物統計'!G17</f>
        <v>315</v>
      </c>
      <c r="N22" s="113" t="e">
        <f t="shared" si="1"/>
        <v>#VALUE!</v>
      </c>
      <c r="P22" s="108"/>
    </row>
    <row r="23" spans="2:16" ht="19.5" customHeight="1" hidden="1">
      <c r="B23" s="109" t="s">
        <v>51</v>
      </c>
      <c r="C23" s="90" t="e">
        <f t="shared" si="2"/>
        <v>#VALUE!</v>
      </c>
      <c r="D23" s="90" t="e">
        <f>SUMIFS('[2]調査票１集計'!$AT$5:$AT$197,'[2]調査票１集計'!$C$5:$C$197,$B23,'[2]調査票１集計'!$K$5:$K$197,1)</f>
        <v>#VALUE!</v>
      </c>
      <c r="E23" s="90" t="e">
        <f>SUMIFS('[2]調査票１集計'!$AT$5:$AT$197,'[2]調査票１集計'!$C$5:$C$197,$B23,'[2]調査票１集計'!$K$5:$K$197,2)</f>
        <v>#VALUE!</v>
      </c>
      <c r="F23" s="90" t="e">
        <f>SUMIFS('[2]調査票１集計'!$AT$5:$AT$197,'[2]調査票１集計'!$C$5:$C$197,$B23,'[2]調査票１集計'!$K$5:$K$197,3)</f>
        <v>#VALUE!</v>
      </c>
      <c r="G23" s="90" t="e">
        <f>SUMIFS('[2]調査票１集計'!$AT$5:$AT$197,'[2]調査票１集計'!$C$5:$C$197,$B23,'[2]調査票１集計'!$K$5:$K$197,4)</f>
        <v>#VALUE!</v>
      </c>
      <c r="H23" s="90" t="e">
        <f>SUMIFS('[2]調査票１集計'!$AT$5:$AT$197,'[2]調査票１集計'!$C$5:$C$197,$B23,'[2]調査票１集計'!$K$5:$K$197,5)</f>
        <v>#VALUE!</v>
      </c>
      <c r="I23" s="90" t="e">
        <f>SUMIF('[2]調査票１集計'!$C$5:$C$197,'集計表3'!$B23,'[2]調査票１集計'!AU$5:AU$197)</f>
        <v>#VALUE!</v>
      </c>
      <c r="J23" s="90" t="e">
        <f>SUMIF('[2]調査票１集計'!$C$5:$C$197,'集計表3'!$B23,'[2]調査票１集計'!AV$5:AV$197)</f>
        <v>#VALUE!</v>
      </c>
      <c r="K23" s="90">
        <f>'[2]H26作物統計'!D18</f>
        <v>2010</v>
      </c>
      <c r="L23" s="90">
        <f>'[2]H26作物統計'!E18</f>
        <v>1810</v>
      </c>
      <c r="M23" s="90">
        <f>'[2]H26作物統計'!G18</f>
        <v>199</v>
      </c>
      <c r="N23" s="110" t="e">
        <f t="shared" si="1"/>
        <v>#VALUE!</v>
      </c>
      <c r="P23" s="108"/>
    </row>
    <row r="24" spans="2:16" ht="19.5" customHeight="1" hidden="1">
      <c r="B24" s="111" t="s">
        <v>52</v>
      </c>
      <c r="C24" s="112" t="e">
        <f t="shared" si="2"/>
        <v>#VALUE!</v>
      </c>
      <c r="D24" s="112" t="e">
        <f>SUMIFS('[2]調査票１集計'!$AT$5:$AT$197,'[2]調査票１集計'!$C$5:$C$197,$B24,'[2]調査票１集計'!$K$5:$K$197,1)</f>
        <v>#VALUE!</v>
      </c>
      <c r="E24" s="112" t="e">
        <f>SUMIFS('[2]調査票１集計'!$AT$5:$AT$197,'[2]調査票１集計'!$C$5:$C$197,$B24,'[2]調査票１集計'!$K$5:$K$197,2)</f>
        <v>#VALUE!</v>
      </c>
      <c r="F24" s="112" t="e">
        <f>SUMIFS('[2]調査票１集計'!$AT$5:$AT$197,'[2]調査票１集計'!$C$5:$C$197,$B24,'[2]調査票１集計'!$K$5:$K$197,3)</f>
        <v>#VALUE!</v>
      </c>
      <c r="G24" s="112" t="e">
        <f>SUMIFS('[2]調査票１集計'!$AT$5:$AT$197,'[2]調査票１集計'!$C$5:$C$197,$B24,'[2]調査票１集計'!$K$5:$K$197,4)</f>
        <v>#VALUE!</v>
      </c>
      <c r="H24" s="112" t="e">
        <f>SUMIFS('[2]調査票１集計'!$AT$5:$AT$197,'[2]調査票１集計'!$C$5:$C$197,$B24,'[2]調査票１集計'!$K$5:$K$197,5)</f>
        <v>#VALUE!</v>
      </c>
      <c r="I24" s="112" t="e">
        <f>SUMIF('[2]調査票１集計'!$C$5:$C$197,'集計表3'!$B24,'[2]調査票１集計'!AU$5:AU$197)</f>
        <v>#VALUE!</v>
      </c>
      <c r="J24" s="112" t="e">
        <f>SUMIF('[2]調査票１集計'!$C$5:$C$197,'集計表3'!$B24,'[2]調査票１集計'!AV$5:AV$197)</f>
        <v>#VALUE!</v>
      </c>
      <c r="K24" s="112">
        <f>'[2]H26作物統計'!D19</f>
        <v>1310</v>
      </c>
      <c r="L24" s="112">
        <f>'[2]H26作物統計'!E19</f>
        <v>1240</v>
      </c>
      <c r="M24" s="112">
        <f>'[2]H26作物統計'!G19</f>
        <v>68</v>
      </c>
      <c r="N24" s="113" t="e">
        <f t="shared" si="1"/>
        <v>#VALUE!</v>
      </c>
      <c r="P24" s="108"/>
    </row>
    <row r="25" spans="2:16" ht="19.5" customHeight="1" hidden="1">
      <c r="B25" s="109" t="s">
        <v>53</v>
      </c>
      <c r="C25" s="90" t="e">
        <f t="shared" si="2"/>
        <v>#VALUE!</v>
      </c>
      <c r="D25" s="90" t="e">
        <f>SUMIFS('[2]調査票１集計'!$AT$5:$AT$197,'[2]調査票１集計'!$C$5:$C$197,$B25,'[2]調査票１集計'!$K$5:$K$197,1)</f>
        <v>#VALUE!</v>
      </c>
      <c r="E25" s="90" t="e">
        <f>SUMIFS('[2]調査票１集計'!$AT$5:$AT$197,'[2]調査票１集計'!$C$5:$C$197,$B25,'[2]調査票１集計'!$K$5:$K$197,2)</f>
        <v>#VALUE!</v>
      </c>
      <c r="F25" s="90" t="e">
        <f>SUMIFS('[2]調査票１集計'!$AT$5:$AT$197,'[2]調査票１集計'!$C$5:$C$197,$B25,'[2]調査票１集計'!$K$5:$K$197,3)</f>
        <v>#VALUE!</v>
      </c>
      <c r="G25" s="90" t="e">
        <f>SUMIFS('[2]調査票１集計'!$AT$5:$AT$197,'[2]調査票１集計'!$C$5:$C$197,$B25,'[2]調査票１集計'!$K$5:$K$197,4)</f>
        <v>#VALUE!</v>
      </c>
      <c r="H25" s="90" t="e">
        <f>SUMIFS('[2]調査票１集計'!$AT$5:$AT$197,'[2]調査票１集計'!$C$5:$C$197,$B25,'[2]調査票１集計'!$K$5:$K$197,5)</f>
        <v>#VALUE!</v>
      </c>
      <c r="I25" s="90" t="e">
        <f>SUMIF('[2]調査票１集計'!$C$5:$C$197,'集計表3'!$B25,'[2]調査票１集計'!AU$5:AU$197)</f>
        <v>#VALUE!</v>
      </c>
      <c r="J25" s="90" t="e">
        <f>SUMIF('[2]調査票１集計'!$C$5:$C$197,'集計表3'!$B25,'[2]調査票１集計'!AV$5:AV$197)</f>
        <v>#VALUE!</v>
      </c>
      <c r="K25" s="90">
        <f>'[2]H26作物統計'!D20</f>
        <v>2890</v>
      </c>
      <c r="L25" s="90">
        <f>'[2]H26作物統計'!E20</f>
        <v>2690</v>
      </c>
      <c r="M25" s="90">
        <f>'[2]H26作物統計'!G20</f>
        <v>201</v>
      </c>
      <c r="N25" s="110" t="e">
        <f t="shared" si="1"/>
        <v>#VALUE!</v>
      </c>
      <c r="P25" s="108"/>
    </row>
    <row r="26" spans="2:16" ht="19.5" customHeight="1" hidden="1">
      <c r="B26" s="111" t="s">
        <v>54</v>
      </c>
      <c r="C26" s="112" t="e">
        <f t="shared" si="2"/>
        <v>#VALUE!</v>
      </c>
      <c r="D26" s="112" t="e">
        <f>SUMIFS('[2]調査票１集計'!$AT$5:$AT$197,'[2]調査票１集計'!$C$5:$C$197,$B26,'[2]調査票１集計'!$K$5:$K$197,1)</f>
        <v>#VALUE!</v>
      </c>
      <c r="E26" s="112" t="e">
        <f>SUMIFS('[2]調査票１集計'!$AT$5:$AT$197,'[2]調査票１集計'!$C$5:$C$197,$B26,'[2]調査票１集計'!$K$5:$K$197,2)</f>
        <v>#VALUE!</v>
      </c>
      <c r="F26" s="112" t="e">
        <f>SUMIFS('[2]調査票１集計'!$AT$5:$AT$197,'[2]調査票１集計'!$C$5:$C$197,$B26,'[2]調査票１集計'!$K$5:$K$197,3)</f>
        <v>#VALUE!</v>
      </c>
      <c r="G26" s="112" t="e">
        <f>SUMIFS('[2]調査票１集計'!$AT$5:$AT$197,'[2]調査票１集計'!$C$5:$C$197,$B26,'[2]調査票１集計'!$K$5:$K$197,4)</f>
        <v>#VALUE!</v>
      </c>
      <c r="H26" s="112" t="e">
        <f>SUMIFS('[2]調査票１集計'!$AT$5:$AT$197,'[2]調査票１集計'!$C$5:$C$197,$B26,'[2]調査票１集計'!$K$5:$K$197,5)</f>
        <v>#VALUE!</v>
      </c>
      <c r="I26" s="112" t="e">
        <f>SUMIF('[2]調査票１集計'!$C$5:$C$197,'集計表3'!$B26,'[2]調査票１集計'!AU$5:AU$197)</f>
        <v>#VALUE!</v>
      </c>
      <c r="J26" s="112" t="e">
        <f>SUMIF('[2]調査票１集計'!$C$5:$C$197,'集計表3'!$B26,'[2]調査票１集計'!AV$5:AV$197)</f>
        <v>#VALUE!</v>
      </c>
      <c r="K26" s="112">
        <f>'[2]H26作物統計'!D21</f>
        <v>1510</v>
      </c>
      <c r="L26" s="112">
        <f>'[2]H26作物統計'!E21</f>
        <v>1440</v>
      </c>
      <c r="M26" s="112">
        <f>'[2]H26作物統計'!G21</f>
        <v>64</v>
      </c>
      <c r="N26" s="113" t="e">
        <f t="shared" si="1"/>
        <v>#VALUE!</v>
      </c>
      <c r="P26" s="108"/>
    </row>
    <row r="27" spans="2:16" ht="19.5" customHeight="1" hidden="1">
      <c r="B27" s="109" t="s">
        <v>55</v>
      </c>
      <c r="C27" s="90" t="e">
        <f t="shared" si="2"/>
        <v>#VALUE!</v>
      </c>
      <c r="D27" s="90" t="e">
        <f>SUMIFS('[2]調査票１集計'!$AT$5:$AT$197,'[2]調査票１集計'!$C$5:$C$197,$B27,'[2]調査票１集計'!$K$5:$K$197,1)</f>
        <v>#VALUE!</v>
      </c>
      <c r="E27" s="90" t="e">
        <f>SUMIFS('[2]調査票１集計'!$AT$5:$AT$197,'[2]調査票１集計'!$C$5:$C$197,$B27,'[2]調査票１集計'!$K$5:$K$197,2)</f>
        <v>#VALUE!</v>
      </c>
      <c r="F27" s="90" t="e">
        <f>SUMIFS('[2]調査票１集計'!$AT$5:$AT$197,'[2]調査票１集計'!$C$5:$C$197,$B27,'[2]調査票１集計'!$K$5:$K$197,3)</f>
        <v>#VALUE!</v>
      </c>
      <c r="G27" s="90" t="e">
        <f>SUMIFS('[2]調査票１集計'!$AT$5:$AT$197,'[2]調査票１集計'!$C$5:$C$197,$B27,'[2]調査票１集計'!$K$5:$K$197,4)</f>
        <v>#VALUE!</v>
      </c>
      <c r="H27" s="90" t="e">
        <f>SUMIFS('[2]調査票１集計'!$AT$5:$AT$197,'[2]調査票１集計'!$C$5:$C$197,$B27,'[2]調査票１集計'!$K$5:$K$197,5)</f>
        <v>#VALUE!</v>
      </c>
      <c r="I27" s="90" t="e">
        <f>SUMIF('[2]調査票１集計'!$C$5:$C$197,'集計表3'!$B27,'[2]調査票１集計'!AU$5:AU$197)</f>
        <v>#VALUE!</v>
      </c>
      <c r="J27" s="90" t="e">
        <f>SUMIF('[2]調査票１集計'!$C$5:$C$197,'集計表3'!$B27,'[2]調査票１集計'!AV$5:AV$197)</f>
        <v>#VALUE!</v>
      </c>
      <c r="K27" s="90">
        <f>'[2]H26作物統計'!D22</f>
        <v>387</v>
      </c>
      <c r="L27" s="90">
        <f>'[2]H26作物統計'!E22</f>
        <v>372</v>
      </c>
      <c r="M27" s="90">
        <f>'[2]H26作物統計'!G22</f>
        <v>15</v>
      </c>
      <c r="N27" s="110" t="e">
        <f t="shared" si="1"/>
        <v>#VALUE!</v>
      </c>
      <c r="P27" s="108"/>
    </row>
    <row r="28" spans="2:16" ht="19.5" customHeight="1" hidden="1">
      <c r="B28" s="111" t="s">
        <v>56</v>
      </c>
      <c r="C28" s="112" t="e">
        <f t="shared" si="2"/>
        <v>#VALUE!</v>
      </c>
      <c r="D28" s="112" t="e">
        <f>SUMIFS('[2]調査票１集計'!$AT$5:$AT$197,'[2]調査票１集計'!$C$5:$C$197,$B28,'[2]調査票１集計'!$K$5:$K$197,1)</f>
        <v>#VALUE!</v>
      </c>
      <c r="E28" s="112" t="e">
        <f>SUMIFS('[2]調査票１集計'!$AT$5:$AT$197,'[2]調査票１集計'!$C$5:$C$197,$B28,'[2]調査票１集計'!$K$5:$K$197,2)</f>
        <v>#VALUE!</v>
      </c>
      <c r="F28" s="112" t="e">
        <f>SUMIFS('[2]調査票１集計'!$AT$5:$AT$197,'[2]調査票１集計'!$C$5:$C$197,$B28,'[2]調査票１集計'!$K$5:$K$197,3)</f>
        <v>#VALUE!</v>
      </c>
      <c r="G28" s="112" t="e">
        <f>SUMIFS('[2]調査票１集計'!$AT$5:$AT$197,'[2]調査票１集計'!$C$5:$C$197,$B28,'[2]調査票１集計'!$K$5:$K$197,4)</f>
        <v>#VALUE!</v>
      </c>
      <c r="H28" s="112" t="e">
        <f>SUMIFS('[2]調査票１集計'!$AT$5:$AT$197,'[2]調査票１集計'!$C$5:$C$197,$B28,'[2]調査票１集計'!$K$5:$K$197,5)</f>
        <v>#VALUE!</v>
      </c>
      <c r="I28" s="112" t="e">
        <f>SUMIF('[2]調査票１集計'!$C$5:$C$197,'集計表3'!$B28,'[2]調査票１集計'!AU$5:AU$197)</f>
        <v>#VALUE!</v>
      </c>
      <c r="J28" s="112" t="e">
        <f>SUMIF('[2]調査票１集計'!$C$5:$C$197,'集計表3'!$B28,'[2]調査票１集計'!AV$5:AV$197)</f>
        <v>#VALUE!</v>
      </c>
      <c r="K28" s="112">
        <f>'[2]H26作物統計'!D23</f>
        <v>628</v>
      </c>
      <c r="L28" s="112">
        <f>'[2]H26作物統計'!E23</f>
        <v>591</v>
      </c>
      <c r="M28" s="112">
        <f>'[2]H26作物統計'!G23</f>
        <v>37</v>
      </c>
      <c r="N28" s="113" t="e">
        <f t="shared" si="1"/>
        <v>#VALUE!</v>
      </c>
      <c r="P28" s="108"/>
    </row>
    <row r="29" spans="2:16" ht="19.5" customHeight="1" hidden="1">
      <c r="B29" s="109" t="s">
        <v>57</v>
      </c>
      <c r="C29" s="90" t="e">
        <f t="shared" si="2"/>
        <v>#VALUE!</v>
      </c>
      <c r="D29" s="90" t="e">
        <f>SUMIFS('[2]調査票１集計'!$AT$5:$AT$197,'[2]調査票１集計'!$C$5:$C$197,$B29,'[2]調査票１集計'!$K$5:$K$197,1)</f>
        <v>#VALUE!</v>
      </c>
      <c r="E29" s="90" t="e">
        <f>SUMIFS('[2]調査票１集計'!$AT$5:$AT$197,'[2]調査票１集計'!$C$5:$C$197,$B29,'[2]調査票１集計'!$K$5:$K$197,2)</f>
        <v>#VALUE!</v>
      </c>
      <c r="F29" s="90" t="e">
        <f>SUMIFS('[2]調査票１集計'!$AT$5:$AT$197,'[2]調査票１集計'!$C$5:$C$197,$B29,'[2]調査票１集計'!$K$5:$K$197,3)</f>
        <v>#VALUE!</v>
      </c>
      <c r="G29" s="90" t="e">
        <f>SUMIFS('[2]調査票１集計'!$AT$5:$AT$197,'[2]調査票１集計'!$C$5:$C$197,$B29,'[2]調査票１集計'!$K$5:$K$197,4)</f>
        <v>#VALUE!</v>
      </c>
      <c r="H29" s="90" t="e">
        <f>SUMIFS('[2]調査票１集計'!$AT$5:$AT$197,'[2]調査票１集計'!$C$5:$C$197,$B29,'[2]調査票１集計'!$K$5:$K$197,5)</f>
        <v>#VALUE!</v>
      </c>
      <c r="I29" s="90" t="e">
        <f>SUMIF('[2]調査票１集計'!$C$5:$C$197,'集計表3'!$B29,'[2]調査票１集計'!AU$5:AU$197)</f>
        <v>#VALUE!</v>
      </c>
      <c r="J29" s="90" t="e">
        <f>SUMIF('[2]調査票１集計'!$C$5:$C$197,'集計表3'!$B29,'[2]調査票１集計'!AV$5:AV$197)</f>
        <v>#VALUE!</v>
      </c>
      <c r="K29" s="90">
        <f>'[2]H26作物統計'!D24</f>
        <v>511</v>
      </c>
      <c r="L29" s="90">
        <f>'[2]H26作物統計'!E24</f>
        <v>457</v>
      </c>
      <c r="M29" s="90">
        <f>'[2]H26作物統計'!G24</f>
        <v>54</v>
      </c>
      <c r="N29" s="110" t="e">
        <f t="shared" si="1"/>
        <v>#VALUE!</v>
      </c>
      <c r="P29" s="108"/>
    </row>
    <row r="30" spans="2:16" ht="19.5" customHeight="1" hidden="1">
      <c r="B30" s="111" t="s">
        <v>58</v>
      </c>
      <c r="C30" s="112" t="e">
        <f t="shared" si="2"/>
        <v>#VALUE!</v>
      </c>
      <c r="D30" s="112" t="e">
        <f>SUMIFS('[2]調査票１集計'!$AT$5:$AT$197,'[2]調査票１集計'!$C$5:$C$197,$B30,'[2]調査票１集計'!$K$5:$K$197,1)</f>
        <v>#VALUE!</v>
      </c>
      <c r="E30" s="112" t="e">
        <f>SUMIFS('[2]調査票１集計'!$AT$5:$AT$197,'[2]調査票１集計'!$C$5:$C$197,$B30,'[2]調査票１集計'!$K$5:$K$197,2)</f>
        <v>#VALUE!</v>
      </c>
      <c r="F30" s="112" t="e">
        <f>SUMIFS('[2]調査票１集計'!$AT$5:$AT$197,'[2]調査票１集計'!$C$5:$C$197,$B30,'[2]調査票１集計'!$K$5:$K$197,3)</f>
        <v>#VALUE!</v>
      </c>
      <c r="G30" s="112" t="e">
        <f>SUMIFS('[2]調査票１集計'!$AT$5:$AT$197,'[2]調査票１集計'!$C$5:$C$197,$B30,'[2]調査票１集計'!$K$5:$K$197,4)</f>
        <v>#VALUE!</v>
      </c>
      <c r="H30" s="112" t="e">
        <f>SUMIFS('[2]調査票１集計'!$AT$5:$AT$197,'[2]調査票１集計'!$C$5:$C$197,$B30,'[2]調査票１集計'!$K$5:$K$197,5)</f>
        <v>#VALUE!</v>
      </c>
      <c r="I30" s="112" t="e">
        <f>SUMIF('[2]調査票１集計'!$C$5:$C$197,'集計表3'!$B30,'[2]調査票１集計'!AU$5:AU$197)</f>
        <v>#VALUE!</v>
      </c>
      <c r="J30" s="112" t="e">
        <f>SUMIF('[2]調査票１集計'!$C$5:$C$197,'集計表3'!$B30,'[2]調査票１集計'!AV$5:AV$197)</f>
        <v>#VALUE!</v>
      </c>
      <c r="K30" s="112">
        <f>'[2]H26作物統計'!D25</f>
        <v>8100</v>
      </c>
      <c r="L30" s="112">
        <f>'[2]H26作物統計'!E25</f>
        <v>7460</v>
      </c>
      <c r="M30" s="112">
        <f>'[2]H26作物統計'!G25</f>
        <v>638</v>
      </c>
      <c r="N30" s="113" t="e">
        <f t="shared" si="1"/>
        <v>#VALUE!</v>
      </c>
      <c r="P30" s="108"/>
    </row>
    <row r="31" spans="2:16" ht="19.5" customHeight="1" hidden="1">
      <c r="B31" s="109" t="s">
        <v>59</v>
      </c>
      <c r="C31" s="90" t="e">
        <f t="shared" si="2"/>
        <v>#VALUE!</v>
      </c>
      <c r="D31" s="90" t="e">
        <f>SUMIFS('[2]調査票１集計'!$AT$5:$AT$197,'[2]調査票１集計'!$C$5:$C$197,$B31,'[2]調査票１集計'!$K$5:$K$197,1)</f>
        <v>#VALUE!</v>
      </c>
      <c r="E31" s="90" t="e">
        <f>SUMIFS('[2]調査票１集計'!$AT$5:$AT$197,'[2]調査票１集計'!$C$5:$C$197,$B31,'[2]調査票１集計'!$K$5:$K$197,2)</f>
        <v>#VALUE!</v>
      </c>
      <c r="F31" s="90" t="e">
        <f>SUMIFS('[2]調査票１集計'!$AT$5:$AT$197,'[2]調査票１集計'!$C$5:$C$197,$B31,'[2]調査票１集計'!$K$5:$K$197,3)</f>
        <v>#VALUE!</v>
      </c>
      <c r="G31" s="90" t="e">
        <f>SUMIFS('[2]調査票１集計'!$AT$5:$AT$197,'[2]調査票１集計'!$C$5:$C$197,$B31,'[2]調査票１集計'!$K$5:$K$197,4)</f>
        <v>#VALUE!</v>
      </c>
      <c r="H31" s="90" t="e">
        <f>SUMIFS('[2]調査票１集計'!$AT$5:$AT$197,'[2]調査票１集計'!$C$5:$C$197,$B31,'[2]調査票１集計'!$K$5:$K$197,5)</f>
        <v>#VALUE!</v>
      </c>
      <c r="I31" s="90" t="e">
        <f>SUMIF('[2]調査票１集計'!$C$5:$C$197,'集計表3'!$B31,'[2]調査票１集計'!AU$5:AU$197)</f>
        <v>#VALUE!</v>
      </c>
      <c r="J31" s="90" t="e">
        <f>SUMIF('[2]調査票１集計'!$C$5:$C$197,'集計表3'!$B31,'[2]調査票１集計'!AV$5:AV$197)</f>
        <v>#VALUE!</v>
      </c>
      <c r="K31" s="90">
        <f>'[2]H26作物統計'!D26</f>
        <v>2600</v>
      </c>
      <c r="L31" s="90">
        <f>'[2]H26作物統計'!E26</f>
        <v>2330</v>
      </c>
      <c r="M31" s="90">
        <f>'[2]H26作物統計'!G26</f>
        <v>274</v>
      </c>
      <c r="N31" s="110" t="e">
        <f t="shared" si="1"/>
        <v>#VALUE!</v>
      </c>
      <c r="P31" s="108"/>
    </row>
    <row r="32" spans="2:16" ht="19.5" customHeight="1" hidden="1">
      <c r="B32" s="111" t="s">
        <v>60</v>
      </c>
      <c r="C32" s="112" t="e">
        <f t="shared" si="2"/>
        <v>#VALUE!</v>
      </c>
      <c r="D32" s="112" t="e">
        <f>SUMIFS('[2]調査票１集計'!$AT$5:$AT$197,'[2]調査票１集計'!$C$5:$C$197,$B32,'[2]調査票１集計'!$K$5:$K$197,1)</f>
        <v>#VALUE!</v>
      </c>
      <c r="E32" s="112" t="e">
        <f>SUMIFS('[2]調査票１集計'!$AT$5:$AT$197,'[2]調査票１集計'!$C$5:$C$197,$B32,'[2]調査票１集計'!$K$5:$K$197,2)</f>
        <v>#VALUE!</v>
      </c>
      <c r="F32" s="112" t="e">
        <f>SUMIFS('[2]調査票１集計'!$AT$5:$AT$197,'[2]調査票１集計'!$C$5:$C$197,$B32,'[2]調査票１集計'!$K$5:$K$197,3)</f>
        <v>#VALUE!</v>
      </c>
      <c r="G32" s="112" t="e">
        <f>SUMIFS('[2]調査票１集計'!$AT$5:$AT$197,'[2]調査票１集計'!$C$5:$C$197,$B32,'[2]調査票１集計'!$K$5:$K$197,4)</f>
        <v>#VALUE!</v>
      </c>
      <c r="H32" s="112" t="e">
        <f>SUMIFS('[2]調査票１集計'!$AT$5:$AT$197,'[2]調査票１集計'!$C$5:$C$197,$B32,'[2]調査票１集計'!$K$5:$K$197,5)</f>
        <v>#VALUE!</v>
      </c>
      <c r="I32" s="112" t="e">
        <f>SUMIF('[2]調査票１集計'!$C$5:$C$197,'集計表3'!$B32,'[2]調査票１集計'!AU$5:AU$197)</f>
        <v>#VALUE!</v>
      </c>
      <c r="J32" s="112" t="e">
        <f>SUMIF('[2]調査票１集計'!$C$5:$C$197,'集計表3'!$B32,'[2]調査票１集計'!AV$5:AV$197)</f>
        <v>#VALUE!</v>
      </c>
      <c r="K32" s="112">
        <f>'[2]H26作物統計'!D27</f>
        <v>5130</v>
      </c>
      <c r="L32" s="112">
        <f>'[2]H26作物統計'!E27</f>
        <v>4710</v>
      </c>
      <c r="M32" s="112">
        <f>'[2]H26作物統計'!G27</f>
        <v>421</v>
      </c>
      <c r="N32" s="113" t="e">
        <f t="shared" si="1"/>
        <v>#VALUE!</v>
      </c>
      <c r="P32" s="108"/>
    </row>
    <row r="33" spans="2:16" ht="13.5" customHeight="1" hidden="1">
      <c r="B33" s="81" t="s">
        <v>61</v>
      </c>
      <c r="C33" s="114" t="e">
        <f aca="true" t="shared" si="3" ref="C33:L33">SUM(C14:C32)</f>
        <v>#VALUE!</v>
      </c>
      <c r="D33" s="89" t="e">
        <f t="shared" si="3"/>
        <v>#VALUE!</v>
      </c>
      <c r="E33" s="89" t="e">
        <f t="shared" si="3"/>
        <v>#VALUE!</v>
      </c>
      <c r="F33" s="89" t="e">
        <f t="shared" si="3"/>
        <v>#VALUE!</v>
      </c>
      <c r="G33" s="89" t="e">
        <f t="shared" si="3"/>
        <v>#VALUE!</v>
      </c>
      <c r="H33" s="115" t="e">
        <f t="shared" si="3"/>
        <v>#VALUE!</v>
      </c>
      <c r="I33" s="115" t="e">
        <f t="shared" si="3"/>
        <v>#VALUE!</v>
      </c>
      <c r="J33" s="115" t="e">
        <f t="shared" si="3"/>
        <v>#VALUE!</v>
      </c>
      <c r="K33" s="115">
        <f t="shared" si="3"/>
        <v>52815</v>
      </c>
      <c r="L33" s="115">
        <f t="shared" si="3"/>
        <v>48696</v>
      </c>
      <c r="M33" s="89">
        <v>4290</v>
      </c>
      <c r="N33" s="116" t="e">
        <f>I33/K33*1000</f>
        <v>#VALUE!</v>
      </c>
      <c r="P33" s="108"/>
    </row>
    <row r="34" ht="15.75" customHeight="1"/>
    <row r="35" spans="2:15" ht="15">
      <c r="B35" s="117" t="s">
        <v>62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7"/>
      <c r="O35" s="119"/>
    </row>
    <row r="36" spans="2:15" ht="15">
      <c r="B36" s="120" t="s">
        <v>101</v>
      </c>
      <c r="C36" s="118"/>
      <c r="D36" s="117"/>
      <c r="E36" s="117"/>
      <c r="F36" s="117"/>
      <c r="G36" s="117"/>
      <c r="H36" s="117"/>
      <c r="I36" s="117"/>
      <c r="J36" s="121"/>
      <c r="K36" s="121"/>
      <c r="L36" s="118"/>
      <c r="M36" s="118"/>
      <c r="N36" s="117"/>
      <c r="O36" s="119"/>
    </row>
    <row r="37" spans="2:15" ht="15">
      <c r="B37" s="117"/>
      <c r="C37" s="118"/>
      <c r="D37" s="122" t="s">
        <v>102</v>
      </c>
      <c r="E37" s="117"/>
      <c r="F37" s="117"/>
      <c r="G37" s="117"/>
      <c r="H37" s="117"/>
      <c r="I37" s="117"/>
      <c r="J37" s="117"/>
      <c r="K37" s="117"/>
      <c r="L37" s="118"/>
      <c r="M37" s="118"/>
      <c r="N37" s="117"/>
      <c r="O37" s="119"/>
    </row>
    <row r="38" spans="2:15" ht="15">
      <c r="B38" s="120" t="s">
        <v>70</v>
      </c>
      <c r="C38" s="118"/>
      <c r="D38" s="117"/>
      <c r="E38" s="117"/>
      <c r="F38" s="117"/>
      <c r="G38" s="117"/>
      <c r="H38" s="117"/>
      <c r="I38" s="117"/>
      <c r="J38" s="121"/>
      <c r="K38" s="121"/>
      <c r="L38" s="118"/>
      <c r="M38" s="118"/>
      <c r="N38" s="117"/>
      <c r="O38" s="119"/>
    </row>
    <row r="39" spans="2:15" ht="15">
      <c r="B39" s="12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7"/>
      <c r="O39" s="119"/>
    </row>
    <row r="40" ht="15">
      <c r="C40" s="76" t="s">
        <v>63</v>
      </c>
    </row>
    <row r="41" ht="15.75"/>
    <row r="42" ht="15.75"/>
    <row r="43" spans="17:18" ht="15">
      <c r="Q43" s="126" t="s">
        <v>103</v>
      </c>
      <c r="R43" s="127">
        <f aca="true" t="shared" si="4" ref="R43:R49">ROUND(C6/1000,0)</f>
        <v>298</v>
      </c>
    </row>
    <row r="44" spans="17:18" ht="15">
      <c r="Q44" s="126" t="s">
        <v>104</v>
      </c>
      <c r="R44" s="127">
        <f t="shared" si="4"/>
        <v>290</v>
      </c>
    </row>
    <row r="45" spans="17:18" ht="15">
      <c r="Q45" s="126" t="s">
        <v>105</v>
      </c>
      <c r="R45" s="127">
        <f t="shared" si="4"/>
        <v>281</v>
      </c>
    </row>
    <row r="46" spans="17:18" ht="15">
      <c r="Q46" s="126" t="s">
        <v>96</v>
      </c>
      <c r="R46" s="127">
        <f t="shared" si="4"/>
        <v>264</v>
      </c>
    </row>
    <row r="47" spans="17:18" ht="15">
      <c r="Q47" s="126" t="s">
        <v>97</v>
      </c>
      <c r="R47" s="127">
        <f t="shared" si="4"/>
        <v>262</v>
      </c>
    </row>
    <row r="48" spans="17:18" ht="15">
      <c r="Q48" s="126" t="s">
        <v>98</v>
      </c>
      <c r="R48" s="127">
        <f t="shared" si="4"/>
        <v>258</v>
      </c>
    </row>
    <row r="49" spans="17:18" ht="15">
      <c r="Q49" s="126" t="s">
        <v>99</v>
      </c>
      <c r="R49" s="127">
        <f t="shared" si="4"/>
        <v>259</v>
      </c>
    </row>
    <row r="50" spans="17:18" ht="15">
      <c r="Q50" s="126" t="s">
        <v>106</v>
      </c>
      <c r="R50" s="127">
        <f>ROUND(C13/1000,0)</f>
        <v>243</v>
      </c>
    </row>
    <row r="53" spans="2:9" ht="15">
      <c r="B53" s="128"/>
      <c r="C53" s="129"/>
      <c r="D53" s="129"/>
      <c r="E53" s="129"/>
      <c r="F53" s="129"/>
      <c r="G53" s="129"/>
      <c r="H53" s="129"/>
      <c r="I53" s="129"/>
    </row>
    <row r="54" spans="2:9" ht="15">
      <c r="B54" s="132"/>
      <c r="C54" s="132"/>
      <c r="D54" s="132"/>
      <c r="E54" s="132"/>
      <c r="F54" s="132"/>
      <c r="G54" s="132"/>
      <c r="H54" s="132"/>
      <c r="I54" s="132"/>
    </row>
  </sheetData>
  <mergeCells count="5">
    <mergeCell ref="M1:N1"/>
    <mergeCell ref="C4:E4"/>
    <mergeCell ref="I4:J4"/>
    <mergeCell ref="K4:M4"/>
    <mergeCell ref="N4:N5"/>
  </mergeCells>
  <printOptions/>
  <pageMargins left="0.7874015748031497" right="0.7874015748031497" top="0.4724409448818898" bottom="0.3937007874015748" header="0.4724409448818898" footer="0.393700787401574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2016-12-22T05:34:05Z</cp:lastPrinted>
  <dcterms:created xsi:type="dcterms:W3CDTF">2015-11-09T05:06:34Z</dcterms:created>
  <dcterms:modified xsi:type="dcterms:W3CDTF">2016-12-22T06:20:07Z</dcterms:modified>
  <cp:category/>
  <cp:version/>
  <cp:contentType/>
  <cp:contentStatus/>
</cp:coreProperties>
</file>