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1"/>
  </bookViews>
  <sheets>
    <sheet name="1歳6か月" sheetId="1" r:id="rId1"/>
    <sheet name="3歳" sheetId="2" r:id="rId2"/>
    <sheet name="Sheet3" sheetId="3" r:id="rId3"/>
  </sheets>
  <definedNames>
    <definedName name="_xlnm.Print_Area" localSheetId="0">'1歳6か月'!$B$1:$AI$25</definedName>
    <definedName name="_xlnm.Print_Area" localSheetId="1">'3歳'!$B$1:$AF$35</definedName>
  </definedNames>
  <calcPr calcId="145621"/>
</workbook>
</file>

<file path=xl/sharedStrings.xml><?xml version="1.0" encoding="utf-8"?>
<sst xmlns="http://schemas.openxmlformats.org/spreadsheetml/2006/main" count="132" uniqueCount="79">
  <si>
    <t>対象児数</t>
    <rPh sb="0" eb="2">
      <t>タイショウ</t>
    </rPh>
    <rPh sb="2" eb="3">
      <t>ジ</t>
    </rPh>
    <rPh sb="3" eb="4">
      <t>スウ</t>
    </rPh>
    <phoneticPr fontId="3"/>
  </si>
  <si>
    <t>受診児数</t>
    <rPh sb="0" eb="2">
      <t>ジュシン</t>
    </rPh>
    <rPh sb="2" eb="3">
      <t>ジ</t>
    </rPh>
    <rPh sb="3" eb="4">
      <t>スウ</t>
    </rPh>
    <phoneticPr fontId="3"/>
  </si>
  <si>
    <t>受診率</t>
    <rPh sb="0" eb="3">
      <t>ジュシンリツ</t>
    </rPh>
    <phoneticPr fontId="3"/>
  </si>
  <si>
    <t>フッ素塗布児数</t>
    <rPh sb="0" eb="5">
      <t>フッソトフ</t>
    </rPh>
    <rPh sb="5" eb="7">
      <t>ジスウ</t>
    </rPh>
    <phoneticPr fontId="3"/>
  </si>
  <si>
    <t>う　　歯　　状　　況</t>
    <rPh sb="3" eb="4">
      <t>シ</t>
    </rPh>
    <rPh sb="6" eb="10">
      <t>ジョウキョウ</t>
    </rPh>
    <phoneticPr fontId="3"/>
  </si>
  <si>
    <t>う　　歯　　数</t>
    <rPh sb="3" eb="7">
      <t>シスウ</t>
    </rPh>
    <phoneticPr fontId="3"/>
  </si>
  <si>
    <t>要観察歯</t>
    <rPh sb="0" eb="1">
      <t>ヨウ</t>
    </rPh>
    <rPh sb="1" eb="4">
      <t>カンサツシ</t>
    </rPh>
    <phoneticPr fontId="3"/>
  </si>
  <si>
    <t>う蝕のない者</t>
    <rPh sb="1" eb="2">
      <t>ショク</t>
    </rPh>
    <rPh sb="5" eb="6">
      <t>モノ</t>
    </rPh>
    <phoneticPr fontId="3"/>
  </si>
  <si>
    <t>う蝕のある者</t>
    <rPh sb="1" eb="2">
      <t>ショク</t>
    </rPh>
    <rPh sb="5" eb="6">
      <t>モノ</t>
    </rPh>
    <phoneticPr fontId="3"/>
  </si>
  <si>
    <t>未処置歯</t>
    <rPh sb="0" eb="3">
      <t>ミショチ</t>
    </rPh>
    <rPh sb="3" eb="4">
      <t>シ</t>
    </rPh>
    <phoneticPr fontId="3"/>
  </si>
  <si>
    <t>処置歯</t>
    <rPh sb="0" eb="2">
      <t>ショチ</t>
    </rPh>
    <rPh sb="2" eb="3">
      <t>シスウ</t>
    </rPh>
    <phoneticPr fontId="3"/>
  </si>
  <si>
    <t>総数</t>
    <rPh sb="0" eb="2">
      <t>ソウスウ</t>
    </rPh>
    <phoneticPr fontId="3"/>
  </si>
  <si>
    <t>Ｏ型</t>
    <rPh sb="1" eb="2">
      <t>カタ</t>
    </rPh>
    <phoneticPr fontId="3"/>
  </si>
  <si>
    <t>う蝕罹患型</t>
    <rPh sb="1" eb="2">
      <t>ショク</t>
    </rPh>
    <rPh sb="2" eb="4">
      <t>リカン</t>
    </rPh>
    <rPh sb="4" eb="5">
      <t>カタ</t>
    </rPh>
    <phoneticPr fontId="3"/>
  </si>
  <si>
    <t>罹患者率</t>
    <rPh sb="0" eb="2">
      <t>リカン</t>
    </rPh>
    <rPh sb="2" eb="3">
      <t>シャ</t>
    </rPh>
    <rPh sb="3" eb="4">
      <t>リツ</t>
    </rPh>
    <phoneticPr fontId="3"/>
  </si>
  <si>
    <t>Ｏ型不明</t>
    <rPh sb="1" eb="2">
      <t>カタ</t>
    </rPh>
    <rPh sb="2" eb="4">
      <t>フメイ</t>
    </rPh>
    <phoneticPr fontId="3"/>
  </si>
  <si>
    <t>Ａ型</t>
    <rPh sb="1" eb="2">
      <t>カタ</t>
    </rPh>
    <phoneticPr fontId="3"/>
  </si>
  <si>
    <t>Ｂ型</t>
    <rPh sb="1" eb="2">
      <t>カタ</t>
    </rPh>
    <phoneticPr fontId="3"/>
  </si>
  <si>
    <t>Ｃ型</t>
    <rPh sb="1" eb="2">
      <t>カタ</t>
    </rPh>
    <phoneticPr fontId="3"/>
  </si>
  <si>
    <t>不明</t>
    <rPh sb="0" eb="2">
      <t>フメイ</t>
    </rPh>
    <phoneticPr fontId="3"/>
  </si>
  <si>
    <t>計</t>
    <rPh sb="0" eb="1">
      <t>ケイ</t>
    </rPh>
    <phoneticPr fontId="3"/>
  </si>
  <si>
    <t>大津市</t>
    <rPh sb="0" eb="3">
      <t>オオツシ</t>
    </rPh>
    <phoneticPr fontId="23"/>
  </si>
  <si>
    <t>草津市</t>
  </si>
  <si>
    <t>守山市</t>
  </si>
  <si>
    <t>栗東市</t>
    <rPh sb="2" eb="3">
      <t>シ</t>
    </rPh>
    <phoneticPr fontId="23"/>
  </si>
  <si>
    <t>野洲市</t>
    <rPh sb="0" eb="3">
      <t>ヤスシ</t>
    </rPh>
    <phoneticPr fontId="23"/>
  </si>
  <si>
    <t>湖南市</t>
    <rPh sb="0" eb="2">
      <t>コナン</t>
    </rPh>
    <rPh sb="2" eb="3">
      <t>シ</t>
    </rPh>
    <phoneticPr fontId="23"/>
  </si>
  <si>
    <t>甲賀市</t>
    <rPh sb="0" eb="2">
      <t>コウガ</t>
    </rPh>
    <rPh sb="2" eb="3">
      <t>シ</t>
    </rPh>
    <phoneticPr fontId="23"/>
  </si>
  <si>
    <t>近江八幡市</t>
  </si>
  <si>
    <t>東近江市</t>
    <rPh sb="0" eb="1">
      <t>ヒガシ</t>
    </rPh>
    <rPh sb="1" eb="3">
      <t>オウミ</t>
    </rPh>
    <rPh sb="3" eb="4">
      <t>シ</t>
    </rPh>
    <phoneticPr fontId="23"/>
  </si>
  <si>
    <t>日野町</t>
  </si>
  <si>
    <t>竜王町</t>
  </si>
  <si>
    <t>彦根市</t>
  </si>
  <si>
    <t>愛荘町</t>
    <rPh sb="0" eb="1">
      <t>アイ</t>
    </rPh>
    <rPh sb="1" eb="2">
      <t>ショウ</t>
    </rPh>
    <rPh sb="2" eb="3">
      <t>チョウ</t>
    </rPh>
    <phoneticPr fontId="23"/>
  </si>
  <si>
    <t>豊郷町</t>
  </si>
  <si>
    <t>甲良町</t>
  </si>
  <si>
    <t>多賀町</t>
  </si>
  <si>
    <t>米原市</t>
    <rPh sb="0" eb="2">
      <t>マイバラ</t>
    </rPh>
    <rPh sb="2" eb="3">
      <t>シ</t>
    </rPh>
    <phoneticPr fontId="23"/>
  </si>
  <si>
    <t>長浜市</t>
    <rPh sb="0" eb="3">
      <t>ナガハマシ</t>
    </rPh>
    <phoneticPr fontId="23"/>
  </si>
  <si>
    <t>高島市</t>
    <rPh sb="0" eb="2">
      <t>タカシマ</t>
    </rPh>
    <rPh sb="2" eb="3">
      <t>シ</t>
    </rPh>
    <phoneticPr fontId="23"/>
  </si>
  <si>
    <t>滋賀県</t>
    <rPh sb="0" eb="2">
      <t>シガ</t>
    </rPh>
    <rPh sb="2" eb="3">
      <t>ケン</t>
    </rPh>
    <phoneticPr fontId="23"/>
  </si>
  <si>
    <t>咬　　合　　異　　常</t>
    <rPh sb="0" eb="4">
      <t>コウゴウ</t>
    </rPh>
    <rPh sb="6" eb="10">
      <t>イジョウ</t>
    </rPh>
    <phoneticPr fontId="3"/>
  </si>
  <si>
    <t>口腔軟組織疾患</t>
    <rPh sb="0" eb="2">
      <t>コウクウ</t>
    </rPh>
    <rPh sb="2" eb="3">
      <t>ナン</t>
    </rPh>
    <rPh sb="3" eb="5">
      <t>ソシキ</t>
    </rPh>
    <rPh sb="5" eb="7">
      <t>シッカン</t>
    </rPh>
    <phoneticPr fontId="3"/>
  </si>
  <si>
    <t>その他要指導</t>
    <rPh sb="0" eb="3">
      <t>ソノタ</t>
    </rPh>
    <rPh sb="3" eb="6">
      <t>ヨウシドウ</t>
    </rPh>
    <phoneticPr fontId="3"/>
  </si>
  <si>
    <t>反対咬合</t>
    <rPh sb="0" eb="2">
      <t>ハンタイ</t>
    </rPh>
    <rPh sb="2" eb="4">
      <t>コウゴウ</t>
    </rPh>
    <phoneticPr fontId="3"/>
  </si>
  <si>
    <t>上顎前突</t>
    <rPh sb="0" eb="2">
      <t>ジョウガク</t>
    </rPh>
    <rPh sb="2" eb="3">
      <t>ゼン</t>
    </rPh>
    <rPh sb="3" eb="4">
      <t>トツ</t>
    </rPh>
    <phoneticPr fontId="3"/>
  </si>
  <si>
    <t>開咬</t>
    <rPh sb="0" eb="1">
      <t>カイ</t>
    </rPh>
    <rPh sb="1" eb="2">
      <t>コウ</t>
    </rPh>
    <phoneticPr fontId="3"/>
  </si>
  <si>
    <t>そう生</t>
    <rPh sb="2" eb="3">
      <t>セイ</t>
    </rPh>
    <phoneticPr fontId="3"/>
  </si>
  <si>
    <t>正中離開</t>
    <rPh sb="0" eb="2">
      <t>セイチュウ</t>
    </rPh>
    <rPh sb="2" eb="3">
      <t>リ</t>
    </rPh>
    <rPh sb="3" eb="4">
      <t>カイ</t>
    </rPh>
    <phoneticPr fontId="3"/>
  </si>
  <si>
    <t>その他</t>
    <rPh sb="0" eb="3">
      <t>ソノタ</t>
    </rPh>
    <phoneticPr fontId="3"/>
  </si>
  <si>
    <t>Ｌ</t>
  </si>
  <si>
    <t>Ｓ</t>
  </si>
  <si>
    <t>なし</t>
  </si>
  <si>
    <t>吸指癖</t>
    <rPh sb="0" eb="1">
      <t>キュウ</t>
    </rPh>
    <rPh sb="1" eb="2">
      <t>シ</t>
    </rPh>
    <rPh sb="2" eb="3">
      <t>クセ</t>
    </rPh>
    <phoneticPr fontId="3"/>
  </si>
  <si>
    <t>歯列等</t>
    <rPh sb="0" eb="2">
      <t>シレツ</t>
    </rPh>
    <rPh sb="2" eb="3">
      <t>トウ</t>
    </rPh>
    <phoneticPr fontId="3"/>
  </si>
  <si>
    <t>市町村</t>
    <rPh sb="0" eb="3">
      <t>シチョウソン</t>
    </rPh>
    <phoneticPr fontId="21"/>
  </si>
  <si>
    <t>処置歯</t>
    <rPh sb="0" eb="2">
      <t>ショチ</t>
    </rPh>
    <rPh sb="2" eb="3">
      <t>ハ</t>
    </rPh>
    <phoneticPr fontId="21"/>
  </si>
  <si>
    <t>総数</t>
    <rPh sb="0" eb="2">
      <t>ソウスウ</t>
    </rPh>
    <phoneticPr fontId="21"/>
  </si>
  <si>
    <t>Ｃ型不明</t>
    <rPh sb="1" eb="2">
      <t>ガタ</t>
    </rPh>
    <rPh sb="2" eb="4">
      <t>フメイ</t>
    </rPh>
    <phoneticPr fontId="3"/>
  </si>
  <si>
    <t>要フォロー</t>
    <rPh sb="0" eb="1">
      <t>ヨウ</t>
    </rPh>
    <phoneticPr fontId="3"/>
  </si>
  <si>
    <t>大津</t>
    <rPh sb="0" eb="2">
      <t>オオツ</t>
    </rPh>
    <phoneticPr fontId="21"/>
  </si>
  <si>
    <t>甲賀</t>
    <rPh sb="0" eb="2">
      <t>コウカ</t>
    </rPh>
    <phoneticPr fontId="21"/>
  </si>
  <si>
    <t>湖東</t>
    <rPh sb="0" eb="2">
      <t>コトウ</t>
    </rPh>
    <phoneticPr fontId="21"/>
  </si>
  <si>
    <t>東近江</t>
    <rPh sb="0" eb="1">
      <t>ヒガシ</t>
    </rPh>
    <rPh sb="1" eb="3">
      <t>オウミ</t>
    </rPh>
    <phoneticPr fontId="23"/>
  </si>
  <si>
    <t>湖北</t>
    <rPh sb="0" eb="2">
      <t>コホク</t>
    </rPh>
    <phoneticPr fontId="21"/>
  </si>
  <si>
    <t>未処置のう歯のある者（再掲）</t>
    <rPh sb="0" eb="1">
      <t>ミ</t>
    </rPh>
    <rPh sb="1" eb="3">
      <t>ショチ</t>
    </rPh>
    <rPh sb="5" eb="6">
      <t>シ</t>
    </rPh>
    <rPh sb="9" eb="10">
      <t>モノ</t>
    </rPh>
    <rPh sb="11" eb="13">
      <t>サイケイ</t>
    </rPh>
    <phoneticPr fontId="3"/>
  </si>
  <si>
    <t>■二次保健医療圏別（再掲）</t>
    <rPh sb="1" eb="3">
      <t>ニジ</t>
    </rPh>
    <rPh sb="3" eb="5">
      <t>ホケン</t>
    </rPh>
    <rPh sb="5" eb="7">
      <t>イリョウ</t>
    </rPh>
    <rPh sb="7" eb="8">
      <t>ケン</t>
    </rPh>
    <rPh sb="8" eb="9">
      <t>ベツ</t>
    </rPh>
    <rPh sb="10" eb="12">
      <t>サイケイ</t>
    </rPh>
    <phoneticPr fontId="21"/>
  </si>
  <si>
    <t>湖南</t>
    <rPh sb="0" eb="2">
      <t>コナン</t>
    </rPh>
    <phoneticPr fontId="23"/>
  </si>
  <si>
    <t>湖西</t>
    <rPh sb="0" eb="2">
      <t>コセイ</t>
    </rPh>
    <phoneticPr fontId="21"/>
  </si>
  <si>
    <t>■平成28年度　1歳6か月児歯科健康診査集計結果</t>
    <rPh sb="1" eb="3">
      <t>ヘイセイ</t>
    </rPh>
    <rPh sb="5" eb="6">
      <t>ネン</t>
    </rPh>
    <rPh sb="6" eb="7">
      <t>ド</t>
    </rPh>
    <rPh sb="9" eb="10">
      <t>サイ</t>
    </rPh>
    <rPh sb="12" eb="13">
      <t>ゲツ</t>
    </rPh>
    <rPh sb="13" eb="14">
      <t>ジ</t>
    </rPh>
    <rPh sb="14" eb="16">
      <t>シカ</t>
    </rPh>
    <rPh sb="16" eb="18">
      <t>ケンコウ</t>
    </rPh>
    <rPh sb="18" eb="20">
      <t>シンサ</t>
    </rPh>
    <rPh sb="20" eb="22">
      <t>シュウケイ</t>
    </rPh>
    <rPh sb="22" eb="24">
      <t>ケッカ</t>
    </rPh>
    <phoneticPr fontId="21"/>
  </si>
  <si>
    <r>
      <t>Ｏ</t>
    </r>
    <r>
      <rPr>
        <vertAlign val="subscript"/>
        <sz val="9"/>
        <rFont val="Calibri"/>
        <family val="3"/>
        <scheme val="minor"/>
      </rPr>
      <t>１</t>
    </r>
    <r>
      <rPr>
        <sz val="9"/>
        <rFont val="Calibri"/>
        <family val="3"/>
        <scheme val="minor"/>
      </rPr>
      <t>型</t>
    </r>
    <rPh sb="2" eb="3">
      <t>カタ</t>
    </rPh>
    <phoneticPr fontId="3"/>
  </si>
  <si>
    <r>
      <t>Ｏ</t>
    </r>
    <r>
      <rPr>
        <vertAlign val="subscript"/>
        <sz val="9"/>
        <rFont val="Calibri"/>
        <family val="3"/>
        <scheme val="minor"/>
      </rPr>
      <t>２</t>
    </r>
    <r>
      <rPr>
        <sz val="9"/>
        <rFont val="Calibri"/>
        <family val="3"/>
        <scheme val="minor"/>
      </rPr>
      <t>型</t>
    </r>
    <rPh sb="2" eb="3">
      <t>カタ</t>
    </rPh>
    <phoneticPr fontId="3"/>
  </si>
  <si>
    <t>１人あたり
う歯数</t>
    <rPh sb="1" eb="2">
      <t>ニン</t>
    </rPh>
    <rPh sb="7" eb="8">
      <t>シ</t>
    </rPh>
    <rPh sb="8" eb="9">
      <t>スウ</t>
    </rPh>
    <phoneticPr fontId="3"/>
  </si>
  <si>
    <r>
      <t>Ｃ</t>
    </r>
    <r>
      <rPr>
        <vertAlign val="subscript"/>
        <sz val="9"/>
        <rFont val="Calibri"/>
        <family val="3"/>
        <scheme val="minor"/>
      </rPr>
      <t>１</t>
    </r>
    <r>
      <rPr>
        <sz val="9"/>
        <rFont val="Calibri"/>
        <family val="3"/>
        <scheme val="minor"/>
      </rPr>
      <t>型</t>
    </r>
    <rPh sb="2" eb="3">
      <t>カタ</t>
    </rPh>
    <phoneticPr fontId="3"/>
  </si>
  <si>
    <r>
      <t>Ｃ</t>
    </r>
    <r>
      <rPr>
        <vertAlign val="subscript"/>
        <sz val="9"/>
        <rFont val="Calibri"/>
        <family val="3"/>
        <scheme val="minor"/>
      </rPr>
      <t>２</t>
    </r>
    <r>
      <rPr>
        <sz val="9"/>
        <rFont val="Calibri"/>
        <family val="3"/>
        <scheme val="minor"/>
      </rPr>
      <t>型</t>
    </r>
    <rPh sb="2" eb="3">
      <t>カタ</t>
    </rPh>
    <phoneticPr fontId="3"/>
  </si>
  <si>
    <t>一人あたり
う歯数</t>
    <rPh sb="0" eb="2">
      <t>ヒトリ</t>
    </rPh>
    <rPh sb="7" eb="8">
      <t>シ</t>
    </rPh>
    <rPh sb="8" eb="9">
      <t>スウ</t>
    </rPh>
    <phoneticPr fontId="21"/>
  </si>
  <si>
    <t>未処置のう歯の
ある者（再掲）</t>
    <rPh sb="0" eb="1">
      <t>ミ</t>
    </rPh>
    <rPh sb="1" eb="3">
      <t>ショチ</t>
    </rPh>
    <rPh sb="5" eb="6">
      <t>シ</t>
    </rPh>
    <rPh sb="10" eb="11">
      <t>モノ</t>
    </rPh>
    <rPh sb="12" eb="14">
      <t>サイケイ</t>
    </rPh>
    <phoneticPr fontId="3"/>
  </si>
  <si>
    <t>■平成28年度　3歳児歯科健康診査集計結果</t>
    <rPh sb="1" eb="3">
      <t>ヘイセイ</t>
    </rPh>
    <rPh sb="5" eb="6">
      <t>ネン</t>
    </rPh>
    <rPh sb="6" eb="7">
      <t>ド</t>
    </rPh>
    <rPh sb="9" eb="10">
      <t>サイ</t>
    </rPh>
    <rPh sb="10" eb="11">
      <t>ジ</t>
    </rPh>
    <rPh sb="11" eb="13">
      <t>シカ</t>
    </rPh>
    <rPh sb="13" eb="15">
      <t>ケンコウ</t>
    </rPh>
    <rPh sb="15" eb="17">
      <t>シンサ</t>
    </rPh>
    <rPh sb="17" eb="19">
      <t>シュウケイ</t>
    </rPh>
    <rPh sb="19" eb="21">
      <t>ケッカ</t>
    </rPh>
    <phoneticPr fontId="21"/>
  </si>
  <si>
    <t>甲賀市</t>
    <rPh sb="0" eb="2">
      <t>コウカ</t>
    </rPh>
    <rPh sb="2" eb="3">
      <t>シ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</si>
</sst>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Calibri"/>
      <family val="2"/>
      <scheme val="minor"/>
    </font>
    <font>
      <sz val="12"/>
      <name val="Osaka"/>
      <family val="3"/>
    </font>
    <font>
      <sz val="6"/>
      <name val="Osaka"/>
      <family val="3"/>
    </font>
    <font>
      <sz val="9"/>
      <name val="Calibri"/>
      <family val="3"/>
      <scheme val="minor"/>
    </font>
    <font>
      <sz val="9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vertAlign val="subscript"/>
      <sz val="9"/>
      <name val="Calibri"/>
      <family val="3"/>
      <scheme val="minor"/>
    </font>
    <font>
      <sz val="8"/>
      <name val="Calibri"/>
      <family val="3"/>
      <scheme val="minor"/>
    </font>
    <font>
      <sz val="8"/>
      <color theme="1"/>
      <name val="Calibri"/>
      <family val="3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dashed"/>
      <right style="dashed"/>
      <top/>
      <bottom/>
    </border>
    <border>
      <left style="thin"/>
      <right/>
      <top/>
      <bottom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ashed"/>
      <top/>
      <bottom style="thin"/>
    </border>
    <border>
      <left style="dashed"/>
      <right style="dashed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ashed"/>
      <top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n"/>
      <top style="dashed"/>
      <bottom/>
    </border>
    <border>
      <left style="dashed"/>
      <right style="dashed"/>
      <top/>
      <bottom style="thin"/>
    </border>
    <border>
      <left style="dashed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/>
      <top style="thin"/>
      <bottom style="double"/>
    </border>
    <border>
      <left style="dashed"/>
      <right style="dashed"/>
      <top style="thin"/>
      <bottom style="double"/>
    </border>
    <border>
      <left style="dashed"/>
      <right style="thin"/>
      <top style="thin"/>
      <bottom style="double"/>
    </border>
    <border>
      <left/>
      <right style="thin"/>
      <top style="thin"/>
      <bottom style="double"/>
    </border>
    <border>
      <left style="dashed"/>
      <right/>
      <top/>
      <bottom style="thin"/>
    </border>
    <border>
      <left style="dashed"/>
      <right style="thin"/>
      <top/>
      <bottom style="thin"/>
    </border>
    <border>
      <left style="dashed"/>
      <right style="thin"/>
      <top style="thin"/>
      <bottom/>
    </border>
    <border>
      <left style="thin"/>
      <right/>
      <top style="dashed"/>
      <bottom/>
    </border>
    <border>
      <left/>
      <right style="dashed"/>
      <top style="dashed"/>
      <bottom/>
    </border>
    <border>
      <left/>
      <right style="dashed"/>
      <top style="thin"/>
      <bottom style="double"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 style="dashed"/>
      <right style="dashed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>
      <alignment/>
      <protection/>
    </xf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11" borderId="0" applyNumberFormat="0" applyBorder="0" applyProtection="0">
      <alignment/>
    </xf>
    <xf numFmtId="0" fontId="5" fillId="12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0" borderId="1" applyNumberFormat="0" applyProtection="0">
      <alignment/>
    </xf>
    <xf numFmtId="0" fontId="8" fillId="21" borderId="0" applyNumberFormat="0" applyBorder="0" applyProtection="0">
      <alignment/>
    </xf>
    <xf numFmtId="0" fontId="2" fillId="22" borderId="2" applyNumberFormat="0" applyFont="0" applyProtection="0">
      <alignment/>
    </xf>
    <xf numFmtId="0" fontId="9" fillId="0" borderId="3" applyNumberFormat="0" applyFill="0" applyProtection="0">
      <alignment/>
    </xf>
    <xf numFmtId="0" fontId="10" fillId="3" borderId="0" applyNumberFormat="0" applyBorder="0" applyProtection="0">
      <alignment/>
    </xf>
    <xf numFmtId="0" fontId="11" fillId="23" borderId="4" applyNumberFormat="0" applyProtection="0">
      <alignment/>
    </xf>
    <xf numFmtId="0" fontId="12" fillId="0" borderId="0" applyNumberFormat="0" applyFill="0" applyBorder="0" applyProtection="0">
      <alignment/>
    </xf>
    <xf numFmtId="0" fontId="13" fillId="0" borderId="5" applyNumberFormat="0" applyFill="0" applyProtection="0">
      <alignment/>
    </xf>
    <xf numFmtId="0" fontId="14" fillId="0" borderId="6" applyNumberFormat="0" applyFill="0" applyProtection="0">
      <alignment/>
    </xf>
    <xf numFmtId="0" fontId="15" fillId="0" borderId="7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0" borderId="8" applyNumberFormat="0" applyFill="0" applyProtection="0">
      <alignment/>
    </xf>
    <xf numFmtId="0" fontId="17" fillId="23" borderId="9" applyNumberFormat="0" applyProtection="0">
      <alignment/>
    </xf>
    <xf numFmtId="0" fontId="18" fillId="0" borderId="0" applyNumberFormat="0" applyFill="0" applyBorder="0" applyProtection="0">
      <alignment/>
    </xf>
    <xf numFmtId="0" fontId="19" fillId="7" borderId="4" applyNumberFormat="0" applyProtection="0">
      <alignment/>
    </xf>
    <xf numFmtId="0" fontId="20" fillId="4" borderId="0" applyNumberFormat="0" applyBorder="0" applyProtection="0">
      <alignment/>
    </xf>
    <xf numFmtId="0" fontId="22" fillId="0" borderId="0">
      <alignment/>
      <protection/>
    </xf>
    <xf numFmtId="38" fontId="22" fillId="0" borderId="0" applyFon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1" xfId="22" applyFont="1" applyFill="1" applyBorder="1" applyAlignment="1">
      <alignment vertical="center"/>
      <protection/>
    </xf>
    <xf numFmtId="0" fontId="24" fillId="0" borderId="11" xfId="22" applyFont="1" applyFill="1" applyBorder="1" applyAlignment="1">
      <alignment vertical="center" textRotation="255"/>
      <protection/>
    </xf>
    <xf numFmtId="0" fontId="24" fillId="0" borderId="12" xfId="22" applyFont="1" applyFill="1" applyBorder="1" applyAlignment="1">
      <alignment vertical="center"/>
      <protection/>
    </xf>
    <xf numFmtId="0" fontId="24" fillId="0" borderId="13" xfId="22" applyFont="1" applyFill="1" applyBorder="1" applyAlignment="1">
      <alignment horizontal="center" vertical="center"/>
      <protection/>
    </xf>
    <xf numFmtId="0" fontId="24" fillId="0" borderId="11" xfId="2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0" fontId="24" fillId="0" borderId="14" xfId="22" applyFont="1" applyFill="1" applyBorder="1" applyAlignment="1">
      <alignment horizontal="center" vertical="center" textRotation="255" wrapText="1"/>
      <protection/>
    </xf>
    <xf numFmtId="0" fontId="24" fillId="0" borderId="15" xfId="22" applyFont="1" applyFill="1" applyBorder="1" applyAlignment="1">
      <alignment horizontal="center" vertical="center" textRotation="255"/>
      <protection/>
    </xf>
    <xf numFmtId="0" fontId="24" fillId="0" borderId="16" xfId="22" applyFont="1" applyFill="1" applyBorder="1" applyAlignment="1">
      <alignment horizontal="center" vertical="center" textRotation="255"/>
      <protection/>
    </xf>
    <xf numFmtId="0" fontId="24" fillId="0" borderId="11" xfId="22" applyFont="1" applyFill="1" applyBorder="1" applyAlignment="1">
      <alignment horizontal="center" vertical="center" textRotation="255"/>
      <protection/>
    </xf>
    <xf numFmtId="0" fontId="24" fillId="0" borderId="17" xfId="22" applyFont="1" applyFill="1" applyBorder="1" applyAlignment="1">
      <alignment horizontal="center" vertical="center" textRotation="255"/>
      <protection/>
    </xf>
    <xf numFmtId="0" fontId="24" fillId="0" borderId="11" xfId="22" applyFont="1" applyFill="1" applyBorder="1" applyAlignment="1">
      <alignment horizontal="center" vertical="center" textRotation="255" wrapText="1"/>
      <protection/>
    </xf>
    <xf numFmtId="0" fontId="24" fillId="0" borderId="18" xfId="22" applyFont="1" applyFill="1" applyBorder="1" applyAlignment="1">
      <alignment horizontal="center" vertical="center" textRotation="255"/>
      <protection/>
    </xf>
    <xf numFmtId="0" fontId="24" fillId="0" borderId="19" xfId="22" applyFont="1" applyFill="1" applyBorder="1" applyAlignment="1">
      <alignment horizontal="center" vertical="center" textRotation="255"/>
      <protection/>
    </xf>
    <xf numFmtId="0" fontId="24" fillId="0" borderId="20" xfId="22" applyFont="1" applyFill="1" applyBorder="1" applyAlignment="1">
      <alignment horizontal="center" vertical="center" textRotation="255"/>
      <protection/>
    </xf>
    <xf numFmtId="0" fontId="24" fillId="0" borderId="21" xfId="22" applyFont="1" applyFill="1" applyBorder="1" applyAlignment="1">
      <alignment horizontal="center" vertical="center" textRotation="255"/>
      <protection/>
    </xf>
    <xf numFmtId="0" fontId="24" fillId="0" borderId="15" xfId="22" applyFont="1" applyFill="1" applyBorder="1" applyAlignment="1">
      <alignment horizontal="center" vertical="center" textRotation="255" wrapText="1"/>
      <protection/>
    </xf>
    <xf numFmtId="0" fontId="0" fillId="0" borderId="0" xfId="0" applyFont="1" applyFill="1" applyAlignment="1">
      <alignment horizontal="center" vertical="center" textRotation="255"/>
    </xf>
    <xf numFmtId="0" fontId="25" fillId="0" borderId="2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4" fillId="0" borderId="23" xfId="22" applyFont="1" applyFill="1" applyBorder="1" applyAlignment="1">
      <alignment vertical="center" textRotation="255"/>
      <protection/>
    </xf>
    <xf numFmtId="0" fontId="0" fillId="0" borderId="0" xfId="0" applyFont="1" applyAlignment="1">
      <alignment vertical="center"/>
    </xf>
    <xf numFmtId="0" fontId="24" fillId="0" borderId="14" xfId="22" applyFont="1" applyFill="1" applyBorder="1" applyAlignment="1">
      <alignment vertical="center" textRotation="255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24" xfId="22" applyFont="1" applyFill="1" applyBorder="1" applyAlignment="1">
      <alignment horizontal="center" vertical="center"/>
      <protection/>
    </xf>
    <xf numFmtId="0" fontId="24" fillId="0" borderId="25" xfId="22" applyFont="1" applyFill="1" applyBorder="1" applyAlignment="1">
      <alignment horizontal="center" vertical="center"/>
      <protection/>
    </xf>
    <xf numFmtId="0" fontId="24" fillId="0" borderId="26" xfId="22" applyFont="1" applyFill="1" applyBorder="1" applyAlignment="1">
      <alignment horizontal="center" vertical="center"/>
      <protection/>
    </xf>
    <xf numFmtId="0" fontId="24" fillId="0" borderId="27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center" vertical="center"/>
      <protection/>
    </xf>
    <xf numFmtId="0" fontId="24" fillId="0" borderId="29" xfId="22" applyFont="1" applyFill="1" applyBorder="1" applyAlignment="1">
      <alignment horizontal="center" vertical="center"/>
      <protection/>
    </xf>
    <xf numFmtId="0" fontId="24" fillId="0" borderId="30" xfId="22" applyFont="1" applyFill="1" applyBorder="1" applyAlignment="1">
      <alignment horizontal="center" vertical="center"/>
      <protection/>
    </xf>
    <xf numFmtId="0" fontId="24" fillId="0" borderId="31" xfId="22" applyFont="1" applyFill="1" applyBorder="1" applyAlignment="1">
      <alignment horizontal="center" vertical="center"/>
      <protection/>
    </xf>
    <xf numFmtId="0" fontId="24" fillId="0" borderId="32" xfId="22" applyFont="1" applyFill="1" applyBorder="1" applyAlignment="1">
      <alignment horizontal="center" vertical="center"/>
      <protection/>
    </xf>
    <xf numFmtId="0" fontId="24" fillId="0" borderId="12" xfId="22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 horizontal="center" vertical="center"/>
      <protection/>
    </xf>
    <xf numFmtId="0" fontId="24" fillId="0" borderId="10" xfId="22" applyFont="1" applyFill="1" applyBorder="1" applyAlignment="1">
      <alignment horizontal="center" vertical="center"/>
      <protection/>
    </xf>
    <xf numFmtId="0" fontId="24" fillId="0" borderId="33" xfId="22" applyFont="1" applyFill="1" applyBorder="1" applyAlignment="1">
      <alignment horizontal="center" vertical="center"/>
      <protection/>
    </xf>
    <xf numFmtId="0" fontId="24" fillId="0" borderId="34" xfId="22" applyFont="1" applyFill="1" applyBorder="1" applyAlignment="1">
      <alignment horizontal="center" vertical="center"/>
      <protection/>
    </xf>
    <xf numFmtId="0" fontId="24" fillId="0" borderId="35" xfId="22" applyFont="1" applyFill="1" applyBorder="1" applyAlignment="1">
      <alignment horizontal="center" vertical="center"/>
      <protection/>
    </xf>
    <xf numFmtId="0" fontId="24" fillId="0" borderId="36" xfId="22" applyFont="1" applyFill="1" applyBorder="1" applyAlignment="1">
      <alignment horizontal="center" vertical="center"/>
      <protection/>
    </xf>
    <xf numFmtId="0" fontId="24" fillId="0" borderId="37" xfId="22" applyFont="1" applyFill="1" applyBorder="1" applyAlignment="1">
      <alignment horizontal="center" vertical="center"/>
      <protection/>
    </xf>
    <xf numFmtId="0" fontId="24" fillId="0" borderId="38" xfId="22" applyFont="1" applyFill="1" applyBorder="1" applyAlignment="1">
      <alignment horizontal="center" vertical="center"/>
      <protection/>
    </xf>
    <xf numFmtId="0" fontId="24" fillId="0" borderId="39" xfId="22" applyFont="1" applyFill="1" applyBorder="1" applyAlignment="1">
      <alignment horizontal="center" vertical="center"/>
      <protection/>
    </xf>
    <xf numFmtId="0" fontId="24" fillId="0" borderId="40" xfId="22" applyFont="1" applyFill="1" applyBorder="1" applyAlignment="1">
      <alignment horizontal="center" vertical="center"/>
      <protection/>
    </xf>
    <xf numFmtId="0" fontId="24" fillId="0" borderId="41" xfId="22" applyFont="1" applyFill="1" applyBorder="1" applyAlignment="1">
      <alignment horizontal="center" vertical="center"/>
      <protection/>
    </xf>
    <xf numFmtId="0" fontId="24" fillId="0" borderId="42" xfId="22" applyFont="1" applyFill="1" applyBorder="1" applyAlignment="1">
      <alignment horizontal="center" vertical="center"/>
      <protection/>
    </xf>
    <xf numFmtId="0" fontId="24" fillId="0" borderId="43" xfId="22" applyFont="1" applyFill="1" applyBorder="1" applyAlignment="1">
      <alignment horizontal="center"/>
      <protection/>
    </xf>
    <xf numFmtId="0" fontId="24" fillId="0" borderId="38" xfId="22" applyFont="1" applyFill="1" applyBorder="1" applyAlignment="1">
      <alignment horizontal="center"/>
      <protection/>
    </xf>
    <xf numFmtId="0" fontId="24" fillId="0" borderId="39" xfId="22" applyFont="1" applyFill="1" applyBorder="1" applyAlignment="1">
      <alignment horizontal="center"/>
      <protection/>
    </xf>
    <xf numFmtId="0" fontId="26" fillId="0" borderId="0" xfId="0" applyFont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 textRotation="255" wrapText="1"/>
    </xf>
    <xf numFmtId="0" fontId="24" fillId="0" borderId="44" xfId="22" applyFont="1" applyFill="1" applyBorder="1" applyAlignment="1">
      <alignment horizontal="center" vertical="center" textRotation="255" wrapText="1"/>
      <protection/>
    </xf>
    <xf numFmtId="0" fontId="24" fillId="0" borderId="45" xfId="22" applyFont="1" applyFill="1" applyBorder="1" applyAlignment="1">
      <alignment horizontal="center" vertical="center" textRotation="255" wrapText="1"/>
      <protection/>
    </xf>
    <xf numFmtId="0" fontId="24" fillId="0" borderId="46" xfId="22" applyFont="1" applyFill="1" applyBorder="1" applyAlignment="1">
      <alignment horizontal="center" vertical="center" textRotation="255" wrapText="1"/>
      <protection/>
    </xf>
    <xf numFmtId="0" fontId="24" fillId="0" borderId="16" xfId="22" applyFont="1" applyFill="1" applyBorder="1" applyAlignment="1">
      <alignment horizontal="center" vertical="center" textRotation="255" wrapText="1"/>
      <protection/>
    </xf>
    <xf numFmtId="0" fontId="24" fillId="0" borderId="47" xfId="22" applyFont="1" applyFill="1" applyBorder="1" applyAlignment="1">
      <alignment horizontal="center" vertical="center" textRotation="255" wrapText="1"/>
      <protection/>
    </xf>
    <xf numFmtId="0" fontId="24" fillId="0" borderId="18" xfId="22" applyFont="1" applyFill="1" applyBorder="1" applyAlignment="1">
      <alignment horizontal="center" vertical="center" textRotation="255" wrapText="1"/>
      <protection/>
    </xf>
    <xf numFmtId="0" fontId="24" fillId="0" borderId="19" xfId="22" applyFont="1" applyFill="1" applyBorder="1" applyAlignment="1">
      <alignment horizontal="center" vertical="center" textRotation="255" wrapText="1"/>
      <protection/>
    </xf>
    <xf numFmtId="0" fontId="24" fillId="0" borderId="48" xfId="22" applyFont="1" applyFill="1" applyBorder="1" applyAlignment="1">
      <alignment horizontal="center" vertical="center" textRotation="255" wrapText="1"/>
      <protection/>
    </xf>
    <xf numFmtId="0" fontId="24" fillId="0" borderId="20" xfId="22" applyFont="1" applyFill="1" applyBorder="1" applyAlignment="1">
      <alignment horizontal="center" vertical="center" textRotation="255" wrapText="1"/>
      <protection/>
    </xf>
    <xf numFmtId="0" fontId="25" fillId="0" borderId="49" xfId="0" applyFont="1" applyBorder="1" applyAlignment="1">
      <alignment vertical="center"/>
    </xf>
    <xf numFmtId="0" fontId="25" fillId="0" borderId="15" xfId="0" applyFont="1" applyBorder="1" applyAlignment="1">
      <alignment horizontal="right" vertical="center"/>
    </xf>
    <xf numFmtId="38" fontId="28" fillId="0" borderId="22" xfId="20" applyFont="1" applyBorder="1" applyAlignment="1">
      <alignment horizontal="right"/>
    </xf>
    <xf numFmtId="176" fontId="29" fillId="0" borderId="22" xfId="21" applyNumberFormat="1" applyFont="1" applyBorder="1" applyAlignment="1">
      <alignment horizontal="right"/>
    </xf>
    <xf numFmtId="38" fontId="28" fillId="0" borderId="18" xfId="20" applyFont="1" applyBorder="1" applyAlignment="1">
      <alignment horizontal="right"/>
    </xf>
    <xf numFmtId="38" fontId="28" fillId="0" borderId="48" xfId="20" applyFont="1" applyBorder="1" applyAlignment="1">
      <alignment horizontal="right"/>
    </xf>
    <xf numFmtId="38" fontId="28" fillId="0" borderId="19" xfId="20" applyFont="1" applyBorder="1" applyAlignment="1">
      <alignment horizontal="right"/>
    </xf>
    <xf numFmtId="38" fontId="29" fillId="0" borderId="19" xfId="20" applyFont="1" applyBorder="1" applyAlignment="1">
      <alignment horizontal="right"/>
    </xf>
    <xf numFmtId="176" fontId="29" fillId="0" borderId="19" xfId="21" applyNumberFormat="1" applyFont="1" applyBorder="1" applyAlignment="1">
      <alignment horizontal="right"/>
    </xf>
    <xf numFmtId="38" fontId="28" fillId="0" borderId="20" xfId="20" applyFont="1" applyBorder="1" applyAlignment="1">
      <alignment horizontal="right"/>
    </xf>
    <xf numFmtId="40" fontId="29" fillId="0" borderId="20" xfId="20" applyNumberFormat="1" applyFont="1" applyBorder="1" applyAlignment="1">
      <alignment/>
    </xf>
    <xf numFmtId="38" fontId="28" fillId="0" borderId="26" xfId="20" applyFont="1" applyBorder="1" applyAlignment="1">
      <alignment horizontal="right"/>
    </xf>
    <xf numFmtId="38" fontId="29" fillId="0" borderId="22" xfId="20" applyFont="1" applyBorder="1" applyAlignment="1">
      <alignment horizontal="right"/>
    </xf>
    <xf numFmtId="38" fontId="29" fillId="0" borderId="18" xfId="20" applyFont="1" applyBorder="1" applyAlignment="1">
      <alignment horizontal="right"/>
    </xf>
    <xf numFmtId="38" fontId="29" fillId="0" borderId="48" xfId="20" applyFont="1" applyBorder="1" applyAlignment="1">
      <alignment horizontal="right"/>
    </xf>
    <xf numFmtId="38" fontId="29" fillId="0" borderId="20" xfId="20" applyFont="1" applyBorder="1" applyAlignment="1">
      <alignment horizontal="right"/>
    </xf>
    <xf numFmtId="38" fontId="29" fillId="0" borderId="26" xfId="20" applyFont="1" applyBorder="1" applyAlignment="1">
      <alignment horizontal="right"/>
    </xf>
    <xf numFmtId="38" fontId="29" fillId="0" borderId="22" xfId="20" applyFont="1" applyFill="1" applyBorder="1" applyAlignment="1">
      <alignment horizontal="right"/>
    </xf>
    <xf numFmtId="38" fontId="29" fillId="0" borderId="49" xfId="20" applyFont="1" applyBorder="1" applyAlignment="1">
      <alignment horizontal="right"/>
    </xf>
    <xf numFmtId="176" fontId="29" fillId="0" borderId="49" xfId="21" applyNumberFormat="1" applyFont="1" applyBorder="1" applyAlignment="1">
      <alignment horizontal="right"/>
    </xf>
    <xf numFmtId="38" fontId="29" fillId="0" borderId="50" xfId="20" applyFont="1" applyBorder="1" applyAlignment="1">
      <alignment horizontal="right"/>
    </xf>
    <xf numFmtId="38" fontId="29" fillId="0" borderId="51" xfId="20" applyFont="1" applyBorder="1" applyAlignment="1">
      <alignment horizontal="right"/>
    </xf>
    <xf numFmtId="38" fontId="29" fillId="0" borderId="52" xfId="20" applyFont="1" applyBorder="1" applyAlignment="1">
      <alignment horizontal="right"/>
    </xf>
    <xf numFmtId="176" fontId="29" fillId="0" borderId="52" xfId="21" applyNumberFormat="1" applyFont="1" applyBorder="1" applyAlignment="1">
      <alignment horizontal="right"/>
    </xf>
    <xf numFmtId="38" fontId="29" fillId="0" borderId="53" xfId="20" applyFont="1" applyBorder="1" applyAlignment="1">
      <alignment horizontal="right"/>
    </xf>
    <xf numFmtId="40" fontId="29" fillId="0" borderId="53" xfId="20" applyNumberFormat="1" applyFont="1" applyBorder="1" applyAlignment="1">
      <alignment/>
    </xf>
    <xf numFmtId="38" fontId="29" fillId="0" borderId="54" xfId="20" applyFont="1" applyBorder="1" applyAlignment="1">
      <alignment horizontal="right"/>
    </xf>
    <xf numFmtId="38" fontId="28" fillId="0" borderId="51" xfId="20" applyFont="1" applyBorder="1" applyAlignment="1">
      <alignment horizontal="right"/>
    </xf>
    <xf numFmtId="38" fontId="29" fillId="0" borderId="15" xfId="20" applyFont="1" applyBorder="1" applyAlignment="1">
      <alignment horizontal="right"/>
    </xf>
    <xf numFmtId="176" fontId="29" fillId="0" borderId="15" xfId="21" applyNumberFormat="1" applyFont="1" applyBorder="1" applyAlignment="1">
      <alignment horizontal="right"/>
    </xf>
    <xf numFmtId="38" fontId="29" fillId="0" borderId="16" xfId="20" applyFont="1" applyBorder="1" applyAlignment="1">
      <alignment horizontal="right"/>
    </xf>
    <xf numFmtId="38" fontId="29" fillId="0" borderId="55" xfId="20" applyFont="1" applyBorder="1" applyAlignment="1">
      <alignment horizontal="right"/>
    </xf>
    <xf numFmtId="38" fontId="29" fillId="0" borderId="47" xfId="20" applyFont="1" applyBorder="1" applyAlignment="1">
      <alignment horizontal="right"/>
    </xf>
    <xf numFmtId="176" fontId="29" fillId="0" borderId="47" xfId="21" applyNumberFormat="1" applyFont="1" applyBorder="1" applyAlignment="1">
      <alignment horizontal="right"/>
    </xf>
    <xf numFmtId="38" fontId="29" fillId="0" borderId="56" xfId="20" applyFont="1" applyBorder="1" applyAlignment="1">
      <alignment horizontal="right"/>
    </xf>
    <xf numFmtId="40" fontId="29" fillId="0" borderId="56" xfId="20" applyNumberFormat="1" applyFont="1" applyBorder="1" applyAlignment="1">
      <alignment/>
    </xf>
    <xf numFmtId="38" fontId="29" fillId="0" borderId="35" xfId="20" applyFont="1" applyBorder="1" applyAlignment="1">
      <alignment horizontal="right"/>
    </xf>
    <xf numFmtId="38" fontId="28" fillId="0" borderId="55" xfId="20" applyFont="1" applyBorder="1" applyAlignment="1">
      <alignment horizontal="right"/>
    </xf>
    <xf numFmtId="0" fontId="24" fillId="0" borderId="56" xfId="22" applyFont="1" applyFill="1" applyBorder="1" applyAlignment="1">
      <alignment horizontal="center" vertical="center" textRotation="255" wrapText="1"/>
      <protection/>
    </xf>
    <xf numFmtId="0" fontId="24" fillId="0" borderId="57" xfId="22" applyFont="1" applyFill="1" applyBorder="1" applyAlignment="1">
      <alignment horizontal="center" vertical="center" textRotation="255" wrapText="1"/>
      <protection/>
    </xf>
    <xf numFmtId="0" fontId="24" fillId="0" borderId="15" xfId="22" applyFont="1" applyFill="1" applyBorder="1" applyAlignment="1">
      <alignment horizontal="center" vertical="center" textRotation="255" wrapText="1"/>
      <protection/>
    </xf>
    <xf numFmtId="0" fontId="24" fillId="0" borderId="14" xfId="22" applyFont="1" applyFill="1" applyBorder="1" applyAlignment="1">
      <alignment horizontal="center" vertical="center" textRotation="255" wrapText="1"/>
      <protection/>
    </xf>
    <xf numFmtId="0" fontId="25" fillId="0" borderId="2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59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textRotation="255"/>
    </xf>
    <xf numFmtId="0" fontId="25" fillId="0" borderId="22" xfId="0" applyFont="1" applyFill="1" applyBorder="1" applyAlignment="1">
      <alignment vertical="center" shrinkToFit="1"/>
    </xf>
    <xf numFmtId="0" fontId="25" fillId="0" borderId="49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176" fontId="29" fillId="0" borderId="22" xfId="0" applyNumberFormat="1" applyFont="1" applyBorder="1" applyAlignment="1">
      <alignment horizontal="right"/>
    </xf>
    <xf numFmtId="38" fontId="28" fillId="0" borderId="22" xfId="20" applyFont="1" applyBorder="1" applyAlignment="1">
      <alignment/>
    </xf>
    <xf numFmtId="38" fontId="28" fillId="0" borderId="21" xfId="20" applyFont="1" applyBorder="1" applyAlignment="1">
      <alignment horizontal="right"/>
    </xf>
    <xf numFmtId="176" fontId="28" fillId="0" borderId="19" xfId="22" applyNumberFormat="1" applyFont="1" applyBorder="1" applyAlignment="1">
      <alignment horizontal="right"/>
      <protection/>
    </xf>
    <xf numFmtId="38" fontId="29" fillId="0" borderId="22" xfId="20" applyFont="1" applyBorder="1" applyAlignment="1">
      <alignment/>
    </xf>
    <xf numFmtId="38" fontId="29" fillId="0" borderId="21" xfId="20" applyFont="1" applyBorder="1" applyAlignment="1">
      <alignment horizontal="right"/>
    </xf>
    <xf numFmtId="176" fontId="29" fillId="0" borderId="49" xfId="0" applyNumberFormat="1" applyFont="1" applyBorder="1" applyAlignment="1">
      <alignment horizontal="right"/>
    </xf>
    <xf numFmtId="38" fontId="29" fillId="0" borderId="49" xfId="20" applyFont="1" applyBorder="1" applyAlignment="1">
      <alignment/>
    </xf>
    <xf numFmtId="38" fontId="29" fillId="0" borderId="60" xfId="20" applyFont="1" applyBorder="1" applyAlignment="1">
      <alignment horizontal="right"/>
    </xf>
    <xf numFmtId="38" fontId="28" fillId="0" borderId="52" xfId="20" applyFont="1" applyBorder="1" applyAlignment="1">
      <alignment horizontal="right"/>
    </xf>
    <xf numFmtId="176" fontId="28" fillId="0" borderId="52" xfId="22" applyNumberFormat="1" applyFont="1" applyBorder="1" applyAlignment="1">
      <alignment horizontal="right"/>
      <protection/>
    </xf>
    <xf numFmtId="38" fontId="28" fillId="0" borderId="53" xfId="20" applyFont="1" applyBorder="1" applyAlignment="1">
      <alignment horizontal="right"/>
    </xf>
    <xf numFmtId="38" fontId="29" fillId="0" borderId="22" xfId="20" applyFont="1" applyBorder="1" applyAlignment="1">
      <alignment horizontal="right" shrinkToFit="1"/>
    </xf>
    <xf numFmtId="176" fontId="29" fillId="0" borderId="22" xfId="0" applyNumberFormat="1" applyFont="1" applyBorder="1" applyAlignment="1">
      <alignment horizontal="right" shrinkToFit="1"/>
    </xf>
    <xf numFmtId="38" fontId="29" fillId="0" borderId="22" xfId="20" applyFont="1" applyBorder="1" applyAlignment="1">
      <alignment shrinkToFit="1"/>
    </xf>
    <xf numFmtId="38" fontId="29" fillId="0" borderId="21" xfId="20" applyFont="1" applyBorder="1" applyAlignment="1">
      <alignment horizontal="right" shrinkToFit="1"/>
    </xf>
    <xf numFmtId="38" fontId="29" fillId="0" borderId="19" xfId="20" applyFont="1" applyBorder="1" applyAlignment="1">
      <alignment horizontal="right" shrinkToFit="1"/>
    </xf>
    <xf numFmtId="176" fontId="28" fillId="0" borderId="19" xfId="22" applyNumberFormat="1" applyFont="1" applyBorder="1" applyAlignment="1">
      <alignment horizontal="right" shrinkToFit="1"/>
      <protection/>
    </xf>
    <xf numFmtId="38" fontId="29" fillId="0" borderId="20" xfId="20" applyFont="1" applyBorder="1" applyAlignment="1">
      <alignment horizontal="right" shrinkToFit="1"/>
    </xf>
    <xf numFmtId="38" fontId="29" fillId="0" borderId="18" xfId="20" applyFont="1" applyBorder="1" applyAlignment="1">
      <alignment horizontal="right" shrinkToFit="1"/>
    </xf>
    <xf numFmtId="40" fontId="29" fillId="0" borderId="20" xfId="20" applyNumberFormat="1" applyFont="1" applyBorder="1" applyAlignment="1">
      <alignment shrinkToFit="1"/>
    </xf>
    <xf numFmtId="38" fontId="29" fillId="0" borderId="26" xfId="20" applyFont="1" applyBorder="1" applyAlignment="1">
      <alignment horizontal="right" shrinkToFit="1"/>
    </xf>
    <xf numFmtId="176" fontId="28" fillId="0" borderId="22" xfId="22" applyNumberFormat="1" applyFont="1" applyBorder="1" applyAlignment="1">
      <alignment horizontal="right" shrinkToFit="1"/>
      <protection/>
    </xf>
    <xf numFmtId="40" fontId="29" fillId="0" borderId="22" xfId="20" applyNumberFormat="1" applyFont="1" applyBorder="1" applyAlignment="1">
      <alignment shrinkToFit="1"/>
    </xf>
    <xf numFmtId="38" fontId="29" fillId="0" borderId="22" xfId="0" applyNumberFormat="1" applyFont="1" applyBorder="1" applyAlignment="1">
      <alignment vertical="center" shrinkToFit="1"/>
    </xf>
    <xf numFmtId="38" fontId="29" fillId="0" borderId="15" xfId="20" applyFont="1" applyBorder="1" applyAlignment="1">
      <alignment horizontal="right" shrinkToFit="1"/>
    </xf>
    <xf numFmtId="176" fontId="29" fillId="0" borderId="15" xfId="0" applyNumberFormat="1" applyFont="1" applyBorder="1" applyAlignment="1">
      <alignment horizontal="right" shrinkToFit="1"/>
    </xf>
    <xf numFmtId="176" fontId="28" fillId="0" borderId="47" xfId="22" applyNumberFormat="1" applyFont="1" applyBorder="1" applyAlignment="1">
      <alignment horizontal="right" shrinkToFit="1"/>
      <protection/>
    </xf>
    <xf numFmtId="40" fontId="29" fillId="0" borderId="56" xfId="20" applyNumberFormat="1" applyFont="1" applyBorder="1" applyAlignment="1">
      <alignment shrinkToFit="1"/>
    </xf>
    <xf numFmtId="0" fontId="24" fillId="0" borderId="23" xfId="22" applyFont="1" applyFill="1" applyBorder="1" applyAlignment="1">
      <alignment horizontal="center" vertical="center"/>
      <protection/>
    </xf>
    <xf numFmtId="0" fontId="24" fillId="0" borderId="46" xfId="22" applyFont="1" applyFill="1" applyBorder="1" applyAlignment="1">
      <alignment horizontal="center" vertical="center" textRotation="255" wrapText="1"/>
      <protection/>
    </xf>
    <xf numFmtId="0" fontId="24" fillId="0" borderId="61" xfId="22" applyFont="1" applyFill="1" applyBorder="1" applyAlignment="1">
      <alignment horizontal="center" vertical="center" textRotation="255" wrapText="1"/>
      <protection/>
    </xf>
    <xf numFmtId="0" fontId="24" fillId="0" borderId="23" xfId="22" applyFont="1" applyFill="1" applyBorder="1" applyAlignment="1">
      <alignment horizontal="center" vertical="center" textRotation="255" wrapText="1"/>
      <protection/>
    </xf>
    <xf numFmtId="0" fontId="24" fillId="0" borderId="47" xfId="22" applyFont="1" applyFill="1" applyBorder="1" applyAlignment="1">
      <alignment horizontal="center" vertical="center" textRotation="255"/>
      <protection/>
    </xf>
    <xf numFmtId="0" fontId="24" fillId="0" borderId="45" xfId="22" applyFont="1" applyFill="1" applyBorder="1" applyAlignment="1">
      <alignment horizontal="center" vertical="center" textRotation="255"/>
      <protection/>
    </xf>
    <xf numFmtId="0" fontId="24" fillId="0" borderId="11" xfId="22" applyFont="1" applyFill="1" applyBorder="1" applyAlignment="1">
      <alignment horizontal="center" vertical="center" textRotation="255"/>
      <protection/>
    </xf>
    <xf numFmtId="0" fontId="24" fillId="0" borderId="13" xfId="22" applyFont="1" applyFill="1" applyBorder="1" applyAlignment="1">
      <alignment horizontal="center" vertical="center" textRotation="255" wrapText="1"/>
      <protection/>
    </xf>
    <xf numFmtId="0" fontId="24" fillId="0" borderId="62" xfId="22" applyFont="1" applyFill="1" applyBorder="1" applyAlignment="1">
      <alignment horizontal="center" vertical="center" textRotation="255" wrapText="1"/>
      <protection/>
    </xf>
    <xf numFmtId="0" fontId="24" fillId="0" borderId="16" xfId="22" applyFont="1" applyFill="1" applyBorder="1" applyAlignment="1">
      <alignment horizontal="center" vertical="center" textRotation="255" wrapText="1"/>
      <protection/>
    </xf>
    <xf numFmtId="0" fontId="24" fillId="0" borderId="11" xfId="22" applyFont="1" applyFill="1" applyBorder="1" applyAlignment="1">
      <alignment horizontal="center" vertical="center" textRotation="255" wrapText="1"/>
      <protection/>
    </xf>
    <xf numFmtId="0" fontId="24" fillId="0" borderId="63" xfId="22" applyFont="1" applyFill="1" applyBorder="1" applyAlignment="1">
      <alignment horizontal="center" vertical="center" textRotation="255" wrapText="1"/>
      <protection/>
    </xf>
    <xf numFmtId="0" fontId="24" fillId="0" borderId="47" xfId="22" applyFont="1" applyFill="1" applyBorder="1" applyAlignment="1">
      <alignment horizontal="center" vertical="center" textRotation="255" wrapText="1"/>
      <protection/>
    </xf>
    <xf numFmtId="0" fontId="24" fillId="0" borderId="63" xfId="22" applyFont="1" applyFill="1" applyBorder="1" applyAlignment="1">
      <alignment horizontal="center" vertical="center" textRotation="255"/>
      <protection/>
    </xf>
    <xf numFmtId="0" fontId="24" fillId="0" borderId="15" xfId="22" applyFont="1" applyFill="1" applyBorder="1" applyAlignment="1">
      <alignment horizontal="center" vertical="center" textRotation="255"/>
      <protection/>
    </xf>
    <xf numFmtId="0" fontId="24" fillId="0" borderId="23" xfId="22" applyFont="1" applyFill="1" applyBorder="1" applyAlignment="1">
      <alignment horizontal="center" vertical="center" textRotation="255"/>
      <protection/>
    </xf>
    <xf numFmtId="0" fontId="24" fillId="0" borderId="14" xfId="22" applyFont="1" applyFill="1" applyBorder="1" applyAlignment="1">
      <alignment horizontal="center" vertical="center" textRotation="255"/>
      <protection/>
    </xf>
    <xf numFmtId="0" fontId="25" fillId="0" borderId="22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right" vertical="center" shrinkToFi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パーセント" xfId="21"/>
    <cellStyle name="標準 2" xfId="22"/>
    <cellStyle name="20% - アクセント 1 2" xfId="23"/>
    <cellStyle name="20% - アクセント 2 2" xfId="24"/>
    <cellStyle name="20% - アクセント 3 2" xfId="25"/>
    <cellStyle name="20% - アクセント 4 2" xfId="26"/>
    <cellStyle name="20% - アクセント 5 2" xfId="27"/>
    <cellStyle name="20% - アクセント 6 2" xfId="28"/>
    <cellStyle name="40% - アクセント 1 2" xfId="29"/>
    <cellStyle name="40% - アクセント 2 2" xfId="30"/>
    <cellStyle name="40% - アクセント 3 2" xfId="31"/>
    <cellStyle name="40% - アクセント 4 2" xfId="32"/>
    <cellStyle name="40% - アクセント 5 2" xfId="33"/>
    <cellStyle name="40% - アクセント 6 2" xfId="34"/>
    <cellStyle name="60% - アクセント 1 2" xfId="35"/>
    <cellStyle name="60% - アクセント 2 2" xfId="36"/>
    <cellStyle name="60% - アクセント 3 2" xfId="37"/>
    <cellStyle name="60% - アクセント 4 2" xfId="38"/>
    <cellStyle name="60% - アクセント 5 2" xfId="39"/>
    <cellStyle name="60% - アクセント 6 2" xfId="40"/>
    <cellStyle name="アクセント 1 2" xfId="41"/>
    <cellStyle name="アクセント 2 2" xfId="42"/>
    <cellStyle name="アクセント 3 2" xfId="43"/>
    <cellStyle name="アクセント 4 2" xfId="44"/>
    <cellStyle name="アクセント 5 2" xfId="45"/>
    <cellStyle name="アクセント 6 2" xfId="46"/>
    <cellStyle name="タイトル 2" xfId="47"/>
    <cellStyle name="チェック セル 2" xfId="48"/>
    <cellStyle name="どちらでもない 2" xfId="49"/>
    <cellStyle name="メモ 2" xfId="50"/>
    <cellStyle name="リンク セル 2" xfId="51"/>
    <cellStyle name="悪い 2" xfId="52"/>
    <cellStyle name="計算 2" xfId="53"/>
    <cellStyle name="警告文 2" xfId="54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入力 2" xfId="62"/>
    <cellStyle name="良い 2" xfId="63"/>
    <cellStyle name="標準 3" xfId="64"/>
    <cellStyle name="桁区切り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15"/>
  <cols>
    <col min="1" max="1" width="3.28125" style="1" customWidth="1"/>
    <col min="2" max="2" width="9.00390625" style="1" customWidth="1"/>
    <col min="3" max="6" width="5.28125" style="1" customWidth="1"/>
    <col min="7" max="7" width="5.421875" style="1" customWidth="1"/>
    <col min="8" max="8" width="4.7109375" style="1" customWidth="1"/>
    <col min="9" max="15" width="3.28125" style="1" customWidth="1"/>
    <col min="16" max="16" width="3.8515625" style="1" customWidth="1"/>
    <col min="17" max="20" width="3.28125" style="1" customWidth="1"/>
    <col min="21" max="21" width="4.7109375" style="1" customWidth="1"/>
    <col min="22" max="27" width="3.28125" style="1" customWidth="1"/>
    <col min="28" max="28" width="4.7109375" style="1" bestFit="1" customWidth="1"/>
    <col min="29" max="30" width="3.28125" style="1" customWidth="1"/>
    <col min="31" max="31" width="4.8515625" style="1" customWidth="1"/>
    <col min="32" max="35" width="3.28125" style="1" customWidth="1"/>
    <col min="36" max="16384" width="9.00390625" style="1" customWidth="1"/>
  </cols>
  <sheetData>
    <row r="1" ht="14.25">
      <c r="B1" s="56" t="s">
        <v>69</v>
      </c>
    </row>
    <row r="2" spans="1:35" s="27" customFormat="1" ht="15">
      <c r="A2" s="25"/>
      <c r="B2" s="57"/>
      <c r="C2" s="26"/>
      <c r="D2" s="26"/>
      <c r="E2" s="26"/>
      <c r="F2" s="26"/>
      <c r="G2" s="31" t="s">
        <v>4</v>
      </c>
      <c r="H2" s="32"/>
      <c r="I2" s="32"/>
      <c r="J2" s="32"/>
      <c r="K2" s="32"/>
      <c r="L2" s="32"/>
      <c r="M2" s="32"/>
      <c r="N2" s="32"/>
      <c r="O2" s="32"/>
      <c r="P2" s="33"/>
      <c r="Q2" s="37" t="s">
        <v>5</v>
      </c>
      <c r="R2" s="38"/>
      <c r="S2" s="38"/>
      <c r="T2" s="39"/>
      <c r="U2" s="26"/>
      <c r="V2" s="37" t="s">
        <v>41</v>
      </c>
      <c r="W2" s="38"/>
      <c r="X2" s="38"/>
      <c r="Y2" s="38"/>
      <c r="Z2" s="38"/>
      <c r="AA2" s="38"/>
      <c r="AB2" s="39"/>
      <c r="AC2" s="38" t="s">
        <v>42</v>
      </c>
      <c r="AD2" s="38"/>
      <c r="AE2" s="38"/>
      <c r="AF2" s="37" t="s">
        <v>43</v>
      </c>
      <c r="AG2" s="38"/>
      <c r="AH2" s="39"/>
      <c r="AI2" s="58"/>
    </row>
    <row r="3" spans="1:35" s="27" customFormat="1" ht="15">
      <c r="A3" s="25"/>
      <c r="B3" s="59"/>
      <c r="C3" s="28"/>
      <c r="D3" s="28"/>
      <c r="E3" s="28"/>
      <c r="F3" s="113" t="s">
        <v>3</v>
      </c>
      <c r="G3" s="31" t="s">
        <v>7</v>
      </c>
      <c r="H3" s="32"/>
      <c r="I3" s="33"/>
      <c r="J3" s="31" t="s">
        <v>8</v>
      </c>
      <c r="K3" s="32"/>
      <c r="L3" s="32"/>
      <c r="M3" s="32"/>
      <c r="N3" s="32"/>
      <c r="O3" s="32"/>
      <c r="P3" s="33"/>
      <c r="Q3" s="43"/>
      <c r="R3" s="44"/>
      <c r="S3" s="44"/>
      <c r="T3" s="45"/>
      <c r="U3" s="28"/>
      <c r="V3" s="40"/>
      <c r="W3" s="41"/>
      <c r="X3" s="41"/>
      <c r="Y3" s="41"/>
      <c r="Z3" s="41"/>
      <c r="AA3" s="41"/>
      <c r="AB3" s="42"/>
      <c r="AC3" s="41"/>
      <c r="AD3" s="41"/>
      <c r="AE3" s="41"/>
      <c r="AF3" s="40"/>
      <c r="AG3" s="41"/>
      <c r="AH3" s="42"/>
      <c r="AI3" s="60"/>
    </row>
    <row r="4" spans="1:35" s="27" customFormat="1" ht="15">
      <c r="A4" s="25"/>
      <c r="B4" s="61"/>
      <c r="C4" s="28"/>
      <c r="D4" s="28"/>
      <c r="E4" s="28"/>
      <c r="F4" s="113"/>
      <c r="G4" s="34" t="s">
        <v>12</v>
      </c>
      <c r="H4" s="35"/>
      <c r="I4" s="36"/>
      <c r="J4" s="34" t="s">
        <v>13</v>
      </c>
      <c r="K4" s="35"/>
      <c r="L4" s="35"/>
      <c r="M4" s="35"/>
      <c r="N4" s="46"/>
      <c r="O4" s="4"/>
      <c r="P4" s="111" t="s">
        <v>65</v>
      </c>
      <c r="Q4" s="7"/>
      <c r="R4" s="8"/>
      <c r="S4" s="5"/>
      <c r="T4" s="111" t="s">
        <v>72</v>
      </c>
      <c r="U4" s="28"/>
      <c r="V4" s="43"/>
      <c r="W4" s="44"/>
      <c r="X4" s="44"/>
      <c r="Y4" s="44"/>
      <c r="Z4" s="44"/>
      <c r="AA4" s="44"/>
      <c r="AB4" s="45"/>
      <c r="AC4" s="44"/>
      <c r="AD4" s="44"/>
      <c r="AE4" s="44"/>
      <c r="AF4" s="43"/>
      <c r="AG4" s="44"/>
      <c r="AH4" s="45"/>
      <c r="AI4" s="60"/>
    </row>
    <row r="5" spans="1:35" s="30" customFormat="1" ht="75.75" customHeight="1">
      <c r="A5" s="29"/>
      <c r="B5" s="62" t="s">
        <v>55</v>
      </c>
      <c r="C5" s="10" t="s">
        <v>0</v>
      </c>
      <c r="D5" s="10" t="s">
        <v>1</v>
      </c>
      <c r="E5" s="10" t="s">
        <v>2</v>
      </c>
      <c r="F5" s="112"/>
      <c r="G5" s="63" t="s">
        <v>70</v>
      </c>
      <c r="H5" s="64" t="s">
        <v>71</v>
      </c>
      <c r="I5" s="65" t="s">
        <v>15</v>
      </c>
      <c r="J5" s="63" t="s">
        <v>16</v>
      </c>
      <c r="K5" s="64" t="s">
        <v>17</v>
      </c>
      <c r="L5" s="64" t="s">
        <v>18</v>
      </c>
      <c r="M5" s="64" t="s">
        <v>19</v>
      </c>
      <c r="N5" s="64" t="s">
        <v>20</v>
      </c>
      <c r="O5" s="15" t="s">
        <v>14</v>
      </c>
      <c r="P5" s="110"/>
      <c r="Q5" s="66" t="s">
        <v>9</v>
      </c>
      <c r="R5" s="67" t="s">
        <v>10</v>
      </c>
      <c r="S5" s="67" t="s">
        <v>11</v>
      </c>
      <c r="T5" s="110"/>
      <c r="U5" s="20" t="s">
        <v>6</v>
      </c>
      <c r="V5" s="68" t="s">
        <v>44</v>
      </c>
      <c r="W5" s="69" t="s">
        <v>45</v>
      </c>
      <c r="X5" s="69" t="s">
        <v>46</v>
      </c>
      <c r="Y5" s="69" t="s">
        <v>47</v>
      </c>
      <c r="Z5" s="69" t="s">
        <v>48</v>
      </c>
      <c r="AA5" s="69" t="s">
        <v>49</v>
      </c>
      <c r="AB5" s="70" t="s">
        <v>20</v>
      </c>
      <c r="AC5" s="68" t="s">
        <v>50</v>
      </c>
      <c r="AD5" s="69" t="s">
        <v>51</v>
      </c>
      <c r="AE5" s="71" t="s">
        <v>52</v>
      </c>
      <c r="AF5" s="68" t="s">
        <v>53</v>
      </c>
      <c r="AG5" s="69" t="s">
        <v>54</v>
      </c>
      <c r="AH5" s="70" t="s">
        <v>49</v>
      </c>
      <c r="AI5" s="20" t="s">
        <v>59</v>
      </c>
    </row>
    <row r="6" spans="1:35" ht="16.5" customHeight="1">
      <c r="A6" s="1">
        <v>1</v>
      </c>
      <c r="B6" s="22" t="s">
        <v>21</v>
      </c>
      <c r="C6" s="74">
        <v>3086</v>
      </c>
      <c r="D6" s="74">
        <v>2933</v>
      </c>
      <c r="E6" s="75">
        <f>D6/C6</f>
        <v>0.9504212572909916</v>
      </c>
      <c r="F6" s="74">
        <v>2895</v>
      </c>
      <c r="G6" s="76">
        <v>2187</v>
      </c>
      <c r="H6" s="77">
        <v>693</v>
      </c>
      <c r="I6" s="77">
        <v>0</v>
      </c>
      <c r="J6" s="76">
        <v>46</v>
      </c>
      <c r="K6" s="78">
        <v>6</v>
      </c>
      <c r="L6" s="78">
        <v>1</v>
      </c>
      <c r="M6" s="78">
        <v>0</v>
      </c>
      <c r="N6" s="79">
        <f>SUM(J6:M6)</f>
        <v>53</v>
      </c>
      <c r="O6" s="80">
        <f>N6/D6</f>
        <v>0.018070235254006136</v>
      </c>
      <c r="P6" s="81">
        <v>57</v>
      </c>
      <c r="Q6" s="76">
        <v>143</v>
      </c>
      <c r="R6" s="78">
        <v>48</v>
      </c>
      <c r="S6" s="79">
        <f>SUM(Q6:R6)</f>
        <v>191</v>
      </c>
      <c r="T6" s="82">
        <f>S6/D6</f>
        <v>0.06512103648141834</v>
      </c>
      <c r="U6" s="83">
        <v>646</v>
      </c>
      <c r="V6" s="76">
        <v>97</v>
      </c>
      <c r="W6" s="78">
        <v>81</v>
      </c>
      <c r="X6" s="78">
        <v>16</v>
      </c>
      <c r="Y6" s="78">
        <v>66</v>
      </c>
      <c r="Z6" s="78">
        <v>0</v>
      </c>
      <c r="AA6" s="78">
        <v>8</v>
      </c>
      <c r="AB6" s="77">
        <v>268</v>
      </c>
      <c r="AC6" s="76">
        <v>0</v>
      </c>
      <c r="AD6" s="78">
        <v>0</v>
      </c>
      <c r="AE6" s="81">
        <v>2933</v>
      </c>
      <c r="AF6" s="76">
        <v>0</v>
      </c>
      <c r="AG6" s="78">
        <v>0</v>
      </c>
      <c r="AH6" s="77">
        <v>1</v>
      </c>
      <c r="AI6" s="74">
        <v>0</v>
      </c>
    </row>
    <row r="7" spans="1:35" ht="16.5" customHeight="1">
      <c r="A7" s="1">
        <v>2</v>
      </c>
      <c r="B7" s="22" t="s">
        <v>22</v>
      </c>
      <c r="C7" s="84">
        <v>1361</v>
      </c>
      <c r="D7" s="84">
        <v>1339</v>
      </c>
      <c r="E7" s="75">
        <f aca="true" t="shared" si="0" ref="E7:E25">D7/C7</f>
        <v>0.9838354151359294</v>
      </c>
      <c r="F7" s="84">
        <v>1301</v>
      </c>
      <c r="G7" s="85">
        <v>1270</v>
      </c>
      <c r="H7" s="86">
        <v>60</v>
      </c>
      <c r="I7" s="86">
        <v>0</v>
      </c>
      <c r="J7" s="85">
        <v>8</v>
      </c>
      <c r="K7" s="79">
        <v>1</v>
      </c>
      <c r="L7" s="79">
        <v>0</v>
      </c>
      <c r="M7" s="79">
        <v>0</v>
      </c>
      <c r="N7" s="79">
        <f aca="true" t="shared" si="1" ref="N7:N25">SUM(J7:M7)</f>
        <v>9</v>
      </c>
      <c r="O7" s="80">
        <f aca="true" t="shared" si="2" ref="O7:O25">N7/D7</f>
        <v>0.006721433905899925</v>
      </c>
      <c r="P7" s="87">
        <v>8</v>
      </c>
      <c r="Q7" s="85">
        <v>25</v>
      </c>
      <c r="R7" s="79">
        <v>2</v>
      </c>
      <c r="S7" s="79">
        <f aca="true" t="shared" si="3" ref="S7:S25">SUM(Q7:R7)</f>
        <v>27</v>
      </c>
      <c r="T7" s="82">
        <f aca="true" t="shared" si="4" ref="T7:T25">S7/D7</f>
        <v>0.020164301717699777</v>
      </c>
      <c r="U7" s="88">
        <v>86</v>
      </c>
      <c r="V7" s="85">
        <v>39</v>
      </c>
      <c r="W7" s="79">
        <v>8</v>
      </c>
      <c r="X7" s="79">
        <v>1</v>
      </c>
      <c r="Y7" s="79">
        <v>12</v>
      </c>
      <c r="Z7" s="79">
        <v>0</v>
      </c>
      <c r="AA7" s="79">
        <v>6</v>
      </c>
      <c r="AB7" s="77">
        <v>66</v>
      </c>
      <c r="AC7" s="85">
        <v>84</v>
      </c>
      <c r="AD7" s="79">
        <v>0</v>
      </c>
      <c r="AE7" s="87">
        <v>1255</v>
      </c>
      <c r="AF7" s="85">
        <v>17</v>
      </c>
      <c r="AG7" s="79">
        <v>64</v>
      </c>
      <c r="AH7" s="86">
        <v>65</v>
      </c>
      <c r="AI7" s="84">
        <v>0</v>
      </c>
    </row>
    <row r="8" spans="1:35" ht="16.5" customHeight="1">
      <c r="A8" s="1">
        <v>3</v>
      </c>
      <c r="B8" s="22" t="s">
        <v>23</v>
      </c>
      <c r="C8" s="84">
        <v>890</v>
      </c>
      <c r="D8" s="84">
        <v>867</v>
      </c>
      <c r="E8" s="75">
        <f t="shared" si="0"/>
        <v>0.9741573033707865</v>
      </c>
      <c r="F8" s="84">
        <v>804</v>
      </c>
      <c r="G8" s="85">
        <v>837</v>
      </c>
      <c r="H8" s="86">
        <v>17</v>
      </c>
      <c r="I8" s="86">
        <v>0</v>
      </c>
      <c r="J8" s="85">
        <v>10</v>
      </c>
      <c r="K8" s="79">
        <v>0</v>
      </c>
      <c r="L8" s="79">
        <v>0</v>
      </c>
      <c r="M8" s="79">
        <v>3</v>
      </c>
      <c r="N8" s="79">
        <f t="shared" si="1"/>
        <v>13</v>
      </c>
      <c r="O8" s="80">
        <f t="shared" si="2"/>
        <v>0.014994232987312572</v>
      </c>
      <c r="P8" s="87">
        <v>11</v>
      </c>
      <c r="Q8" s="85">
        <v>31</v>
      </c>
      <c r="R8" s="79">
        <v>0</v>
      </c>
      <c r="S8" s="79">
        <f t="shared" si="3"/>
        <v>31</v>
      </c>
      <c r="T8" s="82">
        <f t="shared" si="4"/>
        <v>0.03575547866205306</v>
      </c>
      <c r="U8" s="88">
        <v>24</v>
      </c>
      <c r="V8" s="85">
        <v>23</v>
      </c>
      <c r="W8" s="79">
        <v>4</v>
      </c>
      <c r="X8" s="79">
        <v>2</v>
      </c>
      <c r="Y8" s="79">
        <v>22</v>
      </c>
      <c r="Z8" s="79">
        <v>5</v>
      </c>
      <c r="AA8" s="79">
        <v>8</v>
      </c>
      <c r="AB8" s="77">
        <v>64</v>
      </c>
      <c r="AC8" s="85">
        <v>1</v>
      </c>
      <c r="AD8" s="79">
        <v>0</v>
      </c>
      <c r="AE8" s="87">
        <v>866</v>
      </c>
      <c r="AF8" s="85">
        <v>8</v>
      </c>
      <c r="AG8" s="79">
        <v>0</v>
      </c>
      <c r="AH8" s="86">
        <v>18</v>
      </c>
      <c r="AI8" s="84">
        <v>3</v>
      </c>
    </row>
    <row r="9" spans="1:35" ht="16.5" customHeight="1">
      <c r="A9" s="1">
        <v>4</v>
      </c>
      <c r="B9" s="22" t="s">
        <v>24</v>
      </c>
      <c r="C9" s="84">
        <v>866</v>
      </c>
      <c r="D9" s="84">
        <v>829</v>
      </c>
      <c r="E9" s="75">
        <f t="shared" si="0"/>
        <v>0.9572748267898383</v>
      </c>
      <c r="F9" s="84">
        <v>771</v>
      </c>
      <c r="G9" s="85">
        <v>787</v>
      </c>
      <c r="H9" s="86">
        <v>37</v>
      </c>
      <c r="I9" s="86">
        <v>0</v>
      </c>
      <c r="J9" s="85">
        <v>5</v>
      </c>
      <c r="K9" s="79">
        <v>0</v>
      </c>
      <c r="L9" s="79">
        <v>0</v>
      </c>
      <c r="M9" s="79">
        <v>0</v>
      </c>
      <c r="N9" s="79">
        <f t="shared" si="1"/>
        <v>5</v>
      </c>
      <c r="O9" s="80">
        <f t="shared" si="2"/>
        <v>0.006031363088057901</v>
      </c>
      <c r="P9" s="87">
        <v>4</v>
      </c>
      <c r="Q9" s="85">
        <v>10</v>
      </c>
      <c r="R9" s="79">
        <v>1</v>
      </c>
      <c r="S9" s="79">
        <f t="shared" si="3"/>
        <v>11</v>
      </c>
      <c r="T9" s="82">
        <f t="shared" si="4"/>
        <v>0.013268998793727383</v>
      </c>
      <c r="U9" s="88">
        <v>32</v>
      </c>
      <c r="V9" s="85">
        <v>24</v>
      </c>
      <c r="W9" s="79">
        <v>0</v>
      </c>
      <c r="X9" s="79">
        <v>5</v>
      </c>
      <c r="Y9" s="79">
        <v>14</v>
      </c>
      <c r="Z9" s="79">
        <v>0</v>
      </c>
      <c r="AA9" s="79">
        <v>98</v>
      </c>
      <c r="AB9" s="77">
        <v>141</v>
      </c>
      <c r="AC9" s="85">
        <v>0</v>
      </c>
      <c r="AD9" s="79">
        <v>0</v>
      </c>
      <c r="AE9" s="87">
        <v>829</v>
      </c>
      <c r="AF9" s="85">
        <v>0</v>
      </c>
      <c r="AG9" s="79">
        <v>0</v>
      </c>
      <c r="AH9" s="86">
        <v>0</v>
      </c>
      <c r="AI9" s="84">
        <v>0</v>
      </c>
    </row>
    <row r="10" spans="1:35" ht="16.5" customHeight="1">
      <c r="A10" s="1">
        <v>5</v>
      </c>
      <c r="B10" s="22" t="s">
        <v>25</v>
      </c>
      <c r="C10" s="84">
        <v>507</v>
      </c>
      <c r="D10" s="84">
        <v>500</v>
      </c>
      <c r="E10" s="75">
        <f t="shared" si="0"/>
        <v>0.9861932938856016</v>
      </c>
      <c r="F10" s="84">
        <v>0</v>
      </c>
      <c r="G10" s="85">
        <v>322</v>
      </c>
      <c r="H10" s="86">
        <v>173</v>
      </c>
      <c r="I10" s="86">
        <v>0</v>
      </c>
      <c r="J10" s="85">
        <v>3</v>
      </c>
      <c r="K10" s="79">
        <v>0</v>
      </c>
      <c r="L10" s="79">
        <v>1</v>
      </c>
      <c r="M10" s="79">
        <v>1</v>
      </c>
      <c r="N10" s="79">
        <f t="shared" si="1"/>
        <v>5</v>
      </c>
      <c r="O10" s="80">
        <f t="shared" si="2"/>
        <v>0.01</v>
      </c>
      <c r="P10" s="87">
        <v>5</v>
      </c>
      <c r="Q10" s="85">
        <v>14</v>
      </c>
      <c r="R10" s="79">
        <v>0</v>
      </c>
      <c r="S10" s="79">
        <f t="shared" si="3"/>
        <v>14</v>
      </c>
      <c r="T10" s="82">
        <f t="shared" si="4"/>
        <v>0.028</v>
      </c>
      <c r="U10" s="88">
        <v>16</v>
      </c>
      <c r="V10" s="85">
        <v>28</v>
      </c>
      <c r="W10" s="79">
        <v>3</v>
      </c>
      <c r="X10" s="79">
        <v>3</v>
      </c>
      <c r="Y10" s="79">
        <v>11</v>
      </c>
      <c r="Z10" s="79">
        <v>1</v>
      </c>
      <c r="AA10" s="79">
        <v>8</v>
      </c>
      <c r="AB10" s="77">
        <v>54</v>
      </c>
      <c r="AC10" s="85">
        <v>12</v>
      </c>
      <c r="AD10" s="79">
        <v>0</v>
      </c>
      <c r="AE10" s="87">
        <v>488</v>
      </c>
      <c r="AF10" s="85">
        <v>21</v>
      </c>
      <c r="AG10" s="79">
        <v>10</v>
      </c>
      <c r="AH10" s="86">
        <v>21</v>
      </c>
      <c r="AI10" s="84">
        <v>0</v>
      </c>
    </row>
    <row r="11" spans="1:35" ht="16.5" customHeight="1">
      <c r="A11" s="1">
        <v>7</v>
      </c>
      <c r="B11" s="22" t="s">
        <v>27</v>
      </c>
      <c r="C11" s="84">
        <v>735</v>
      </c>
      <c r="D11" s="84">
        <v>697</v>
      </c>
      <c r="E11" s="75">
        <f>D11/C11</f>
        <v>0.9482993197278912</v>
      </c>
      <c r="F11" s="84">
        <v>0</v>
      </c>
      <c r="G11" s="85">
        <v>678</v>
      </c>
      <c r="H11" s="86">
        <v>14</v>
      </c>
      <c r="I11" s="86">
        <v>0</v>
      </c>
      <c r="J11" s="85">
        <v>5</v>
      </c>
      <c r="K11" s="79">
        <v>0</v>
      </c>
      <c r="L11" s="79">
        <v>0</v>
      </c>
      <c r="M11" s="79">
        <v>0</v>
      </c>
      <c r="N11" s="79">
        <f>SUM(J11:M11)</f>
        <v>5</v>
      </c>
      <c r="O11" s="80">
        <f>N11/D11</f>
        <v>0.007173601147776184</v>
      </c>
      <c r="P11" s="87">
        <v>5</v>
      </c>
      <c r="Q11" s="85">
        <v>5</v>
      </c>
      <c r="R11" s="79">
        <v>1</v>
      </c>
      <c r="S11" s="79">
        <f>SUM(Q11:R11)</f>
        <v>6</v>
      </c>
      <c r="T11" s="82">
        <f>S11/D11</f>
        <v>0.00860832137733142</v>
      </c>
      <c r="U11" s="88">
        <v>30</v>
      </c>
      <c r="V11" s="85">
        <v>9</v>
      </c>
      <c r="W11" s="79">
        <v>1</v>
      </c>
      <c r="X11" s="79">
        <v>6</v>
      </c>
      <c r="Y11" s="79">
        <v>5</v>
      </c>
      <c r="Z11" s="79">
        <v>0</v>
      </c>
      <c r="AA11" s="79">
        <v>7</v>
      </c>
      <c r="AB11" s="77">
        <v>28</v>
      </c>
      <c r="AC11" s="85">
        <v>6</v>
      </c>
      <c r="AD11" s="79">
        <v>0</v>
      </c>
      <c r="AE11" s="87">
        <v>691</v>
      </c>
      <c r="AF11" s="85">
        <v>5</v>
      </c>
      <c r="AG11" s="79">
        <v>0</v>
      </c>
      <c r="AH11" s="86">
        <v>1</v>
      </c>
      <c r="AI11" s="84">
        <v>1</v>
      </c>
    </row>
    <row r="12" spans="1:35" ht="16.5" customHeight="1">
      <c r="A12" s="1">
        <v>6</v>
      </c>
      <c r="B12" s="22" t="s">
        <v>26</v>
      </c>
      <c r="C12" s="84">
        <v>473</v>
      </c>
      <c r="D12" s="84">
        <v>461</v>
      </c>
      <c r="E12" s="75">
        <f t="shared" si="0"/>
        <v>0.9746300211416491</v>
      </c>
      <c r="F12" s="84">
        <v>246</v>
      </c>
      <c r="G12" s="85">
        <v>461</v>
      </c>
      <c r="H12" s="86">
        <v>0</v>
      </c>
      <c r="I12" s="86">
        <v>0</v>
      </c>
      <c r="J12" s="85">
        <v>0</v>
      </c>
      <c r="K12" s="79">
        <v>0</v>
      </c>
      <c r="L12" s="79">
        <v>0</v>
      </c>
      <c r="M12" s="79">
        <v>0</v>
      </c>
      <c r="N12" s="79">
        <f t="shared" si="1"/>
        <v>0</v>
      </c>
      <c r="O12" s="80">
        <f t="shared" si="2"/>
        <v>0</v>
      </c>
      <c r="P12" s="87">
        <v>0</v>
      </c>
      <c r="Q12" s="85">
        <v>0</v>
      </c>
      <c r="R12" s="79">
        <v>0</v>
      </c>
      <c r="S12" s="79">
        <f t="shared" si="3"/>
        <v>0</v>
      </c>
      <c r="T12" s="82">
        <f t="shared" si="4"/>
        <v>0</v>
      </c>
      <c r="U12" s="88">
        <v>0</v>
      </c>
      <c r="V12" s="85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1</v>
      </c>
      <c r="AB12" s="77">
        <v>1</v>
      </c>
      <c r="AC12" s="85">
        <v>0</v>
      </c>
      <c r="AD12" s="79">
        <v>0</v>
      </c>
      <c r="AE12" s="87">
        <v>461</v>
      </c>
      <c r="AF12" s="85">
        <v>0</v>
      </c>
      <c r="AG12" s="79">
        <v>0</v>
      </c>
      <c r="AH12" s="86">
        <v>0</v>
      </c>
      <c r="AI12" s="84">
        <v>0</v>
      </c>
    </row>
    <row r="13" spans="1:35" ht="16.5" customHeight="1">
      <c r="A13" s="1">
        <v>8</v>
      </c>
      <c r="B13" s="22" t="s">
        <v>28</v>
      </c>
      <c r="C13" s="84">
        <v>803</v>
      </c>
      <c r="D13" s="84">
        <v>776</v>
      </c>
      <c r="E13" s="75">
        <f t="shared" si="0"/>
        <v>0.9663760896637609</v>
      </c>
      <c r="F13" s="84">
        <v>758</v>
      </c>
      <c r="G13" s="85">
        <v>765</v>
      </c>
      <c r="H13" s="86">
        <v>6</v>
      </c>
      <c r="I13" s="86">
        <v>0</v>
      </c>
      <c r="J13" s="85">
        <v>5</v>
      </c>
      <c r="K13" s="79">
        <v>0</v>
      </c>
      <c r="L13" s="79">
        <v>0</v>
      </c>
      <c r="M13" s="79">
        <v>0</v>
      </c>
      <c r="N13" s="79">
        <f t="shared" si="1"/>
        <v>5</v>
      </c>
      <c r="O13" s="80">
        <f t="shared" si="2"/>
        <v>0.006443298969072165</v>
      </c>
      <c r="P13" s="87">
        <v>3</v>
      </c>
      <c r="Q13" s="85">
        <v>14</v>
      </c>
      <c r="R13" s="79">
        <v>0</v>
      </c>
      <c r="S13" s="79">
        <f t="shared" si="3"/>
        <v>14</v>
      </c>
      <c r="T13" s="82">
        <f t="shared" si="4"/>
        <v>0.01804123711340206</v>
      </c>
      <c r="U13" s="88">
        <v>19</v>
      </c>
      <c r="V13" s="85">
        <v>24</v>
      </c>
      <c r="W13" s="79">
        <v>4</v>
      </c>
      <c r="X13" s="79">
        <v>3</v>
      </c>
      <c r="Y13" s="79">
        <v>6</v>
      </c>
      <c r="Z13" s="79">
        <v>2</v>
      </c>
      <c r="AA13" s="79">
        <v>4</v>
      </c>
      <c r="AB13" s="77">
        <v>43</v>
      </c>
      <c r="AC13" s="85">
        <v>10</v>
      </c>
      <c r="AD13" s="79">
        <v>0</v>
      </c>
      <c r="AE13" s="87">
        <v>766</v>
      </c>
      <c r="AF13" s="85">
        <v>200</v>
      </c>
      <c r="AG13" s="79">
        <v>0</v>
      </c>
      <c r="AH13" s="86">
        <v>4</v>
      </c>
      <c r="AI13" s="84">
        <v>3</v>
      </c>
    </row>
    <row r="14" spans="1:35" ht="16.5" customHeight="1">
      <c r="A14" s="1">
        <v>9</v>
      </c>
      <c r="B14" s="22" t="s">
        <v>29</v>
      </c>
      <c r="C14" s="84">
        <v>1014</v>
      </c>
      <c r="D14" s="84">
        <v>997</v>
      </c>
      <c r="E14" s="75">
        <f t="shared" si="0"/>
        <v>0.9832347140039448</v>
      </c>
      <c r="F14" s="84">
        <v>962</v>
      </c>
      <c r="G14" s="85">
        <v>932</v>
      </c>
      <c r="H14" s="86">
        <v>57</v>
      </c>
      <c r="I14" s="86">
        <v>0</v>
      </c>
      <c r="J14" s="85">
        <v>7</v>
      </c>
      <c r="K14" s="79">
        <v>1</v>
      </c>
      <c r="L14" s="79">
        <v>0</v>
      </c>
      <c r="M14" s="79">
        <v>0</v>
      </c>
      <c r="N14" s="79">
        <f t="shared" si="1"/>
        <v>8</v>
      </c>
      <c r="O14" s="80">
        <f t="shared" si="2"/>
        <v>0.00802407221664995</v>
      </c>
      <c r="P14" s="87">
        <v>6</v>
      </c>
      <c r="Q14" s="85">
        <v>17</v>
      </c>
      <c r="R14" s="79">
        <v>4</v>
      </c>
      <c r="S14" s="79">
        <f t="shared" si="3"/>
        <v>21</v>
      </c>
      <c r="T14" s="82">
        <f t="shared" si="4"/>
        <v>0.02106318956870612</v>
      </c>
      <c r="U14" s="88">
        <v>34</v>
      </c>
      <c r="V14" s="85">
        <v>31</v>
      </c>
      <c r="W14" s="79">
        <v>19</v>
      </c>
      <c r="X14" s="79">
        <v>6</v>
      </c>
      <c r="Y14" s="79">
        <v>38</v>
      </c>
      <c r="Z14" s="79">
        <v>0</v>
      </c>
      <c r="AA14" s="79">
        <v>7</v>
      </c>
      <c r="AB14" s="77">
        <v>101</v>
      </c>
      <c r="AC14" s="85">
        <v>1</v>
      </c>
      <c r="AD14" s="79">
        <v>0</v>
      </c>
      <c r="AE14" s="87">
        <v>996</v>
      </c>
      <c r="AF14" s="85">
        <v>57</v>
      </c>
      <c r="AG14" s="79">
        <v>42</v>
      </c>
      <c r="AH14" s="86">
        <v>6</v>
      </c>
      <c r="AI14" s="84">
        <v>20</v>
      </c>
    </row>
    <row r="15" spans="1:35" ht="16.5" customHeight="1">
      <c r="A15" s="1">
        <v>10</v>
      </c>
      <c r="B15" s="22" t="s">
        <v>30</v>
      </c>
      <c r="C15" s="84">
        <v>175</v>
      </c>
      <c r="D15" s="84">
        <v>168</v>
      </c>
      <c r="E15" s="75">
        <f t="shared" si="0"/>
        <v>0.96</v>
      </c>
      <c r="F15" s="84">
        <v>166</v>
      </c>
      <c r="G15" s="85">
        <v>145</v>
      </c>
      <c r="H15" s="86">
        <v>17</v>
      </c>
      <c r="I15" s="86">
        <v>0</v>
      </c>
      <c r="J15" s="85">
        <v>4</v>
      </c>
      <c r="K15" s="79">
        <v>1</v>
      </c>
      <c r="L15" s="79">
        <v>0</v>
      </c>
      <c r="M15" s="79">
        <v>1</v>
      </c>
      <c r="N15" s="79">
        <f t="shared" si="1"/>
        <v>6</v>
      </c>
      <c r="O15" s="80">
        <f t="shared" si="2"/>
        <v>0.03571428571428571</v>
      </c>
      <c r="P15" s="87">
        <v>4</v>
      </c>
      <c r="Q15" s="85">
        <v>12</v>
      </c>
      <c r="R15" s="79">
        <v>0</v>
      </c>
      <c r="S15" s="79">
        <f t="shared" si="3"/>
        <v>12</v>
      </c>
      <c r="T15" s="82">
        <f t="shared" si="4"/>
        <v>0.07142857142857142</v>
      </c>
      <c r="U15" s="88">
        <v>6</v>
      </c>
      <c r="V15" s="85">
        <v>4</v>
      </c>
      <c r="W15" s="79">
        <v>2</v>
      </c>
      <c r="X15" s="79">
        <v>0</v>
      </c>
      <c r="Y15" s="79">
        <v>1</v>
      </c>
      <c r="Z15" s="79">
        <v>1</v>
      </c>
      <c r="AA15" s="79">
        <v>3</v>
      </c>
      <c r="AB15" s="77">
        <v>11</v>
      </c>
      <c r="AC15" s="85">
        <v>2</v>
      </c>
      <c r="AD15" s="79">
        <v>0</v>
      </c>
      <c r="AE15" s="87">
        <v>166</v>
      </c>
      <c r="AF15" s="85">
        <v>1</v>
      </c>
      <c r="AG15" s="79">
        <v>1</v>
      </c>
      <c r="AH15" s="86">
        <v>2</v>
      </c>
      <c r="AI15" s="84">
        <v>11</v>
      </c>
    </row>
    <row r="16" spans="1:35" ht="16.5" customHeight="1">
      <c r="A16" s="1">
        <v>11</v>
      </c>
      <c r="B16" s="22" t="s">
        <v>31</v>
      </c>
      <c r="C16" s="84">
        <v>83</v>
      </c>
      <c r="D16" s="84">
        <v>83</v>
      </c>
      <c r="E16" s="75">
        <f t="shared" si="0"/>
        <v>1</v>
      </c>
      <c r="F16" s="84">
        <v>83</v>
      </c>
      <c r="G16" s="85">
        <v>81</v>
      </c>
      <c r="H16" s="86">
        <v>1</v>
      </c>
      <c r="I16" s="86">
        <v>0</v>
      </c>
      <c r="J16" s="85">
        <v>1</v>
      </c>
      <c r="K16" s="79">
        <v>0</v>
      </c>
      <c r="L16" s="79">
        <v>0</v>
      </c>
      <c r="M16" s="79">
        <v>0</v>
      </c>
      <c r="N16" s="79">
        <f t="shared" si="1"/>
        <v>1</v>
      </c>
      <c r="O16" s="80">
        <f t="shared" si="2"/>
        <v>0.012048192771084338</v>
      </c>
      <c r="P16" s="87">
        <v>1</v>
      </c>
      <c r="Q16" s="85">
        <v>1</v>
      </c>
      <c r="R16" s="79">
        <v>0</v>
      </c>
      <c r="S16" s="79">
        <f t="shared" si="3"/>
        <v>1</v>
      </c>
      <c r="T16" s="82">
        <f t="shared" si="4"/>
        <v>0.012048192771084338</v>
      </c>
      <c r="U16" s="88">
        <v>4</v>
      </c>
      <c r="V16" s="85">
        <v>6</v>
      </c>
      <c r="W16" s="79">
        <v>4</v>
      </c>
      <c r="X16" s="79">
        <v>0</v>
      </c>
      <c r="Y16" s="79">
        <v>2</v>
      </c>
      <c r="Z16" s="79">
        <v>0</v>
      </c>
      <c r="AA16" s="79">
        <v>0</v>
      </c>
      <c r="AB16" s="77">
        <v>12</v>
      </c>
      <c r="AC16" s="85">
        <v>2</v>
      </c>
      <c r="AD16" s="79">
        <v>0</v>
      </c>
      <c r="AE16" s="87">
        <v>81</v>
      </c>
      <c r="AF16" s="85">
        <v>0</v>
      </c>
      <c r="AG16" s="79">
        <v>0</v>
      </c>
      <c r="AH16" s="86">
        <v>0</v>
      </c>
      <c r="AI16" s="84">
        <v>46</v>
      </c>
    </row>
    <row r="17" spans="1:35" ht="16.5" customHeight="1">
      <c r="A17" s="1">
        <v>12</v>
      </c>
      <c r="B17" s="22" t="s">
        <v>32</v>
      </c>
      <c r="C17" s="84">
        <v>1013</v>
      </c>
      <c r="D17" s="84">
        <v>988</v>
      </c>
      <c r="E17" s="75">
        <f t="shared" si="0"/>
        <v>0.9753208292201382</v>
      </c>
      <c r="F17" s="84">
        <v>971</v>
      </c>
      <c r="G17" s="85">
        <v>964</v>
      </c>
      <c r="H17" s="86">
        <v>14</v>
      </c>
      <c r="I17" s="86">
        <v>6</v>
      </c>
      <c r="J17" s="85">
        <v>4</v>
      </c>
      <c r="K17" s="79">
        <v>0</v>
      </c>
      <c r="L17" s="79">
        <v>0</v>
      </c>
      <c r="M17" s="79">
        <v>0</v>
      </c>
      <c r="N17" s="79">
        <f t="shared" si="1"/>
        <v>4</v>
      </c>
      <c r="O17" s="80">
        <f t="shared" si="2"/>
        <v>0.004048582995951417</v>
      </c>
      <c r="P17" s="87">
        <v>3</v>
      </c>
      <c r="Q17" s="85">
        <v>5</v>
      </c>
      <c r="R17" s="79">
        <v>4</v>
      </c>
      <c r="S17" s="79">
        <f t="shared" si="3"/>
        <v>9</v>
      </c>
      <c r="T17" s="82">
        <f t="shared" si="4"/>
        <v>0.009109311740890687</v>
      </c>
      <c r="U17" s="88">
        <v>30</v>
      </c>
      <c r="V17" s="85">
        <v>31</v>
      </c>
      <c r="W17" s="79">
        <v>1</v>
      </c>
      <c r="X17" s="79">
        <v>4</v>
      </c>
      <c r="Y17" s="79">
        <v>24</v>
      </c>
      <c r="Z17" s="79">
        <v>0</v>
      </c>
      <c r="AA17" s="79">
        <v>4</v>
      </c>
      <c r="AB17" s="77">
        <v>64</v>
      </c>
      <c r="AC17" s="85">
        <v>2</v>
      </c>
      <c r="AD17" s="79">
        <v>0</v>
      </c>
      <c r="AE17" s="87">
        <v>986</v>
      </c>
      <c r="AF17" s="85">
        <v>266</v>
      </c>
      <c r="AG17" s="79">
        <v>15</v>
      </c>
      <c r="AH17" s="86">
        <v>320</v>
      </c>
      <c r="AI17" s="84">
        <v>1</v>
      </c>
    </row>
    <row r="18" spans="1:35" ht="16.5" customHeight="1">
      <c r="A18" s="1">
        <v>13</v>
      </c>
      <c r="B18" s="22" t="s">
        <v>33</v>
      </c>
      <c r="C18" s="84">
        <v>243</v>
      </c>
      <c r="D18" s="84">
        <v>243</v>
      </c>
      <c r="E18" s="75">
        <f t="shared" si="0"/>
        <v>1</v>
      </c>
      <c r="F18" s="89">
        <v>238</v>
      </c>
      <c r="G18" s="85">
        <v>167</v>
      </c>
      <c r="H18" s="86">
        <v>66</v>
      </c>
      <c r="I18" s="86">
        <v>7</v>
      </c>
      <c r="J18" s="85">
        <v>3</v>
      </c>
      <c r="K18" s="79">
        <v>0</v>
      </c>
      <c r="L18" s="79">
        <v>0</v>
      </c>
      <c r="M18" s="79">
        <v>0</v>
      </c>
      <c r="N18" s="79">
        <f t="shared" si="1"/>
        <v>3</v>
      </c>
      <c r="O18" s="80">
        <f t="shared" si="2"/>
        <v>0.012345679012345678</v>
      </c>
      <c r="P18" s="87">
        <v>3</v>
      </c>
      <c r="Q18" s="85">
        <v>9</v>
      </c>
      <c r="R18" s="79">
        <v>0</v>
      </c>
      <c r="S18" s="79">
        <f t="shared" si="3"/>
        <v>9</v>
      </c>
      <c r="T18" s="82">
        <f t="shared" si="4"/>
        <v>0.037037037037037035</v>
      </c>
      <c r="U18" s="88">
        <v>17</v>
      </c>
      <c r="V18" s="85">
        <v>19</v>
      </c>
      <c r="W18" s="79">
        <v>8</v>
      </c>
      <c r="X18" s="79">
        <v>1</v>
      </c>
      <c r="Y18" s="79">
        <v>0</v>
      </c>
      <c r="Z18" s="79">
        <v>2</v>
      </c>
      <c r="AA18" s="79">
        <v>8</v>
      </c>
      <c r="AB18" s="77">
        <v>38</v>
      </c>
      <c r="AC18" s="85">
        <v>29</v>
      </c>
      <c r="AD18" s="79">
        <v>0</v>
      </c>
      <c r="AE18" s="87">
        <v>214</v>
      </c>
      <c r="AF18" s="85">
        <v>19</v>
      </c>
      <c r="AG18" s="79">
        <v>4</v>
      </c>
      <c r="AH18" s="86">
        <v>156</v>
      </c>
      <c r="AI18" s="84">
        <v>71</v>
      </c>
    </row>
    <row r="19" spans="1:35" ht="16.5" customHeight="1">
      <c r="A19" s="1">
        <v>14</v>
      </c>
      <c r="B19" s="22" t="s">
        <v>34</v>
      </c>
      <c r="C19" s="84">
        <v>83</v>
      </c>
      <c r="D19" s="84">
        <v>79</v>
      </c>
      <c r="E19" s="75">
        <f t="shared" si="0"/>
        <v>0.9518072289156626</v>
      </c>
      <c r="F19" s="84">
        <v>79</v>
      </c>
      <c r="G19" s="85">
        <v>54</v>
      </c>
      <c r="H19" s="86">
        <v>10</v>
      </c>
      <c r="I19" s="86">
        <v>14</v>
      </c>
      <c r="J19" s="85">
        <v>0</v>
      </c>
      <c r="K19" s="79">
        <v>1</v>
      </c>
      <c r="L19" s="79">
        <v>0</v>
      </c>
      <c r="M19" s="79">
        <v>0</v>
      </c>
      <c r="N19" s="79">
        <f t="shared" si="1"/>
        <v>1</v>
      </c>
      <c r="O19" s="80">
        <f t="shared" si="2"/>
        <v>0.012658227848101266</v>
      </c>
      <c r="P19" s="87">
        <v>1</v>
      </c>
      <c r="Q19" s="85">
        <v>5</v>
      </c>
      <c r="R19" s="79">
        <v>0</v>
      </c>
      <c r="S19" s="79">
        <f t="shared" si="3"/>
        <v>5</v>
      </c>
      <c r="T19" s="82">
        <f t="shared" si="4"/>
        <v>0.06329113924050633</v>
      </c>
      <c r="U19" s="88">
        <v>15</v>
      </c>
      <c r="V19" s="85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7">
        <v>0</v>
      </c>
      <c r="AC19" s="85">
        <v>0</v>
      </c>
      <c r="AD19" s="79">
        <v>0</v>
      </c>
      <c r="AE19" s="87">
        <v>79</v>
      </c>
      <c r="AF19" s="85">
        <v>0</v>
      </c>
      <c r="AG19" s="79">
        <v>0</v>
      </c>
      <c r="AH19" s="86">
        <v>0</v>
      </c>
      <c r="AI19" s="84">
        <v>0</v>
      </c>
    </row>
    <row r="20" spans="1:35" ht="16.5" customHeight="1">
      <c r="A20" s="1">
        <v>15</v>
      </c>
      <c r="B20" s="22" t="s">
        <v>35</v>
      </c>
      <c r="C20" s="84">
        <v>50</v>
      </c>
      <c r="D20" s="84">
        <v>50</v>
      </c>
      <c r="E20" s="75">
        <f t="shared" si="0"/>
        <v>1</v>
      </c>
      <c r="F20" s="84">
        <v>50</v>
      </c>
      <c r="G20" s="85">
        <v>50</v>
      </c>
      <c r="H20" s="86">
        <v>0</v>
      </c>
      <c r="I20" s="86">
        <v>0</v>
      </c>
      <c r="J20" s="85">
        <v>0</v>
      </c>
      <c r="K20" s="79">
        <v>0</v>
      </c>
      <c r="L20" s="79">
        <v>0</v>
      </c>
      <c r="M20" s="79">
        <v>0</v>
      </c>
      <c r="N20" s="79">
        <f t="shared" si="1"/>
        <v>0</v>
      </c>
      <c r="O20" s="80">
        <f t="shared" si="2"/>
        <v>0</v>
      </c>
      <c r="P20" s="87">
        <v>0</v>
      </c>
      <c r="Q20" s="85">
        <v>0</v>
      </c>
      <c r="R20" s="79">
        <v>0</v>
      </c>
      <c r="S20" s="79">
        <f t="shared" si="3"/>
        <v>0</v>
      </c>
      <c r="T20" s="82">
        <f t="shared" si="4"/>
        <v>0</v>
      </c>
      <c r="U20" s="88">
        <v>0</v>
      </c>
      <c r="V20" s="85">
        <v>1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7">
        <v>1</v>
      </c>
      <c r="AC20" s="85">
        <v>0</v>
      </c>
      <c r="AD20" s="79">
        <v>0</v>
      </c>
      <c r="AE20" s="87">
        <v>50</v>
      </c>
      <c r="AF20" s="85">
        <v>1</v>
      </c>
      <c r="AG20" s="79">
        <v>0</v>
      </c>
      <c r="AH20" s="86">
        <v>1</v>
      </c>
      <c r="AI20" s="84">
        <v>16</v>
      </c>
    </row>
    <row r="21" spans="1:35" ht="16.5" customHeight="1">
      <c r="A21" s="1">
        <v>16</v>
      </c>
      <c r="B21" s="22" t="s">
        <v>36</v>
      </c>
      <c r="C21" s="84">
        <v>61</v>
      </c>
      <c r="D21" s="84">
        <v>59</v>
      </c>
      <c r="E21" s="75">
        <f t="shared" si="0"/>
        <v>0.9672131147540983</v>
      </c>
      <c r="F21" s="84">
        <v>59</v>
      </c>
      <c r="G21" s="85">
        <v>0</v>
      </c>
      <c r="H21" s="86">
        <v>0</v>
      </c>
      <c r="I21" s="86">
        <v>59</v>
      </c>
      <c r="J21" s="85">
        <v>0</v>
      </c>
      <c r="K21" s="79">
        <v>0</v>
      </c>
      <c r="L21" s="79">
        <v>0</v>
      </c>
      <c r="M21" s="79">
        <v>0</v>
      </c>
      <c r="N21" s="79">
        <f t="shared" si="1"/>
        <v>0</v>
      </c>
      <c r="O21" s="80">
        <f t="shared" si="2"/>
        <v>0</v>
      </c>
      <c r="P21" s="87">
        <v>0</v>
      </c>
      <c r="Q21" s="85">
        <v>0</v>
      </c>
      <c r="R21" s="79">
        <v>0</v>
      </c>
      <c r="S21" s="79">
        <f t="shared" si="3"/>
        <v>0</v>
      </c>
      <c r="T21" s="82">
        <f t="shared" si="4"/>
        <v>0</v>
      </c>
      <c r="U21" s="88">
        <v>0</v>
      </c>
      <c r="V21" s="85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7">
        <v>0</v>
      </c>
      <c r="AC21" s="85">
        <v>0</v>
      </c>
      <c r="AD21" s="79">
        <v>0</v>
      </c>
      <c r="AE21" s="87">
        <v>59</v>
      </c>
      <c r="AF21" s="85">
        <v>0</v>
      </c>
      <c r="AG21" s="79">
        <v>0</v>
      </c>
      <c r="AH21" s="86">
        <v>0</v>
      </c>
      <c r="AI21" s="84">
        <v>5</v>
      </c>
    </row>
    <row r="22" spans="1:35" ht="16.5" customHeight="1">
      <c r="A22" s="1">
        <v>17</v>
      </c>
      <c r="B22" s="22" t="s">
        <v>38</v>
      </c>
      <c r="C22" s="84">
        <v>333</v>
      </c>
      <c r="D22" s="84">
        <v>330</v>
      </c>
      <c r="E22" s="75">
        <f>D22/C22</f>
        <v>0.990990990990991</v>
      </c>
      <c r="F22" s="84">
        <v>300</v>
      </c>
      <c r="G22" s="85">
        <v>325</v>
      </c>
      <c r="H22" s="86">
        <v>2</v>
      </c>
      <c r="I22" s="86">
        <v>2</v>
      </c>
      <c r="J22" s="85">
        <v>1</v>
      </c>
      <c r="K22" s="79">
        <v>0</v>
      </c>
      <c r="L22" s="79">
        <v>0</v>
      </c>
      <c r="M22" s="79">
        <v>0</v>
      </c>
      <c r="N22" s="79">
        <f>SUM(J22:M22)</f>
        <v>1</v>
      </c>
      <c r="O22" s="80">
        <f>N22/D22</f>
        <v>0.0030303030303030303</v>
      </c>
      <c r="P22" s="87">
        <v>1</v>
      </c>
      <c r="Q22" s="85">
        <v>5</v>
      </c>
      <c r="R22" s="79">
        <v>0</v>
      </c>
      <c r="S22" s="79">
        <f>SUM(Q22:R22)</f>
        <v>5</v>
      </c>
      <c r="T22" s="82">
        <f>S22/D22</f>
        <v>0.015151515151515152</v>
      </c>
      <c r="U22" s="88">
        <v>7</v>
      </c>
      <c r="V22" s="85">
        <v>8</v>
      </c>
      <c r="W22" s="79">
        <v>1</v>
      </c>
      <c r="X22" s="79">
        <v>0</v>
      </c>
      <c r="Y22" s="79">
        <v>1</v>
      </c>
      <c r="Z22" s="79">
        <v>0</v>
      </c>
      <c r="AA22" s="79">
        <v>0</v>
      </c>
      <c r="AB22" s="77">
        <v>10</v>
      </c>
      <c r="AC22" s="85">
        <v>0</v>
      </c>
      <c r="AD22" s="79">
        <v>0</v>
      </c>
      <c r="AE22" s="87">
        <v>330</v>
      </c>
      <c r="AF22" s="85">
        <v>0</v>
      </c>
      <c r="AG22" s="79">
        <v>10</v>
      </c>
      <c r="AH22" s="86">
        <v>0</v>
      </c>
      <c r="AI22" s="84">
        <v>0</v>
      </c>
    </row>
    <row r="23" spans="1:35" ht="16.5" customHeight="1">
      <c r="A23" s="1">
        <v>18</v>
      </c>
      <c r="B23" s="22" t="s">
        <v>37</v>
      </c>
      <c r="C23" s="84">
        <v>1025</v>
      </c>
      <c r="D23" s="84">
        <v>1004</v>
      </c>
      <c r="E23" s="75">
        <f t="shared" si="0"/>
        <v>0.9795121951219512</v>
      </c>
      <c r="F23" s="84">
        <v>944</v>
      </c>
      <c r="G23" s="85">
        <v>912</v>
      </c>
      <c r="H23" s="86">
        <v>74</v>
      </c>
      <c r="I23" s="86">
        <v>0</v>
      </c>
      <c r="J23" s="85">
        <v>14</v>
      </c>
      <c r="K23" s="79">
        <v>3</v>
      </c>
      <c r="L23" s="79">
        <v>1</v>
      </c>
      <c r="M23" s="79">
        <v>0</v>
      </c>
      <c r="N23" s="79">
        <f t="shared" si="1"/>
        <v>18</v>
      </c>
      <c r="O23" s="80">
        <f t="shared" si="2"/>
        <v>0.017928286852589643</v>
      </c>
      <c r="P23" s="87">
        <v>18</v>
      </c>
      <c r="Q23" s="85">
        <v>55</v>
      </c>
      <c r="R23" s="79">
        <v>0</v>
      </c>
      <c r="S23" s="79">
        <f t="shared" si="3"/>
        <v>55</v>
      </c>
      <c r="T23" s="82">
        <f t="shared" si="4"/>
        <v>0.054780876494023904</v>
      </c>
      <c r="U23" s="88">
        <v>142</v>
      </c>
      <c r="V23" s="85">
        <v>52</v>
      </c>
      <c r="W23" s="79">
        <v>14</v>
      </c>
      <c r="X23" s="79">
        <v>11</v>
      </c>
      <c r="Y23" s="79">
        <v>15</v>
      </c>
      <c r="Z23" s="79">
        <v>1</v>
      </c>
      <c r="AA23" s="79">
        <v>15</v>
      </c>
      <c r="AB23" s="77">
        <v>108</v>
      </c>
      <c r="AC23" s="85">
        <v>52</v>
      </c>
      <c r="AD23" s="79">
        <v>0</v>
      </c>
      <c r="AE23" s="87">
        <v>952</v>
      </c>
      <c r="AF23" s="85">
        <v>0</v>
      </c>
      <c r="AG23" s="79">
        <v>0</v>
      </c>
      <c r="AH23" s="86">
        <v>0</v>
      </c>
      <c r="AI23" s="84">
        <v>182</v>
      </c>
    </row>
    <row r="24" spans="1:35" ht="16.5" customHeight="1" thickBot="1">
      <c r="A24" s="1">
        <v>19</v>
      </c>
      <c r="B24" s="72" t="s">
        <v>39</v>
      </c>
      <c r="C24" s="90">
        <v>261</v>
      </c>
      <c r="D24" s="90">
        <v>254</v>
      </c>
      <c r="E24" s="91">
        <f t="shared" si="0"/>
        <v>0.9731800766283525</v>
      </c>
      <c r="F24" s="90">
        <v>236</v>
      </c>
      <c r="G24" s="92">
        <v>180</v>
      </c>
      <c r="H24" s="93">
        <v>71</v>
      </c>
      <c r="I24" s="93">
        <v>0</v>
      </c>
      <c r="J24" s="92">
        <v>2</v>
      </c>
      <c r="K24" s="94">
        <v>1</v>
      </c>
      <c r="L24" s="94">
        <v>0</v>
      </c>
      <c r="M24" s="94">
        <v>0</v>
      </c>
      <c r="N24" s="94">
        <f t="shared" si="1"/>
        <v>3</v>
      </c>
      <c r="O24" s="95">
        <f t="shared" si="2"/>
        <v>0.011811023622047244</v>
      </c>
      <c r="P24" s="96">
        <v>3</v>
      </c>
      <c r="Q24" s="92">
        <v>14</v>
      </c>
      <c r="R24" s="94">
        <v>0</v>
      </c>
      <c r="S24" s="94">
        <f t="shared" si="3"/>
        <v>14</v>
      </c>
      <c r="T24" s="97">
        <f t="shared" si="4"/>
        <v>0.05511811023622047</v>
      </c>
      <c r="U24" s="98">
        <v>21</v>
      </c>
      <c r="V24" s="92">
        <v>4</v>
      </c>
      <c r="W24" s="94">
        <v>2</v>
      </c>
      <c r="X24" s="94">
        <v>0</v>
      </c>
      <c r="Y24" s="94">
        <v>1</v>
      </c>
      <c r="Z24" s="94">
        <v>0</v>
      </c>
      <c r="AA24" s="94">
        <v>1</v>
      </c>
      <c r="AB24" s="99">
        <v>8</v>
      </c>
      <c r="AC24" s="92">
        <v>2</v>
      </c>
      <c r="AD24" s="94">
        <v>0</v>
      </c>
      <c r="AE24" s="96">
        <v>252</v>
      </c>
      <c r="AF24" s="92">
        <v>2</v>
      </c>
      <c r="AG24" s="94">
        <v>0</v>
      </c>
      <c r="AH24" s="93">
        <v>0</v>
      </c>
      <c r="AI24" s="90">
        <v>5</v>
      </c>
    </row>
    <row r="25" spans="1:35" ht="16.5" customHeight="1" thickTop="1">
      <c r="A25" s="1">
        <v>20</v>
      </c>
      <c r="B25" s="73" t="s">
        <v>40</v>
      </c>
      <c r="C25" s="100">
        <f>SUM(C6:C24)</f>
        <v>13062</v>
      </c>
      <c r="D25" s="100">
        <f>SUM(D6:D24)</f>
        <v>12657</v>
      </c>
      <c r="E25" s="101">
        <f t="shared" si="0"/>
        <v>0.9689940284795591</v>
      </c>
      <c r="F25" s="100">
        <f>SUM(F6:F24)</f>
        <v>10863</v>
      </c>
      <c r="G25" s="102">
        <f>SUM(G6:G24)</f>
        <v>11117</v>
      </c>
      <c r="H25" s="103">
        <f>SUM(H6:H24)</f>
        <v>1312</v>
      </c>
      <c r="I25" s="103">
        <f>SUM(I6:I24)</f>
        <v>88</v>
      </c>
      <c r="J25" s="102">
        <f>SUM(J6:J24)</f>
        <v>118</v>
      </c>
      <c r="K25" s="104">
        <f>SUM(K6:K24)</f>
        <v>14</v>
      </c>
      <c r="L25" s="104">
        <f>SUM(L6:L24)</f>
        <v>3</v>
      </c>
      <c r="M25" s="104">
        <f>SUM(M6:M24)</f>
        <v>5</v>
      </c>
      <c r="N25" s="104">
        <f t="shared" si="1"/>
        <v>140</v>
      </c>
      <c r="O25" s="105">
        <f t="shared" si="2"/>
        <v>0.011061072924073635</v>
      </c>
      <c r="P25" s="106">
        <f>SUM(P6:P24)</f>
        <v>133</v>
      </c>
      <c r="Q25" s="102">
        <f>SUM(Q6:Q24)</f>
        <v>365</v>
      </c>
      <c r="R25" s="104">
        <f>SUM(R6:R24)</f>
        <v>60</v>
      </c>
      <c r="S25" s="104">
        <f t="shared" si="3"/>
        <v>425</v>
      </c>
      <c r="T25" s="107">
        <f t="shared" si="4"/>
        <v>0.03357825709093782</v>
      </c>
      <c r="U25" s="108">
        <f>SUM(U6:U24)</f>
        <v>1129</v>
      </c>
      <c r="V25" s="102">
        <f>SUM(V6:V24)</f>
        <v>400</v>
      </c>
      <c r="W25" s="104">
        <f>SUM(W6:W24)</f>
        <v>152</v>
      </c>
      <c r="X25" s="104">
        <f>SUM(X6:X24)</f>
        <v>58</v>
      </c>
      <c r="Y25" s="104">
        <f>SUM(Y6:Y24)</f>
        <v>218</v>
      </c>
      <c r="Z25" s="104">
        <f>SUM(Z6:Z24)</f>
        <v>12</v>
      </c>
      <c r="AA25" s="104">
        <f>SUM(AA6:AA24)</f>
        <v>178</v>
      </c>
      <c r="AB25" s="109">
        <f aca="true" t="shared" si="5" ref="AB25">SUM(V25:AA25)</f>
        <v>1018</v>
      </c>
      <c r="AC25" s="102">
        <f>SUM(AC6:AC24)</f>
        <v>203</v>
      </c>
      <c r="AD25" s="104">
        <f>SUM(AD6:AD24)</f>
        <v>0</v>
      </c>
      <c r="AE25" s="106">
        <f>SUM(AE6:AE24)</f>
        <v>12454</v>
      </c>
      <c r="AF25" s="102">
        <f>SUM(AF6:AF24)</f>
        <v>597</v>
      </c>
      <c r="AG25" s="104">
        <f>SUM(AG6:AG24)</f>
        <v>146</v>
      </c>
      <c r="AH25" s="103">
        <f>SUM(AH6:AH24)</f>
        <v>595</v>
      </c>
      <c r="AI25" s="100">
        <f>SUM(AI6:AI24)</f>
        <v>364</v>
      </c>
    </row>
  </sheetData>
  <mergeCells count="12">
    <mergeCell ref="F3:F5"/>
    <mergeCell ref="G3:I3"/>
    <mergeCell ref="J3:P3"/>
    <mergeCell ref="G4:I4"/>
    <mergeCell ref="G2:P2"/>
    <mergeCell ref="AF2:AH4"/>
    <mergeCell ref="Q2:T3"/>
    <mergeCell ref="V2:AB4"/>
    <mergeCell ref="AC2:AE4"/>
    <mergeCell ref="J4:N4"/>
    <mergeCell ref="T4:T5"/>
    <mergeCell ref="P4:P5"/>
  </mergeCells>
  <printOptions/>
  <pageMargins left="0.7086614173228347" right="0.7086614173228347" top="1.19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GridLines="0" tabSelected="1" view="pageBreakPreview" zoomScaleSheetLayoutView="100" zoomScalePageLayoutView="55" workbookViewId="0" topLeftCell="A1">
      <selection activeCell="B10" sqref="B10"/>
    </sheetView>
  </sheetViews>
  <sheetFormatPr defaultColWidth="9.140625" defaultRowHeight="15"/>
  <cols>
    <col min="1" max="1" width="3.28125" style="1" customWidth="1"/>
    <col min="2" max="2" width="8.00390625" style="1" customWidth="1"/>
    <col min="3" max="4" width="4.28125" style="1" customWidth="1"/>
    <col min="5" max="5" width="6.421875" style="1" bestFit="1" customWidth="1"/>
    <col min="6" max="28" width="4.28125" style="1" customWidth="1"/>
    <col min="29" max="30" width="3.7109375" style="1" customWidth="1"/>
    <col min="31" max="32" width="4.28125" style="1" customWidth="1"/>
    <col min="33" max="33" width="7.7109375" style="1" customWidth="1"/>
    <col min="34" max="16384" width="9.00390625" style="1" customWidth="1"/>
  </cols>
  <sheetData>
    <row r="1" ht="14.25">
      <c r="B1" s="56" t="s">
        <v>77</v>
      </c>
    </row>
    <row r="2" spans="1:32" s="3" customFormat="1" ht="15">
      <c r="A2" s="2"/>
      <c r="B2" s="114"/>
      <c r="C2" s="157" t="s">
        <v>0</v>
      </c>
      <c r="D2" s="157" t="s">
        <v>1</v>
      </c>
      <c r="E2" s="157" t="s">
        <v>2</v>
      </c>
      <c r="F2" s="157" t="s">
        <v>3</v>
      </c>
      <c r="G2" s="31" t="s">
        <v>4</v>
      </c>
      <c r="H2" s="32"/>
      <c r="I2" s="32"/>
      <c r="J2" s="32"/>
      <c r="K2" s="32"/>
      <c r="L2" s="32"/>
      <c r="M2" s="32"/>
      <c r="N2" s="32"/>
      <c r="O2" s="32"/>
      <c r="P2" s="33"/>
      <c r="Q2" s="31" t="s">
        <v>5</v>
      </c>
      <c r="R2" s="32"/>
      <c r="S2" s="32"/>
      <c r="T2" s="33"/>
      <c r="U2" s="169" t="s">
        <v>6</v>
      </c>
      <c r="V2" s="37" t="s">
        <v>41</v>
      </c>
      <c r="W2" s="38"/>
      <c r="X2" s="38"/>
      <c r="Y2" s="38"/>
      <c r="Z2" s="38"/>
      <c r="AA2" s="38"/>
      <c r="AB2" s="39"/>
      <c r="AC2" s="37" t="s">
        <v>42</v>
      </c>
      <c r="AD2" s="38"/>
      <c r="AE2" s="39"/>
      <c r="AF2" s="157" t="s">
        <v>59</v>
      </c>
    </row>
    <row r="3" spans="1:32" s="3" customFormat="1" ht="15">
      <c r="A3" s="2"/>
      <c r="B3" s="115"/>
      <c r="C3" s="113"/>
      <c r="D3" s="113"/>
      <c r="E3" s="113"/>
      <c r="F3" s="113"/>
      <c r="G3" s="154"/>
      <c r="H3" s="50" t="s">
        <v>8</v>
      </c>
      <c r="I3" s="51"/>
      <c r="J3" s="51"/>
      <c r="K3" s="51"/>
      <c r="L3" s="51"/>
      <c r="M3" s="51"/>
      <c r="N3" s="51"/>
      <c r="O3" s="51"/>
      <c r="P3" s="52"/>
      <c r="Q3" s="162" t="s">
        <v>9</v>
      </c>
      <c r="R3" s="165" t="s">
        <v>56</v>
      </c>
      <c r="S3" s="167" t="s">
        <v>57</v>
      </c>
      <c r="T3" s="111" t="s">
        <v>75</v>
      </c>
      <c r="U3" s="170"/>
      <c r="V3" s="40"/>
      <c r="W3" s="41"/>
      <c r="X3" s="41"/>
      <c r="Y3" s="41"/>
      <c r="Z3" s="41"/>
      <c r="AA3" s="41"/>
      <c r="AB3" s="42"/>
      <c r="AC3" s="40"/>
      <c r="AD3" s="41"/>
      <c r="AE3" s="42"/>
      <c r="AF3" s="113"/>
    </row>
    <row r="4" spans="1:32" s="3" customFormat="1" ht="15">
      <c r="A4" s="2"/>
      <c r="B4" s="116"/>
      <c r="C4" s="113"/>
      <c r="D4" s="113"/>
      <c r="E4" s="113"/>
      <c r="F4" s="113"/>
      <c r="G4" s="117"/>
      <c r="H4" s="53" t="s">
        <v>13</v>
      </c>
      <c r="I4" s="54"/>
      <c r="J4" s="54"/>
      <c r="K4" s="54"/>
      <c r="L4" s="54"/>
      <c r="M4" s="54"/>
      <c r="N4" s="55"/>
      <c r="O4" s="159" t="s">
        <v>14</v>
      </c>
      <c r="P4" s="155" t="s">
        <v>76</v>
      </c>
      <c r="Q4" s="161"/>
      <c r="R4" s="164"/>
      <c r="S4" s="160"/>
      <c r="T4" s="156"/>
      <c r="U4" s="170"/>
      <c r="V4" s="40"/>
      <c r="W4" s="41"/>
      <c r="X4" s="41"/>
      <c r="Y4" s="41"/>
      <c r="Z4" s="41"/>
      <c r="AA4" s="41"/>
      <c r="AB4" s="42"/>
      <c r="AC4" s="40"/>
      <c r="AD4" s="41"/>
      <c r="AE4" s="42"/>
      <c r="AF4" s="113"/>
    </row>
    <row r="5" spans="1:32" s="3" customFormat="1" ht="15">
      <c r="A5" s="2"/>
      <c r="B5" s="116"/>
      <c r="C5" s="113"/>
      <c r="D5" s="113"/>
      <c r="E5" s="113"/>
      <c r="F5" s="113"/>
      <c r="G5" s="6"/>
      <c r="H5" s="118"/>
      <c r="I5" s="119"/>
      <c r="J5" s="47" t="s">
        <v>18</v>
      </c>
      <c r="K5" s="48"/>
      <c r="L5" s="49"/>
      <c r="M5" s="119"/>
      <c r="N5" s="120"/>
      <c r="O5" s="160"/>
      <c r="P5" s="156"/>
      <c r="Q5" s="161"/>
      <c r="R5" s="164"/>
      <c r="S5" s="160"/>
      <c r="T5" s="156"/>
      <c r="U5" s="170"/>
      <c r="V5" s="43"/>
      <c r="W5" s="44"/>
      <c r="X5" s="44"/>
      <c r="Y5" s="44"/>
      <c r="Z5" s="44"/>
      <c r="AA5" s="44"/>
      <c r="AB5" s="45"/>
      <c r="AC5" s="43"/>
      <c r="AD5" s="44"/>
      <c r="AE5" s="45"/>
      <c r="AF5" s="113"/>
    </row>
    <row r="6" spans="1:32" s="21" customFormat="1" ht="54.75" customHeight="1">
      <c r="A6" s="9"/>
      <c r="B6" s="121" t="s">
        <v>55</v>
      </c>
      <c r="C6" s="112"/>
      <c r="D6" s="112"/>
      <c r="E6" s="112"/>
      <c r="F6" s="112"/>
      <c r="G6" s="11" t="s">
        <v>12</v>
      </c>
      <c r="H6" s="12" t="s">
        <v>16</v>
      </c>
      <c r="I6" s="13" t="s">
        <v>17</v>
      </c>
      <c r="J6" s="14" t="s">
        <v>73</v>
      </c>
      <c r="K6" s="14" t="s">
        <v>74</v>
      </c>
      <c r="L6" s="14" t="s">
        <v>58</v>
      </c>
      <c r="M6" s="13" t="s">
        <v>19</v>
      </c>
      <c r="N6" s="13" t="s">
        <v>20</v>
      </c>
      <c r="O6" s="158"/>
      <c r="P6" s="110"/>
      <c r="Q6" s="163"/>
      <c r="R6" s="166"/>
      <c r="S6" s="158"/>
      <c r="T6" s="110"/>
      <c r="U6" s="168"/>
      <c r="V6" s="16" t="s">
        <v>44</v>
      </c>
      <c r="W6" s="17" t="s">
        <v>45</v>
      </c>
      <c r="X6" s="17" t="s">
        <v>46</v>
      </c>
      <c r="Y6" s="17" t="s">
        <v>47</v>
      </c>
      <c r="Z6" s="17" t="s">
        <v>48</v>
      </c>
      <c r="AA6" s="17" t="s">
        <v>49</v>
      </c>
      <c r="AB6" s="18" t="s">
        <v>20</v>
      </c>
      <c r="AC6" s="16" t="s">
        <v>50</v>
      </c>
      <c r="AD6" s="19" t="s">
        <v>51</v>
      </c>
      <c r="AE6" s="19" t="s">
        <v>52</v>
      </c>
      <c r="AF6" s="112"/>
    </row>
    <row r="7" spans="1:32" ht="15">
      <c r="A7" s="1">
        <v>1</v>
      </c>
      <c r="B7" s="22" t="s">
        <v>21</v>
      </c>
      <c r="C7" s="74">
        <v>3136</v>
      </c>
      <c r="D7" s="74">
        <v>2822</v>
      </c>
      <c r="E7" s="125">
        <f>D7/C7</f>
        <v>0.8998724489795918</v>
      </c>
      <c r="F7" s="74">
        <v>2768</v>
      </c>
      <c r="G7" s="126">
        <v>2254</v>
      </c>
      <c r="H7" s="127">
        <v>389</v>
      </c>
      <c r="I7" s="78">
        <v>144</v>
      </c>
      <c r="J7" s="78">
        <v>4</v>
      </c>
      <c r="K7" s="78">
        <v>31</v>
      </c>
      <c r="L7" s="78">
        <v>0</v>
      </c>
      <c r="M7" s="78">
        <v>0</v>
      </c>
      <c r="N7" s="78">
        <v>568</v>
      </c>
      <c r="O7" s="128">
        <f aca="true" t="shared" si="0" ref="O7:O26">N7/D7</f>
        <v>0.2012756909992913</v>
      </c>
      <c r="P7" s="81">
        <v>521</v>
      </c>
      <c r="Q7" s="76">
        <v>1661</v>
      </c>
      <c r="R7" s="78">
        <v>265</v>
      </c>
      <c r="S7" s="79">
        <v>1926</v>
      </c>
      <c r="T7" s="82">
        <f aca="true" t="shared" si="1" ref="T7:T26">S7/D7</f>
        <v>0.6824946846208363</v>
      </c>
      <c r="U7" s="83">
        <v>3849</v>
      </c>
      <c r="V7" s="76">
        <v>148</v>
      </c>
      <c r="W7" s="78">
        <v>438</v>
      </c>
      <c r="X7" s="78">
        <v>75</v>
      </c>
      <c r="Y7" s="78">
        <v>150</v>
      </c>
      <c r="Z7" s="78">
        <v>4</v>
      </c>
      <c r="AA7" s="78">
        <v>19</v>
      </c>
      <c r="AB7" s="81">
        <v>834</v>
      </c>
      <c r="AC7" s="76">
        <v>0</v>
      </c>
      <c r="AD7" s="78">
        <v>0</v>
      </c>
      <c r="AE7" s="81">
        <v>2822</v>
      </c>
      <c r="AF7" s="74">
        <v>0</v>
      </c>
    </row>
    <row r="8" spans="1:32" ht="15">
      <c r="A8" s="1">
        <v>2</v>
      </c>
      <c r="B8" s="22" t="s">
        <v>22</v>
      </c>
      <c r="C8" s="84">
        <v>1464</v>
      </c>
      <c r="D8" s="84">
        <v>1390</v>
      </c>
      <c r="E8" s="125">
        <f aca="true" t="shared" si="2" ref="E8:E24">D8/C8</f>
        <v>0.9494535519125683</v>
      </c>
      <c r="F8" s="84">
        <v>1314</v>
      </c>
      <c r="G8" s="129">
        <v>1154</v>
      </c>
      <c r="H8" s="130">
        <v>168</v>
      </c>
      <c r="I8" s="79">
        <v>54</v>
      </c>
      <c r="J8" s="79">
        <v>1</v>
      </c>
      <c r="K8" s="79">
        <v>13</v>
      </c>
      <c r="L8" s="79">
        <v>0</v>
      </c>
      <c r="M8" s="79">
        <v>0</v>
      </c>
      <c r="N8" s="78">
        <v>236</v>
      </c>
      <c r="O8" s="128">
        <f t="shared" si="0"/>
        <v>0.1697841726618705</v>
      </c>
      <c r="P8" s="87">
        <v>198</v>
      </c>
      <c r="Q8" s="85">
        <v>591</v>
      </c>
      <c r="R8" s="79">
        <v>178</v>
      </c>
      <c r="S8" s="79">
        <v>769</v>
      </c>
      <c r="T8" s="82">
        <f t="shared" si="1"/>
        <v>0.5532374100719425</v>
      </c>
      <c r="U8" s="88">
        <v>361</v>
      </c>
      <c r="V8" s="85">
        <v>63</v>
      </c>
      <c r="W8" s="79">
        <v>71</v>
      </c>
      <c r="X8" s="79">
        <v>11</v>
      </c>
      <c r="Y8" s="79">
        <v>41</v>
      </c>
      <c r="Z8" s="79">
        <v>0</v>
      </c>
      <c r="AA8" s="79">
        <v>14</v>
      </c>
      <c r="AB8" s="81">
        <v>200</v>
      </c>
      <c r="AC8" s="85">
        <v>30</v>
      </c>
      <c r="AD8" s="79">
        <v>0</v>
      </c>
      <c r="AE8" s="87">
        <v>1360</v>
      </c>
      <c r="AF8" s="84">
        <v>0</v>
      </c>
    </row>
    <row r="9" spans="1:32" ht="15">
      <c r="A9" s="1">
        <v>3</v>
      </c>
      <c r="B9" s="22" t="s">
        <v>23</v>
      </c>
      <c r="C9" s="84">
        <v>890</v>
      </c>
      <c r="D9" s="84">
        <v>856</v>
      </c>
      <c r="E9" s="125">
        <f t="shared" si="2"/>
        <v>0.9617977528089887</v>
      </c>
      <c r="F9" s="84">
        <v>749</v>
      </c>
      <c r="G9" s="129">
        <v>728</v>
      </c>
      <c r="H9" s="130">
        <v>98</v>
      </c>
      <c r="I9" s="79">
        <v>27</v>
      </c>
      <c r="J9" s="79">
        <v>1</v>
      </c>
      <c r="K9" s="79">
        <v>2</v>
      </c>
      <c r="L9" s="79">
        <v>0</v>
      </c>
      <c r="M9" s="79">
        <v>0</v>
      </c>
      <c r="N9" s="78">
        <v>128</v>
      </c>
      <c r="O9" s="128">
        <f t="shared" si="0"/>
        <v>0.14953271028037382</v>
      </c>
      <c r="P9" s="87">
        <v>118</v>
      </c>
      <c r="Q9" s="85">
        <v>330</v>
      </c>
      <c r="R9" s="79">
        <v>95</v>
      </c>
      <c r="S9" s="79">
        <v>425</v>
      </c>
      <c r="T9" s="82">
        <f t="shared" si="1"/>
        <v>0.49649532710280375</v>
      </c>
      <c r="U9" s="88">
        <v>116</v>
      </c>
      <c r="V9" s="85">
        <v>34</v>
      </c>
      <c r="W9" s="79">
        <v>9</v>
      </c>
      <c r="X9" s="79">
        <v>15</v>
      </c>
      <c r="Y9" s="79">
        <v>8</v>
      </c>
      <c r="Z9" s="79">
        <v>0</v>
      </c>
      <c r="AA9" s="79">
        <v>28</v>
      </c>
      <c r="AB9" s="81">
        <v>94</v>
      </c>
      <c r="AC9" s="85">
        <v>0</v>
      </c>
      <c r="AD9" s="79">
        <v>0</v>
      </c>
      <c r="AE9" s="87">
        <v>856</v>
      </c>
      <c r="AF9" s="84">
        <v>0</v>
      </c>
    </row>
    <row r="10" spans="1:32" ht="15">
      <c r="A10" s="1">
        <v>4</v>
      </c>
      <c r="B10" s="22" t="s">
        <v>24</v>
      </c>
      <c r="C10" s="84">
        <v>779</v>
      </c>
      <c r="D10" s="84">
        <v>740</v>
      </c>
      <c r="E10" s="125">
        <f t="shared" si="2"/>
        <v>0.9499358151476252</v>
      </c>
      <c r="F10" s="84">
        <v>0</v>
      </c>
      <c r="G10" s="129">
        <v>625</v>
      </c>
      <c r="H10" s="130">
        <v>86</v>
      </c>
      <c r="I10" s="79">
        <v>22</v>
      </c>
      <c r="J10" s="79">
        <v>0</v>
      </c>
      <c r="K10" s="79">
        <v>7</v>
      </c>
      <c r="L10" s="79">
        <v>0</v>
      </c>
      <c r="M10" s="79">
        <v>0</v>
      </c>
      <c r="N10" s="78">
        <v>115</v>
      </c>
      <c r="O10" s="128">
        <f t="shared" si="0"/>
        <v>0.1554054054054054</v>
      </c>
      <c r="P10" s="87">
        <v>146</v>
      </c>
      <c r="Q10" s="85">
        <v>365</v>
      </c>
      <c r="R10" s="79">
        <v>63</v>
      </c>
      <c r="S10" s="79">
        <v>428</v>
      </c>
      <c r="T10" s="82">
        <f t="shared" si="1"/>
        <v>0.5783783783783784</v>
      </c>
      <c r="U10" s="88">
        <v>179</v>
      </c>
      <c r="V10" s="85">
        <v>27</v>
      </c>
      <c r="W10" s="79">
        <v>12</v>
      </c>
      <c r="X10" s="79">
        <v>7</v>
      </c>
      <c r="Y10" s="79">
        <v>7</v>
      </c>
      <c r="Z10" s="79">
        <v>0</v>
      </c>
      <c r="AA10" s="79">
        <v>76</v>
      </c>
      <c r="AB10" s="81">
        <v>129</v>
      </c>
      <c r="AC10" s="85">
        <v>0</v>
      </c>
      <c r="AD10" s="79">
        <v>0</v>
      </c>
      <c r="AE10" s="87">
        <v>740</v>
      </c>
      <c r="AF10" s="84">
        <v>0</v>
      </c>
    </row>
    <row r="11" spans="1:32" ht="15">
      <c r="A11" s="1">
        <v>5</v>
      </c>
      <c r="B11" s="22" t="s">
        <v>25</v>
      </c>
      <c r="C11" s="84">
        <v>479</v>
      </c>
      <c r="D11" s="84">
        <v>467</v>
      </c>
      <c r="E11" s="125">
        <f t="shared" si="2"/>
        <v>0.9749478079331941</v>
      </c>
      <c r="F11" s="84">
        <v>0</v>
      </c>
      <c r="G11" s="129">
        <v>380</v>
      </c>
      <c r="H11" s="130">
        <v>59</v>
      </c>
      <c r="I11" s="79">
        <v>26</v>
      </c>
      <c r="J11" s="79">
        <v>0</v>
      </c>
      <c r="K11" s="79">
        <v>2</v>
      </c>
      <c r="L11" s="79">
        <v>0</v>
      </c>
      <c r="M11" s="79">
        <v>0</v>
      </c>
      <c r="N11" s="78">
        <v>87</v>
      </c>
      <c r="O11" s="128">
        <f t="shared" si="0"/>
        <v>0.18629550321199143</v>
      </c>
      <c r="P11" s="87">
        <v>67</v>
      </c>
      <c r="Q11" s="85">
        <v>223</v>
      </c>
      <c r="R11" s="79">
        <v>66</v>
      </c>
      <c r="S11" s="79">
        <v>289</v>
      </c>
      <c r="T11" s="82">
        <f t="shared" si="1"/>
        <v>0.6188436830835118</v>
      </c>
      <c r="U11" s="88">
        <v>146</v>
      </c>
      <c r="V11" s="85">
        <v>32</v>
      </c>
      <c r="W11" s="79">
        <v>22</v>
      </c>
      <c r="X11" s="79">
        <v>9</v>
      </c>
      <c r="Y11" s="79">
        <v>7</v>
      </c>
      <c r="Z11" s="79">
        <v>2</v>
      </c>
      <c r="AA11" s="79">
        <v>3</v>
      </c>
      <c r="AB11" s="81">
        <v>75</v>
      </c>
      <c r="AC11" s="85">
        <v>5</v>
      </c>
      <c r="AD11" s="79">
        <v>0</v>
      </c>
      <c r="AE11" s="87">
        <v>462</v>
      </c>
      <c r="AF11" s="84">
        <v>0</v>
      </c>
    </row>
    <row r="12" spans="1:32" ht="15">
      <c r="A12" s="1">
        <v>6</v>
      </c>
      <c r="B12" s="22" t="s">
        <v>78</v>
      </c>
      <c r="C12" s="84">
        <v>746</v>
      </c>
      <c r="D12" s="84">
        <v>700</v>
      </c>
      <c r="E12" s="125">
        <f t="shared" si="2"/>
        <v>0.938337801608579</v>
      </c>
      <c r="F12" s="84">
        <v>0</v>
      </c>
      <c r="G12" s="129">
        <v>586</v>
      </c>
      <c r="H12" s="130">
        <v>75</v>
      </c>
      <c r="I12" s="79">
        <v>34</v>
      </c>
      <c r="J12" s="79">
        <v>0</v>
      </c>
      <c r="K12" s="79">
        <v>5</v>
      </c>
      <c r="L12" s="79">
        <v>0</v>
      </c>
      <c r="M12" s="79">
        <v>0</v>
      </c>
      <c r="N12" s="78">
        <v>114</v>
      </c>
      <c r="O12" s="128">
        <f t="shared" si="0"/>
        <v>0.16285714285714287</v>
      </c>
      <c r="P12" s="87">
        <v>98</v>
      </c>
      <c r="Q12" s="85">
        <v>288</v>
      </c>
      <c r="R12" s="79">
        <v>88</v>
      </c>
      <c r="S12" s="79">
        <v>376</v>
      </c>
      <c r="T12" s="82">
        <f t="shared" si="1"/>
        <v>0.5371428571428571</v>
      </c>
      <c r="U12" s="88">
        <v>135</v>
      </c>
      <c r="V12" s="85">
        <v>27</v>
      </c>
      <c r="W12" s="79">
        <v>5</v>
      </c>
      <c r="X12" s="79">
        <v>6</v>
      </c>
      <c r="Y12" s="79">
        <v>4</v>
      </c>
      <c r="Z12" s="79">
        <v>0</v>
      </c>
      <c r="AA12" s="79">
        <v>3</v>
      </c>
      <c r="AB12" s="81">
        <v>45</v>
      </c>
      <c r="AC12" s="85">
        <v>10</v>
      </c>
      <c r="AD12" s="79">
        <v>0</v>
      </c>
      <c r="AE12" s="87">
        <v>690</v>
      </c>
      <c r="AF12" s="84">
        <v>4</v>
      </c>
    </row>
    <row r="13" spans="1:32" ht="15">
      <c r="A13" s="1">
        <v>7</v>
      </c>
      <c r="B13" s="22" t="s">
        <v>26</v>
      </c>
      <c r="C13" s="84">
        <v>540</v>
      </c>
      <c r="D13" s="84">
        <v>531</v>
      </c>
      <c r="E13" s="125">
        <f t="shared" si="2"/>
        <v>0.9833333333333333</v>
      </c>
      <c r="F13" s="84">
        <v>185</v>
      </c>
      <c r="G13" s="129">
        <v>456</v>
      </c>
      <c r="H13" s="130">
        <v>54</v>
      </c>
      <c r="I13" s="79">
        <v>20</v>
      </c>
      <c r="J13" s="79">
        <v>0</v>
      </c>
      <c r="K13" s="79">
        <v>1</v>
      </c>
      <c r="L13" s="79">
        <v>0</v>
      </c>
      <c r="M13" s="79">
        <v>0</v>
      </c>
      <c r="N13" s="78">
        <v>75</v>
      </c>
      <c r="O13" s="128">
        <f t="shared" si="0"/>
        <v>0.14124293785310735</v>
      </c>
      <c r="P13" s="87">
        <v>77</v>
      </c>
      <c r="Q13" s="85">
        <v>213</v>
      </c>
      <c r="R13" s="79">
        <v>44</v>
      </c>
      <c r="S13" s="79">
        <v>257</v>
      </c>
      <c r="T13" s="82">
        <f t="shared" si="1"/>
        <v>0.4839924670433145</v>
      </c>
      <c r="U13" s="88">
        <v>99</v>
      </c>
      <c r="V13" s="85">
        <v>17</v>
      </c>
      <c r="W13" s="79">
        <v>15</v>
      </c>
      <c r="X13" s="79">
        <v>5</v>
      </c>
      <c r="Y13" s="79">
        <v>2</v>
      </c>
      <c r="Z13" s="79">
        <v>0</v>
      </c>
      <c r="AA13" s="79">
        <v>6</v>
      </c>
      <c r="AB13" s="81">
        <v>45</v>
      </c>
      <c r="AC13" s="85">
        <v>2</v>
      </c>
      <c r="AD13" s="79">
        <v>0</v>
      </c>
      <c r="AE13" s="87">
        <v>529</v>
      </c>
      <c r="AF13" s="84">
        <v>41</v>
      </c>
    </row>
    <row r="14" spans="1:32" ht="15">
      <c r="A14" s="1">
        <v>8</v>
      </c>
      <c r="B14" s="22" t="s">
        <v>28</v>
      </c>
      <c r="C14" s="84">
        <v>799</v>
      </c>
      <c r="D14" s="84">
        <v>768</v>
      </c>
      <c r="E14" s="125">
        <f t="shared" si="2"/>
        <v>0.9612015018773467</v>
      </c>
      <c r="F14" s="84">
        <v>727</v>
      </c>
      <c r="G14" s="129">
        <v>672</v>
      </c>
      <c r="H14" s="130">
        <v>68</v>
      </c>
      <c r="I14" s="79">
        <v>23</v>
      </c>
      <c r="J14" s="79">
        <v>2</v>
      </c>
      <c r="K14" s="79">
        <v>3</v>
      </c>
      <c r="L14" s="79">
        <v>0</v>
      </c>
      <c r="M14" s="79">
        <v>0</v>
      </c>
      <c r="N14" s="78">
        <v>96</v>
      </c>
      <c r="O14" s="128">
        <f t="shared" si="0"/>
        <v>0.125</v>
      </c>
      <c r="P14" s="87">
        <v>64</v>
      </c>
      <c r="Q14" s="85">
        <v>348</v>
      </c>
      <c r="R14" s="79">
        <v>37</v>
      </c>
      <c r="S14" s="79">
        <v>385</v>
      </c>
      <c r="T14" s="82">
        <f t="shared" si="1"/>
        <v>0.5013020833333334</v>
      </c>
      <c r="U14" s="88">
        <v>150</v>
      </c>
      <c r="V14" s="85">
        <v>38</v>
      </c>
      <c r="W14" s="79">
        <v>11</v>
      </c>
      <c r="X14" s="79">
        <v>9</v>
      </c>
      <c r="Y14" s="79">
        <v>5</v>
      </c>
      <c r="Z14" s="79">
        <v>1</v>
      </c>
      <c r="AA14" s="79">
        <v>9</v>
      </c>
      <c r="AB14" s="81">
        <v>73</v>
      </c>
      <c r="AC14" s="85">
        <v>10</v>
      </c>
      <c r="AD14" s="79">
        <v>1</v>
      </c>
      <c r="AE14" s="87">
        <v>757</v>
      </c>
      <c r="AF14" s="84">
        <v>0</v>
      </c>
    </row>
    <row r="15" spans="1:32" ht="15">
      <c r="A15" s="1">
        <v>9</v>
      </c>
      <c r="B15" s="22" t="s">
        <v>29</v>
      </c>
      <c r="C15" s="84">
        <v>1099</v>
      </c>
      <c r="D15" s="84">
        <v>1026</v>
      </c>
      <c r="E15" s="125">
        <f t="shared" si="2"/>
        <v>0.9335759781619655</v>
      </c>
      <c r="F15" s="84">
        <v>996</v>
      </c>
      <c r="G15" s="129">
        <v>830</v>
      </c>
      <c r="H15" s="130">
        <v>140</v>
      </c>
      <c r="I15" s="79">
        <v>53</v>
      </c>
      <c r="J15" s="79">
        <v>0</v>
      </c>
      <c r="K15" s="79">
        <v>0</v>
      </c>
      <c r="L15" s="79">
        <v>3</v>
      </c>
      <c r="M15" s="79">
        <v>0</v>
      </c>
      <c r="N15" s="78">
        <v>196</v>
      </c>
      <c r="O15" s="128">
        <f t="shared" si="0"/>
        <v>0.19103313840155944</v>
      </c>
      <c r="P15" s="87">
        <v>168</v>
      </c>
      <c r="Q15" s="85">
        <v>508</v>
      </c>
      <c r="R15" s="79">
        <v>84</v>
      </c>
      <c r="S15" s="79">
        <v>592</v>
      </c>
      <c r="T15" s="82">
        <f t="shared" si="1"/>
        <v>0.5769980506822612</v>
      </c>
      <c r="U15" s="88">
        <v>276</v>
      </c>
      <c r="V15" s="85">
        <v>51</v>
      </c>
      <c r="W15" s="79">
        <v>71</v>
      </c>
      <c r="X15" s="79">
        <v>18</v>
      </c>
      <c r="Y15" s="79">
        <v>36</v>
      </c>
      <c r="Z15" s="79">
        <v>2</v>
      </c>
      <c r="AA15" s="79">
        <v>3</v>
      </c>
      <c r="AB15" s="81">
        <v>181</v>
      </c>
      <c r="AC15" s="85">
        <v>0</v>
      </c>
      <c r="AD15" s="79">
        <v>6</v>
      </c>
      <c r="AE15" s="87">
        <v>1020</v>
      </c>
      <c r="AF15" s="84">
        <v>42</v>
      </c>
    </row>
    <row r="16" spans="1:32" ht="15">
      <c r="A16" s="1">
        <v>10</v>
      </c>
      <c r="B16" s="22" t="s">
        <v>30</v>
      </c>
      <c r="C16" s="84">
        <v>172</v>
      </c>
      <c r="D16" s="84">
        <v>172</v>
      </c>
      <c r="E16" s="125">
        <f t="shared" si="2"/>
        <v>1</v>
      </c>
      <c r="F16" s="84">
        <v>167</v>
      </c>
      <c r="G16" s="129">
        <v>137</v>
      </c>
      <c r="H16" s="130">
        <v>24</v>
      </c>
      <c r="I16" s="79">
        <v>10</v>
      </c>
      <c r="J16" s="79">
        <v>0</v>
      </c>
      <c r="K16" s="79">
        <v>0</v>
      </c>
      <c r="L16" s="79">
        <v>0</v>
      </c>
      <c r="M16" s="79">
        <v>1</v>
      </c>
      <c r="N16" s="78">
        <v>35</v>
      </c>
      <c r="O16" s="128">
        <f t="shared" si="0"/>
        <v>0.20348837209302326</v>
      </c>
      <c r="P16" s="87">
        <v>19</v>
      </c>
      <c r="Q16" s="85">
        <v>86</v>
      </c>
      <c r="R16" s="79">
        <v>17</v>
      </c>
      <c r="S16" s="79">
        <v>103</v>
      </c>
      <c r="T16" s="82">
        <f t="shared" si="1"/>
        <v>0.5988372093023255</v>
      </c>
      <c r="U16" s="88">
        <v>16</v>
      </c>
      <c r="V16" s="85">
        <v>8</v>
      </c>
      <c r="W16" s="79">
        <v>1</v>
      </c>
      <c r="X16" s="79">
        <v>4</v>
      </c>
      <c r="Y16" s="79">
        <v>3</v>
      </c>
      <c r="Z16" s="79">
        <v>1</v>
      </c>
      <c r="AA16" s="79">
        <v>3</v>
      </c>
      <c r="AB16" s="81">
        <v>20</v>
      </c>
      <c r="AC16" s="85">
        <v>1</v>
      </c>
      <c r="AD16" s="79">
        <v>0</v>
      </c>
      <c r="AE16" s="87">
        <v>171</v>
      </c>
      <c r="AF16" s="84">
        <v>4</v>
      </c>
    </row>
    <row r="17" spans="1:32" ht="15">
      <c r="A17" s="1">
        <v>11</v>
      </c>
      <c r="B17" s="22" t="s">
        <v>31</v>
      </c>
      <c r="C17" s="84">
        <v>115</v>
      </c>
      <c r="D17" s="84">
        <v>111</v>
      </c>
      <c r="E17" s="125">
        <f t="shared" si="2"/>
        <v>0.9652173913043478</v>
      </c>
      <c r="F17" s="84">
        <v>109</v>
      </c>
      <c r="G17" s="129">
        <v>91</v>
      </c>
      <c r="H17" s="130">
        <v>18</v>
      </c>
      <c r="I17" s="79">
        <v>2</v>
      </c>
      <c r="J17" s="79">
        <v>0</v>
      </c>
      <c r="K17" s="79">
        <v>0</v>
      </c>
      <c r="L17" s="79">
        <v>0</v>
      </c>
      <c r="M17" s="79">
        <v>0</v>
      </c>
      <c r="N17" s="78">
        <v>20</v>
      </c>
      <c r="O17" s="128">
        <f t="shared" si="0"/>
        <v>0.18018018018018017</v>
      </c>
      <c r="P17" s="87">
        <v>19</v>
      </c>
      <c r="Q17" s="85">
        <v>66</v>
      </c>
      <c r="R17" s="79">
        <v>7</v>
      </c>
      <c r="S17" s="79">
        <v>73</v>
      </c>
      <c r="T17" s="82">
        <f t="shared" si="1"/>
        <v>0.6576576576576577</v>
      </c>
      <c r="U17" s="88">
        <v>26</v>
      </c>
      <c r="V17" s="85">
        <v>10</v>
      </c>
      <c r="W17" s="79">
        <v>7</v>
      </c>
      <c r="X17" s="79">
        <v>2</v>
      </c>
      <c r="Y17" s="79">
        <v>2</v>
      </c>
      <c r="Z17" s="79">
        <v>0</v>
      </c>
      <c r="AA17" s="79">
        <v>1</v>
      </c>
      <c r="AB17" s="81">
        <v>22</v>
      </c>
      <c r="AC17" s="85">
        <v>1</v>
      </c>
      <c r="AD17" s="79">
        <v>0</v>
      </c>
      <c r="AE17" s="87">
        <v>110</v>
      </c>
      <c r="AF17" s="84">
        <v>0</v>
      </c>
    </row>
    <row r="18" spans="1:32" ht="15">
      <c r="A18" s="1">
        <v>12</v>
      </c>
      <c r="B18" s="22" t="s">
        <v>32</v>
      </c>
      <c r="C18" s="84">
        <v>1087</v>
      </c>
      <c r="D18" s="84">
        <v>1033</v>
      </c>
      <c r="E18" s="125">
        <f t="shared" si="2"/>
        <v>0.9503219871205152</v>
      </c>
      <c r="F18" s="84">
        <v>957</v>
      </c>
      <c r="G18" s="129">
        <v>881</v>
      </c>
      <c r="H18" s="130">
        <v>99</v>
      </c>
      <c r="I18" s="79">
        <v>47</v>
      </c>
      <c r="J18" s="79">
        <v>0</v>
      </c>
      <c r="K18" s="79">
        <v>6</v>
      </c>
      <c r="L18" s="79">
        <v>0</v>
      </c>
      <c r="M18" s="79">
        <v>0</v>
      </c>
      <c r="N18" s="78">
        <v>152</v>
      </c>
      <c r="O18" s="128">
        <f t="shared" si="0"/>
        <v>0.14714424007744434</v>
      </c>
      <c r="P18" s="87">
        <v>136</v>
      </c>
      <c r="Q18" s="85">
        <v>517</v>
      </c>
      <c r="R18" s="79">
        <v>90</v>
      </c>
      <c r="S18" s="79">
        <v>607</v>
      </c>
      <c r="T18" s="82">
        <f t="shared" si="1"/>
        <v>0.5876089060987415</v>
      </c>
      <c r="U18" s="88">
        <v>294</v>
      </c>
      <c r="V18" s="85">
        <v>50</v>
      </c>
      <c r="W18" s="79">
        <v>24</v>
      </c>
      <c r="X18" s="79">
        <v>17</v>
      </c>
      <c r="Y18" s="79">
        <v>8</v>
      </c>
      <c r="Z18" s="79">
        <v>0</v>
      </c>
      <c r="AA18" s="79">
        <v>35</v>
      </c>
      <c r="AB18" s="81">
        <v>134</v>
      </c>
      <c r="AC18" s="85">
        <v>1</v>
      </c>
      <c r="AD18" s="79">
        <v>0</v>
      </c>
      <c r="AE18" s="87">
        <v>1032</v>
      </c>
      <c r="AF18" s="84">
        <v>0</v>
      </c>
    </row>
    <row r="19" spans="1:32" ht="15">
      <c r="A19" s="1">
        <v>13</v>
      </c>
      <c r="B19" s="22" t="s">
        <v>33</v>
      </c>
      <c r="C19" s="84">
        <v>232</v>
      </c>
      <c r="D19" s="84">
        <v>226</v>
      </c>
      <c r="E19" s="125">
        <f t="shared" si="2"/>
        <v>0.9741379310344828</v>
      </c>
      <c r="F19" s="84">
        <v>211</v>
      </c>
      <c r="G19" s="129">
        <v>195</v>
      </c>
      <c r="H19" s="130">
        <v>22</v>
      </c>
      <c r="I19" s="79">
        <v>7</v>
      </c>
      <c r="J19" s="79">
        <v>1</v>
      </c>
      <c r="K19" s="79">
        <v>0</v>
      </c>
      <c r="L19" s="79">
        <v>0</v>
      </c>
      <c r="M19" s="79">
        <v>1</v>
      </c>
      <c r="N19" s="78">
        <v>31</v>
      </c>
      <c r="O19" s="128">
        <f t="shared" si="0"/>
        <v>0.13716814159292035</v>
      </c>
      <c r="P19" s="87">
        <v>24</v>
      </c>
      <c r="Q19" s="85">
        <v>71</v>
      </c>
      <c r="R19" s="79">
        <v>15</v>
      </c>
      <c r="S19" s="79">
        <v>86</v>
      </c>
      <c r="T19" s="82">
        <f t="shared" si="1"/>
        <v>0.3805309734513274</v>
      </c>
      <c r="U19" s="88">
        <v>40</v>
      </c>
      <c r="V19" s="85">
        <v>12</v>
      </c>
      <c r="W19" s="79">
        <v>0</v>
      </c>
      <c r="X19" s="79">
        <v>5</v>
      </c>
      <c r="Y19" s="79">
        <v>12</v>
      </c>
      <c r="Z19" s="79">
        <v>0</v>
      </c>
      <c r="AA19" s="79">
        <v>23</v>
      </c>
      <c r="AB19" s="81">
        <v>52</v>
      </c>
      <c r="AC19" s="85">
        <v>0</v>
      </c>
      <c r="AD19" s="79">
        <v>0</v>
      </c>
      <c r="AE19" s="87">
        <v>224</v>
      </c>
      <c r="AF19" s="84">
        <v>0</v>
      </c>
    </row>
    <row r="20" spans="1:32" ht="15">
      <c r="A20" s="1">
        <v>14</v>
      </c>
      <c r="B20" s="22" t="s">
        <v>34</v>
      </c>
      <c r="C20" s="84">
        <v>74</v>
      </c>
      <c r="D20" s="84">
        <v>69</v>
      </c>
      <c r="E20" s="125">
        <f t="shared" si="2"/>
        <v>0.9324324324324325</v>
      </c>
      <c r="F20" s="84">
        <v>69</v>
      </c>
      <c r="G20" s="129">
        <v>59</v>
      </c>
      <c r="H20" s="130">
        <v>7</v>
      </c>
      <c r="I20" s="79">
        <v>2</v>
      </c>
      <c r="J20" s="79">
        <v>0</v>
      </c>
      <c r="K20" s="79">
        <v>1</v>
      </c>
      <c r="L20" s="79">
        <v>0</v>
      </c>
      <c r="M20" s="79">
        <v>0</v>
      </c>
      <c r="N20" s="78">
        <v>10</v>
      </c>
      <c r="O20" s="128">
        <f t="shared" si="0"/>
        <v>0.14492753623188406</v>
      </c>
      <c r="P20" s="87">
        <v>8</v>
      </c>
      <c r="Q20" s="85">
        <v>35</v>
      </c>
      <c r="R20" s="79">
        <v>8</v>
      </c>
      <c r="S20" s="79">
        <v>43</v>
      </c>
      <c r="T20" s="82">
        <f t="shared" si="1"/>
        <v>0.6231884057971014</v>
      </c>
      <c r="U20" s="88">
        <v>35</v>
      </c>
      <c r="V20" s="85">
        <v>1</v>
      </c>
      <c r="W20" s="79">
        <v>1</v>
      </c>
      <c r="X20" s="79">
        <v>1</v>
      </c>
      <c r="Y20" s="79">
        <v>0</v>
      </c>
      <c r="Z20" s="79">
        <v>0</v>
      </c>
      <c r="AA20" s="79">
        <v>0</v>
      </c>
      <c r="AB20" s="81">
        <v>3</v>
      </c>
      <c r="AC20" s="85">
        <v>0</v>
      </c>
      <c r="AD20" s="79">
        <v>0</v>
      </c>
      <c r="AE20" s="87">
        <v>69</v>
      </c>
      <c r="AF20" s="84">
        <v>0</v>
      </c>
    </row>
    <row r="21" spans="1:32" ht="15">
      <c r="A21" s="1">
        <v>15</v>
      </c>
      <c r="B21" s="22" t="s">
        <v>35</v>
      </c>
      <c r="C21" s="84">
        <v>59</v>
      </c>
      <c r="D21" s="84">
        <v>55</v>
      </c>
      <c r="E21" s="125">
        <f t="shared" si="2"/>
        <v>0.9322033898305084</v>
      </c>
      <c r="F21" s="84">
        <v>55</v>
      </c>
      <c r="G21" s="129">
        <v>44</v>
      </c>
      <c r="H21" s="130">
        <v>7</v>
      </c>
      <c r="I21" s="79">
        <v>4</v>
      </c>
      <c r="J21" s="79">
        <v>0</v>
      </c>
      <c r="K21" s="79">
        <v>0</v>
      </c>
      <c r="L21" s="79">
        <v>0</v>
      </c>
      <c r="M21" s="79">
        <v>0</v>
      </c>
      <c r="N21" s="78">
        <v>11</v>
      </c>
      <c r="O21" s="128">
        <f t="shared" si="0"/>
        <v>0.2</v>
      </c>
      <c r="P21" s="87">
        <v>8</v>
      </c>
      <c r="Q21" s="85">
        <v>38</v>
      </c>
      <c r="R21" s="79">
        <v>7</v>
      </c>
      <c r="S21" s="79">
        <v>45</v>
      </c>
      <c r="T21" s="82">
        <f t="shared" si="1"/>
        <v>0.8181818181818182</v>
      </c>
      <c r="U21" s="88">
        <v>8</v>
      </c>
      <c r="V21" s="85">
        <v>1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81">
        <v>1</v>
      </c>
      <c r="AC21" s="85">
        <v>0</v>
      </c>
      <c r="AD21" s="79">
        <v>0</v>
      </c>
      <c r="AE21" s="87">
        <v>55</v>
      </c>
      <c r="AF21" s="84">
        <v>0</v>
      </c>
    </row>
    <row r="22" spans="1:32" ht="15">
      <c r="A22" s="1">
        <v>16</v>
      </c>
      <c r="B22" s="22" t="s">
        <v>36</v>
      </c>
      <c r="C22" s="84">
        <v>52</v>
      </c>
      <c r="D22" s="84">
        <v>51</v>
      </c>
      <c r="E22" s="125">
        <f t="shared" si="2"/>
        <v>0.9807692307692307</v>
      </c>
      <c r="F22" s="84">
        <v>51</v>
      </c>
      <c r="G22" s="129">
        <v>48</v>
      </c>
      <c r="H22" s="130">
        <v>1</v>
      </c>
      <c r="I22" s="79">
        <v>0</v>
      </c>
      <c r="J22" s="79">
        <v>2</v>
      </c>
      <c r="K22" s="79">
        <v>0</v>
      </c>
      <c r="L22" s="79">
        <v>0</v>
      </c>
      <c r="M22" s="79">
        <v>0</v>
      </c>
      <c r="N22" s="78">
        <v>3</v>
      </c>
      <c r="O22" s="128">
        <f t="shared" si="0"/>
        <v>0.058823529411764705</v>
      </c>
      <c r="P22" s="87">
        <v>2</v>
      </c>
      <c r="Q22" s="85">
        <v>3</v>
      </c>
      <c r="R22" s="79">
        <v>3</v>
      </c>
      <c r="S22" s="79">
        <v>6</v>
      </c>
      <c r="T22" s="82">
        <f t="shared" si="1"/>
        <v>0.11764705882352941</v>
      </c>
      <c r="U22" s="88">
        <v>3</v>
      </c>
      <c r="V22" s="85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81">
        <v>0</v>
      </c>
      <c r="AC22" s="85">
        <v>0</v>
      </c>
      <c r="AD22" s="79">
        <v>0</v>
      </c>
      <c r="AE22" s="87">
        <v>51</v>
      </c>
      <c r="AF22" s="84">
        <v>0</v>
      </c>
    </row>
    <row r="23" spans="1:32" ht="15">
      <c r="A23" s="1">
        <v>18</v>
      </c>
      <c r="B23" s="22" t="s">
        <v>38</v>
      </c>
      <c r="C23" s="84">
        <v>1042</v>
      </c>
      <c r="D23" s="84">
        <v>1018</v>
      </c>
      <c r="E23" s="125">
        <f>D23/C23</f>
        <v>0.9769673704414588</v>
      </c>
      <c r="F23" s="84">
        <v>909</v>
      </c>
      <c r="G23" s="129">
        <v>786</v>
      </c>
      <c r="H23" s="130">
        <v>154</v>
      </c>
      <c r="I23" s="79">
        <v>72</v>
      </c>
      <c r="J23" s="79">
        <v>2</v>
      </c>
      <c r="K23" s="79">
        <v>4</v>
      </c>
      <c r="L23" s="79">
        <v>0</v>
      </c>
      <c r="M23" s="79">
        <v>0</v>
      </c>
      <c r="N23" s="78">
        <v>232</v>
      </c>
      <c r="O23" s="128">
        <f>N23/D23</f>
        <v>0.22789783889980353</v>
      </c>
      <c r="P23" s="87">
        <v>198</v>
      </c>
      <c r="Q23" s="85">
        <v>620</v>
      </c>
      <c r="R23" s="79">
        <v>216</v>
      </c>
      <c r="S23" s="79">
        <v>836</v>
      </c>
      <c r="T23" s="82">
        <f>S23/D23</f>
        <v>0.8212180746561886</v>
      </c>
      <c r="U23" s="88">
        <v>288</v>
      </c>
      <c r="V23" s="85">
        <v>55</v>
      </c>
      <c r="W23" s="79">
        <v>42</v>
      </c>
      <c r="X23" s="79">
        <v>18</v>
      </c>
      <c r="Y23" s="79">
        <v>12</v>
      </c>
      <c r="Z23" s="79">
        <v>0</v>
      </c>
      <c r="AA23" s="79">
        <v>12</v>
      </c>
      <c r="AB23" s="81">
        <v>139</v>
      </c>
      <c r="AC23" s="85">
        <v>16</v>
      </c>
      <c r="AD23" s="79">
        <v>0</v>
      </c>
      <c r="AE23" s="87">
        <v>1002</v>
      </c>
      <c r="AF23" s="84">
        <v>1</v>
      </c>
    </row>
    <row r="24" spans="1:32" ht="15">
      <c r="A24" s="1">
        <v>17</v>
      </c>
      <c r="B24" s="22" t="s">
        <v>37</v>
      </c>
      <c r="C24" s="84">
        <v>339</v>
      </c>
      <c r="D24" s="84">
        <v>326</v>
      </c>
      <c r="E24" s="125">
        <f t="shared" si="2"/>
        <v>0.9616519174041298</v>
      </c>
      <c r="F24" s="84">
        <v>291</v>
      </c>
      <c r="G24" s="129">
        <v>275</v>
      </c>
      <c r="H24" s="130">
        <v>36</v>
      </c>
      <c r="I24" s="79">
        <v>14</v>
      </c>
      <c r="J24" s="79">
        <v>0</v>
      </c>
      <c r="K24" s="79">
        <v>0</v>
      </c>
      <c r="L24" s="79">
        <v>1</v>
      </c>
      <c r="M24" s="79">
        <v>0</v>
      </c>
      <c r="N24" s="78">
        <v>51</v>
      </c>
      <c r="O24" s="128">
        <f t="shared" si="0"/>
        <v>0.15644171779141106</v>
      </c>
      <c r="P24" s="87">
        <v>47</v>
      </c>
      <c r="Q24" s="85">
        <v>164</v>
      </c>
      <c r="R24" s="79">
        <v>27</v>
      </c>
      <c r="S24" s="79">
        <v>191</v>
      </c>
      <c r="T24" s="82">
        <f t="shared" si="1"/>
        <v>0.5858895705521472</v>
      </c>
      <c r="U24" s="88">
        <v>40</v>
      </c>
      <c r="V24" s="85">
        <v>12</v>
      </c>
      <c r="W24" s="79">
        <v>10</v>
      </c>
      <c r="X24" s="79">
        <v>7</v>
      </c>
      <c r="Y24" s="79">
        <v>2</v>
      </c>
      <c r="Z24" s="79">
        <v>0</v>
      </c>
      <c r="AA24" s="79">
        <v>6</v>
      </c>
      <c r="AB24" s="81">
        <v>37</v>
      </c>
      <c r="AC24" s="85">
        <v>4</v>
      </c>
      <c r="AD24" s="79">
        <v>0</v>
      </c>
      <c r="AE24" s="87">
        <v>322</v>
      </c>
      <c r="AF24" s="84">
        <v>0</v>
      </c>
    </row>
    <row r="25" spans="1:32" ht="14.25" thickBot="1">
      <c r="A25" s="1">
        <v>19</v>
      </c>
      <c r="B25" s="72" t="s">
        <v>39</v>
      </c>
      <c r="C25" s="90">
        <v>371</v>
      </c>
      <c r="D25" s="90">
        <v>357</v>
      </c>
      <c r="E25" s="131">
        <f>D25/C25</f>
        <v>0.9622641509433962</v>
      </c>
      <c r="F25" s="90">
        <v>275</v>
      </c>
      <c r="G25" s="132">
        <v>303</v>
      </c>
      <c r="H25" s="133">
        <v>32</v>
      </c>
      <c r="I25" s="94">
        <v>18</v>
      </c>
      <c r="J25" s="94">
        <v>0</v>
      </c>
      <c r="K25" s="94">
        <v>4</v>
      </c>
      <c r="L25" s="94">
        <v>0</v>
      </c>
      <c r="M25" s="94">
        <v>0</v>
      </c>
      <c r="N25" s="134">
        <v>54</v>
      </c>
      <c r="O25" s="135">
        <f t="shared" si="0"/>
        <v>0.15126050420168066</v>
      </c>
      <c r="P25" s="96">
        <v>46</v>
      </c>
      <c r="Q25" s="92">
        <v>176</v>
      </c>
      <c r="R25" s="94">
        <v>59</v>
      </c>
      <c r="S25" s="94">
        <v>235</v>
      </c>
      <c r="T25" s="97">
        <f t="shared" si="1"/>
        <v>0.6582633053221288</v>
      </c>
      <c r="U25" s="98">
        <v>112</v>
      </c>
      <c r="V25" s="92">
        <v>6</v>
      </c>
      <c r="W25" s="94">
        <v>2</v>
      </c>
      <c r="X25" s="94">
        <v>1</v>
      </c>
      <c r="Y25" s="94">
        <v>1</v>
      </c>
      <c r="Z25" s="94">
        <v>1</v>
      </c>
      <c r="AA25" s="94">
        <v>5</v>
      </c>
      <c r="AB25" s="136">
        <v>16</v>
      </c>
      <c r="AC25" s="92">
        <v>0</v>
      </c>
      <c r="AD25" s="94">
        <v>0</v>
      </c>
      <c r="AE25" s="96">
        <v>357</v>
      </c>
      <c r="AF25" s="90">
        <v>34</v>
      </c>
    </row>
    <row r="26" spans="1:32" s="23" customFormat="1" ht="14.25" thickTop="1">
      <c r="A26" s="23">
        <v>20</v>
      </c>
      <c r="B26" s="171" t="s">
        <v>40</v>
      </c>
      <c r="C26" s="137">
        <f>SUM(C7:C25)</f>
        <v>13475</v>
      </c>
      <c r="D26" s="137">
        <f>SUM(D7:D25)</f>
        <v>12718</v>
      </c>
      <c r="E26" s="138">
        <f>D26/C26</f>
        <v>0.9438218923933209</v>
      </c>
      <c r="F26" s="137">
        <f>SUM(F7:F25)</f>
        <v>9833</v>
      </c>
      <c r="G26" s="139">
        <f>SUM(G7:G25)</f>
        <v>10504</v>
      </c>
      <c r="H26" s="140">
        <f>SUM(H7:H25)</f>
        <v>1537</v>
      </c>
      <c r="I26" s="141">
        <f>SUM(I7:I25)</f>
        <v>579</v>
      </c>
      <c r="J26" s="141">
        <f>SUM(J7:J25)</f>
        <v>13</v>
      </c>
      <c r="K26" s="141">
        <f>SUM(K7:K25)</f>
        <v>79</v>
      </c>
      <c r="L26" s="141">
        <f>SUM(L7:L25)</f>
        <v>4</v>
      </c>
      <c r="M26" s="141">
        <f>SUM(M7:M25)</f>
        <v>2</v>
      </c>
      <c r="N26" s="141">
        <f>SUM(N7:N25)</f>
        <v>2214</v>
      </c>
      <c r="O26" s="142">
        <f t="shared" si="0"/>
        <v>0.17408397546784085</v>
      </c>
      <c r="P26" s="141">
        <f>SUM(P7:P25)</f>
        <v>1964</v>
      </c>
      <c r="Q26" s="141">
        <f>SUM(Q7:Q25)</f>
        <v>6303</v>
      </c>
      <c r="R26" s="141">
        <f>SUM(R7:R25)</f>
        <v>1369</v>
      </c>
      <c r="S26" s="141">
        <f>SUM(S7:S25)</f>
        <v>7672</v>
      </c>
      <c r="T26" s="145">
        <f t="shared" si="1"/>
        <v>0.6032395030665199</v>
      </c>
      <c r="U26" s="146">
        <f>SUM(U7:U25)</f>
        <v>6173</v>
      </c>
      <c r="V26" s="144">
        <f>SUM(V7:V25)</f>
        <v>592</v>
      </c>
      <c r="W26" s="141">
        <f>SUM(W7:W25)</f>
        <v>741</v>
      </c>
      <c r="X26" s="141">
        <f>SUM(X7:X25)</f>
        <v>210</v>
      </c>
      <c r="Y26" s="141">
        <f>SUM(Y7:Y25)</f>
        <v>300</v>
      </c>
      <c r="Z26" s="141">
        <f>SUM(Z7:Z25)</f>
        <v>11</v>
      </c>
      <c r="AA26" s="141">
        <f>SUM(AA7:AA25)</f>
        <v>246</v>
      </c>
      <c r="AB26" s="141">
        <f>SUM(AB7:AB25)</f>
        <v>2100</v>
      </c>
      <c r="AC26" s="144">
        <f>SUM(AC7:AC25)</f>
        <v>80</v>
      </c>
      <c r="AD26" s="141">
        <f>SUM(AD7:AD25)</f>
        <v>7</v>
      </c>
      <c r="AE26" s="143">
        <f>SUM(AE7:AE25)</f>
        <v>12629</v>
      </c>
      <c r="AF26" s="137">
        <f>SUM(AF7:AF25)</f>
        <v>126</v>
      </c>
    </row>
    <row r="27" spans="1:2" ht="14.25">
      <c r="A27" s="24"/>
      <c r="B27" s="124" t="s">
        <v>66</v>
      </c>
    </row>
    <row r="28" spans="2:32" s="23" customFormat="1" ht="15">
      <c r="B28" s="122" t="s">
        <v>60</v>
      </c>
      <c r="C28" s="74">
        <v>3136</v>
      </c>
      <c r="D28" s="74">
        <v>2822</v>
      </c>
      <c r="E28" s="125">
        <f>D28/C28</f>
        <v>0.8998724489795918</v>
      </c>
      <c r="F28" s="74">
        <v>2768</v>
      </c>
      <c r="G28" s="126">
        <v>2254</v>
      </c>
      <c r="H28" s="127">
        <v>389</v>
      </c>
      <c r="I28" s="78">
        <v>144</v>
      </c>
      <c r="J28" s="78">
        <v>4</v>
      </c>
      <c r="K28" s="78">
        <v>31</v>
      </c>
      <c r="L28" s="78">
        <v>0</v>
      </c>
      <c r="M28" s="78">
        <v>0</v>
      </c>
      <c r="N28" s="78">
        <v>568</v>
      </c>
      <c r="O28" s="128">
        <f aca="true" t="shared" si="3" ref="O28">N28/D28</f>
        <v>0.2012756909992913</v>
      </c>
      <c r="P28" s="81">
        <v>521</v>
      </c>
      <c r="Q28" s="76">
        <v>1661</v>
      </c>
      <c r="R28" s="78">
        <v>265</v>
      </c>
      <c r="S28" s="79">
        <v>1926</v>
      </c>
      <c r="T28" s="82">
        <f aca="true" t="shared" si="4" ref="T28">S28/D28</f>
        <v>0.6824946846208363</v>
      </c>
      <c r="U28" s="83">
        <v>3849</v>
      </c>
      <c r="V28" s="76">
        <v>148</v>
      </c>
      <c r="W28" s="78">
        <v>438</v>
      </c>
      <c r="X28" s="78">
        <v>75</v>
      </c>
      <c r="Y28" s="78">
        <v>150</v>
      </c>
      <c r="Z28" s="78">
        <v>4</v>
      </c>
      <c r="AA28" s="78">
        <v>19</v>
      </c>
      <c r="AB28" s="81">
        <v>834</v>
      </c>
      <c r="AC28" s="76">
        <v>0</v>
      </c>
      <c r="AD28" s="78">
        <v>0</v>
      </c>
      <c r="AE28" s="81">
        <v>2822</v>
      </c>
      <c r="AF28" s="74">
        <v>0</v>
      </c>
    </row>
    <row r="29" spans="2:32" s="23" customFormat="1" ht="15">
      <c r="B29" s="122" t="s">
        <v>67</v>
      </c>
      <c r="C29" s="149">
        <f>C8+C9+C10+C11</f>
        <v>3612</v>
      </c>
      <c r="D29" s="149">
        <f>D8+D9+D10+D11</f>
        <v>3453</v>
      </c>
      <c r="E29" s="138">
        <f aca="true" t="shared" si="5" ref="E29:E33">D29/C29</f>
        <v>0.9559800664451827</v>
      </c>
      <c r="F29" s="149">
        <f aca="true" t="shared" si="6" ref="F29:N29">F8+F9+F10+F11</f>
        <v>2063</v>
      </c>
      <c r="G29" s="149">
        <f t="shared" si="6"/>
        <v>2887</v>
      </c>
      <c r="H29" s="149">
        <f t="shared" si="6"/>
        <v>411</v>
      </c>
      <c r="I29" s="149">
        <f t="shared" si="6"/>
        <v>129</v>
      </c>
      <c r="J29" s="149">
        <f t="shared" si="6"/>
        <v>2</v>
      </c>
      <c r="K29" s="149">
        <f t="shared" si="6"/>
        <v>24</v>
      </c>
      <c r="L29" s="149">
        <f t="shared" si="6"/>
        <v>0</v>
      </c>
      <c r="M29" s="149">
        <f t="shared" si="6"/>
        <v>0</v>
      </c>
      <c r="N29" s="149">
        <f t="shared" si="6"/>
        <v>566</v>
      </c>
      <c r="O29" s="147">
        <f aca="true" t="shared" si="7" ref="O29:O35">N29/D29</f>
        <v>0.16391543585288154</v>
      </c>
      <c r="P29" s="149">
        <f aca="true" t="shared" si="8" ref="P29:S29">P8+P9+P10+P11</f>
        <v>529</v>
      </c>
      <c r="Q29" s="149">
        <f t="shared" si="8"/>
        <v>1509</v>
      </c>
      <c r="R29" s="149">
        <f t="shared" si="8"/>
        <v>402</v>
      </c>
      <c r="S29" s="149">
        <f t="shared" si="8"/>
        <v>1911</v>
      </c>
      <c r="T29" s="148">
        <f aca="true" t="shared" si="9" ref="T29:T35">S29/D29</f>
        <v>0.5534317984361424</v>
      </c>
      <c r="U29" s="149">
        <f aca="true" t="shared" si="10" ref="U29:AF29">U8+U9+U10+U11</f>
        <v>802</v>
      </c>
      <c r="V29" s="149">
        <f t="shared" si="10"/>
        <v>156</v>
      </c>
      <c r="W29" s="149">
        <f t="shared" si="10"/>
        <v>114</v>
      </c>
      <c r="X29" s="149">
        <f t="shared" si="10"/>
        <v>42</v>
      </c>
      <c r="Y29" s="149">
        <f t="shared" si="10"/>
        <v>63</v>
      </c>
      <c r="Z29" s="149">
        <f t="shared" si="10"/>
        <v>2</v>
      </c>
      <c r="AA29" s="149">
        <f t="shared" si="10"/>
        <v>121</v>
      </c>
      <c r="AB29" s="149">
        <f t="shared" si="10"/>
        <v>498</v>
      </c>
      <c r="AC29" s="149">
        <f t="shared" si="10"/>
        <v>35</v>
      </c>
      <c r="AD29" s="149">
        <f t="shared" si="10"/>
        <v>0</v>
      </c>
      <c r="AE29" s="149">
        <f t="shared" si="10"/>
        <v>3418</v>
      </c>
      <c r="AF29" s="149">
        <f t="shared" si="10"/>
        <v>0</v>
      </c>
    </row>
    <row r="30" spans="2:32" s="23" customFormat="1" ht="15">
      <c r="B30" s="122" t="s">
        <v>61</v>
      </c>
      <c r="C30" s="149">
        <f>C12+C13</f>
        <v>1286</v>
      </c>
      <c r="D30" s="149">
        <f>D12+D13</f>
        <v>1231</v>
      </c>
      <c r="E30" s="138">
        <f t="shared" si="5"/>
        <v>0.9572317262830482</v>
      </c>
      <c r="F30" s="149">
        <f>F12+F13</f>
        <v>185</v>
      </c>
      <c r="G30" s="149">
        <f>G12+G13</f>
        <v>1042</v>
      </c>
      <c r="H30" s="149">
        <f>H12+H13</f>
        <v>129</v>
      </c>
      <c r="I30" s="149">
        <f>I12+I13</f>
        <v>54</v>
      </c>
      <c r="J30" s="149">
        <f aca="true" t="shared" si="11" ref="J30:N30">J12+J13</f>
        <v>0</v>
      </c>
      <c r="K30" s="149">
        <f t="shared" si="11"/>
        <v>6</v>
      </c>
      <c r="L30" s="149">
        <f t="shared" si="11"/>
        <v>0</v>
      </c>
      <c r="M30" s="149">
        <f t="shared" si="11"/>
        <v>0</v>
      </c>
      <c r="N30" s="149">
        <f t="shared" si="11"/>
        <v>189</v>
      </c>
      <c r="O30" s="147">
        <f t="shared" si="7"/>
        <v>0.15353371242891958</v>
      </c>
      <c r="P30" s="149">
        <f aca="true" t="shared" si="12" ref="P30:S30">P12+P13</f>
        <v>175</v>
      </c>
      <c r="Q30" s="149">
        <f t="shared" si="12"/>
        <v>501</v>
      </c>
      <c r="R30" s="149">
        <f t="shared" si="12"/>
        <v>132</v>
      </c>
      <c r="S30" s="149">
        <f t="shared" si="12"/>
        <v>633</v>
      </c>
      <c r="T30" s="148">
        <f t="shared" si="9"/>
        <v>0.5142160844841592</v>
      </c>
      <c r="U30" s="149">
        <f aca="true" t="shared" si="13" ref="U30:AF30">U12+U13</f>
        <v>234</v>
      </c>
      <c r="V30" s="149">
        <f t="shared" si="13"/>
        <v>44</v>
      </c>
      <c r="W30" s="149">
        <f t="shared" si="13"/>
        <v>20</v>
      </c>
      <c r="X30" s="149">
        <f t="shared" si="13"/>
        <v>11</v>
      </c>
      <c r="Y30" s="149">
        <f t="shared" si="13"/>
        <v>6</v>
      </c>
      <c r="Z30" s="149">
        <f t="shared" si="13"/>
        <v>0</v>
      </c>
      <c r="AA30" s="149">
        <f t="shared" si="13"/>
        <v>9</v>
      </c>
      <c r="AB30" s="149">
        <f t="shared" si="13"/>
        <v>90</v>
      </c>
      <c r="AC30" s="149">
        <f t="shared" si="13"/>
        <v>12</v>
      </c>
      <c r="AD30" s="149">
        <f t="shared" si="13"/>
        <v>0</v>
      </c>
      <c r="AE30" s="149">
        <f t="shared" si="13"/>
        <v>1219</v>
      </c>
      <c r="AF30" s="149">
        <f t="shared" si="13"/>
        <v>45</v>
      </c>
    </row>
    <row r="31" spans="2:32" s="23" customFormat="1" ht="15">
      <c r="B31" s="122" t="s">
        <v>63</v>
      </c>
      <c r="C31" s="149">
        <f>C14+C15+C16+C17</f>
        <v>2185</v>
      </c>
      <c r="D31" s="149">
        <f>D14+D15+D16+D17</f>
        <v>2077</v>
      </c>
      <c r="E31" s="138">
        <f t="shared" si="5"/>
        <v>0.9505720823798627</v>
      </c>
      <c r="F31" s="149">
        <f>F14+F15+F16+F17</f>
        <v>1999</v>
      </c>
      <c r="G31" s="149">
        <f>G14+G15+G16+G17</f>
        <v>1730</v>
      </c>
      <c r="H31" s="149">
        <f>H14+H15+H16+H17</f>
        <v>250</v>
      </c>
      <c r="I31" s="149">
        <f>I14+I15+I16+I17</f>
        <v>88</v>
      </c>
      <c r="J31" s="149">
        <f aca="true" t="shared" si="14" ref="J31:N31">J14+J15+J16+J17</f>
        <v>2</v>
      </c>
      <c r="K31" s="149">
        <f t="shared" si="14"/>
        <v>3</v>
      </c>
      <c r="L31" s="149">
        <f t="shared" si="14"/>
        <v>3</v>
      </c>
      <c r="M31" s="149">
        <f t="shared" si="14"/>
        <v>1</v>
      </c>
      <c r="N31" s="149">
        <f t="shared" si="14"/>
        <v>347</v>
      </c>
      <c r="O31" s="147">
        <f t="shared" si="7"/>
        <v>0.16706788637457873</v>
      </c>
      <c r="P31" s="149">
        <f aca="true" t="shared" si="15" ref="P31:S31">P14+P15+P16+P17</f>
        <v>270</v>
      </c>
      <c r="Q31" s="149">
        <f t="shared" si="15"/>
        <v>1008</v>
      </c>
      <c r="R31" s="149">
        <f t="shared" si="15"/>
        <v>145</v>
      </c>
      <c r="S31" s="149">
        <f t="shared" si="15"/>
        <v>1153</v>
      </c>
      <c r="T31" s="148">
        <f t="shared" si="9"/>
        <v>0.555127587867116</v>
      </c>
      <c r="U31" s="149">
        <f aca="true" t="shared" si="16" ref="U31:AF31">U14+U15+U16+U17</f>
        <v>468</v>
      </c>
      <c r="V31" s="149">
        <f t="shared" si="16"/>
        <v>107</v>
      </c>
      <c r="W31" s="149">
        <f t="shared" si="16"/>
        <v>90</v>
      </c>
      <c r="X31" s="149">
        <f t="shared" si="16"/>
        <v>33</v>
      </c>
      <c r="Y31" s="149">
        <f t="shared" si="16"/>
        <v>46</v>
      </c>
      <c r="Z31" s="149">
        <f t="shared" si="16"/>
        <v>4</v>
      </c>
      <c r="AA31" s="149">
        <f t="shared" si="16"/>
        <v>16</v>
      </c>
      <c r="AB31" s="149">
        <f t="shared" si="16"/>
        <v>296</v>
      </c>
      <c r="AC31" s="149">
        <f t="shared" si="16"/>
        <v>12</v>
      </c>
      <c r="AD31" s="149">
        <f t="shared" si="16"/>
        <v>7</v>
      </c>
      <c r="AE31" s="149">
        <f t="shared" si="16"/>
        <v>2058</v>
      </c>
      <c r="AF31" s="149">
        <f t="shared" si="16"/>
        <v>46</v>
      </c>
    </row>
    <row r="32" spans="2:32" s="23" customFormat="1" ht="15">
      <c r="B32" s="122" t="s">
        <v>62</v>
      </c>
      <c r="C32" s="149">
        <f>C18+C19+C20+C21+C22</f>
        <v>1504</v>
      </c>
      <c r="D32" s="149">
        <f>D18+D19+D20+D21+D22</f>
        <v>1434</v>
      </c>
      <c r="E32" s="138">
        <f t="shared" si="5"/>
        <v>0.9534574468085106</v>
      </c>
      <c r="F32" s="149">
        <f>F18+F19+F20+F21+F22</f>
        <v>1343</v>
      </c>
      <c r="G32" s="149">
        <f>G18+G19+G20+G21+G22</f>
        <v>1227</v>
      </c>
      <c r="H32" s="149">
        <f>H18+H19+H20+H21+H22</f>
        <v>136</v>
      </c>
      <c r="I32" s="149">
        <f>I18+I19+I20+I21+I22</f>
        <v>60</v>
      </c>
      <c r="J32" s="149">
        <f aca="true" t="shared" si="17" ref="J32:N32">J18+J19+J20+J21+J22</f>
        <v>3</v>
      </c>
      <c r="K32" s="149">
        <f t="shared" si="17"/>
        <v>7</v>
      </c>
      <c r="L32" s="149">
        <f t="shared" si="17"/>
        <v>0</v>
      </c>
      <c r="M32" s="149">
        <f t="shared" si="17"/>
        <v>1</v>
      </c>
      <c r="N32" s="149">
        <f t="shared" si="17"/>
        <v>207</v>
      </c>
      <c r="O32" s="147">
        <f t="shared" si="7"/>
        <v>0.14435146443514643</v>
      </c>
      <c r="P32" s="149">
        <f aca="true" t="shared" si="18" ref="P32:S32">P18+P19+P20+P21+P22</f>
        <v>178</v>
      </c>
      <c r="Q32" s="149">
        <f t="shared" si="18"/>
        <v>664</v>
      </c>
      <c r="R32" s="149">
        <f t="shared" si="18"/>
        <v>123</v>
      </c>
      <c r="S32" s="149">
        <f t="shared" si="18"/>
        <v>787</v>
      </c>
      <c r="T32" s="148">
        <f t="shared" si="9"/>
        <v>0.5488145048814504</v>
      </c>
      <c r="U32" s="149">
        <f aca="true" t="shared" si="19" ref="U32:AF32">U18+U19+U20+U21+U22</f>
        <v>380</v>
      </c>
      <c r="V32" s="149">
        <f t="shared" si="19"/>
        <v>64</v>
      </c>
      <c r="W32" s="149">
        <f t="shared" si="19"/>
        <v>25</v>
      </c>
      <c r="X32" s="149">
        <f t="shared" si="19"/>
        <v>23</v>
      </c>
      <c r="Y32" s="149">
        <f t="shared" si="19"/>
        <v>20</v>
      </c>
      <c r="Z32" s="149">
        <f t="shared" si="19"/>
        <v>0</v>
      </c>
      <c r="AA32" s="149">
        <f t="shared" si="19"/>
        <v>58</v>
      </c>
      <c r="AB32" s="149">
        <f t="shared" si="19"/>
        <v>190</v>
      </c>
      <c r="AC32" s="149">
        <f t="shared" si="19"/>
        <v>1</v>
      </c>
      <c r="AD32" s="149">
        <f t="shared" si="19"/>
        <v>0</v>
      </c>
      <c r="AE32" s="149">
        <f t="shared" si="19"/>
        <v>1431</v>
      </c>
      <c r="AF32" s="149">
        <f t="shared" si="19"/>
        <v>0</v>
      </c>
    </row>
    <row r="33" spans="2:32" s="23" customFormat="1" ht="15">
      <c r="B33" s="122" t="s">
        <v>64</v>
      </c>
      <c r="C33" s="149">
        <f>C23+C24</f>
        <v>1381</v>
      </c>
      <c r="D33" s="149">
        <f>D23+D24</f>
        <v>1344</v>
      </c>
      <c r="E33" s="138">
        <f t="shared" si="5"/>
        <v>0.9732078204199855</v>
      </c>
      <c r="F33" s="149">
        <f>F23+F24</f>
        <v>1200</v>
      </c>
      <c r="G33" s="149">
        <f>G23+G24</f>
        <v>1061</v>
      </c>
      <c r="H33" s="149">
        <f>H23+H24</f>
        <v>190</v>
      </c>
      <c r="I33" s="149">
        <f>I23+I24</f>
        <v>86</v>
      </c>
      <c r="J33" s="149">
        <f aca="true" t="shared" si="20" ref="J33:N33">J23+J24</f>
        <v>2</v>
      </c>
      <c r="K33" s="149">
        <f t="shared" si="20"/>
        <v>4</v>
      </c>
      <c r="L33" s="149">
        <f t="shared" si="20"/>
        <v>1</v>
      </c>
      <c r="M33" s="149">
        <f t="shared" si="20"/>
        <v>0</v>
      </c>
      <c r="N33" s="149">
        <f t="shared" si="20"/>
        <v>283</v>
      </c>
      <c r="O33" s="147">
        <f t="shared" si="7"/>
        <v>0.2105654761904762</v>
      </c>
      <c r="P33" s="149">
        <f aca="true" t="shared" si="21" ref="P33:S33">P23+P24</f>
        <v>245</v>
      </c>
      <c r="Q33" s="149">
        <f t="shared" si="21"/>
        <v>784</v>
      </c>
      <c r="R33" s="149">
        <f t="shared" si="21"/>
        <v>243</v>
      </c>
      <c r="S33" s="149">
        <f t="shared" si="21"/>
        <v>1027</v>
      </c>
      <c r="T33" s="148">
        <f t="shared" si="9"/>
        <v>0.7641369047619048</v>
      </c>
      <c r="U33" s="149">
        <f aca="true" t="shared" si="22" ref="U33:AF33">U23+U24</f>
        <v>328</v>
      </c>
      <c r="V33" s="149">
        <f t="shared" si="22"/>
        <v>67</v>
      </c>
      <c r="W33" s="149">
        <f t="shared" si="22"/>
        <v>52</v>
      </c>
      <c r="X33" s="149">
        <f t="shared" si="22"/>
        <v>25</v>
      </c>
      <c r="Y33" s="149">
        <f t="shared" si="22"/>
        <v>14</v>
      </c>
      <c r="Z33" s="149">
        <f t="shared" si="22"/>
        <v>0</v>
      </c>
      <c r="AA33" s="149">
        <f t="shared" si="22"/>
        <v>18</v>
      </c>
      <c r="AB33" s="149">
        <f t="shared" si="22"/>
        <v>176</v>
      </c>
      <c r="AC33" s="149">
        <f t="shared" si="22"/>
        <v>20</v>
      </c>
      <c r="AD33" s="149">
        <f t="shared" si="22"/>
        <v>0</v>
      </c>
      <c r="AE33" s="149">
        <f t="shared" si="22"/>
        <v>1324</v>
      </c>
      <c r="AF33" s="149">
        <f t="shared" si="22"/>
        <v>1</v>
      </c>
    </row>
    <row r="34" spans="2:32" s="23" customFormat="1" ht="14.25" thickBot="1">
      <c r="B34" s="123" t="s">
        <v>68</v>
      </c>
      <c r="C34" s="90">
        <v>371</v>
      </c>
      <c r="D34" s="90">
        <v>357</v>
      </c>
      <c r="E34" s="131">
        <f>D34/C34</f>
        <v>0.9622641509433962</v>
      </c>
      <c r="F34" s="90">
        <v>275</v>
      </c>
      <c r="G34" s="132">
        <v>303</v>
      </c>
      <c r="H34" s="133">
        <v>32</v>
      </c>
      <c r="I34" s="94">
        <v>18</v>
      </c>
      <c r="J34" s="94">
        <v>0</v>
      </c>
      <c r="K34" s="94">
        <v>4</v>
      </c>
      <c r="L34" s="94">
        <v>0</v>
      </c>
      <c r="M34" s="94">
        <v>0</v>
      </c>
      <c r="N34" s="134">
        <v>54</v>
      </c>
      <c r="O34" s="135">
        <f t="shared" si="7"/>
        <v>0.15126050420168066</v>
      </c>
      <c r="P34" s="96">
        <v>46</v>
      </c>
      <c r="Q34" s="92">
        <v>176</v>
      </c>
      <c r="R34" s="94">
        <v>59</v>
      </c>
      <c r="S34" s="94">
        <v>235</v>
      </c>
      <c r="T34" s="97">
        <f t="shared" si="9"/>
        <v>0.6582633053221288</v>
      </c>
      <c r="U34" s="98">
        <v>112</v>
      </c>
      <c r="V34" s="92">
        <v>6</v>
      </c>
      <c r="W34" s="94">
        <v>2</v>
      </c>
      <c r="X34" s="94">
        <v>1</v>
      </c>
      <c r="Y34" s="94">
        <v>1</v>
      </c>
      <c r="Z34" s="94">
        <v>1</v>
      </c>
      <c r="AA34" s="94">
        <v>5</v>
      </c>
      <c r="AB34" s="136">
        <v>16</v>
      </c>
      <c r="AC34" s="92">
        <v>0</v>
      </c>
      <c r="AD34" s="94">
        <v>0</v>
      </c>
      <c r="AE34" s="96">
        <v>357</v>
      </c>
      <c r="AF34" s="90">
        <v>34</v>
      </c>
    </row>
    <row r="35" spans="2:32" s="23" customFormat="1" ht="14.25" thickTop="1">
      <c r="B35" s="172" t="s">
        <v>40</v>
      </c>
      <c r="C35" s="150">
        <f>SUM(C28:C34)</f>
        <v>13475</v>
      </c>
      <c r="D35" s="150">
        <f>SUM(D28:D34)</f>
        <v>12718</v>
      </c>
      <c r="E35" s="151">
        <f>D35/C35</f>
        <v>0.9438218923933209</v>
      </c>
      <c r="F35" s="150">
        <f>SUM(F28:F34)</f>
        <v>9833</v>
      </c>
      <c r="G35" s="150">
        <f>SUM(G28:G34)</f>
        <v>10504</v>
      </c>
      <c r="H35" s="150">
        <f>SUM(H28:H34)</f>
        <v>1537</v>
      </c>
      <c r="I35" s="150">
        <f>SUM(I28:I34)</f>
        <v>579</v>
      </c>
      <c r="J35" s="150">
        <f>SUM(J28:J34)</f>
        <v>13</v>
      </c>
      <c r="K35" s="150">
        <f>SUM(K28:K34)</f>
        <v>79</v>
      </c>
      <c r="L35" s="150">
        <f>SUM(L28:L34)</f>
        <v>4</v>
      </c>
      <c r="M35" s="150">
        <f>SUM(M28:M34)</f>
        <v>2</v>
      </c>
      <c r="N35" s="150">
        <f>SUM(N28:N34)</f>
        <v>2214</v>
      </c>
      <c r="O35" s="152">
        <f t="shared" si="7"/>
        <v>0.17408397546784085</v>
      </c>
      <c r="P35" s="150">
        <f>SUM(P28:P34)</f>
        <v>1964</v>
      </c>
      <c r="Q35" s="150">
        <f>SUM(Q28:Q34)</f>
        <v>6303</v>
      </c>
      <c r="R35" s="150">
        <f>SUM(R28:R34)</f>
        <v>1369</v>
      </c>
      <c r="S35" s="150">
        <f>SUM(S28:S34)</f>
        <v>7672</v>
      </c>
      <c r="T35" s="153">
        <f t="shared" si="9"/>
        <v>0.6032395030665199</v>
      </c>
      <c r="U35" s="150">
        <f>SUM(U28:U34)</f>
        <v>6173</v>
      </c>
      <c r="V35" s="150">
        <f>SUM(V28:V34)</f>
        <v>592</v>
      </c>
      <c r="W35" s="150">
        <f>SUM(W28:W34)</f>
        <v>741</v>
      </c>
      <c r="X35" s="150">
        <f>SUM(X28:X34)</f>
        <v>210</v>
      </c>
      <c r="Y35" s="150">
        <f>SUM(Y28:Y34)</f>
        <v>300</v>
      </c>
      <c r="Z35" s="150">
        <f>SUM(Z28:Z34)</f>
        <v>11</v>
      </c>
      <c r="AA35" s="150">
        <f>SUM(AA28:AA34)</f>
        <v>246</v>
      </c>
      <c r="AB35" s="150">
        <f>SUM(AB28:AB34)</f>
        <v>2100</v>
      </c>
      <c r="AC35" s="150">
        <f>SUM(AC28:AC34)</f>
        <v>80</v>
      </c>
      <c r="AD35" s="150">
        <f>SUM(AD28:AD34)</f>
        <v>7</v>
      </c>
      <c r="AE35" s="150">
        <f>SUM(AE28:AE34)</f>
        <v>12629</v>
      </c>
      <c r="AF35" s="150">
        <f>SUM(AF28:AF34)</f>
        <v>126</v>
      </c>
    </row>
  </sheetData>
  <mergeCells count="19">
    <mergeCell ref="AF2:AF6"/>
    <mergeCell ref="F2:F6"/>
    <mergeCell ref="C2:C6"/>
    <mergeCell ref="D2:D6"/>
    <mergeCell ref="E2:E6"/>
    <mergeCell ref="O4:O6"/>
    <mergeCell ref="Q2:T2"/>
    <mergeCell ref="V2:AB5"/>
    <mergeCell ref="AC2:AE5"/>
    <mergeCell ref="G2:P2"/>
    <mergeCell ref="J5:L5"/>
    <mergeCell ref="H3:P3"/>
    <mergeCell ref="H4:N4"/>
    <mergeCell ref="P4:P6"/>
    <mergeCell ref="Q3:Q6"/>
    <mergeCell ref="R3:R6"/>
    <mergeCell ref="S3:S6"/>
    <mergeCell ref="T3:T6"/>
    <mergeCell ref="U2:U6"/>
  </mergeCells>
  <printOptions/>
  <pageMargins left="0.7" right="0.45454545454545453" top="0.88" bottom="0.75" header="0.3" footer="0.3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2018-05-13T07:09:26Z</cp:lastPrinted>
  <dcterms:created xsi:type="dcterms:W3CDTF">2017-01-30T10:06:27Z</dcterms:created>
  <dcterms:modified xsi:type="dcterms:W3CDTF">2018-05-13T07:09:50Z</dcterms:modified>
  <cp:category/>
  <cp:version/>
  <cp:contentType/>
  <cp:contentStatus/>
</cp:coreProperties>
</file>