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4860" yWindow="195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'!$A$4:$M$24</definedName>
    <definedName name="_xlnm._FilterDatabase" localSheetId="1" hidden="1">'有病者率'!$A$4:$M$24</definedName>
    <definedName name="_xlnm.Print_Area" localSheetId="0">'一人平均う歯数 '!$B$1:$O$126</definedName>
    <definedName name="_xlnm.Print_Area" localSheetId="2">'中学校（3年）'!$A$1:$CV$27</definedName>
    <definedName name="_xlnm.Print_Area" localSheetId="1">'有病者率'!$B$1:$O$128</definedName>
    <definedName name="_xlnm.Print_Titles" localSheetId="2">'中学校（3年）'!$A:$A,'中学校（3年）'!$2:$4</definedName>
  </definedNames>
  <calcPr calcId="145621"/>
</workbook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<sst xmlns="http://schemas.openxmlformats.org/spreadsheetml/2006/main" count="218" uniqueCount="83">
  <si>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</si>
  <si>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</si>
  <si>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</si>
  <si>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</si>
  <si>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</si>
  <si>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</si>
  <si>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</si>
  <si>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</si>
  <si>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</si>
  <si>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</si>
  <si>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</si>
  <si>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</si>
  <si>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</si>
  <si>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</si>
  <si>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</si>
  <si>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</si>
  <si>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</si>
  <si>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</si>
  <si>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</si>
  <si>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学校名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</si>
  <si>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</si>
  <si>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</si>
  <si>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</si>
  <si>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</si>
  <si>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</si>
  <si>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</si>
  <si>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</si>
  <si>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</si>
  <si>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</si>
  <si>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</si>
  <si>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</si>
  <si>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</si>
  <si>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</si>
  <si>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</si>
  <si>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</si>
  <si>
    <t>処置完了者率（％）</t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</si>
  <si>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</si>
  <si>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</si>
  <si>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</si>
  <si>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</si>
  <si>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</si>
  <si>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</si>
  <si>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</si>
  <si>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</si>
  <si>
    <t>一人平均
処置う歯数</t>
  </si>
  <si>
    <t>愛荘町</t>
    <rPh sb="0" eb="1">
      <t>アイ</t>
    </rPh>
    <phoneticPr fontId="2"/>
  </si>
  <si>
    <t>総　　計</t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</si>
  <si>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</si>
  <si>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</si>
  <si>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</si>
  <si>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</si>
  <si>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</si>
  <si>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</si>
  <si>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</si>
  <si>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</si>
  <si>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</si>
  <si>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</si>
  <si>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</si>
  <si>
    <t>一人平均
喪失歯数</t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</si>
  <si>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</si>
  <si>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</si>
  <si>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</si>
  <si>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</si>
  <si>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</si>
  <si>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</si>
  <si>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</si>
  <si>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</si>
  <si>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</si>
  <si>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</si>
  <si>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</si>
  <si>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</si>
  <si>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</si>
  <si>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</si>
  <si>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</si>
  <si>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</si>
  <si>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</si>
  <si>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</si>
  <si>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</si>
  <si>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</si>
  <si>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</si>
  <si>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■平成28年度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</si>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</sst>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40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8"/>
      <color indexed="8"/>
      <name val="Osaka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リュウミンライト−ＫＬ"/>
      <family val="3"/>
    </font>
    <font>
      <sz val="14"/>
      <name val="ＭＳ 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8.5"/>
      <color rgb="FF000000"/>
      <name val="ＭＳ ゴシック"/>
      <family val="2"/>
    </font>
    <font>
      <sz val="2.75"/>
      <color rgb="FF000000"/>
      <name val="ＭＳ ゴシック"/>
      <family val="2"/>
    </font>
    <font>
      <sz val="2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/>
      <protection/>
    </xf>
  </cellStyleXfs>
  <cellXfs count="177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20" applyNumberFormat="1" applyFont="1" applyFill="1" applyAlignment="1">
      <alignment vertical="center"/>
    </xf>
    <xf numFmtId="2" fontId="4" fillId="0" borderId="0" xfId="20" applyNumberFormat="1" applyFont="1" applyFill="1" applyAlignment="1">
      <alignment vertical="center"/>
    </xf>
    <xf numFmtId="177" fontId="4" fillId="0" borderId="0" xfId="20" applyNumberFormat="1" applyFont="1" applyFill="1" applyAlignment="1">
      <alignment vertical="center"/>
    </xf>
    <xf numFmtId="178" fontId="4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20" applyNumberFormat="1" applyFont="1" applyFill="1" applyAlignment="1">
      <alignment vertical="center"/>
    </xf>
    <xf numFmtId="2" fontId="3" fillId="0" borderId="0" xfId="20" applyNumberFormat="1" applyFont="1" applyFill="1" applyAlignment="1">
      <alignment vertical="center"/>
    </xf>
    <xf numFmtId="177" fontId="3" fillId="0" borderId="0" xfId="20" applyNumberFormat="1" applyFont="1" applyFill="1" applyAlignment="1">
      <alignment vertical="center"/>
    </xf>
    <xf numFmtId="178" fontId="3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2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20" applyNumberFormat="1" applyFont="1" applyBorder="1" applyAlignment="1">
      <alignment horizontal="right" vertical="center" shrinkToFit="1"/>
    </xf>
    <xf numFmtId="0" fontId="11" fillId="0" borderId="0" xfId="22" applyFont="1" applyFill="1" applyBorder="1" applyAlignment="1">
      <alignment horizontal="left" vertical="center" shrinkToFit="1"/>
      <protection/>
    </xf>
    <xf numFmtId="180" fontId="9" fillId="0" borderId="0" xfId="20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22" applyNumberFormat="1" applyFont="1" applyFill="1" applyBorder="1" applyAlignment="1">
      <alignment horizontal="left" vertical="center" shrinkToFit="1"/>
      <protection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1" xfId="22" applyFont="1" applyFill="1" applyBorder="1" applyAlignment="1">
      <alignment horizontal="left" vertical="center"/>
      <protection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/>
    </xf>
    <xf numFmtId="0" fontId="9" fillId="0" borderId="2" xfId="0" applyFont="1" applyBorder="1"/>
    <xf numFmtId="178" fontId="4" fillId="0" borderId="2" xfId="2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20" applyNumberFormat="1" applyFont="1" applyFill="1" applyAlignment="1">
      <alignment vertical="center"/>
    </xf>
    <xf numFmtId="179" fontId="18" fillId="0" borderId="0" xfId="21" applyNumberFormat="1" applyFont="1" applyFill="1" applyAlignment="1">
      <alignment vertical="center"/>
    </xf>
    <xf numFmtId="2" fontId="18" fillId="0" borderId="0" xfId="20" applyNumberFormat="1" applyFont="1" applyFill="1" applyAlignment="1">
      <alignment vertical="center"/>
    </xf>
    <xf numFmtId="179" fontId="3" fillId="0" borderId="0" xfId="21" applyNumberFormat="1" applyFont="1" applyFill="1" applyAlignment="1">
      <alignment vertical="center"/>
    </xf>
    <xf numFmtId="0" fontId="5" fillId="0" borderId="3" xfId="22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left"/>
    </xf>
    <xf numFmtId="180" fontId="4" fillId="0" borderId="4" xfId="0" applyNumberFormat="1" applyFont="1" applyBorder="1" applyAlignment="1">
      <alignment horizontal="right" shrinkToFit="1"/>
    </xf>
    <xf numFmtId="180" fontId="4" fillId="0" borderId="5" xfId="20" applyNumberFormat="1" applyFont="1" applyBorder="1" applyAlignment="1">
      <alignment horizontal="right" shrinkToFit="1"/>
    </xf>
    <xf numFmtId="180" fontId="4" fillId="0" borderId="6" xfId="20" applyNumberFormat="1" applyFont="1" applyBorder="1" applyAlignment="1">
      <alignment horizontal="right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3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1" fontId="9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178" fontId="4" fillId="0" borderId="3" xfId="20" applyNumberFormat="1" applyFont="1" applyBorder="1" applyAlignment="1">
      <alignment horizontal="right" shrinkToFit="1"/>
    </xf>
    <xf numFmtId="181" fontId="4" fillId="0" borderId="3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178" fontId="4" fillId="0" borderId="7" xfId="20" applyNumberFormat="1" applyFont="1" applyBorder="1" applyAlignment="1">
      <alignment horizontal="right" shrinkToFit="1"/>
    </xf>
    <xf numFmtId="181" fontId="4" fillId="0" borderId="7" xfId="0" applyNumberFormat="1" applyFont="1" applyBorder="1" applyAlignment="1">
      <alignment horizontal="right"/>
    </xf>
    <xf numFmtId="0" fontId="21" fillId="0" borderId="0" xfId="0" applyFont="1"/>
    <xf numFmtId="176" fontId="22" fillId="0" borderId="8" xfId="0" applyNumberFormat="1" applyFont="1" applyFill="1" applyBorder="1" applyAlignment="1">
      <alignment vertical="center"/>
    </xf>
    <xf numFmtId="176" fontId="22" fillId="0" borderId="9" xfId="0" applyNumberFormat="1" applyFont="1" applyFill="1" applyBorder="1" applyAlignment="1">
      <alignment vertical="center"/>
    </xf>
    <xf numFmtId="176" fontId="3" fillId="0" borderId="10" xfId="20" applyNumberFormat="1" applyFont="1" applyFill="1" applyBorder="1" applyAlignment="1">
      <alignment vertical="center"/>
    </xf>
    <xf numFmtId="179" fontId="3" fillId="0" borderId="8" xfId="21" applyNumberFormat="1" applyFont="1" applyFill="1" applyBorder="1" applyAlignment="1">
      <alignment vertical="center"/>
    </xf>
    <xf numFmtId="179" fontId="3" fillId="0" borderId="9" xfId="21" applyNumberFormat="1" applyFont="1" applyFill="1" applyBorder="1" applyAlignment="1">
      <alignment vertical="center"/>
    </xf>
    <xf numFmtId="179" fontId="3" fillId="0" borderId="10" xfId="21" applyNumberFormat="1" applyFont="1" applyFill="1" applyBorder="1" applyAlignment="1">
      <alignment vertical="center"/>
    </xf>
    <xf numFmtId="180" fontId="3" fillId="0" borderId="8" xfId="21" applyNumberFormat="1" applyFont="1" applyFill="1" applyBorder="1" applyAlignment="1">
      <alignment vertical="center"/>
    </xf>
    <xf numFmtId="180" fontId="3" fillId="0" borderId="9" xfId="21" applyNumberFormat="1" applyFont="1" applyFill="1" applyBorder="1" applyAlignment="1">
      <alignment vertical="center"/>
    </xf>
    <xf numFmtId="180" fontId="3" fillId="0" borderId="10" xfId="21" applyNumberFormat="1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vertical="center"/>
    </xf>
    <xf numFmtId="1" fontId="3" fillId="0" borderId="9" xfId="2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3" fillId="0" borderId="13" xfId="20" applyNumberFormat="1" applyFont="1" applyFill="1" applyBorder="1" applyAlignment="1">
      <alignment vertical="center"/>
    </xf>
    <xf numFmtId="179" fontId="3" fillId="0" borderId="11" xfId="21" applyNumberFormat="1" applyFont="1" applyFill="1" applyBorder="1" applyAlignment="1">
      <alignment vertical="center"/>
    </xf>
    <xf numFmtId="179" fontId="3" fillId="0" borderId="12" xfId="21" applyNumberFormat="1" applyFont="1" applyFill="1" applyBorder="1" applyAlignment="1">
      <alignment vertical="center"/>
    </xf>
    <xf numFmtId="179" fontId="3" fillId="0" borderId="13" xfId="21" applyNumberFormat="1" applyFont="1" applyFill="1" applyBorder="1" applyAlignment="1">
      <alignment vertical="center"/>
    </xf>
    <xf numFmtId="180" fontId="3" fillId="0" borderId="11" xfId="21" applyNumberFormat="1" applyFont="1" applyFill="1" applyBorder="1" applyAlignment="1">
      <alignment vertical="center"/>
    </xf>
    <xf numFmtId="180" fontId="3" fillId="0" borderId="12" xfId="21" applyNumberFormat="1" applyFont="1" applyFill="1" applyBorder="1" applyAlignment="1">
      <alignment vertical="center"/>
    </xf>
    <xf numFmtId="180" fontId="3" fillId="0" borderId="13" xfId="21" applyNumberFormat="1" applyFont="1" applyFill="1" applyBorder="1" applyAlignment="1">
      <alignment vertical="center"/>
    </xf>
    <xf numFmtId="176" fontId="3" fillId="0" borderId="12" xfId="20" applyNumberFormat="1" applyFont="1" applyFill="1" applyBorder="1" applyAlignment="1">
      <alignment vertical="center"/>
    </xf>
    <xf numFmtId="1" fontId="3" fillId="0" borderId="12" xfId="2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6" fontId="3" fillId="0" borderId="16" xfId="20" applyNumberFormat="1" applyFont="1" applyFill="1" applyBorder="1" applyAlignment="1">
      <alignment vertical="center"/>
    </xf>
    <xf numFmtId="179" fontId="3" fillId="0" borderId="14" xfId="21" applyNumberFormat="1" applyFont="1" applyFill="1" applyBorder="1" applyAlignment="1">
      <alignment vertical="center"/>
    </xf>
    <xf numFmtId="179" fontId="3" fillId="0" borderId="15" xfId="21" applyNumberFormat="1" applyFont="1" applyFill="1" applyBorder="1" applyAlignment="1">
      <alignment vertical="center"/>
    </xf>
    <xf numFmtId="179" fontId="3" fillId="0" borderId="16" xfId="21" applyNumberFormat="1" applyFont="1" applyFill="1" applyBorder="1" applyAlignment="1">
      <alignment vertical="center"/>
    </xf>
    <xf numFmtId="180" fontId="3" fillId="0" borderId="14" xfId="21" applyNumberFormat="1" applyFont="1" applyFill="1" applyBorder="1" applyAlignment="1">
      <alignment vertical="center"/>
    </xf>
    <xf numFmtId="180" fontId="3" fillId="0" borderId="15" xfId="21" applyNumberFormat="1" applyFont="1" applyFill="1" applyBorder="1" applyAlignment="1">
      <alignment vertical="center"/>
    </xf>
    <xf numFmtId="180" fontId="3" fillId="0" borderId="16" xfId="21" applyNumberFormat="1" applyFont="1" applyFill="1" applyBorder="1" applyAlignment="1">
      <alignment vertical="center"/>
    </xf>
    <xf numFmtId="176" fontId="3" fillId="0" borderId="15" xfId="20" applyNumberFormat="1" applyFont="1" applyFill="1" applyBorder="1" applyAlignment="1">
      <alignment vertical="center"/>
    </xf>
    <xf numFmtId="1" fontId="3" fillId="0" borderId="15" xfId="2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3" fillId="0" borderId="19" xfId="20" applyNumberFormat="1" applyFont="1" applyFill="1" applyBorder="1" applyAlignment="1">
      <alignment vertical="center"/>
    </xf>
    <xf numFmtId="179" fontId="3" fillId="0" borderId="17" xfId="21" applyNumberFormat="1" applyFont="1" applyFill="1" applyBorder="1" applyAlignment="1">
      <alignment vertical="center"/>
    </xf>
    <xf numFmtId="179" fontId="3" fillId="0" borderId="18" xfId="21" applyNumberFormat="1" applyFont="1" applyFill="1" applyBorder="1" applyAlignment="1">
      <alignment vertical="center"/>
    </xf>
    <xf numFmtId="179" fontId="3" fillId="0" borderId="19" xfId="21" applyNumberFormat="1" applyFont="1" applyFill="1" applyBorder="1" applyAlignment="1">
      <alignment vertical="center"/>
    </xf>
    <xf numFmtId="180" fontId="3" fillId="0" borderId="17" xfId="21" applyNumberFormat="1" applyFont="1" applyFill="1" applyBorder="1" applyAlignment="1">
      <alignment vertical="center"/>
    </xf>
    <xf numFmtId="180" fontId="3" fillId="0" borderId="18" xfId="21" applyNumberFormat="1" applyFont="1" applyFill="1" applyBorder="1" applyAlignment="1">
      <alignment vertical="center"/>
    </xf>
    <xf numFmtId="180" fontId="3" fillId="0" borderId="19" xfId="21" applyNumberFormat="1" applyFont="1" applyFill="1" applyBorder="1" applyAlignment="1">
      <alignment vertical="center"/>
    </xf>
    <xf numFmtId="176" fontId="3" fillId="0" borderId="18" xfId="2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21" xfId="0" applyNumberFormat="1" applyFont="1" applyFill="1" applyBorder="1" applyAlignment="1">
      <alignment vertical="center"/>
    </xf>
    <xf numFmtId="176" fontId="3" fillId="0" borderId="22" xfId="20" applyNumberFormat="1" applyFont="1" applyFill="1" applyBorder="1" applyAlignment="1">
      <alignment vertical="center"/>
    </xf>
    <xf numFmtId="179" fontId="3" fillId="0" borderId="20" xfId="21" applyNumberFormat="1" applyFont="1" applyFill="1" applyBorder="1" applyAlignment="1">
      <alignment vertical="center"/>
    </xf>
    <xf numFmtId="179" fontId="3" fillId="0" borderId="21" xfId="21" applyNumberFormat="1" applyFont="1" applyFill="1" applyBorder="1" applyAlignment="1">
      <alignment vertical="center"/>
    </xf>
    <xf numFmtId="179" fontId="3" fillId="0" borderId="22" xfId="21" applyNumberFormat="1" applyFont="1" applyFill="1" applyBorder="1" applyAlignment="1">
      <alignment vertical="center"/>
    </xf>
    <xf numFmtId="180" fontId="3" fillId="0" borderId="20" xfId="21" applyNumberFormat="1" applyFont="1" applyFill="1" applyBorder="1" applyAlignment="1">
      <alignment vertical="center"/>
    </xf>
    <xf numFmtId="180" fontId="3" fillId="0" borderId="21" xfId="21" applyNumberFormat="1" applyFont="1" applyFill="1" applyBorder="1" applyAlignment="1">
      <alignment vertical="center"/>
    </xf>
    <xf numFmtId="180" fontId="3" fillId="0" borderId="22" xfId="21" applyNumberFormat="1" applyFont="1" applyFill="1" applyBorder="1" applyAlignment="1">
      <alignment vertical="center"/>
    </xf>
    <xf numFmtId="176" fontId="3" fillId="0" borderId="21" xfId="20" applyNumberFormat="1" applyFont="1" applyFill="1" applyBorder="1" applyAlignment="1">
      <alignment vertical="center"/>
    </xf>
    <xf numFmtId="1" fontId="3" fillId="0" borderId="21" xfId="2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3" fillId="0" borderId="5" xfId="20" applyNumberFormat="1" applyFont="1" applyFill="1" applyBorder="1" applyAlignment="1">
      <alignment vertical="center"/>
    </xf>
    <xf numFmtId="179" fontId="3" fillId="0" borderId="23" xfId="21" applyNumberFormat="1" applyFont="1" applyFill="1" applyBorder="1" applyAlignment="1">
      <alignment vertical="center"/>
    </xf>
    <xf numFmtId="179" fontId="3" fillId="0" borderId="24" xfId="21" applyNumberFormat="1" applyFont="1" applyFill="1" applyBorder="1" applyAlignment="1">
      <alignment vertical="center"/>
    </xf>
    <xf numFmtId="179" fontId="3" fillId="0" borderId="5" xfId="21" applyNumberFormat="1" applyFont="1" applyFill="1" applyBorder="1" applyAlignment="1">
      <alignment vertical="center"/>
    </xf>
    <xf numFmtId="180" fontId="3" fillId="0" borderId="23" xfId="21" applyNumberFormat="1" applyFont="1" applyFill="1" applyBorder="1" applyAlignment="1">
      <alignment vertical="center"/>
    </xf>
    <xf numFmtId="180" fontId="3" fillId="0" borderId="24" xfId="21" applyNumberFormat="1" applyFont="1" applyFill="1" applyBorder="1" applyAlignment="1">
      <alignment vertical="center"/>
    </xf>
    <xf numFmtId="180" fontId="3" fillId="0" borderId="5" xfId="21" applyNumberFormat="1" applyFont="1" applyFill="1" applyBorder="1" applyAlignment="1">
      <alignment vertical="center"/>
    </xf>
    <xf numFmtId="176" fontId="3" fillId="0" borderId="24" xfId="20" applyNumberFormat="1" applyFont="1" applyFill="1" applyBorder="1" applyAlignment="1">
      <alignment vertical="center"/>
    </xf>
    <xf numFmtId="1" fontId="23" fillId="0" borderId="25" xfId="0" applyNumberFormat="1" applyFont="1" applyFill="1" applyBorder="1" applyAlignment="1">
      <alignment horizontal="right" vertical="center"/>
    </xf>
    <xf numFmtId="1" fontId="23" fillId="0" borderId="26" xfId="0" applyNumberFormat="1" applyFont="1" applyFill="1" applyBorder="1" applyAlignment="1">
      <alignment horizontal="right" vertical="center"/>
    </xf>
    <xf numFmtId="1" fontId="23" fillId="0" borderId="27" xfId="0" applyNumberFormat="1" applyFont="1" applyFill="1" applyBorder="1" applyAlignment="1">
      <alignment horizontal="right" vertical="center"/>
    </xf>
    <xf numFmtId="1" fontId="23" fillId="0" borderId="2" xfId="0" applyNumberFormat="1" applyFont="1" applyFill="1" applyBorder="1" applyAlignment="1">
      <alignment horizontal="left" vertical="center"/>
    </xf>
    <xf numFmtId="1" fontId="18" fillId="0" borderId="7" xfId="0" applyNumberFormat="1" applyFont="1" applyFill="1" applyBorder="1" applyAlignment="1">
      <alignment horizontal="left" vertical="center"/>
    </xf>
    <xf numFmtId="1" fontId="23" fillId="0" borderId="3" xfId="0" applyNumberFormat="1" applyFont="1" applyFill="1" applyBorder="1" applyAlignment="1">
      <alignment horizontal="left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77" fontId="18" fillId="0" borderId="15" xfId="20" applyNumberFormat="1" applyFont="1" applyFill="1" applyBorder="1" applyAlignment="1">
      <alignment horizontal="center" vertical="center"/>
    </xf>
    <xf numFmtId="177" fontId="18" fillId="0" borderId="16" xfId="20" applyNumberFormat="1" applyFont="1" applyFill="1" applyBorder="1" applyAlignment="1">
      <alignment horizontal="center" vertical="center"/>
    </xf>
    <xf numFmtId="178" fontId="18" fillId="0" borderId="15" xfId="2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/>
    </xf>
    <xf numFmtId="180" fontId="4" fillId="0" borderId="2" xfId="20" applyNumberFormat="1" applyFont="1" applyBorder="1" applyAlignment="1">
      <alignment horizontal="right" shrinkToFit="1"/>
    </xf>
    <xf numFmtId="0" fontId="4" fillId="0" borderId="2" xfId="0" applyFont="1" applyBorder="1" applyAlignment="1">
      <alignment horizontal="left"/>
    </xf>
    <xf numFmtId="180" fontId="19" fillId="0" borderId="2" xfId="0" applyNumberFormat="1" applyFont="1" applyBorder="1" applyAlignment="1">
      <alignment horizontal="right" shrinkToFit="1"/>
    </xf>
    <xf numFmtId="180" fontId="3" fillId="0" borderId="2" xfId="0" applyNumberFormat="1" applyFont="1" applyBorder="1" applyAlignment="1">
      <alignment horizontal="right" shrinkToFit="1"/>
    </xf>
    <xf numFmtId="180" fontId="4" fillId="0" borderId="2" xfId="0" applyNumberFormat="1" applyFont="1" applyBorder="1" applyAlignment="1">
      <alignment horizontal="right" shrinkToFit="1"/>
    </xf>
    <xf numFmtId="0" fontId="5" fillId="0" borderId="7" xfId="0" applyFont="1" applyFill="1" applyBorder="1" applyAlignment="1">
      <alignment horizontal="left"/>
    </xf>
    <xf numFmtId="180" fontId="4" fillId="0" borderId="7" xfId="20" applyNumberFormat="1" applyFont="1" applyBorder="1" applyAlignment="1">
      <alignment horizontal="right" shrinkToFi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8" fillId="0" borderId="31" xfId="20" applyNumberFormat="1" applyFont="1" applyFill="1" applyBorder="1" applyAlignment="1">
      <alignment horizontal="center" vertical="center"/>
    </xf>
    <xf numFmtId="1" fontId="18" fillId="0" borderId="32" xfId="20" applyNumberFormat="1" applyFont="1" applyFill="1" applyBorder="1" applyAlignment="1">
      <alignment horizontal="center" vertical="center"/>
    </xf>
    <xf numFmtId="1" fontId="18" fillId="0" borderId="33" xfId="20" applyNumberFormat="1" applyFont="1" applyFill="1" applyBorder="1" applyAlignment="1">
      <alignment horizontal="center" vertical="center"/>
    </xf>
    <xf numFmtId="1" fontId="18" fillId="0" borderId="11" xfId="20" applyNumberFormat="1" applyFont="1" applyFill="1" applyBorder="1" applyAlignment="1">
      <alignment horizontal="center" vertical="center"/>
    </xf>
    <xf numFmtId="1" fontId="18" fillId="0" borderId="12" xfId="20" applyNumberFormat="1" applyFont="1" applyFill="1" applyBorder="1" applyAlignment="1">
      <alignment horizontal="center" vertical="center"/>
    </xf>
    <xf numFmtId="177" fontId="18" fillId="0" borderId="12" xfId="20" applyNumberFormat="1" applyFont="1" applyFill="1" applyBorder="1" applyAlignment="1">
      <alignment horizontal="center" vertical="center"/>
    </xf>
    <xf numFmtId="178" fontId="18" fillId="0" borderId="12" xfId="2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77" fontId="18" fillId="0" borderId="13" xfId="20" applyNumberFormat="1" applyFont="1" applyFill="1" applyBorder="1" applyAlignment="1">
      <alignment horizontal="center" vertical="center"/>
    </xf>
    <xf numFmtId="1" fontId="18" fillId="0" borderId="31" xfId="20" applyNumberFormat="1" applyFont="1" applyFill="1" applyBorder="1" applyAlignment="1">
      <alignment horizontal="center" vertical="center" wrapText="1"/>
    </xf>
    <xf numFmtId="1" fontId="18" fillId="0" borderId="32" xfId="20" applyNumberFormat="1" applyFont="1" applyFill="1" applyBorder="1" applyAlignment="1">
      <alignment horizontal="center" vertical="center" wrapText="1"/>
    </xf>
    <xf numFmtId="1" fontId="18" fillId="0" borderId="33" xfId="20" applyNumberFormat="1" applyFont="1" applyFill="1" applyBorder="1" applyAlignment="1">
      <alignment horizontal="center" vertical="center" wrapText="1"/>
    </xf>
    <xf numFmtId="2" fontId="18" fillId="0" borderId="31" xfId="20" applyNumberFormat="1" applyFont="1" applyFill="1" applyBorder="1" applyAlignment="1">
      <alignment horizontal="center" vertical="center" wrapText="1"/>
    </xf>
    <xf numFmtId="2" fontId="18" fillId="0" borderId="32" xfId="20" applyNumberFormat="1" applyFont="1" applyFill="1" applyBorder="1" applyAlignment="1">
      <alignment horizontal="center" vertical="center" wrapText="1"/>
    </xf>
    <xf numFmtId="2" fontId="18" fillId="0" borderId="33" xfId="20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18" fillId="0" borderId="13" xfId="20" applyNumberFormat="1" applyFont="1" applyFill="1" applyBorder="1" applyAlignment="1">
      <alignment horizontal="center" vertical="center"/>
    </xf>
    <xf numFmtId="1" fontId="18" fillId="0" borderId="16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20575"/>
          <c:w val="0.798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'!$C$5:$M$5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023471"/>
        <c:crosses val="autoZero"/>
        <c:auto val="0"/>
        <c:lblOffset val="100"/>
        <c:tickLblSkip val="2"/>
        <c:noMultiLvlLbl val="0"/>
      </c:catAx>
      <c:valAx>
        <c:axId val="220234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27321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931193"/>
        <c:crosses val="autoZero"/>
        <c:auto val="0"/>
        <c:lblOffset val="100"/>
        <c:tickLblSkip val="2"/>
        <c:noMultiLvlLbl val="0"/>
      </c:catAx>
      <c:valAx>
        <c:axId val="439311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33778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'!$C$17:$M$17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56851"/>
        <c:crosses val="autoZero"/>
        <c:auto val="0"/>
        <c:lblOffset val="100"/>
        <c:tickLblSkip val="2"/>
        <c:noMultiLvlLbl val="0"/>
      </c:catAx>
      <c:valAx>
        <c:axId val="16568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83641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7096077"/>
        <c:crosses val="autoZero"/>
        <c:auto val="1"/>
        <c:lblOffset val="100"/>
        <c:tickLblSkip val="2"/>
        <c:noMultiLvlLbl val="0"/>
      </c:catAx>
      <c:valAx>
        <c:axId val="670960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91166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073127"/>
        <c:crosses val="autoZero"/>
        <c:auto val="1"/>
        <c:lblOffset val="100"/>
        <c:tickLblSkip val="2"/>
        <c:noMultiLvlLbl val="0"/>
      </c:catAx>
      <c:valAx>
        <c:axId val="660731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99378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1"/>
          <c:h val="0.67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323041"/>
        <c:crosses val="autoZero"/>
        <c:auto val="0"/>
        <c:lblOffset val="100"/>
        <c:tickLblSkip val="2"/>
        <c:noMultiLvlLbl val="0"/>
      </c:catAx>
      <c:valAx>
        <c:axId val="503230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78723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475"/>
          <c:w val="0.797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634491"/>
        <c:crosses val="autoZero"/>
        <c:auto val="1"/>
        <c:lblOffset val="100"/>
        <c:tickLblSkip val="2"/>
        <c:noMultiLvlLbl val="0"/>
      </c:catAx>
      <c:valAx>
        <c:axId val="496344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25418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"/>
          <c:w val="0.9097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15"/>
          <c:w val="0.797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970805"/>
        <c:crosses val="autoZero"/>
        <c:auto val="1"/>
        <c:lblOffset val="100"/>
        <c:tickLblSkip val="2"/>
        <c:noMultiLvlLbl val="0"/>
      </c:catAx>
      <c:valAx>
        <c:axId val="609708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05723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5"/>
          <c:w val="0.90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025"/>
          <c:w val="0.798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1866334"/>
        <c:axId val="39688143"/>
      </c:lineChart>
      <c:catAx>
        <c:axId val="1186633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688143"/>
        <c:crosses val="autoZero"/>
        <c:auto val="1"/>
        <c:lblOffset val="100"/>
        <c:tickLblSkip val="2"/>
        <c:noMultiLvlLbl val="0"/>
      </c:catAx>
      <c:valAx>
        <c:axId val="396881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86633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425"/>
          <c:w val="0.798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622985"/>
        <c:crosses val="autoZero"/>
        <c:auto val="1"/>
        <c:lblOffset val="100"/>
        <c:tickLblSkip val="2"/>
        <c:noMultiLvlLbl val="0"/>
      </c:catAx>
      <c:valAx>
        <c:axId val="606229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64896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425"/>
          <c:w val="0.8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514723"/>
        <c:crosses val="autoZero"/>
        <c:auto val="1"/>
        <c:lblOffset val="100"/>
        <c:tickLblSkip val="2"/>
        <c:noMultiLvlLbl val="0"/>
      </c:catAx>
      <c:valAx>
        <c:axId val="115147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73595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75"/>
          <c:y val="0.02875"/>
          <c:w val="0.8962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070697"/>
        <c:crosses val="autoZero"/>
        <c:auto val="1"/>
        <c:lblOffset val="100"/>
        <c:tickLblSkip val="2"/>
        <c:noMultiLvlLbl val="0"/>
      </c:catAx>
      <c:valAx>
        <c:axId val="390706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99351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'!$M$5:$M$24</c:f>
              <c:numCache/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3652364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'有病者率'!$C$5:$M$5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626423"/>
        <c:crosses val="autoZero"/>
        <c:auto val="0"/>
        <c:lblOffset val="100"/>
        <c:tickLblSkip val="2"/>
        <c:noMultiLvlLbl val="0"/>
      </c:catAx>
      <c:valAx>
        <c:axId val="506264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515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'有病者率'!$C$6:$M$6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52984624"/>
        <c:axId val="7099569"/>
      </c:lineChart>
      <c:catAx>
        <c:axId val="5298462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099569"/>
        <c:crosses val="autoZero"/>
        <c:auto val="1"/>
        <c:lblOffset val="100"/>
        <c:tickLblSkip val="2"/>
        <c:noMultiLvlLbl val="0"/>
      </c:catAx>
      <c:valAx>
        <c:axId val="70995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98462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5"/>
          <c:w val="0.783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'有病者率'!$C$16:$M$16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194187"/>
        <c:crosses val="autoZero"/>
        <c:auto val="0"/>
        <c:lblOffset val="100"/>
        <c:tickLblSkip val="2"/>
        <c:noMultiLvlLbl val="0"/>
      </c:catAx>
      <c:valAx>
        <c:axId val="381941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612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721413"/>
        <c:crosses val="autoZero"/>
        <c:auto val="1"/>
        <c:lblOffset val="100"/>
        <c:tickLblSkip val="2"/>
        <c:noMultiLvlLbl val="0"/>
      </c:catAx>
      <c:valAx>
        <c:axId val="67214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20336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'有病者率'!$C$10:$M$10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563551"/>
        <c:crosses val="autoZero"/>
        <c:auto val="1"/>
        <c:lblOffset val="100"/>
        <c:tickLblSkip val="2"/>
        <c:noMultiLvlLbl val="0"/>
      </c:catAx>
      <c:valAx>
        <c:axId val="75635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49271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'有病者率'!$C$11:$M$11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667865"/>
        <c:crosses val="autoZero"/>
        <c:auto val="1"/>
        <c:lblOffset val="100"/>
        <c:tickLblSkip val="2"/>
        <c:noMultiLvlLbl val="0"/>
      </c:catAx>
      <c:valAx>
        <c:axId val="86678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6309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'有病者率'!$C$13:$M$13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008435"/>
        <c:crosses val="autoZero"/>
        <c:auto val="0"/>
        <c:lblOffset val="100"/>
        <c:tickLblSkip val="2"/>
        <c:noMultiLvlLbl val="0"/>
      </c:catAx>
      <c:valAx>
        <c:axId val="310084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0192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'有病者率'!$C$14:$M$14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655277"/>
        <c:crosses val="autoZero"/>
        <c:auto val="0"/>
        <c:lblOffset val="100"/>
        <c:tickLblSkip val="2"/>
        <c:noMultiLvlLbl val="0"/>
      </c:catAx>
      <c:valAx>
        <c:axId val="286552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046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025"/>
          <c:w val="0.776"/>
          <c:h val="0.66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'有病者率'!$C$12:$M$12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376071"/>
        <c:crosses val="autoZero"/>
        <c:auto val="0"/>
        <c:lblOffset val="100"/>
        <c:tickLblSkip val="2"/>
        <c:noMultiLvlLbl val="0"/>
      </c:catAx>
      <c:valAx>
        <c:axId val="39376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7090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'!$C$16:$M$16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6091954"/>
        <c:axId val="10609859"/>
      </c:lineChart>
      <c:catAx>
        <c:axId val="1609195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609859"/>
        <c:crosses val="autoZero"/>
        <c:auto val="0"/>
        <c:lblOffset val="100"/>
        <c:tickLblSkip val="2"/>
        <c:noMultiLvlLbl val="0"/>
      </c:catAx>
      <c:valAx>
        <c:axId val="106098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09195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'有病者率'!$C$15:$M$15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345153"/>
        <c:crosses val="autoZero"/>
        <c:auto val="0"/>
        <c:lblOffset val="100"/>
        <c:tickLblSkip val="2"/>
        <c:noMultiLvlLbl val="0"/>
      </c:catAx>
      <c:valAx>
        <c:axId val="353451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032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'有病者率'!$C$17:$M$17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385115"/>
        <c:crosses val="autoZero"/>
        <c:auto val="0"/>
        <c:lblOffset val="100"/>
        <c:tickLblSkip val="2"/>
        <c:noMultiLvlLbl val="0"/>
      </c:catAx>
      <c:valAx>
        <c:axId val="443851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092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'有病者率'!$C$18:$M$18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424533"/>
        <c:crosses val="autoZero"/>
        <c:auto val="1"/>
        <c:lblOffset val="100"/>
        <c:tickLblSkip val="2"/>
        <c:noMultiLvlLbl val="0"/>
      </c:catAx>
      <c:valAx>
        <c:axId val="384245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92171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175"/>
          <c:w val="0.783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'有病者率'!$C$19:$M$19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379439"/>
        <c:crosses val="autoZero"/>
        <c:auto val="1"/>
        <c:lblOffset val="100"/>
        <c:tickLblSkip val="2"/>
        <c:noMultiLvlLbl val="0"/>
      </c:catAx>
      <c:valAx>
        <c:axId val="253794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27647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'有病者率'!$C$20:$M$20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468649"/>
        <c:crosses val="autoZero"/>
        <c:auto val="0"/>
        <c:lblOffset val="100"/>
        <c:tickLblSkip val="2"/>
        <c:noMultiLvlLbl val="0"/>
      </c:catAx>
      <c:valAx>
        <c:axId val="424686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836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85"/>
          <c:w val="0.783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408515"/>
        <c:crosses val="autoZero"/>
        <c:auto val="1"/>
        <c:lblOffset val="100"/>
        <c:tickLblSkip val="2"/>
        <c:noMultiLvlLbl val="0"/>
      </c:catAx>
      <c:valAx>
        <c:axId val="174085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67352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9"/>
          <c:w val="0.903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'有病者率'!$C$22:$M$22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03581"/>
        <c:crosses val="autoZero"/>
        <c:auto val="1"/>
        <c:lblOffset val="100"/>
        <c:tickLblSkip val="2"/>
        <c:noMultiLvlLbl val="0"/>
      </c:catAx>
      <c:valAx>
        <c:axId val="8035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45890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3"/>
          <c:w val="0.783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'有病者率'!$C$23:$M$23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090071"/>
        <c:crosses val="autoZero"/>
        <c:auto val="1"/>
        <c:lblOffset val="100"/>
        <c:tickLblSkip val="2"/>
        <c:noMultiLvlLbl val="0"/>
      </c:catAx>
      <c:valAx>
        <c:axId val="65090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23223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15"/>
          <c:w val="0.785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804369"/>
        <c:crosses val="autoZero"/>
        <c:auto val="1"/>
        <c:lblOffset val="100"/>
        <c:tickLblSkip val="2"/>
        <c:noMultiLvlLbl val="0"/>
      </c:catAx>
      <c:valAx>
        <c:axId val="378043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93972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6"/>
          <c:w val="0.7852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'有病者率'!$C$8:$M$8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255019"/>
        <c:crosses val="autoZero"/>
        <c:auto val="1"/>
        <c:lblOffset val="100"/>
        <c:tickLblSkip val="2"/>
        <c:noMultiLvlLbl val="0"/>
      </c:catAx>
      <c:valAx>
        <c:axId val="422550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9500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8379868"/>
        <c:axId val="54092221"/>
      </c:lineChart>
      <c:catAx>
        <c:axId val="2837986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092221"/>
        <c:crosses val="autoZero"/>
        <c:auto val="1"/>
        <c:lblOffset val="100"/>
        <c:tickLblSkip val="2"/>
        <c:noMultiLvlLbl val="0"/>
      </c:catAx>
      <c:valAx>
        <c:axId val="540922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37986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'有病者率'!$M$5:$M$24</c:f>
              <c:numCache/>
            </c:numRef>
          </c:val>
        </c:ser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44750852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'!$C$10:$M$10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393751"/>
        <c:crosses val="autoZero"/>
        <c:auto val="1"/>
        <c:lblOffset val="100"/>
        <c:tickLblSkip val="2"/>
        <c:noMultiLvlLbl val="0"/>
      </c:catAx>
      <c:valAx>
        <c:axId val="193937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6794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389969"/>
        <c:crosses val="autoZero"/>
        <c:auto val="1"/>
        <c:lblOffset val="100"/>
        <c:tickLblSkip val="2"/>
        <c:noMultiLvlLbl val="0"/>
      </c:catAx>
      <c:valAx>
        <c:axId val="273899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32603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'!$C$13:$M$13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94987"/>
        <c:crosses val="autoZero"/>
        <c:auto val="0"/>
        <c:lblOffset val="100"/>
        <c:tickLblSkip val="2"/>
        <c:noMultiLvlLbl val="0"/>
      </c:catAx>
      <c:valAx>
        <c:axId val="39949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18313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6"/>
          <c:w val="0.791"/>
          <c:h val="0.65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158501"/>
        <c:crosses val="autoZero"/>
        <c:auto val="0"/>
        <c:lblOffset val="100"/>
        <c:tickLblSkip val="2"/>
        <c:noMultiLvlLbl val="0"/>
      </c:catAx>
      <c:valAx>
        <c:axId val="551585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95488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'!$C$12:$M$12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653567"/>
        <c:crosses val="autoZero"/>
        <c:auto val="0"/>
        <c:lblOffset val="100"/>
        <c:tickLblSkip val="2"/>
        <c:noMultiLvlLbl val="0"/>
      </c:catAx>
      <c:valAx>
        <c:axId val="386535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66446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60</xdr:row>
      <xdr:rowOff>47625</xdr:rowOff>
    </xdr:from>
    <xdr:to>
      <xdr:col>3</xdr:col>
      <xdr:colOff>171450</xdr:colOff>
      <xdr:row>72</xdr:row>
      <xdr:rowOff>95250</xdr:rowOff>
    </xdr:to>
    <xdr:graphicFrame macro="">
      <xdr:nvGraphicFramePr>
        <xdr:cNvPr id="2" name="グラフ 1"/>
        <xdr:cNvGraphicFramePr/>
      </xdr:nvGraphicFramePr>
      <xdr:xfrm>
        <a:off x="762000" y="10963275"/>
        <a:ext cx="1771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60</xdr:row>
      <xdr:rowOff>47625</xdr:rowOff>
    </xdr:from>
    <xdr:to>
      <xdr:col>6</xdr:col>
      <xdr:colOff>419100</xdr:colOff>
      <xdr:row>72</xdr:row>
      <xdr:rowOff>95250</xdr:rowOff>
    </xdr:to>
    <xdr:graphicFrame macro="">
      <xdr:nvGraphicFramePr>
        <xdr:cNvPr id="5" name="グラフ 4"/>
        <xdr:cNvGraphicFramePr/>
      </xdr:nvGraphicFramePr>
      <xdr:xfrm>
        <a:off x="2647950" y="10963275"/>
        <a:ext cx="17621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342900</xdr:colOff>
      <xdr:row>86</xdr:row>
      <xdr:rowOff>38100</xdr:rowOff>
    </xdr:from>
    <xdr:to>
      <xdr:col>14</xdr:col>
      <xdr:colOff>152400</xdr:colOff>
      <xdr:row>98</xdr:row>
      <xdr:rowOff>95250</xdr:rowOff>
    </xdr:to>
    <xdr:graphicFrame macro="">
      <xdr:nvGraphicFramePr>
        <xdr:cNvPr id="10" name="グラフ 10"/>
        <xdr:cNvGraphicFramePr/>
      </xdr:nvGraphicFramePr>
      <xdr:xfrm>
        <a:off x="6505575" y="15906750"/>
        <a:ext cx="17240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3</xdr:col>
      <xdr:colOff>171450</xdr:colOff>
      <xdr:row>85</xdr:row>
      <xdr:rowOff>95250</xdr:rowOff>
    </xdr:to>
    <xdr:graphicFrame macro="">
      <xdr:nvGraphicFramePr>
        <xdr:cNvPr id="18" name="グラフ 18"/>
        <xdr:cNvGraphicFramePr/>
      </xdr:nvGraphicFramePr>
      <xdr:xfrm>
        <a:off x="762000" y="13439775"/>
        <a:ext cx="17716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285750</xdr:colOff>
      <xdr:row>73</xdr:row>
      <xdr:rowOff>47625</xdr:rowOff>
    </xdr:from>
    <xdr:to>
      <xdr:col>6</xdr:col>
      <xdr:colOff>419100</xdr:colOff>
      <xdr:row>85</xdr:row>
      <xdr:rowOff>95250</xdr:rowOff>
    </xdr:to>
    <xdr:graphicFrame macro="">
      <xdr:nvGraphicFramePr>
        <xdr:cNvPr id="19" name="グラフ 19"/>
        <xdr:cNvGraphicFramePr/>
      </xdr:nvGraphicFramePr>
      <xdr:xfrm>
        <a:off x="2647950" y="13439775"/>
        <a:ext cx="176212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95250</xdr:colOff>
      <xdr:row>73</xdr:row>
      <xdr:rowOff>47625</xdr:rowOff>
    </xdr:from>
    <xdr:to>
      <xdr:col>10</xdr:col>
      <xdr:colOff>228600</xdr:colOff>
      <xdr:row>85</xdr:row>
      <xdr:rowOff>95250</xdr:rowOff>
    </xdr:to>
    <xdr:graphicFrame macro="">
      <xdr:nvGraphicFramePr>
        <xdr:cNvPr id="20" name="グラフ 20"/>
        <xdr:cNvGraphicFramePr/>
      </xdr:nvGraphicFramePr>
      <xdr:xfrm>
        <a:off x="4629150" y="13439775"/>
        <a:ext cx="176212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86</xdr:row>
      <xdr:rowOff>38100</xdr:rowOff>
    </xdr:from>
    <xdr:to>
      <xdr:col>3</xdr:col>
      <xdr:colOff>171450</xdr:colOff>
      <xdr:row>98</xdr:row>
      <xdr:rowOff>95250</xdr:rowOff>
    </xdr:to>
    <xdr:graphicFrame macro="">
      <xdr:nvGraphicFramePr>
        <xdr:cNvPr id="21" name="グラフ 21"/>
        <xdr:cNvGraphicFramePr/>
      </xdr:nvGraphicFramePr>
      <xdr:xfrm>
        <a:off x="762000" y="15906750"/>
        <a:ext cx="1771650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285750</xdr:colOff>
      <xdr:row>86</xdr:row>
      <xdr:rowOff>38100</xdr:rowOff>
    </xdr:from>
    <xdr:to>
      <xdr:col>6</xdr:col>
      <xdr:colOff>419100</xdr:colOff>
      <xdr:row>98</xdr:row>
      <xdr:rowOff>95250</xdr:rowOff>
    </xdr:to>
    <xdr:graphicFrame macro="">
      <xdr:nvGraphicFramePr>
        <xdr:cNvPr id="24" name="グラフ 24"/>
        <xdr:cNvGraphicFramePr/>
      </xdr:nvGraphicFramePr>
      <xdr:xfrm>
        <a:off x="2647950" y="15906750"/>
        <a:ext cx="1762125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342900</xdr:colOff>
      <xdr:row>73</xdr:row>
      <xdr:rowOff>47625</xdr:rowOff>
    </xdr:from>
    <xdr:to>
      <xdr:col>14</xdr:col>
      <xdr:colOff>152400</xdr:colOff>
      <xdr:row>85</xdr:row>
      <xdr:rowOff>95250</xdr:rowOff>
    </xdr:to>
    <xdr:graphicFrame macro="">
      <xdr:nvGraphicFramePr>
        <xdr:cNvPr id="27" name="グラフ 27"/>
        <xdr:cNvGraphicFramePr/>
      </xdr:nvGraphicFramePr>
      <xdr:xfrm>
        <a:off x="6505575" y="13439775"/>
        <a:ext cx="1724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95250</xdr:colOff>
      <xdr:row>86</xdr:row>
      <xdr:rowOff>38100</xdr:rowOff>
    </xdr:from>
    <xdr:to>
      <xdr:col>10</xdr:col>
      <xdr:colOff>228600</xdr:colOff>
      <xdr:row>98</xdr:row>
      <xdr:rowOff>95250</xdr:rowOff>
    </xdr:to>
    <xdr:graphicFrame macro="">
      <xdr:nvGraphicFramePr>
        <xdr:cNvPr id="33" name="グラフ 33"/>
        <xdr:cNvGraphicFramePr/>
      </xdr:nvGraphicFramePr>
      <xdr:xfrm>
        <a:off x="4629150" y="15906750"/>
        <a:ext cx="1762125" cy="2343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57150</xdr:colOff>
      <xdr:row>99</xdr:row>
      <xdr:rowOff>38100</xdr:rowOff>
    </xdr:from>
    <xdr:to>
      <xdr:col>3</xdr:col>
      <xdr:colOff>171450</xdr:colOff>
      <xdr:row>111</xdr:row>
      <xdr:rowOff>85725</xdr:rowOff>
    </xdr:to>
    <xdr:graphicFrame macro="">
      <xdr:nvGraphicFramePr>
        <xdr:cNvPr id="40" name="グラフ 40"/>
        <xdr:cNvGraphicFramePr/>
      </xdr:nvGraphicFramePr>
      <xdr:xfrm>
        <a:off x="762000" y="18383250"/>
        <a:ext cx="17716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285750</xdr:colOff>
      <xdr:row>99</xdr:row>
      <xdr:rowOff>38100</xdr:rowOff>
    </xdr:from>
    <xdr:to>
      <xdr:col>6</xdr:col>
      <xdr:colOff>419100</xdr:colOff>
      <xdr:row>111</xdr:row>
      <xdr:rowOff>85725</xdr:rowOff>
    </xdr:to>
    <xdr:graphicFrame macro="">
      <xdr:nvGraphicFramePr>
        <xdr:cNvPr id="46" name="グラフ 46"/>
        <xdr:cNvGraphicFramePr/>
      </xdr:nvGraphicFramePr>
      <xdr:xfrm>
        <a:off x="2647950" y="18383250"/>
        <a:ext cx="17621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95250</xdr:colOff>
      <xdr:row>99</xdr:row>
      <xdr:rowOff>38100</xdr:rowOff>
    </xdr:from>
    <xdr:to>
      <xdr:col>10</xdr:col>
      <xdr:colOff>228600</xdr:colOff>
      <xdr:row>111</xdr:row>
      <xdr:rowOff>85725</xdr:rowOff>
    </xdr:to>
    <xdr:graphicFrame macro="">
      <xdr:nvGraphicFramePr>
        <xdr:cNvPr id="47" name="グラフ 47"/>
        <xdr:cNvGraphicFramePr/>
      </xdr:nvGraphicFramePr>
      <xdr:xfrm>
        <a:off x="4629150" y="18383250"/>
        <a:ext cx="1762125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342900</xdr:colOff>
      <xdr:row>99</xdr:row>
      <xdr:rowOff>38100</xdr:rowOff>
    </xdr:from>
    <xdr:to>
      <xdr:col>14</xdr:col>
      <xdr:colOff>152400</xdr:colOff>
      <xdr:row>111</xdr:row>
      <xdr:rowOff>85725</xdr:rowOff>
    </xdr:to>
    <xdr:graphicFrame macro="">
      <xdr:nvGraphicFramePr>
        <xdr:cNvPr id="48" name="グラフ 48"/>
        <xdr:cNvGraphicFramePr/>
      </xdr:nvGraphicFramePr>
      <xdr:xfrm>
        <a:off x="6505575" y="18383250"/>
        <a:ext cx="1724025" cy="2333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57150</xdr:colOff>
      <xdr:row>112</xdr:row>
      <xdr:rowOff>28575</xdr:rowOff>
    </xdr:from>
    <xdr:to>
      <xdr:col>3</xdr:col>
      <xdr:colOff>171450</xdr:colOff>
      <xdr:row>124</xdr:row>
      <xdr:rowOff>85725</xdr:rowOff>
    </xdr:to>
    <xdr:graphicFrame macro="">
      <xdr:nvGraphicFramePr>
        <xdr:cNvPr id="51" name="グラフ 51"/>
        <xdr:cNvGraphicFramePr/>
      </xdr:nvGraphicFramePr>
      <xdr:xfrm>
        <a:off x="762000" y="20850225"/>
        <a:ext cx="1771650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285750</xdr:colOff>
      <xdr:row>112</xdr:row>
      <xdr:rowOff>28575</xdr:rowOff>
    </xdr:from>
    <xdr:to>
      <xdr:col>6</xdr:col>
      <xdr:colOff>419100</xdr:colOff>
      <xdr:row>124</xdr:row>
      <xdr:rowOff>85725</xdr:rowOff>
    </xdr:to>
    <xdr:graphicFrame macro="">
      <xdr:nvGraphicFramePr>
        <xdr:cNvPr id="52" name="グラフ 52"/>
        <xdr:cNvGraphicFramePr/>
      </xdr:nvGraphicFramePr>
      <xdr:xfrm>
        <a:off x="2647950" y="20850225"/>
        <a:ext cx="1762125" cy="2343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95250</xdr:colOff>
      <xdr:row>112</xdr:row>
      <xdr:rowOff>28575</xdr:rowOff>
    </xdr:from>
    <xdr:to>
      <xdr:col>10</xdr:col>
      <xdr:colOff>228600</xdr:colOff>
      <xdr:row>124</xdr:row>
      <xdr:rowOff>76200</xdr:rowOff>
    </xdr:to>
    <xdr:graphicFrame macro="">
      <xdr:nvGraphicFramePr>
        <xdr:cNvPr id="53" name="グラフ 53"/>
        <xdr:cNvGraphicFramePr/>
      </xdr:nvGraphicFramePr>
      <xdr:xfrm>
        <a:off x="4629150" y="20850225"/>
        <a:ext cx="1762125" cy="2333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95250</xdr:colOff>
      <xdr:row>60</xdr:row>
      <xdr:rowOff>47625</xdr:rowOff>
    </xdr:from>
    <xdr:to>
      <xdr:col>10</xdr:col>
      <xdr:colOff>228600</xdr:colOff>
      <xdr:row>72</xdr:row>
      <xdr:rowOff>95250</xdr:rowOff>
    </xdr:to>
    <xdr:graphicFrame macro="">
      <xdr:nvGraphicFramePr>
        <xdr:cNvPr id="64" name="グラフ 65"/>
        <xdr:cNvGraphicFramePr/>
      </xdr:nvGraphicFramePr>
      <xdr:xfrm>
        <a:off x="4629150" y="10963275"/>
        <a:ext cx="1762125" cy="2333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342900</xdr:colOff>
      <xdr:row>60</xdr:row>
      <xdr:rowOff>47625</xdr:rowOff>
    </xdr:from>
    <xdr:to>
      <xdr:col>14</xdr:col>
      <xdr:colOff>152400</xdr:colOff>
      <xdr:row>72</xdr:row>
      <xdr:rowOff>95250</xdr:rowOff>
    </xdr:to>
    <xdr:graphicFrame macro="">
      <xdr:nvGraphicFramePr>
        <xdr:cNvPr id="66" name="グラフ 67"/>
        <xdr:cNvGraphicFramePr/>
      </xdr:nvGraphicFramePr>
      <xdr:xfrm>
        <a:off x="6505575" y="10963275"/>
        <a:ext cx="1724025" cy="2333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723900</xdr:colOff>
      <xdr:row>29</xdr:row>
      <xdr:rowOff>9525</xdr:rowOff>
    </xdr:from>
    <xdr:to>
      <xdr:col>12</xdr:col>
      <xdr:colOff>161925</xdr:colOff>
      <xdr:row>52</xdr:row>
      <xdr:rowOff>19050</xdr:rowOff>
    </xdr:to>
    <xdr:graphicFrame macro="">
      <xdr:nvGraphicFramePr>
        <xdr:cNvPr id="67" name="グラフ 66"/>
        <xdr:cNvGraphicFramePr/>
      </xdr:nvGraphicFramePr>
      <xdr:xfrm>
        <a:off x="1428750" y="6057900"/>
        <a:ext cx="5981700" cy="3514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85725</xdr:colOff>
      <xdr:row>26</xdr:row>
      <xdr:rowOff>47625</xdr:rowOff>
    </xdr:from>
    <xdr:to>
      <xdr:col>14</xdr:col>
      <xdr:colOff>114300</xdr:colOff>
      <xdr:row>56</xdr:row>
      <xdr:rowOff>19050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" y="5638800"/>
          <a:ext cx="7400925" cy="45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219075</xdr:colOff>
      <xdr:row>27</xdr:row>
      <xdr:rowOff>38100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923925" y="5781675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60</xdr:row>
      <xdr:rowOff>57150</xdr:rowOff>
    </xdr:from>
    <xdr:to>
      <xdr:col>3</xdr:col>
      <xdr:colOff>209550</xdr:colOff>
      <xdr:row>73</xdr:row>
      <xdr:rowOff>0</xdr:rowOff>
    </xdr:to>
    <xdr:graphicFrame macro="">
      <xdr:nvGraphicFramePr>
        <xdr:cNvPr id="2" name="グラフ 1"/>
        <xdr:cNvGraphicFramePr/>
      </xdr:nvGraphicFramePr>
      <xdr:xfrm>
        <a:off x="409575" y="10877550"/>
        <a:ext cx="1752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60</xdr:row>
      <xdr:rowOff>57150</xdr:rowOff>
    </xdr:from>
    <xdr:to>
      <xdr:col>6</xdr:col>
      <xdr:colOff>409575</xdr:colOff>
      <xdr:row>73</xdr:row>
      <xdr:rowOff>0</xdr:rowOff>
    </xdr:to>
    <xdr:graphicFrame macro="">
      <xdr:nvGraphicFramePr>
        <xdr:cNvPr id="5" name="グラフ 4"/>
        <xdr:cNvGraphicFramePr/>
      </xdr:nvGraphicFramePr>
      <xdr:xfrm>
        <a:off x="2257425" y="10877550"/>
        <a:ext cx="1733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87</xdr:row>
      <xdr:rowOff>19050</xdr:rowOff>
    </xdr:from>
    <xdr:to>
      <xdr:col>14</xdr:col>
      <xdr:colOff>123825</xdr:colOff>
      <xdr:row>99</xdr:row>
      <xdr:rowOff>104775</xdr:rowOff>
    </xdr:to>
    <xdr:graphicFrame macro="">
      <xdr:nvGraphicFramePr>
        <xdr:cNvPr id="11" name="グラフ 10"/>
        <xdr:cNvGraphicFramePr/>
      </xdr:nvGraphicFramePr>
      <xdr:xfrm>
        <a:off x="6010275" y="15982950"/>
        <a:ext cx="17907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73</xdr:row>
      <xdr:rowOff>114300</xdr:rowOff>
    </xdr:from>
    <xdr:to>
      <xdr:col>3</xdr:col>
      <xdr:colOff>219075</xdr:colOff>
      <xdr:row>86</xdr:row>
      <xdr:rowOff>57150</xdr:rowOff>
    </xdr:to>
    <xdr:graphicFrame macro="">
      <xdr:nvGraphicFramePr>
        <xdr:cNvPr id="19" name="グラフ 18"/>
        <xdr:cNvGraphicFramePr/>
      </xdr:nvGraphicFramePr>
      <xdr:xfrm>
        <a:off x="409575" y="13411200"/>
        <a:ext cx="17621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73</xdr:row>
      <xdr:rowOff>114300</xdr:rowOff>
    </xdr:from>
    <xdr:to>
      <xdr:col>6</xdr:col>
      <xdr:colOff>409575</xdr:colOff>
      <xdr:row>86</xdr:row>
      <xdr:rowOff>57150</xdr:rowOff>
    </xdr:to>
    <xdr:graphicFrame macro="">
      <xdr:nvGraphicFramePr>
        <xdr:cNvPr id="20" name="グラフ 19"/>
        <xdr:cNvGraphicFramePr/>
      </xdr:nvGraphicFramePr>
      <xdr:xfrm>
        <a:off x="2257425" y="13411200"/>
        <a:ext cx="17335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</xdr:colOff>
      <xdr:row>73</xdr:row>
      <xdr:rowOff>114300</xdr:rowOff>
    </xdr:from>
    <xdr:to>
      <xdr:col>10</xdr:col>
      <xdr:colOff>161925</xdr:colOff>
      <xdr:row>86</xdr:row>
      <xdr:rowOff>57150</xdr:rowOff>
    </xdr:to>
    <xdr:graphicFrame macro="">
      <xdr:nvGraphicFramePr>
        <xdr:cNvPr id="21" name="グラフ 20"/>
        <xdr:cNvGraphicFramePr/>
      </xdr:nvGraphicFramePr>
      <xdr:xfrm>
        <a:off x="4181475" y="13411200"/>
        <a:ext cx="17335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87</xdr:row>
      <xdr:rowOff>19050</xdr:rowOff>
    </xdr:from>
    <xdr:to>
      <xdr:col>3</xdr:col>
      <xdr:colOff>219075</xdr:colOff>
      <xdr:row>99</xdr:row>
      <xdr:rowOff>104775</xdr:rowOff>
    </xdr:to>
    <xdr:graphicFrame macro="">
      <xdr:nvGraphicFramePr>
        <xdr:cNvPr id="22" name="グラフ 21"/>
        <xdr:cNvGraphicFramePr/>
      </xdr:nvGraphicFramePr>
      <xdr:xfrm>
        <a:off x="409575" y="15982950"/>
        <a:ext cx="1762125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304800</xdr:colOff>
      <xdr:row>87</xdr:row>
      <xdr:rowOff>19050</xdr:rowOff>
    </xdr:from>
    <xdr:to>
      <xdr:col>6</xdr:col>
      <xdr:colOff>409575</xdr:colOff>
      <xdr:row>99</xdr:row>
      <xdr:rowOff>104775</xdr:rowOff>
    </xdr:to>
    <xdr:graphicFrame macro="">
      <xdr:nvGraphicFramePr>
        <xdr:cNvPr id="25" name="グラフ 24"/>
        <xdr:cNvGraphicFramePr/>
      </xdr:nvGraphicFramePr>
      <xdr:xfrm>
        <a:off x="2257425" y="15982950"/>
        <a:ext cx="173355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257175</xdr:colOff>
      <xdr:row>73</xdr:row>
      <xdr:rowOff>114300</xdr:rowOff>
    </xdr:from>
    <xdr:to>
      <xdr:col>14</xdr:col>
      <xdr:colOff>123825</xdr:colOff>
      <xdr:row>86</xdr:row>
      <xdr:rowOff>57150</xdr:rowOff>
    </xdr:to>
    <xdr:graphicFrame macro="">
      <xdr:nvGraphicFramePr>
        <xdr:cNvPr id="28" name="グラフ 27"/>
        <xdr:cNvGraphicFramePr/>
      </xdr:nvGraphicFramePr>
      <xdr:xfrm>
        <a:off x="6010275" y="13411200"/>
        <a:ext cx="17907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57150</xdr:colOff>
      <xdr:row>87</xdr:row>
      <xdr:rowOff>19050</xdr:rowOff>
    </xdr:from>
    <xdr:to>
      <xdr:col>10</xdr:col>
      <xdr:colOff>161925</xdr:colOff>
      <xdr:row>99</xdr:row>
      <xdr:rowOff>104775</xdr:rowOff>
    </xdr:to>
    <xdr:graphicFrame macro="">
      <xdr:nvGraphicFramePr>
        <xdr:cNvPr id="34" name="グラフ 33"/>
        <xdr:cNvGraphicFramePr/>
      </xdr:nvGraphicFramePr>
      <xdr:xfrm>
        <a:off x="4181475" y="15982950"/>
        <a:ext cx="1733550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114300</xdr:colOff>
      <xdr:row>100</xdr:row>
      <xdr:rowOff>66675</xdr:rowOff>
    </xdr:from>
    <xdr:to>
      <xdr:col>3</xdr:col>
      <xdr:colOff>219075</xdr:colOff>
      <xdr:row>113</xdr:row>
      <xdr:rowOff>9525</xdr:rowOff>
    </xdr:to>
    <xdr:graphicFrame macro="">
      <xdr:nvGraphicFramePr>
        <xdr:cNvPr id="41" name="グラフ 40"/>
        <xdr:cNvGraphicFramePr/>
      </xdr:nvGraphicFramePr>
      <xdr:xfrm>
        <a:off x="409575" y="18507075"/>
        <a:ext cx="176212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304800</xdr:colOff>
      <xdr:row>100</xdr:row>
      <xdr:rowOff>66675</xdr:rowOff>
    </xdr:from>
    <xdr:to>
      <xdr:col>6</xdr:col>
      <xdr:colOff>409575</xdr:colOff>
      <xdr:row>113</xdr:row>
      <xdr:rowOff>9525</xdr:rowOff>
    </xdr:to>
    <xdr:graphicFrame macro="">
      <xdr:nvGraphicFramePr>
        <xdr:cNvPr id="47" name="グラフ 46"/>
        <xdr:cNvGraphicFramePr/>
      </xdr:nvGraphicFramePr>
      <xdr:xfrm>
        <a:off x="2257425" y="18507075"/>
        <a:ext cx="1733550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57150</xdr:colOff>
      <xdr:row>100</xdr:row>
      <xdr:rowOff>66675</xdr:rowOff>
    </xdr:from>
    <xdr:to>
      <xdr:col>10</xdr:col>
      <xdr:colOff>161925</xdr:colOff>
      <xdr:row>113</xdr:row>
      <xdr:rowOff>9525</xdr:rowOff>
    </xdr:to>
    <xdr:graphicFrame macro="">
      <xdr:nvGraphicFramePr>
        <xdr:cNvPr id="48" name="グラフ 47"/>
        <xdr:cNvGraphicFramePr/>
      </xdr:nvGraphicFramePr>
      <xdr:xfrm>
        <a:off x="4181475" y="18507075"/>
        <a:ext cx="173355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257175</xdr:colOff>
      <xdr:row>100</xdr:row>
      <xdr:rowOff>66675</xdr:rowOff>
    </xdr:from>
    <xdr:to>
      <xdr:col>14</xdr:col>
      <xdr:colOff>123825</xdr:colOff>
      <xdr:row>113</xdr:row>
      <xdr:rowOff>9525</xdr:rowOff>
    </xdr:to>
    <xdr:graphicFrame macro="">
      <xdr:nvGraphicFramePr>
        <xdr:cNvPr id="49" name="グラフ 48"/>
        <xdr:cNvGraphicFramePr/>
      </xdr:nvGraphicFramePr>
      <xdr:xfrm>
        <a:off x="6010275" y="18507075"/>
        <a:ext cx="1790700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114300</xdr:colOff>
      <xdr:row>113</xdr:row>
      <xdr:rowOff>114300</xdr:rowOff>
    </xdr:from>
    <xdr:to>
      <xdr:col>3</xdr:col>
      <xdr:colOff>219075</xdr:colOff>
      <xdr:row>126</xdr:row>
      <xdr:rowOff>57150</xdr:rowOff>
    </xdr:to>
    <xdr:graphicFrame macro="">
      <xdr:nvGraphicFramePr>
        <xdr:cNvPr id="52" name="グラフ 52"/>
        <xdr:cNvGraphicFramePr/>
      </xdr:nvGraphicFramePr>
      <xdr:xfrm>
        <a:off x="409575" y="21031200"/>
        <a:ext cx="176212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304800</xdr:colOff>
      <xdr:row>113</xdr:row>
      <xdr:rowOff>114300</xdr:rowOff>
    </xdr:from>
    <xdr:to>
      <xdr:col>6</xdr:col>
      <xdr:colOff>409575</xdr:colOff>
      <xdr:row>126</xdr:row>
      <xdr:rowOff>57150</xdr:rowOff>
    </xdr:to>
    <xdr:graphicFrame macro="">
      <xdr:nvGraphicFramePr>
        <xdr:cNvPr id="53" name="グラフ 53"/>
        <xdr:cNvGraphicFramePr/>
      </xdr:nvGraphicFramePr>
      <xdr:xfrm>
        <a:off x="2257425" y="21031200"/>
        <a:ext cx="1733550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57150</xdr:colOff>
      <xdr:row>113</xdr:row>
      <xdr:rowOff>114300</xdr:rowOff>
    </xdr:from>
    <xdr:to>
      <xdr:col>10</xdr:col>
      <xdr:colOff>161925</xdr:colOff>
      <xdr:row>126</xdr:row>
      <xdr:rowOff>57150</xdr:rowOff>
    </xdr:to>
    <xdr:graphicFrame macro="">
      <xdr:nvGraphicFramePr>
        <xdr:cNvPr id="54" name="グラフ 54"/>
        <xdr:cNvGraphicFramePr/>
      </xdr:nvGraphicFramePr>
      <xdr:xfrm>
        <a:off x="4181475" y="21031200"/>
        <a:ext cx="1733550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57150</xdr:colOff>
      <xdr:row>60</xdr:row>
      <xdr:rowOff>57150</xdr:rowOff>
    </xdr:from>
    <xdr:to>
      <xdr:col>10</xdr:col>
      <xdr:colOff>161925</xdr:colOff>
      <xdr:row>73</xdr:row>
      <xdr:rowOff>0</xdr:rowOff>
    </xdr:to>
    <xdr:graphicFrame macro="">
      <xdr:nvGraphicFramePr>
        <xdr:cNvPr id="65" name="グラフ 67"/>
        <xdr:cNvGraphicFramePr/>
      </xdr:nvGraphicFramePr>
      <xdr:xfrm>
        <a:off x="4181475" y="10877550"/>
        <a:ext cx="1733550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257175</xdr:colOff>
      <xdr:row>60</xdr:row>
      <xdr:rowOff>57150</xdr:rowOff>
    </xdr:from>
    <xdr:to>
      <xdr:col>14</xdr:col>
      <xdr:colOff>123825</xdr:colOff>
      <xdr:row>73</xdr:row>
      <xdr:rowOff>0</xdr:rowOff>
    </xdr:to>
    <xdr:graphicFrame macro="">
      <xdr:nvGraphicFramePr>
        <xdr:cNvPr id="66" name="グラフ 68"/>
        <xdr:cNvGraphicFramePr/>
      </xdr:nvGraphicFramePr>
      <xdr:xfrm>
        <a:off x="6010275" y="10877550"/>
        <a:ext cx="1790700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866775</xdr:colOff>
      <xdr:row>27</xdr:row>
      <xdr:rowOff>104775</xdr:rowOff>
    </xdr:from>
    <xdr:to>
      <xdr:col>13</xdr:col>
      <xdr:colOff>57150</xdr:colOff>
      <xdr:row>51</xdr:row>
      <xdr:rowOff>76200</xdr:rowOff>
    </xdr:to>
    <xdr:graphicFrame macro="">
      <xdr:nvGraphicFramePr>
        <xdr:cNvPr id="67" name="グラフ 66"/>
        <xdr:cNvGraphicFramePr/>
      </xdr:nvGraphicFramePr>
      <xdr:xfrm>
        <a:off x="1162050" y="5753100"/>
        <a:ext cx="6276975" cy="3629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133350</xdr:colOff>
      <xdr:row>25</xdr:row>
      <xdr:rowOff>133350</xdr:rowOff>
    </xdr:from>
    <xdr:to>
      <xdr:col>14</xdr:col>
      <xdr:colOff>209550</xdr:colOff>
      <xdr:row>56</xdr:row>
      <xdr:rowOff>76200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5476875"/>
          <a:ext cx="7458075" cy="466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27</xdr:row>
      <xdr:rowOff>38100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571500" y="5686425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view="pageBreakPreview" zoomScale="85" zoomScaleSheetLayoutView="85" workbookViewId="0" topLeftCell="A1">
      <selection activeCell="R58" sqref="R58"/>
    </sheetView>
  </sheetViews>
  <sheetFormatPr defaultColWidth="10.59765625" defaultRowHeight="15"/>
  <cols>
    <col min="1" max="1" width="7.3984375" style="19" customWidth="1"/>
    <col min="2" max="2" width="11.69921875" style="18" customWidth="1"/>
    <col min="3" max="13" width="5.69921875" style="17" customWidth="1"/>
    <col min="14" max="14" width="3" style="16" customWidth="1"/>
    <col min="15" max="15" width="2.5" style="15" customWidth="1"/>
    <col min="16" max="19" width="4.09765625" style="15" customWidth="1"/>
    <col min="20" max="25" width="16.69921875" style="15" customWidth="1"/>
    <col min="26" max="47" width="17.59765625" style="15" customWidth="1"/>
    <col min="48" max="16384" width="10.59765625" style="15" customWidth="1"/>
  </cols>
  <sheetData>
    <row r="1" ht="17.25">
      <c r="B1" s="51" t="s">
        <v>81</v>
      </c>
    </row>
    <row r="2" ht="12" customHeight="1"/>
    <row r="3" spans="2:25" ht="18" customHeight="1">
      <c r="B3" s="29"/>
      <c r="C3" s="149" t="s">
        <v>79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28"/>
      <c r="O3" s="27"/>
      <c r="P3" s="27"/>
      <c r="Q3" s="27"/>
      <c r="R3" s="27"/>
      <c r="S3" s="27"/>
      <c r="T3" s="27"/>
      <c r="Y3" s="27"/>
    </row>
    <row r="4" spans="2:25" ht="18" customHeight="1">
      <c r="B4" s="43" t="s">
        <v>71</v>
      </c>
      <c r="C4" s="48">
        <v>18</v>
      </c>
      <c r="D4" s="175">
        <v>19</v>
      </c>
      <c r="E4" s="176">
        <v>20</v>
      </c>
      <c r="F4" s="49">
        <v>21</v>
      </c>
      <c r="G4" s="50">
        <v>22</v>
      </c>
      <c r="H4" s="50">
        <v>23</v>
      </c>
      <c r="I4" s="50">
        <v>24</v>
      </c>
      <c r="J4" s="50">
        <v>25</v>
      </c>
      <c r="K4" s="50">
        <v>26</v>
      </c>
      <c r="L4" s="50">
        <v>27</v>
      </c>
      <c r="M4" s="50">
        <v>28</v>
      </c>
      <c r="N4" s="26"/>
      <c r="O4" s="19"/>
      <c r="P4" s="19"/>
      <c r="Q4" s="19"/>
      <c r="R4" s="19"/>
      <c r="S4" s="19"/>
      <c r="Y4" s="19"/>
    </row>
    <row r="5" spans="1:25" ht="17.25" customHeight="1">
      <c r="A5" s="25">
        <v>1</v>
      </c>
      <c r="B5" s="141" t="s">
        <v>23</v>
      </c>
      <c r="C5" s="142">
        <v>2.260869565217391</v>
      </c>
      <c r="D5" s="142">
        <v>2.1471711211384936</v>
      </c>
      <c r="E5" s="142">
        <v>1.6798168369144064</v>
      </c>
      <c r="F5" s="142">
        <v>1.5756849315068493</v>
      </c>
      <c r="G5" s="142">
        <v>1.6887393767705383</v>
      </c>
      <c r="H5" s="142">
        <v>1.518191091465488</v>
      </c>
      <c r="I5" s="142">
        <v>1.360655737704918</v>
      </c>
      <c r="J5" s="142">
        <v>1.2590439276485788</v>
      </c>
      <c r="K5" s="142">
        <v>1.3176979374584166</v>
      </c>
      <c r="L5" s="142">
        <v>1.145982905982906</v>
      </c>
      <c r="M5" s="142">
        <v>0.9360761645698742</v>
      </c>
      <c r="N5" s="22"/>
      <c r="O5" s="23"/>
      <c r="P5" s="23"/>
      <c r="Q5" s="23"/>
      <c r="R5" s="23"/>
      <c r="S5" s="23"/>
      <c r="Y5" s="23"/>
    </row>
    <row r="6" spans="1:25" ht="17.25" customHeight="1">
      <c r="A6" s="21">
        <v>2</v>
      </c>
      <c r="B6" s="141" t="s">
        <v>24</v>
      </c>
      <c r="C6" s="142">
        <v>2.630109670987039</v>
      </c>
      <c r="D6" s="142">
        <v>2.4299610894941632</v>
      </c>
      <c r="E6" s="142">
        <v>2.458045409674235</v>
      </c>
      <c r="F6" s="142">
        <v>2.152462121212121</v>
      </c>
      <c r="G6" s="142">
        <v>2.0616784630940344</v>
      </c>
      <c r="H6" s="142">
        <v>1.7592039800995025</v>
      </c>
      <c r="I6" s="142">
        <v>1.8307267709291628</v>
      </c>
      <c r="J6" s="142">
        <v>1.3696729435084243</v>
      </c>
      <c r="K6" s="142">
        <v>1.7381174277726001</v>
      </c>
      <c r="L6" s="142">
        <v>1.8710601719197708</v>
      </c>
      <c r="M6" s="142">
        <v>1.110065851364064</v>
      </c>
      <c r="N6" s="22"/>
      <c r="O6" s="23"/>
      <c r="P6" s="23"/>
      <c r="Q6" s="23"/>
      <c r="R6" s="23"/>
      <c r="S6" s="23"/>
      <c r="Y6" s="23"/>
    </row>
    <row r="7" spans="1:25" ht="17.25" customHeight="1">
      <c r="A7" s="21">
        <v>3</v>
      </c>
      <c r="B7" s="143" t="s">
        <v>69</v>
      </c>
      <c r="C7" s="144"/>
      <c r="D7" s="144"/>
      <c r="E7" s="144"/>
      <c r="F7" s="145"/>
      <c r="G7" s="146">
        <v>2.2975409836065572</v>
      </c>
      <c r="H7" s="146">
        <v>2.04281098546042</v>
      </c>
      <c r="I7" s="146">
        <v>1.9306772908366534</v>
      </c>
      <c r="J7" s="146">
        <v>1.989953632148377</v>
      </c>
      <c r="K7" s="146">
        <v>1.9048760991207034</v>
      </c>
      <c r="L7" s="146">
        <v>1.2676973148901547</v>
      </c>
      <c r="M7" s="146">
        <v>1.5265588914549653</v>
      </c>
      <c r="N7" s="24"/>
      <c r="O7" s="23"/>
      <c r="P7" s="23"/>
      <c r="Q7" s="23"/>
      <c r="R7" s="23"/>
      <c r="S7" s="23"/>
      <c r="Y7" s="23"/>
    </row>
    <row r="8" spans="1:25" ht="17.25" customHeight="1">
      <c r="A8" s="21">
        <v>4</v>
      </c>
      <c r="B8" s="143" t="s">
        <v>68</v>
      </c>
      <c r="C8" s="144"/>
      <c r="D8" s="144"/>
      <c r="E8" s="144"/>
      <c r="F8" s="145"/>
      <c r="G8" s="146">
        <v>1.92</v>
      </c>
      <c r="H8" s="146">
        <v>1.8964497041420119</v>
      </c>
      <c r="I8" s="146">
        <v>2.055873925501433</v>
      </c>
      <c r="J8" s="146">
        <v>1.535660091047041</v>
      </c>
      <c r="K8" s="146">
        <v>1.1365705614567527</v>
      </c>
      <c r="L8" s="146">
        <v>1.46231884057971</v>
      </c>
      <c r="M8" s="146">
        <v>1.2814465408805031</v>
      </c>
      <c r="N8" s="24"/>
      <c r="O8" s="23"/>
      <c r="P8" s="23"/>
      <c r="Q8" s="23"/>
      <c r="R8" s="23"/>
      <c r="S8" s="23"/>
      <c r="Y8" s="23"/>
    </row>
    <row r="9" spans="1:25" ht="17.25" customHeight="1">
      <c r="A9" s="21">
        <v>5</v>
      </c>
      <c r="B9" s="141" t="s">
        <v>27</v>
      </c>
      <c r="C9" s="142">
        <v>1.9785202863961815</v>
      </c>
      <c r="D9" s="142">
        <v>2.792165397170838</v>
      </c>
      <c r="E9" s="142">
        <v>2.2002129925452607</v>
      </c>
      <c r="F9" s="142">
        <v>2.160965794768612</v>
      </c>
      <c r="G9" s="142">
        <v>2.0210748155953637</v>
      </c>
      <c r="H9" s="142">
        <v>1.943609022556391</v>
      </c>
      <c r="I9" s="142">
        <v>1.914811229428848</v>
      </c>
      <c r="J9" s="142">
        <v>1.940163191296464</v>
      </c>
      <c r="K9" s="142">
        <v>1.3491755577109603</v>
      </c>
      <c r="L9" s="142">
        <v>1.3172348484848484</v>
      </c>
      <c r="M9" s="142">
        <v>1.0269016697588127</v>
      </c>
      <c r="N9" s="22"/>
      <c r="O9" s="23"/>
      <c r="P9" s="23"/>
      <c r="Q9" s="23"/>
      <c r="R9" s="23"/>
      <c r="S9" s="23"/>
      <c r="Y9" s="23"/>
    </row>
    <row r="10" spans="1:25" ht="17.25" customHeight="1">
      <c r="A10" s="21">
        <v>6</v>
      </c>
      <c r="B10" s="141" t="s">
        <v>28</v>
      </c>
      <c r="C10" s="142">
        <v>2.1081830790568654</v>
      </c>
      <c r="D10" s="142">
        <v>1.6783004552352048</v>
      </c>
      <c r="E10" s="142">
        <v>1.4976816074188564</v>
      </c>
      <c r="F10" s="142">
        <v>1.897119341563786</v>
      </c>
      <c r="G10" s="142">
        <v>1.4956772334293948</v>
      </c>
      <c r="H10" s="142">
        <v>1.208613728129206</v>
      </c>
      <c r="I10" s="142">
        <v>0.9739921976592978</v>
      </c>
      <c r="J10" s="142">
        <v>1.6732804232804233</v>
      </c>
      <c r="K10" s="142">
        <v>0.9279711884753902</v>
      </c>
      <c r="L10" s="142">
        <v>0.7930174563591023</v>
      </c>
      <c r="M10" s="142">
        <v>0.6918735891647856</v>
      </c>
      <c r="N10" s="22"/>
      <c r="O10" s="23"/>
      <c r="P10" s="23"/>
      <c r="Q10" s="23"/>
      <c r="R10" s="23"/>
      <c r="S10" s="23"/>
      <c r="Y10" s="23"/>
    </row>
    <row r="11" spans="1:25" ht="17.25" customHeight="1">
      <c r="A11" s="21">
        <v>7</v>
      </c>
      <c r="B11" s="141" t="s">
        <v>67</v>
      </c>
      <c r="C11" s="142">
        <v>1.9065606361829026</v>
      </c>
      <c r="D11" s="142">
        <v>2.4081237911025144</v>
      </c>
      <c r="E11" s="142">
        <v>2.216890595009597</v>
      </c>
      <c r="F11" s="142">
        <v>1.4375</v>
      </c>
      <c r="G11" s="142">
        <v>2.4676258992805757</v>
      </c>
      <c r="H11" s="142">
        <v>1.547008547008547</v>
      </c>
      <c r="I11" s="142">
        <v>1.7192374350086654</v>
      </c>
      <c r="J11" s="142">
        <v>1.281505728314239</v>
      </c>
      <c r="K11" s="142">
        <v>1.1070889894419307</v>
      </c>
      <c r="L11" s="142">
        <v>1.6378205128205128</v>
      </c>
      <c r="M11" s="142">
        <v>1.4231884057971014</v>
      </c>
      <c r="N11" s="22"/>
      <c r="O11" s="23"/>
      <c r="P11" s="23"/>
      <c r="Q11" s="23"/>
      <c r="R11" s="23"/>
      <c r="S11" s="23"/>
      <c r="Y11" s="23"/>
    </row>
    <row r="12" spans="1:25" ht="17.25" customHeight="1">
      <c r="A12" s="21">
        <v>8</v>
      </c>
      <c r="B12" s="141" t="s">
        <v>66</v>
      </c>
      <c r="C12" s="142">
        <v>1.8934169278996866</v>
      </c>
      <c r="D12" s="142">
        <v>1.8119747899159664</v>
      </c>
      <c r="E12" s="142">
        <v>1.9749455337690631</v>
      </c>
      <c r="F12" s="142">
        <v>1.609297725024728</v>
      </c>
      <c r="G12" s="142">
        <v>1.6363636363636365</v>
      </c>
      <c r="H12" s="142">
        <v>1.5521405049396269</v>
      </c>
      <c r="I12" s="142">
        <v>1.6629588431590656</v>
      </c>
      <c r="J12" s="142">
        <v>1.3836206896551724</v>
      </c>
      <c r="K12" s="142">
        <v>1.6088794926004228</v>
      </c>
      <c r="L12" s="142">
        <v>1.3442808607021517</v>
      </c>
      <c r="M12" s="142">
        <v>1.1983663943990666</v>
      </c>
      <c r="N12" s="22"/>
      <c r="O12" s="23"/>
      <c r="P12" s="23"/>
      <c r="Q12" s="23"/>
      <c r="R12" s="23"/>
      <c r="S12" s="23"/>
      <c r="Y12" s="23"/>
    </row>
    <row r="13" spans="1:25" ht="17.25" customHeight="1">
      <c r="A13" s="21">
        <v>9</v>
      </c>
      <c r="B13" s="141" t="s">
        <v>65</v>
      </c>
      <c r="C13" s="142">
        <v>2.650485436893204</v>
      </c>
      <c r="D13" s="142">
        <v>2.782816229116945</v>
      </c>
      <c r="E13" s="142">
        <v>2.1963882618510158</v>
      </c>
      <c r="F13" s="142">
        <v>2.3642691415313224</v>
      </c>
      <c r="G13" s="142">
        <v>1.9928057553956835</v>
      </c>
      <c r="H13" s="142">
        <v>1.85480093676815</v>
      </c>
      <c r="I13" s="142">
        <v>1.6310043668122272</v>
      </c>
      <c r="J13" s="142">
        <v>2.069915254237288</v>
      </c>
      <c r="K13" s="142">
        <v>1.6586956521739131</v>
      </c>
      <c r="L13" s="142">
        <v>1.378619153674833</v>
      </c>
      <c r="M13" s="142">
        <v>1.311926605504587</v>
      </c>
      <c r="N13" s="22"/>
      <c r="O13" s="23"/>
      <c r="P13" s="23"/>
      <c r="Q13" s="23"/>
      <c r="R13" s="23"/>
      <c r="S13" s="23"/>
      <c r="Y13" s="23"/>
    </row>
    <row r="14" spans="1:25" ht="17.25" customHeight="1">
      <c r="A14" s="25">
        <v>10</v>
      </c>
      <c r="B14" s="141" t="s">
        <v>64</v>
      </c>
      <c r="C14" s="142">
        <v>2.469043151969981</v>
      </c>
      <c r="D14" s="142">
        <v>2.1620553359683794</v>
      </c>
      <c r="E14" s="142">
        <v>2.2475633528265107</v>
      </c>
      <c r="F14" s="142">
        <v>2.0692307692307694</v>
      </c>
      <c r="G14" s="142">
        <v>1.8932038834951457</v>
      </c>
      <c r="H14" s="142">
        <v>1.702127659574468</v>
      </c>
      <c r="I14" s="142">
        <v>1.5886075949367089</v>
      </c>
      <c r="J14" s="142">
        <v>1.621301775147929</v>
      </c>
      <c r="K14" s="142">
        <v>1.425357873210634</v>
      </c>
      <c r="L14" s="142">
        <v>1.0769230769230769</v>
      </c>
      <c r="M14" s="142">
        <v>1.307070707070707</v>
      </c>
      <c r="N14" s="22"/>
      <c r="O14" s="23"/>
      <c r="P14" s="23"/>
      <c r="Q14" s="23"/>
      <c r="R14" s="23"/>
      <c r="S14" s="23"/>
      <c r="Y14" s="23"/>
    </row>
    <row r="15" spans="1:25" ht="17.25" customHeight="1">
      <c r="A15" s="21">
        <v>11</v>
      </c>
      <c r="B15" s="141" t="s">
        <v>63</v>
      </c>
      <c r="C15" s="142">
        <v>2.661261261261261</v>
      </c>
      <c r="D15" s="142">
        <v>3.266304347826087</v>
      </c>
      <c r="E15" s="142">
        <v>3.58102766798419</v>
      </c>
      <c r="F15" s="142">
        <v>2.611829944547135</v>
      </c>
      <c r="G15" s="142">
        <v>3.177142857142857</v>
      </c>
      <c r="H15" s="142">
        <v>3.641434262948207</v>
      </c>
      <c r="I15" s="142">
        <v>2.7169811320754715</v>
      </c>
      <c r="J15" s="142">
        <v>2.4446764091858038</v>
      </c>
      <c r="K15" s="142">
        <v>2.6346555323590812</v>
      </c>
      <c r="L15" s="142">
        <v>1.7625272331154684</v>
      </c>
      <c r="M15" s="142">
        <v>1.757847533632287</v>
      </c>
      <c r="N15" s="22"/>
      <c r="O15" s="23"/>
      <c r="P15" s="23"/>
      <c r="Q15" s="23"/>
      <c r="R15" s="23"/>
      <c r="S15" s="23"/>
      <c r="Y15" s="23"/>
    </row>
    <row r="16" spans="1:25" ht="17.25" customHeight="1">
      <c r="A16" s="21">
        <v>12</v>
      </c>
      <c r="B16" s="141" t="s">
        <v>62</v>
      </c>
      <c r="C16" s="142">
        <v>2.8462206776715897</v>
      </c>
      <c r="D16" s="142">
        <v>2.4273049645390072</v>
      </c>
      <c r="E16" s="142">
        <v>2.5688073394495414</v>
      </c>
      <c r="F16" s="142">
        <v>2.3144654088050314</v>
      </c>
      <c r="G16" s="142">
        <v>1.9536363636363636</v>
      </c>
      <c r="H16" s="142">
        <v>2.352355072463768</v>
      </c>
      <c r="I16" s="142">
        <v>2.1457418788410885</v>
      </c>
      <c r="J16" s="142">
        <v>1.9133574007220218</v>
      </c>
      <c r="K16" s="142">
        <v>2.0864406779661016</v>
      </c>
      <c r="L16" s="142">
        <v>1.6663560111835973</v>
      </c>
      <c r="M16" s="142">
        <v>1.6714031971580816</v>
      </c>
      <c r="N16" s="22"/>
      <c r="O16" s="23"/>
      <c r="P16" s="23"/>
      <c r="Q16" s="23"/>
      <c r="R16" s="23"/>
      <c r="S16" s="23"/>
      <c r="Y16" s="23"/>
    </row>
    <row r="17" spans="1:25" ht="17.25" customHeight="1">
      <c r="A17" s="21">
        <v>13</v>
      </c>
      <c r="B17" s="141" t="s">
        <v>61</v>
      </c>
      <c r="C17" s="142">
        <v>2.432558139534884</v>
      </c>
      <c r="D17" s="142">
        <v>2.7687224669603525</v>
      </c>
      <c r="E17" s="142">
        <v>3.0097087378640777</v>
      </c>
      <c r="F17" s="142">
        <v>2.5513392857142856</v>
      </c>
      <c r="G17" s="142">
        <v>2.9595238095238097</v>
      </c>
      <c r="H17" s="142">
        <v>2.5384615384615383</v>
      </c>
      <c r="I17" s="142">
        <v>2.493150684931507</v>
      </c>
      <c r="J17" s="142">
        <v>2.592137592137592</v>
      </c>
      <c r="K17" s="142">
        <v>2.0963541666666665</v>
      </c>
      <c r="L17" s="142">
        <v>1.8428571428571427</v>
      </c>
      <c r="M17" s="142">
        <v>1.900709219858156</v>
      </c>
      <c r="N17" s="22"/>
      <c r="O17" s="23"/>
      <c r="P17" s="23"/>
      <c r="Q17" s="23"/>
      <c r="R17" s="23"/>
      <c r="S17" s="23"/>
      <c r="Y17" s="23"/>
    </row>
    <row r="18" spans="1:14" ht="17.25" customHeight="1">
      <c r="A18" s="21">
        <v>14</v>
      </c>
      <c r="B18" s="141" t="s">
        <v>29</v>
      </c>
      <c r="C18" s="142">
        <v>2.293388429752066</v>
      </c>
      <c r="D18" s="142">
        <v>3.382978723404255</v>
      </c>
      <c r="E18" s="142">
        <v>2.217391304347826</v>
      </c>
      <c r="F18" s="142">
        <v>2.704081632653061</v>
      </c>
      <c r="G18" s="142">
        <v>2.2590673575129534</v>
      </c>
      <c r="H18" s="142">
        <v>1.9707602339181287</v>
      </c>
      <c r="I18" s="142">
        <v>2.2124352331606216</v>
      </c>
      <c r="J18" s="142">
        <v>2.2063492063492065</v>
      </c>
      <c r="K18" s="142">
        <v>1.5</v>
      </c>
      <c r="L18" s="142">
        <v>1.583756345177665</v>
      </c>
      <c r="M18" s="142">
        <v>1.5621621621621622</v>
      </c>
      <c r="N18" s="22"/>
    </row>
    <row r="19" spans="1:14" ht="17.25" customHeight="1">
      <c r="A19" s="21">
        <v>15</v>
      </c>
      <c r="B19" s="141" t="s">
        <v>30</v>
      </c>
      <c r="C19" s="142">
        <v>1.5467625899280575</v>
      </c>
      <c r="D19" s="142">
        <v>1.1717791411042944</v>
      </c>
      <c r="E19" s="142">
        <v>0.781021897810219</v>
      </c>
      <c r="F19" s="142">
        <v>0.5142857142857142</v>
      </c>
      <c r="G19" s="142">
        <v>0.47101449275362317</v>
      </c>
      <c r="H19" s="142">
        <v>0.4583333333333333</v>
      </c>
      <c r="I19" s="142">
        <v>0.13559322033898305</v>
      </c>
      <c r="J19" s="142">
        <v>0.3925233644859813</v>
      </c>
      <c r="K19" s="142">
        <v>0.26785714285714285</v>
      </c>
      <c r="L19" s="142">
        <v>0.22033898305084745</v>
      </c>
      <c r="M19" s="142">
        <v>0.4065934065934066</v>
      </c>
      <c r="N19" s="22"/>
    </row>
    <row r="20" spans="1:14" ht="17.25" customHeight="1">
      <c r="A20" s="21">
        <v>16</v>
      </c>
      <c r="B20" s="141" t="s">
        <v>60</v>
      </c>
      <c r="C20" s="142">
        <v>2.688679245283019</v>
      </c>
      <c r="D20" s="142">
        <v>2.1894736842105265</v>
      </c>
      <c r="E20" s="142">
        <v>2.50253807106599</v>
      </c>
      <c r="F20" s="142">
        <v>2.105820105820106</v>
      </c>
      <c r="G20" s="142">
        <v>1.8352272727272727</v>
      </c>
      <c r="H20" s="142">
        <v>2.1473684210526316</v>
      </c>
      <c r="I20" s="142">
        <v>1.6666666666666667</v>
      </c>
      <c r="J20" s="142">
        <v>1.6923076923076923</v>
      </c>
      <c r="K20" s="142">
        <v>2.3214285714285716</v>
      </c>
      <c r="L20" s="142">
        <v>1.88</v>
      </c>
      <c r="M20" s="142">
        <v>1.5048076923076923</v>
      </c>
      <c r="N20" s="22"/>
    </row>
    <row r="21" spans="1:14" ht="17.25" customHeight="1">
      <c r="A21" s="21">
        <v>17</v>
      </c>
      <c r="B21" s="141" t="s">
        <v>31</v>
      </c>
      <c r="C21" s="142">
        <v>2.6271186440677967</v>
      </c>
      <c r="D21" s="142">
        <v>2.3207547169811322</v>
      </c>
      <c r="E21" s="142">
        <v>2.588235294117647</v>
      </c>
      <c r="F21" s="142">
        <v>3.0357142857142856</v>
      </c>
      <c r="G21" s="142">
        <v>1.4634146341463414</v>
      </c>
      <c r="H21" s="142">
        <v>1.0740740740740742</v>
      </c>
      <c r="I21" s="142">
        <v>1.6041666666666667</v>
      </c>
      <c r="J21" s="142">
        <v>0.9565217391304348</v>
      </c>
      <c r="K21" s="142">
        <v>0.9004739336492891</v>
      </c>
      <c r="L21" s="142">
        <v>0.589041095890411</v>
      </c>
      <c r="M21" s="142">
        <v>0.6190476190476191</v>
      </c>
      <c r="N21" s="22"/>
    </row>
    <row r="22" spans="1:14" ht="17.25" customHeight="1">
      <c r="A22" s="21">
        <v>18</v>
      </c>
      <c r="B22" s="141" t="s">
        <v>32</v>
      </c>
      <c r="C22" s="142">
        <v>3.057471264367816</v>
      </c>
      <c r="D22" s="142">
        <v>3.1864406779661016</v>
      </c>
      <c r="E22" s="142">
        <v>3.1</v>
      </c>
      <c r="F22" s="142">
        <v>2.5694444444444446</v>
      </c>
      <c r="G22" s="142">
        <v>3.753846153846154</v>
      </c>
      <c r="H22" s="142">
        <v>3.48</v>
      </c>
      <c r="I22" s="142">
        <v>3.2096774193548385</v>
      </c>
      <c r="J22" s="142">
        <v>3.014705882352941</v>
      </c>
      <c r="K22" s="142">
        <v>2.5517241379310347</v>
      </c>
      <c r="L22" s="142">
        <v>2.380952380952381</v>
      </c>
      <c r="M22" s="142">
        <v>0.9594594594594594</v>
      </c>
      <c r="N22" s="22"/>
    </row>
    <row r="23" spans="1:14" ht="17.25" customHeight="1" thickBot="1">
      <c r="A23" s="25">
        <v>19</v>
      </c>
      <c r="B23" s="147" t="s">
        <v>33</v>
      </c>
      <c r="C23" s="148">
        <v>3.753086419753086</v>
      </c>
      <c r="D23" s="148">
        <v>3.4523809523809526</v>
      </c>
      <c r="E23" s="148">
        <v>4.588235294117647</v>
      </c>
      <c r="F23" s="148">
        <v>5.271428571428571</v>
      </c>
      <c r="G23" s="148">
        <v>4.1571428571428575</v>
      </c>
      <c r="H23" s="148">
        <v>3.5542168674698793</v>
      </c>
      <c r="I23" s="148">
        <v>2.464788732394366</v>
      </c>
      <c r="J23" s="148">
        <v>2.547945205479452</v>
      </c>
      <c r="K23" s="148">
        <v>1.3333333333333333</v>
      </c>
      <c r="L23" s="148">
        <v>0.5901639344262295</v>
      </c>
      <c r="M23" s="148">
        <v>0.647887323943662</v>
      </c>
      <c r="N23" s="22"/>
    </row>
    <row r="24" spans="1:14" ht="17.25" customHeight="1" thickTop="1">
      <c r="A24" s="21">
        <v>20</v>
      </c>
      <c r="B24" s="44" t="s">
        <v>59</v>
      </c>
      <c r="C24" s="45">
        <v>2.479631281593815</v>
      </c>
      <c r="D24" s="45">
        <v>2.3324222501292753</v>
      </c>
      <c r="E24" s="46">
        <v>2.200646762427615</v>
      </c>
      <c r="F24" s="46">
        <v>2.0349448807550976</v>
      </c>
      <c r="G24" s="46">
        <v>1.9637379002233806</v>
      </c>
      <c r="H24" s="46">
        <v>1.8303693570451436</v>
      </c>
      <c r="I24" s="47">
        <v>1.7077596098680436</v>
      </c>
      <c r="J24" s="47">
        <v>1.6223672079994327</v>
      </c>
      <c r="K24" s="47">
        <v>1.5099916154276132</v>
      </c>
      <c r="L24" s="47">
        <v>1.3354678050515831</v>
      </c>
      <c r="M24" s="47">
        <v>1.1794367581993117</v>
      </c>
      <c r="N24" s="2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7.25">
      <c r="B59" s="51" t="str">
        <f>B1</f>
        <v>■中学3年生時点　一人平均むし歯数の状況</v>
      </c>
    </row>
  </sheetData>
  <autoFilter ref="A4:M24">
    <sortState ref="A5:M59">
      <sortCondition sortBy="value" ref="A5:A59"/>
    </sortState>
  </autoFilter>
  <mergeCells count="1">
    <mergeCell ref="C3:M3"/>
  </mergeCells>
  <printOptions verticalCentered="1"/>
  <pageMargins left="0.83" right="0.55" top="0.75" bottom="0.75" header="0.3" footer="0.3"/>
  <pageSetup horizontalDpi="600" verticalDpi="600" orientation="portrait" paperSize="9" r:id="rId2"/>
  <colBreaks count="1" manualBreakCount="1">
    <brk id="1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="70" zoomScaleSheetLayoutView="70" workbookViewId="0" topLeftCell="A1">
      <selection activeCell="Q25" sqref="Q25"/>
    </sheetView>
  </sheetViews>
  <sheetFormatPr defaultColWidth="10.59765625" defaultRowHeight="15"/>
  <cols>
    <col min="1" max="1" width="3.09765625" style="15" customWidth="1"/>
    <col min="2" max="2" width="11.69921875" style="30" customWidth="1"/>
    <col min="3" max="13" width="5.69921875" style="17" customWidth="1"/>
    <col min="14" max="14" width="3.09765625" style="16" customWidth="1"/>
    <col min="15" max="15" width="4.09765625" style="15" customWidth="1"/>
    <col min="16" max="25" width="16.69921875" style="15" customWidth="1"/>
    <col min="26" max="47" width="17.59765625" style="15" customWidth="1"/>
    <col min="48" max="16384" width="10.59765625" style="15" customWidth="1"/>
  </cols>
  <sheetData>
    <row r="1" ht="17.25">
      <c r="B1" s="61" t="s">
        <v>82</v>
      </c>
    </row>
    <row r="2" ht="12" customHeight="1"/>
    <row r="3" spans="2:20" ht="17.25" customHeight="1">
      <c r="B3" s="53"/>
      <c r="C3" s="152" t="s">
        <v>79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28"/>
      <c r="O3" s="27"/>
      <c r="P3" s="27"/>
      <c r="Q3" s="27"/>
      <c r="R3" s="27"/>
      <c r="S3" s="27"/>
      <c r="T3" s="27"/>
    </row>
    <row r="4" spans="2:19" ht="17.25" customHeight="1">
      <c r="B4" s="52" t="s">
        <v>71</v>
      </c>
      <c r="C4" s="54">
        <v>18</v>
      </c>
      <c r="D4" s="54">
        <v>19</v>
      </c>
      <c r="E4" s="54">
        <v>20</v>
      </c>
      <c r="F4" s="54">
        <v>21</v>
      </c>
      <c r="G4" s="54">
        <v>22</v>
      </c>
      <c r="H4" s="54">
        <v>23</v>
      </c>
      <c r="I4" s="54">
        <v>24</v>
      </c>
      <c r="J4" s="54">
        <v>25</v>
      </c>
      <c r="K4" s="54">
        <v>26</v>
      </c>
      <c r="L4" s="54">
        <v>27</v>
      </c>
      <c r="M4" s="54">
        <v>28</v>
      </c>
      <c r="N4" s="32"/>
      <c r="O4" s="19"/>
      <c r="P4" s="19"/>
      <c r="Q4" s="19"/>
      <c r="R4" s="19"/>
      <c r="S4" s="19"/>
    </row>
    <row r="5" spans="1:19" ht="17.25" customHeight="1">
      <c r="A5" s="15">
        <v>1</v>
      </c>
      <c r="B5" s="33" t="s">
        <v>23</v>
      </c>
      <c r="C5" s="35">
        <v>57.37761040739473</v>
      </c>
      <c r="D5" s="35">
        <v>54.52967719541826</v>
      </c>
      <c r="E5" s="35">
        <v>50.33462486791124</v>
      </c>
      <c r="F5" s="35">
        <v>49.34931506849315</v>
      </c>
      <c r="G5" s="35">
        <v>51.73512747875354</v>
      </c>
      <c r="H5" s="35">
        <v>45.766746004760286</v>
      </c>
      <c r="I5" s="35">
        <v>41.49590163934426</v>
      </c>
      <c r="J5" s="35">
        <v>40.76227390180879</v>
      </c>
      <c r="K5" s="35">
        <v>42.315369261477045</v>
      </c>
      <c r="L5" s="35">
        <v>39.48717948717949</v>
      </c>
      <c r="M5" s="37">
        <v>32.8799727983679</v>
      </c>
      <c r="N5" s="22"/>
      <c r="O5" s="23"/>
      <c r="P5" s="23"/>
      <c r="Q5" s="23"/>
      <c r="R5" s="23"/>
      <c r="S5" s="23"/>
    </row>
    <row r="6" spans="1:19" ht="17.25" customHeight="1">
      <c r="A6" s="15">
        <v>2</v>
      </c>
      <c r="B6" s="33" t="s">
        <v>24</v>
      </c>
      <c r="C6" s="35">
        <v>67.19840478564308</v>
      </c>
      <c r="D6" s="35">
        <v>64.00778210116731</v>
      </c>
      <c r="E6" s="35">
        <v>63.47482724580454</v>
      </c>
      <c r="F6" s="35">
        <v>63.16287878787878</v>
      </c>
      <c r="G6" s="35">
        <v>57.22952477249748</v>
      </c>
      <c r="H6" s="35">
        <v>51.04477611940299</v>
      </c>
      <c r="I6" s="35">
        <v>53.081876724931</v>
      </c>
      <c r="J6" s="35">
        <v>46.679881070366704</v>
      </c>
      <c r="K6" s="35">
        <v>52.00372786579683</v>
      </c>
      <c r="L6" s="35">
        <v>51.28939828080229</v>
      </c>
      <c r="M6" s="37">
        <v>38.66415804327376</v>
      </c>
      <c r="N6" s="22"/>
      <c r="O6" s="23"/>
      <c r="P6" s="23"/>
      <c r="Q6" s="23"/>
      <c r="R6" s="23"/>
      <c r="S6" s="23"/>
    </row>
    <row r="7" spans="1:19" ht="17.25" customHeight="1">
      <c r="A7" s="15">
        <v>3</v>
      </c>
      <c r="B7" s="34" t="s">
        <v>69</v>
      </c>
      <c r="C7" s="36"/>
      <c r="D7" s="36"/>
      <c r="E7" s="36"/>
      <c r="F7" s="36"/>
      <c r="G7" s="36">
        <v>62.459016393442624</v>
      </c>
      <c r="H7" s="36">
        <v>59.20840064620355</v>
      </c>
      <c r="I7" s="36">
        <v>57.450199203187246</v>
      </c>
      <c r="J7" s="36">
        <v>56.64605873261206</v>
      </c>
      <c r="K7" s="36">
        <v>57.394084732214225</v>
      </c>
      <c r="L7" s="35">
        <v>49.877949552481695</v>
      </c>
      <c r="M7" s="37">
        <v>48.96073903002309</v>
      </c>
      <c r="N7" s="31"/>
      <c r="O7" s="23"/>
      <c r="P7" s="23"/>
      <c r="Q7" s="23"/>
      <c r="R7" s="23"/>
      <c r="S7" s="23"/>
    </row>
    <row r="8" spans="1:19" ht="17.25" customHeight="1">
      <c r="A8" s="15">
        <v>4</v>
      </c>
      <c r="B8" s="34" t="s">
        <v>68</v>
      </c>
      <c r="C8" s="36"/>
      <c r="D8" s="36"/>
      <c r="E8" s="36"/>
      <c r="F8" s="36"/>
      <c r="G8" s="36">
        <v>54</v>
      </c>
      <c r="H8" s="36">
        <v>50.44378698224852</v>
      </c>
      <c r="I8" s="36">
        <v>57.306590257879655</v>
      </c>
      <c r="J8" s="36">
        <v>50.3793626707132</v>
      </c>
      <c r="K8" s="36">
        <v>40.819423368740516</v>
      </c>
      <c r="L8" s="35">
        <v>45.65217391304348</v>
      </c>
      <c r="M8" s="37">
        <v>42.29559748427673</v>
      </c>
      <c r="N8" s="31"/>
      <c r="O8" s="23"/>
      <c r="P8" s="23"/>
      <c r="Q8" s="23"/>
      <c r="R8" s="23"/>
      <c r="S8" s="23"/>
    </row>
    <row r="9" spans="1:19" ht="17.25" customHeight="1">
      <c r="A9" s="15">
        <v>5</v>
      </c>
      <c r="B9" s="33" t="s">
        <v>27</v>
      </c>
      <c r="C9" s="35">
        <v>57.875894988066825</v>
      </c>
      <c r="D9" s="35">
        <v>66.1588683351469</v>
      </c>
      <c r="E9" s="35">
        <v>62.30031948881789</v>
      </c>
      <c r="F9" s="35">
        <v>58.14889336016097</v>
      </c>
      <c r="G9" s="35">
        <v>55.11064278187566</v>
      </c>
      <c r="H9" s="35">
        <v>54.51127819548872</v>
      </c>
      <c r="I9" s="35">
        <v>53.533397870280744</v>
      </c>
      <c r="J9" s="35">
        <v>53.39981867633726</v>
      </c>
      <c r="K9" s="35">
        <v>42.38603297769156</v>
      </c>
      <c r="L9" s="35">
        <v>41.95075757575758</v>
      </c>
      <c r="M9" s="37">
        <v>35.621521335807046</v>
      </c>
      <c r="N9" s="22"/>
      <c r="O9" s="23"/>
      <c r="P9" s="23"/>
      <c r="Q9" s="23"/>
      <c r="R9" s="23"/>
      <c r="S9" s="23"/>
    </row>
    <row r="10" spans="1:19" ht="17.25" customHeight="1">
      <c r="A10" s="15">
        <v>6</v>
      </c>
      <c r="B10" s="33" t="s">
        <v>28</v>
      </c>
      <c r="C10" s="35">
        <v>51.87239944521498</v>
      </c>
      <c r="D10" s="35">
        <v>51.89681335356601</v>
      </c>
      <c r="E10" s="35">
        <v>44.822256568778975</v>
      </c>
      <c r="F10" s="35">
        <v>47.73662551440329</v>
      </c>
      <c r="G10" s="35">
        <v>40.48991354466859</v>
      </c>
      <c r="H10" s="35">
        <v>37.81965006729475</v>
      </c>
      <c r="I10" s="35">
        <v>32.249674902470744</v>
      </c>
      <c r="J10" s="35">
        <v>39.41798941798942</v>
      </c>
      <c r="K10" s="35">
        <v>31.812725090036015</v>
      </c>
      <c r="L10" s="35">
        <v>41.77057356608479</v>
      </c>
      <c r="M10" s="37">
        <v>22.686230248306998</v>
      </c>
      <c r="N10" s="22"/>
      <c r="O10" s="23"/>
      <c r="P10" s="23"/>
      <c r="Q10" s="23"/>
      <c r="R10" s="23"/>
      <c r="S10" s="23"/>
    </row>
    <row r="11" spans="1:19" ht="17.25" customHeight="1">
      <c r="A11" s="15">
        <v>7</v>
      </c>
      <c r="B11" s="33" t="s">
        <v>67</v>
      </c>
      <c r="C11" s="35">
        <v>57.057654075546715</v>
      </c>
      <c r="D11" s="35">
        <v>59.381044487427474</v>
      </c>
      <c r="E11" s="35">
        <v>53.93474088291747</v>
      </c>
      <c r="F11" s="35">
        <v>48.28125</v>
      </c>
      <c r="G11" s="35">
        <v>60.79136690647482</v>
      </c>
      <c r="H11" s="35">
        <v>47.008547008547005</v>
      </c>
      <c r="I11" s="35">
        <v>47.487001733102254</v>
      </c>
      <c r="J11" s="35">
        <v>50.08183306055647</v>
      </c>
      <c r="K11" s="35">
        <v>39.06485671191554</v>
      </c>
      <c r="L11" s="35">
        <v>43.75</v>
      </c>
      <c r="M11" s="37">
        <v>40.28985507246377</v>
      </c>
      <c r="N11" s="22"/>
      <c r="O11" s="23"/>
      <c r="P11" s="23"/>
      <c r="Q11" s="23"/>
      <c r="R11" s="23"/>
      <c r="S11" s="23"/>
    </row>
    <row r="12" spans="1:19" ht="17.25" customHeight="1">
      <c r="A12" s="15">
        <v>8</v>
      </c>
      <c r="B12" s="33" t="s">
        <v>66</v>
      </c>
      <c r="C12" s="35">
        <v>54.754440961337515</v>
      </c>
      <c r="D12" s="35">
        <v>54.09663865546218</v>
      </c>
      <c r="E12" s="35">
        <v>53.70370370370371</v>
      </c>
      <c r="F12" s="35">
        <v>52.126607319485665</v>
      </c>
      <c r="G12" s="35">
        <v>54.994388327721666</v>
      </c>
      <c r="H12" s="35">
        <v>48.40834248079034</v>
      </c>
      <c r="I12" s="35">
        <v>52.502780867630705</v>
      </c>
      <c r="J12" s="35">
        <v>43.42672413793103</v>
      </c>
      <c r="K12" s="35">
        <v>50.7399577167019</v>
      </c>
      <c r="L12" s="35">
        <v>45.07361268403171</v>
      </c>
      <c r="M12" s="37">
        <v>39.55659276546091</v>
      </c>
      <c r="N12" s="22"/>
      <c r="O12" s="23"/>
      <c r="P12" s="23"/>
      <c r="Q12" s="23"/>
      <c r="R12" s="23"/>
      <c r="S12" s="23"/>
    </row>
    <row r="13" spans="1:19" ht="17.25" customHeight="1">
      <c r="A13" s="15">
        <v>9</v>
      </c>
      <c r="B13" s="33" t="s">
        <v>65</v>
      </c>
      <c r="C13" s="35">
        <v>65.77669902912622</v>
      </c>
      <c r="D13" s="35">
        <v>63.24582338902148</v>
      </c>
      <c r="E13" s="35">
        <v>58.239277652370205</v>
      </c>
      <c r="F13" s="35">
        <v>58.0046403712297</v>
      </c>
      <c r="G13" s="35">
        <v>51.798561151079134</v>
      </c>
      <c r="H13" s="35">
        <v>55.26932084309133</v>
      </c>
      <c r="I13" s="35">
        <v>54.14847161572053</v>
      </c>
      <c r="J13" s="35">
        <v>50.42372881355932</v>
      </c>
      <c r="K13" s="35">
        <v>49.34782608695652</v>
      </c>
      <c r="L13" s="35">
        <v>42.31625835189309</v>
      </c>
      <c r="M13" s="37">
        <v>34.403669724770644</v>
      </c>
      <c r="N13" s="22"/>
      <c r="O13" s="23"/>
      <c r="P13" s="23"/>
      <c r="Q13" s="23"/>
      <c r="R13" s="23"/>
      <c r="S13" s="23"/>
    </row>
    <row r="14" spans="1:19" ht="17.25" customHeight="1">
      <c r="A14" s="15">
        <v>10</v>
      </c>
      <c r="B14" s="33" t="s">
        <v>64</v>
      </c>
      <c r="C14" s="35">
        <v>69.23076923076923</v>
      </c>
      <c r="D14" s="35">
        <v>58.89328063241107</v>
      </c>
      <c r="E14" s="35">
        <v>62.1832358674464</v>
      </c>
      <c r="F14" s="35">
        <v>58.65384615384615</v>
      </c>
      <c r="G14" s="35">
        <v>50.09708737864078</v>
      </c>
      <c r="H14" s="35">
        <v>52.22437137330754</v>
      </c>
      <c r="I14" s="35">
        <v>48.10126582278481</v>
      </c>
      <c r="J14" s="35">
        <v>48.32347140039448</v>
      </c>
      <c r="K14" s="35">
        <v>41.717791411042946</v>
      </c>
      <c r="L14" s="35">
        <v>34.34704830053667</v>
      </c>
      <c r="M14" s="37">
        <v>42.22222222222222</v>
      </c>
      <c r="N14" s="22"/>
      <c r="O14" s="23"/>
      <c r="P14" s="23"/>
      <c r="Q14" s="23"/>
      <c r="R14" s="23"/>
      <c r="S14" s="23"/>
    </row>
    <row r="15" spans="1:19" ht="17.25" customHeight="1">
      <c r="A15" s="15">
        <v>11</v>
      </c>
      <c r="B15" s="33" t="s">
        <v>63</v>
      </c>
      <c r="C15" s="35">
        <v>67.56756756756756</v>
      </c>
      <c r="D15" s="35">
        <v>66.66666666666666</v>
      </c>
      <c r="E15" s="35">
        <v>74.70355731225297</v>
      </c>
      <c r="F15" s="35">
        <v>62.661737523105366</v>
      </c>
      <c r="G15" s="35">
        <v>68</v>
      </c>
      <c r="H15" s="35">
        <v>74.9003984063745</v>
      </c>
      <c r="I15" s="35">
        <v>61.84486373165618</v>
      </c>
      <c r="J15" s="35">
        <v>61.16910229645094</v>
      </c>
      <c r="K15" s="35">
        <v>63.25678496868476</v>
      </c>
      <c r="L15" s="35">
        <v>51.85185185185185</v>
      </c>
      <c r="M15" s="37">
        <v>47.309417040358746</v>
      </c>
      <c r="N15" s="22"/>
      <c r="O15" s="23"/>
      <c r="P15" s="23"/>
      <c r="Q15" s="23"/>
      <c r="R15" s="23"/>
      <c r="S15" s="23"/>
    </row>
    <row r="16" spans="1:19" ht="17.25" customHeight="1">
      <c r="A16" s="15">
        <v>12</v>
      </c>
      <c r="B16" s="33" t="s">
        <v>62</v>
      </c>
      <c r="C16" s="35">
        <v>70.80799304952215</v>
      </c>
      <c r="D16" s="35">
        <v>62.23404255319149</v>
      </c>
      <c r="E16" s="35">
        <v>65.96330275229357</v>
      </c>
      <c r="F16" s="35">
        <v>61.99460916442049</v>
      </c>
      <c r="G16" s="35">
        <v>54.72727272727273</v>
      </c>
      <c r="H16" s="35">
        <v>60.960144927536234</v>
      </c>
      <c r="I16" s="35">
        <v>59.262510974539076</v>
      </c>
      <c r="J16" s="35">
        <v>53.24909747292419</v>
      </c>
      <c r="K16" s="35">
        <v>49.152542372881356</v>
      </c>
      <c r="L16" s="35">
        <v>49.48741845293569</v>
      </c>
      <c r="M16" s="37">
        <v>49.91119005328597</v>
      </c>
      <c r="N16" s="22"/>
      <c r="O16" s="23"/>
      <c r="P16" s="23"/>
      <c r="Q16" s="23"/>
      <c r="R16" s="23"/>
      <c r="S16" s="23"/>
    </row>
    <row r="17" spans="1:19" ht="17.25" customHeight="1">
      <c r="A17" s="15">
        <v>13</v>
      </c>
      <c r="B17" s="33" t="s">
        <v>61</v>
      </c>
      <c r="C17" s="35">
        <v>64.4186046511628</v>
      </c>
      <c r="D17" s="35">
        <v>69.8237885462555</v>
      </c>
      <c r="E17" s="35">
        <v>67.96116504854369</v>
      </c>
      <c r="F17" s="35">
        <v>64.28571428571429</v>
      </c>
      <c r="G17" s="35">
        <v>71.42857142857143</v>
      </c>
      <c r="H17" s="35">
        <v>65.05494505494505</v>
      </c>
      <c r="I17" s="35">
        <v>65.52511415525115</v>
      </c>
      <c r="J17" s="35">
        <v>66.58476658476658</v>
      </c>
      <c r="K17" s="35">
        <v>59.375</v>
      </c>
      <c r="L17" s="35">
        <v>55.23809523809524</v>
      </c>
      <c r="M17" s="37">
        <v>63.593380614657214</v>
      </c>
      <c r="N17" s="22"/>
      <c r="O17" s="23"/>
      <c r="P17" s="23"/>
      <c r="Q17" s="23"/>
      <c r="R17" s="23"/>
      <c r="S17" s="23"/>
    </row>
    <row r="18" spans="1:14" ht="17.25" customHeight="1">
      <c r="A18" s="15">
        <v>14</v>
      </c>
      <c r="B18" s="33" t="s">
        <v>29</v>
      </c>
      <c r="C18" s="35">
        <v>64.87603305785123</v>
      </c>
      <c r="D18" s="35">
        <v>75.74468085106383</v>
      </c>
      <c r="E18" s="35">
        <v>61.83574879227053</v>
      </c>
      <c r="F18" s="35">
        <v>68.87755102040816</v>
      </c>
      <c r="G18" s="35">
        <v>63.212435233160626</v>
      </c>
      <c r="H18" s="35">
        <v>57.89473684210527</v>
      </c>
      <c r="I18" s="35">
        <v>60.62176165803109</v>
      </c>
      <c r="J18" s="35">
        <v>64.02116402116403</v>
      </c>
      <c r="K18" s="35">
        <v>47.22222222222222</v>
      </c>
      <c r="L18" s="35">
        <v>53.299492385786806</v>
      </c>
      <c r="M18" s="37">
        <v>45.40540540540541</v>
      </c>
      <c r="N18" s="22"/>
    </row>
    <row r="19" spans="1:14" ht="17.25" customHeight="1">
      <c r="A19" s="15">
        <v>15</v>
      </c>
      <c r="B19" s="33" t="s">
        <v>30</v>
      </c>
      <c r="C19" s="35">
        <v>50.35971223021583</v>
      </c>
      <c r="D19" s="35">
        <v>38.65030674846626</v>
      </c>
      <c r="E19" s="35">
        <v>35.76642335766424</v>
      </c>
      <c r="F19" s="35">
        <v>22.857142857142858</v>
      </c>
      <c r="G19" s="35">
        <v>21.73913043478261</v>
      </c>
      <c r="H19" s="35">
        <v>21.666666666666668</v>
      </c>
      <c r="I19" s="35">
        <v>10.16949152542373</v>
      </c>
      <c r="J19" s="35">
        <v>16.822429906542055</v>
      </c>
      <c r="K19" s="35">
        <v>15.178571428571427</v>
      </c>
      <c r="L19" s="35">
        <v>11.864406779661017</v>
      </c>
      <c r="M19" s="37">
        <v>12.087912087912088</v>
      </c>
      <c r="N19" s="22"/>
    </row>
    <row r="20" spans="1:14" ht="17.25" customHeight="1">
      <c r="A20" s="15">
        <v>16</v>
      </c>
      <c r="B20" s="33" t="s">
        <v>60</v>
      </c>
      <c r="C20" s="35">
        <v>70.28301886792453</v>
      </c>
      <c r="D20" s="35">
        <v>71.57894736842105</v>
      </c>
      <c r="E20" s="35">
        <v>77.66497461928934</v>
      </c>
      <c r="F20" s="35">
        <v>58.201058201058196</v>
      </c>
      <c r="G20" s="35">
        <v>57.95454545454546</v>
      </c>
      <c r="H20" s="35">
        <v>61.578947368421055</v>
      </c>
      <c r="I20" s="35">
        <v>53.24074074074075</v>
      </c>
      <c r="J20" s="35">
        <v>56.92307692307692</v>
      </c>
      <c r="K20" s="35">
        <v>68.36734693877551</v>
      </c>
      <c r="L20" s="35">
        <v>57.99999999999999</v>
      </c>
      <c r="M20" s="37">
        <v>44.230769230769226</v>
      </c>
      <c r="N20" s="22"/>
    </row>
    <row r="21" spans="1:14" ht="17.25" customHeight="1">
      <c r="A21" s="15">
        <v>17</v>
      </c>
      <c r="B21" s="33" t="s">
        <v>31</v>
      </c>
      <c r="C21" s="35">
        <v>64.40677966101694</v>
      </c>
      <c r="D21" s="35">
        <v>58.490566037735846</v>
      </c>
      <c r="E21" s="35">
        <v>64.70588235294117</v>
      </c>
      <c r="F21" s="35">
        <v>67.85714285714286</v>
      </c>
      <c r="G21" s="35">
        <v>41.46341463414634</v>
      </c>
      <c r="H21" s="35">
        <v>35.18518518518518</v>
      </c>
      <c r="I21" s="35">
        <v>37.5</v>
      </c>
      <c r="J21" s="35">
        <v>26.08695652173913</v>
      </c>
      <c r="K21" s="35">
        <v>33.175355450236964</v>
      </c>
      <c r="L21" s="35">
        <v>23.28767123287671</v>
      </c>
      <c r="M21" s="37">
        <v>19.047619047619047</v>
      </c>
      <c r="N21" s="22"/>
    </row>
    <row r="22" spans="1:14" ht="17.25" customHeight="1">
      <c r="A22" s="15">
        <v>18</v>
      </c>
      <c r="B22" s="33" t="s">
        <v>32</v>
      </c>
      <c r="C22" s="35">
        <v>74.71264367816092</v>
      </c>
      <c r="D22" s="35">
        <v>79.66101694915254</v>
      </c>
      <c r="E22" s="35">
        <v>76.66666666666667</v>
      </c>
      <c r="F22" s="35">
        <v>81.94444444444444</v>
      </c>
      <c r="G22" s="35">
        <v>78.46153846153847</v>
      </c>
      <c r="H22" s="35">
        <v>70.66666666666667</v>
      </c>
      <c r="I22" s="35">
        <v>75.80645161290323</v>
      </c>
      <c r="J22" s="35">
        <v>73.52941176470588</v>
      </c>
      <c r="K22" s="35">
        <v>68.96551724137932</v>
      </c>
      <c r="L22" s="35">
        <v>61.904761904761905</v>
      </c>
      <c r="M22" s="37">
        <v>36.486486486486484</v>
      </c>
      <c r="N22" s="22"/>
    </row>
    <row r="23" spans="1:14" ht="17.25" customHeight="1" thickBot="1">
      <c r="A23" s="15">
        <v>19</v>
      </c>
      <c r="B23" s="58" t="s">
        <v>33</v>
      </c>
      <c r="C23" s="59">
        <v>75.30864197530865</v>
      </c>
      <c r="D23" s="59">
        <v>76.19047619047619</v>
      </c>
      <c r="E23" s="59">
        <v>85.29411764705883</v>
      </c>
      <c r="F23" s="59">
        <v>91.42857142857143</v>
      </c>
      <c r="G23" s="59">
        <v>85.71428571428571</v>
      </c>
      <c r="H23" s="59">
        <v>79.51807228915662</v>
      </c>
      <c r="I23" s="59">
        <v>66.19718309859155</v>
      </c>
      <c r="J23" s="59">
        <v>78.08219178082192</v>
      </c>
      <c r="K23" s="59">
        <v>41.269841269841265</v>
      </c>
      <c r="L23" s="59">
        <v>27.86885245901639</v>
      </c>
      <c r="M23" s="60">
        <v>30.985915492957744</v>
      </c>
      <c r="N23" s="22"/>
    </row>
    <row r="24" spans="1:14" ht="17.25" customHeight="1" thickTop="1">
      <c r="A24" s="15">
        <v>20</v>
      </c>
      <c r="B24" s="55" t="s">
        <v>70</v>
      </c>
      <c r="C24" s="56">
        <v>62.867975022301515</v>
      </c>
      <c r="D24" s="56">
        <v>60.161040112284844</v>
      </c>
      <c r="E24" s="56">
        <v>58.885462886365346</v>
      </c>
      <c r="F24" s="56">
        <v>56.86470294558163</v>
      </c>
      <c r="G24" s="56">
        <v>54.47505584512285</v>
      </c>
      <c r="H24" s="56">
        <v>51.55878752969977</v>
      </c>
      <c r="I24" s="56">
        <v>49.60556511761331</v>
      </c>
      <c r="J24" s="56">
        <v>48.10297142046663</v>
      </c>
      <c r="K24" s="56">
        <v>45.38149804359978</v>
      </c>
      <c r="L24" s="56">
        <v>43.521878335112056</v>
      </c>
      <c r="M24" s="57">
        <v>38.3383664583187</v>
      </c>
      <c r="N24" s="20"/>
    </row>
    <row r="25" ht="12" customHeight="1"/>
    <row r="26" ht="12" customHeight="1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7.25">
      <c r="B59" s="61" t="str">
        <f>B1</f>
        <v>■中学3年生時点　むし歯のある人割合の状況</v>
      </c>
    </row>
  </sheetData>
  <autoFilter ref="A4:M24">
    <sortState ref="A5:M59">
      <sortCondition sortBy="value" ref="A5:A59"/>
    </sortState>
  </autoFilter>
  <mergeCells count="1">
    <mergeCell ref="C3:M3"/>
  </mergeCells>
  <printOptions verticalCentered="1"/>
  <pageMargins left="0.91" right="0.48" top="0.75" bottom="0.75" header="0.3" footer="0.3"/>
  <pageSetup horizontalDpi="600" verticalDpi="600" orientation="portrait" paperSize="9" r:id="rId2"/>
  <colBreaks count="1" manualBreakCount="1">
    <brk id="15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="55" zoomScaleSheetLayoutView="55" workbookViewId="0" topLeftCell="A1"/>
  </sheetViews>
  <sheetFormatPr defaultColWidth="2.09765625" defaultRowHeight="9" customHeight="1"/>
  <cols>
    <col min="1" max="1" width="12.69921875" style="8" customWidth="1"/>
    <col min="2" max="19" width="4.59765625" style="9" customWidth="1"/>
    <col min="20" max="22" width="4.59765625" style="10" customWidth="1"/>
    <col min="23" max="25" width="4.59765625" style="9" customWidth="1"/>
    <col min="26" max="28" width="4.59765625" style="10" customWidth="1"/>
    <col min="29" max="31" width="4.59765625" style="9" customWidth="1"/>
    <col min="32" max="34" width="4.59765625" style="10" customWidth="1"/>
    <col min="35" max="37" width="4.59765625" style="9" customWidth="1"/>
    <col min="38" max="40" width="4.59765625" style="10" customWidth="1"/>
    <col min="41" max="43" width="4.59765625" style="9" customWidth="1"/>
    <col min="44" max="46" width="4.59765625" style="10" customWidth="1"/>
    <col min="47" max="49" width="4.59765625" style="9" customWidth="1"/>
    <col min="50" max="52" width="4.59765625" style="11" customWidth="1"/>
    <col min="53" max="55" width="4.59765625" style="9" customWidth="1"/>
    <col min="56" max="58" width="4.59765625" style="11" customWidth="1"/>
    <col min="59" max="61" width="4.59765625" style="9" customWidth="1"/>
    <col min="62" max="64" width="4.59765625" style="11" customWidth="1"/>
    <col min="65" max="67" width="4.59765625" style="9" customWidth="1"/>
    <col min="68" max="70" width="4.59765625" style="11" customWidth="1"/>
    <col min="71" max="73" width="4.09765625" style="9" customWidth="1"/>
    <col min="74" max="76" width="4.59765625" style="11" customWidth="1"/>
    <col min="77" max="79" width="4.09765625" style="9" customWidth="1"/>
    <col min="80" max="82" width="4.59765625" style="11" customWidth="1"/>
    <col min="83" max="85" width="4.09765625" style="9" customWidth="1"/>
    <col min="86" max="88" width="4.59765625" style="11" customWidth="1"/>
    <col min="89" max="91" width="4.09765625" style="9" customWidth="1"/>
    <col min="92" max="94" width="4.59765625" style="12" customWidth="1"/>
    <col min="95" max="95" width="4.09765625" style="9" hidden="1" customWidth="1"/>
    <col min="96" max="97" width="4.09765625" style="13" hidden="1" customWidth="1"/>
    <col min="98" max="100" width="4.59765625" style="13" customWidth="1"/>
    <col min="101" max="16384" width="2.09765625" style="13" customWidth="1"/>
  </cols>
  <sheetData>
    <row r="1" spans="2:71" ht="19.5" customHeight="1">
      <c r="B1" s="139" t="s">
        <v>80</v>
      </c>
      <c r="W1" s="139" t="s">
        <v>80</v>
      </c>
      <c r="AU1" s="139" t="s">
        <v>80</v>
      </c>
      <c r="BS1" s="139" t="s">
        <v>80</v>
      </c>
    </row>
    <row r="2" spans="1:100" s="1" customFormat="1" ht="31.5" customHeight="1">
      <c r="A2" s="140"/>
      <c r="B2" s="163" t="s">
        <v>0</v>
      </c>
      <c r="C2" s="164"/>
      <c r="D2" s="165"/>
      <c r="E2" s="163" t="s">
        <v>1</v>
      </c>
      <c r="F2" s="164"/>
      <c r="G2" s="165"/>
      <c r="H2" s="163" t="s">
        <v>34</v>
      </c>
      <c r="I2" s="164"/>
      <c r="J2" s="165"/>
      <c r="K2" s="163" t="s">
        <v>2</v>
      </c>
      <c r="L2" s="164"/>
      <c r="M2" s="165"/>
      <c r="N2" s="163" t="s">
        <v>35</v>
      </c>
      <c r="O2" s="164"/>
      <c r="P2" s="165"/>
      <c r="Q2" s="163" t="s">
        <v>3</v>
      </c>
      <c r="R2" s="164"/>
      <c r="S2" s="165"/>
      <c r="T2" s="166" t="s">
        <v>43</v>
      </c>
      <c r="U2" s="167"/>
      <c r="V2" s="168"/>
      <c r="W2" s="163" t="s">
        <v>4</v>
      </c>
      <c r="X2" s="164"/>
      <c r="Y2" s="165"/>
      <c r="Z2" s="166" t="s">
        <v>44</v>
      </c>
      <c r="AA2" s="167"/>
      <c r="AB2" s="168"/>
      <c r="AC2" s="163" t="s">
        <v>5</v>
      </c>
      <c r="AD2" s="164"/>
      <c r="AE2" s="165"/>
      <c r="AF2" s="166" t="s">
        <v>58</v>
      </c>
      <c r="AG2" s="167"/>
      <c r="AH2" s="168"/>
      <c r="AI2" s="163" t="s">
        <v>6</v>
      </c>
      <c r="AJ2" s="164"/>
      <c r="AK2" s="165"/>
      <c r="AL2" s="166" t="s">
        <v>7</v>
      </c>
      <c r="AM2" s="167"/>
      <c r="AN2" s="168"/>
      <c r="AO2" s="163" t="s">
        <v>8</v>
      </c>
      <c r="AP2" s="164"/>
      <c r="AQ2" s="165"/>
      <c r="AR2" s="166" t="s">
        <v>57</v>
      </c>
      <c r="AS2" s="167"/>
      <c r="AT2" s="168"/>
      <c r="AU2" s="153" t="s">
        <v>49</v>
      </c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5"/>
      <c r="BG2" s="153" t="s">
        <v>50</v>
      </c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5"/>
      <c r="BS2" s="153" t="s">
        <v>9</v>
      </c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5"/>
      <c r="CE2" s="153" t="s">
        <v>10</v>
      </c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5"/>
    </row>
    <row r="3" spans="1:100" s="1" customFormat="1" ht="9.75" customHeight="1">
      <c r="A3" s="169" t="s">
        <v>19</v>
      </c>
      <c r="B3" s="156" t="s">
        <v>20</v>
      </c>
      <c r="C3" s="157" t="s">
        <v>21</v>
      </c>
      <c r="D3" s="171" t="s">
        <v>22</v>
      </c>
      <c r="E3" s="156" t="s">
        <v>20</v>
      </c>
      <c r="F3" s="157" t="s">
        <v>21</v>
      </c>
      <c r="G3" s="171" t="s">
        <v>22</v>
      </c>
      <c r="H3" s="156" t="s">
        <v>20</v>
      </c>
      <c r="I3" s="157" t="s">
        <v>21</v>
      </c>
      <c r="J3" s="171" t="s">
        <v>22</v>
      </c>
      <c r="K3" s="156" t="s">
        <v>20</v>
      </c>
      <c r="L3" s="157" t="s">
        <v>21</v>
      </c>
      <c r="M3" s="171" t="s">
        <v>22</v>
      </c>
      <c r="N3" s="156" t="s">
        <v>20</v>
      </c>
      <c r="O3" s="157" t="s">
        <v>21</v>
      </c>
      <c r="P3" s="171" t="s">
        <v>22</v>
      </c>
      <c r="Q3" s="156" t="s">
        <v>20</v>
      </c>
      <c r="R3" s="157" t="s">
        <v>21</v>
      </c>
      <c r="S3" s="171" t="s">
        <v>22</v>
      </c>
      <c r="T3" s="156" t="s">
        <v>20</v>
      </c>
      <c r="U3" s="157" t="s">
        <v>21</v>
      </c>
      <c r="V3" s="171" t="s">
        <v>22</v>
      </c>
      <c r="W3" s="156" t="s">
        <v>20</v>
      </c>
      <c r="X3" s="157" t="s">
        <v>21</v>
      </c>
      <c r="Y3" s="171" t="s">
        <v>22</v>
      </c>
      <c r="Z3" s="156" t="s">
        <v>20</v>
      </c>
      <c r="AA3" s="157" t="s">
        <v>21</v>
      </c>
      <c r="AB3" s="171" t="s">
        <v>22</v>
      </c>
      <c r="AC3" s="156" t="s">
        <v>20</v>
      </c>
      <c r="AD3" s="157" t="s">
        <v>21</v>
      </c>
      <c r="AE3" s="171" t="s">
        <v>22</v>
      </c>
      <c r="AF3" s="156" t="s">
        <v>20</v>
      </c>
      <c r="AG3" s="157" t="s">
        <v>21</v>
      </c>
      <c r="AH3" s="171" t="s">
        <v>22</v>
      </c>
      <c r="AI3" s="156" t="s">
        <v>20</v>
      </c>
      <c r="AJ3" s="157" t="s">
        <v>21</v>
      </c>
      <c r="AK3" s="171" t="s">
        <v>22</v>
      </c>
      <c r="AL3" s="156" t="s">
        <v>20</v>
      </c>
      <c r="AM3" s="157" t="s">
        <v>21</v>
      </c>
      <c r="AN3" s="171" t="s">
        <v>22</v>
      </c>
      <c r="AO3" s="156" t="s">
        <v>20</v>
      </c>
      <c r="AP3" s="157" t="s">
        <v>21</v>
      </c>
      <c r="AQ3" s="171" t="s">
        <v>22</v>
      </c>
      <c r="AR3" s="156" t="s">
        <v>20</v>
      </c>
      <c r="AS3" s="157" t="s">
        <v>21</v>
      </c>
      <c r="AT3" s="171" t="s">
        <v>22</v>
      </c>
      <c r="AU3" s="156" t="s">
        <v>11</v>
      </c>
      <c r="AV3" s="157"/>
      <c r="AW3" s="157"/>
      <c r="AX3" s="158" t="s">
        <v>12</v>
      </c>
      <c r="AY3" s="158"/>
      <c r="AZ3" s="158"/>
      <c r="BA3" s="157" t="s">
        <v>13</v>
      </c>
      <c r="BB3" s="157"/>
      <c r="BC3" s="157"/>
      <c r="BD3" s="158" t="s">
        <v>14</v>
      </c>
      <c r="BE3" s="158"/>
      <c r="BF3" s="162"/>
      <c r="BG3" s="156" t="s">
        <v>11</v>
      </c>
      <c r="BH3" s="157"/>
      <c r="BI3" s="157"/>
      <c r="BJ3" s="158" t="s">
        <v>12</v>
      </c>
      <c r="BK3" s="158"/>
      <c r="BL3" s="158"/>
      <c r="BM3" s="157" t="s">
        <v>13</v>
      </c>
      <c r="BN3" s="157"/>
      <c r="BO3" s="157"/>
      <c r="BP3" s="158" t="s">
        <v>14</v>
      </c>
      <c r="BQ3" s="158"/>
      <c r="BR3" s="162"/>
      <c r="BS3" s="156" t="s">
        <v>15</v>
      </c>
      <c r="BT3" s="157"/>
      <c r="BU3" s="157"/>
      <c r="BV3" s="158" t="s">
        <v>16</v>
      </c>
      <c r="BW3" s="158"/>
      <c r="BX3" s="158"/>
      <c r="BY3" s="157" t="s">
        <v>17</v>
      </c>
      <c r="BZ3" s="157"/>
      <c r="CA3" s="157"/>
      <c r="CB3" s="158" t="s">
        <v>18</v>
      </c>
      <c r="CC3" s="158"/>
      <c r="CD3" s="162"/>
      <c r="CE3" s="156" t="s">
        <v>11</v>
      </c>
      <c r="CF3" s="157"/>
      <c r="CG3" s="157"/>
      <c r="CH3" s="158" t="s">
        <v>12</v>
      </c>
      <c r="CI3" s="158"/>
      <c r="CJ3" s="158"/>
      <c r="CK3" s="157" t="s">
        <v>13</v>
      </c>
      <c r="CL3" s="157"/>
      <c r="CM3" s="157"/>
      <c r="CN3" s="159" t="s">
        <v>14</v>
      </c>
      <c r="CO3" s="159"/>
      <c r="CP3" s="159"/>
      <c r="CQ3" s="157" t="s">
        <v>51</v>
      </c>
      <c r="CR3" s="157"/>
      <c r="CS3" s="157"/>
      <c r="CT3" s="160" t="s">
        <v>55</v>
      </c>
      <c r="CU3" s="160"/>
      <c r="CV3" s="161"/>
    </row>
    <row r="4" spans="1:100" s="1" customFormat="1" ht="9.75" customHeight="1">
      <c r="A4" s="170"/>
      <c r="B4" s="174"/>
      <c r="C4" s="173"/>
      <c r="D4" s="172"/>
      <c r="E4" s="174"/>
      <c r="F4" s="173"/>
      <c r="G4" s="172"/>
      <c r="H4" s="174"/>
      <c r="I4" s="173"/>
      <c r="J4" s="172"/>
      <c r="K4" s="174"/>
      <c r="L4" s="173"/>
      <c r="M4" s="172"/>
      <c r="N4" s="174"/>
      <c r="O4" s="173"/>
      <c r="P4" s="172"/>
      <c r="Q4" s="174"/>
      <c r="R4" s="173"/>
      <c r="S4" s="172"/>
      <c r="T4" s="174"/>
      <c r="U4" s="173"/>
      <c r="V4" s="172"/>
      <c r="W4" s="174"/>
      <c r="X4" s="173"/>
      <c r="Y4" s="172"/>
      <c r="Z4" s="174"/>
      <c r="AA4" s="173"/>
      <c r="AB4" s="172"/>
      <c r="AC4" s="174"/>
      <c r="AD4" s="173"/>
      <c r="AE4" s="172"/>
      <c r="AF4" s="174"/>
      <c r="AG4" s="173"/>
      <c r="AH4" s="172"/>
      <c r="AI4" s="174"/>
      <c r="AJ4" s="173"/>
      <c r="AK4" s="172"/>
      <c r="AL4" s="174"/>
      <c r="AM4" s="173"/>
      <c r="AN4" s="172"/>
      <c r="AO4" s="174"/>
      <c r="AP4" s="173"/>
      <c r="AQ4" s="172"/>
      <c r="AR4" s="174"/>
      <c r="AS4" s="173"/>
      <c r="AT4" s="172"/>
      <c r="AU4" s="132" t="s">
        <v>20</v>
      </c>
      <c r="AV4" s="133" t="s">
        <v>21</v>
      </c>
      <c r="AW4" s="133" t="s">
        <v>22</v>
      </c>
      <c r="AX4" s="134" t="s">
        <v>20</v>
      </c>
      <c r="AY4" s="134" t="s">
        <v>21</v>
      </c>
      <c r="AZ4" s="134" t="s">
        <v>22</v>
      </c>
      <c r="BA4" s="133" t="s">
        <v>20</v>
      </c>
      <c r="BB4" s="133" t="s">
        <v>21</v>
      </c>
      <c r="BC4" s="133" t="s">
        <v>22</v>
      </c>
      <c r="BD4" s="134" t="s">
        <v>20</v>
      </c>
      <c r="BE4" s="134" t="s">
        <v>21</v>
      </c>
      <c r="BF4" s="135" t="s">
        <v>22</v>
      </c>
      <c r="BG4" s="132" t="s">
        <v>20</v>
      </c>
      <c r="BH4" s="133" t="s">
        <v>21</v>
      </c>
      <c r="BI4" s="133" t="s">
        <v>22</v>
      </c>
      <c r="BJ4" s="134" t="s">
        <v>20</v>
      </c>
      <c r="BK4" s="134" t="s">
        <v>21</v>
      </c>
      <c r="BL4" s="134" t="s">
        <v>22</v>
      </c>
      <c r="BM4" s="133" t="s">
        <v>20</v>
      </c>
      <c r="BN4" s="133" t="s">
        <v>21</v>
      </c>
      <c r="BO4" s="133" t="s">
        <v>22</v>
      </c>
      <c r="BP4" s="134" t="s">
        <v>20</v>
      </c>
      <c r="BQ4" s="134" t="s">
        <v>21</v>
      </c>
      <c r="BR4" s="135" t="s">
        <v>22</v>
      </c>
      <c r="BS4" s="132" t="s">
        <v>20</v>
      </c>
      <c r="BT4" s="133" t="s">
        <v>21</v>
      </c>
      <c r="BU4" s="133" t="s">
        <v>22</v>
      </c>
      <c r="BV4" s="134" t="s">
        <v>20</v>
      </c>
      <c r="BW4" s="134" t="s">
        <v>21</v>
      </c>
      <c r="BX4" s="134" t="s">
        <v>22</v>
      </c>
      <c r="BY4" s="133" t="s">
        <v>20</v>
      </c>
      <c r="BZ4" s="133" t="s">
        <v>21</v>
      </c>
      <c r="CA4" s="133" t="s">
        <v>22</v>
      </c>
      <c r="CB4" s="134" t="s">
        <v>20</v>
      </c>
      <c r="CC4" s="134" t="s">
        <v>21</v>
      </c>
      <c r="CD4" s="135" t="s">
        <v>22</v>
      </c>
      <c r="CE4" s="132" t="s">
        <v>20</v>
      </c>
      <c r="CF4" s="133" t="s">
        <v>21</v>
      </c>
      <c r="CG4" s="133" t="s">
        <v>22</v>
      </c>
      <c r="CH4" s="134" t="s">
        <v>20</v>
      </c>
      <c r="CI4" s="134" t="s">
        <v>21</v>
      </c>
      <c r="CJ4" s="134" t="s">
        <v>22</v>
      </c>
      <c r="CK4" s="133" t="s">
        <v>20</v>
      </c>
      <c r="CL4" s="133" t="s">
        <v>21</v>
      </c>
      <c r="CM4" s="133" t="s">
        <v>22</v>
      </c>
      <c r="CN4" s="136" t="s">
        <v>20</v>
      </c>
      <c r="CO4" s="136" t="s">
        <v>21</v>
      </c>
      <c r="CP4" s="136" t="s">
        <v>22</v>
      </c>
      <c r="CQ4" s="133" t="s">
        <v>52</v>
      </c>
      <c r="CR4" s="137" t="s">
        <v>53</v>
      </c>
      <c r="CS4" s="137" t="s">
        <v>54</v>
      </c>
      <c r="CT4" s="133" t="s">
        <v>52</v>
      </c>
      <c r="CU4" s="137" t="s">
        <v>53</v>
      </c>
      <c r="CV4" s="138" t="s">
        <v>54</v>
      </c>
    </row>
    <row r="5" spans="1:126" s="2" customFormat="1" ht="18.75" customHeight="1">
      <c r="A5" s="126" t="s">
        <v>23</v>
      </c>
      <c r="B5" s="62">
        <v>1536</v>
      </c>
      <c r="C5" s="63">
        <v>1405</v>
      </c>
      <c r="D5" s="64">
        <f aca="true" t="shared" si="0" ref="D5:D27">SUM(B5:C5)</f>
        <v>2941</v>
      </c>
      <c r="E5" s="62">
        <v>482</v>
      </c>
      <c r="F5" s="63">
        <v>485</v>
      </c>
      <c r="G5" s="64">
        <f aca="true" t="shared" si="1" ref="G5:G27">SUM(E5:F5)</f>
        <v>967</v>
      </c>
      <c r="H5" s="65">
        <f>IF(E5=0,0,E5/$B5)</f>
        <v>0.3138020833333333</v>
      </c>
      <c r="I5" s="66">
        <f>IF(F5=0,0,F5/$C5)</f>
        <v>0.34519572953736655</v>
      </c>
      <c r="J5" s="67">
        <f>IF(G5=0,0,G5/$D5)</f>
        <v>0.328799727983679</v>
      </c>
      <c r="K5" s="62">
        <v>269</v>
      </c>
      <c r="L5" s="63">
        <v>296</v>
      </c>
      <c r="M5" s="64">
        <f aca="true" t="shared" si="2" ref="M5:M27">SUM(K5:L5)</f>
        <v>565</v>
      </c>
      <c r="N5" s="65">
        <f>IF(K5=0,0,K5/E5)</f>
        <v>0.558091286307054</v>
      </c>
      <c r="O5" s="66">
        <f>IF(L5=0,0,L5/F5)</f>
        <v>0.6103092783505155</v>
      </c>
      <c r="P5" s="67">
        <f>IF(M5=0,0,M5/G5)</f>
        <v>0.5842812823164426</v>
      </c>
      <c r="Q5" s="62">
        <v>504</v>
      </c>
      <c r="R5" s="63">
        <v>421</v>
      </c>
      <c r="S5" s="64">
        <f aca="true" t="shared" si="3" ref="S5:S27">SUM(Q5:R5)</f>
        <v>925</v>
      </c>
      <c r="T5" s="68">
        <f>IF(Q5=0,0,Q5/$B5)</f>
        <v>0.328125</v>
      </c>
      <c r="U5" s="69">
        <f>IF(R5=0,0,R5/$C5)</f>
        <v>0.299644128113879</v>
      </c>
      <c r="V5" s="70">
        <f>IF(S5=0,0,S5/$D5)</f>
        <v>0.31451887113226795</v>
      </c>
      <c r="W5" s="62">
        <v>805</v>
      </c>
      <c r="X5" s="63">
        <v>944</v>
      </c>
      <c r="Y5" s="64">
        <f aca="true" t="shared" si="4" ref="Y5:Y27">SUM(W5:X5)</f>
        <v>1749</v>
      </c>
      <c r="Z5" s="68">
        <f>IF(W5=0,0,W5/$B5)</f>
        <v>0.5240885416666666</v>
      </c>
      <c r="AA5" s="69">
        <f>IF(X5=0,0,X5/$C5)</f>
        <v>0.6718861209964413</v>
      </c>
      <c r="AB5" s="70">
        <f>IF(Y5=0,0,Y5/$D5)</f>
        <v>0.5946956817409045</v>
      </c>
      <c r="AC5" s="62">
        <v>10</v>
      </c>
      <c r="AD5" s="63">
        <v>45</v>
      </c>
      <c r="AE5" s="64">
        <f aca="true" t="shared" si="5" ref="AE5:AE27">SUM(AC5:AD5)</f>
        <v>55</v>
      </c>
      <c r="AF5" s="68">
        <f aca="true" t="shared" si="6" ref="AF5:AF27">IF(AC5=0,0,AC5/$B5)</f>
        <v>0.006510416666666667</v>
      </c>
      <c r="AG5" s="69">
        <f aca="true" t="shared" si="7" ref="AG5:AG27">IF(AD5=0,0,AD5/$C5)</f>
        <v>0.03202846975088968</v>
      </c>
      <c r="AH5" s="70">
        <f aca="true" t="shared" si="8" ref="AH5:AH27">IF(AE5=0,0,AE5/$D5)</f>
        <v>0.01870112206732404</v>
      </c>
      <c r="AI5" s="62">
        <v>1328</v>
      </c>
      <c r="AJ5" s="63">
        <v>1425</v>
      </c>
      <c r="AK5" s="64">
        <f aca="true" t="shared" si="9" ref="AK5:AK27">SUM(AI5:AJ5)</f>
        <v>2753</v>
      </c>
      <c r="AL5" s="68">
        <f aca="true" t="shared" si="10" ref="AL5:AL27">IF(AI5=0,0,AI5/$B5)</f>
        <v>0.8645833333333334</v>
      </c>
      <c r="AM5" s="69">
        <f aca="true" t="shared" si="11" ref="AM5:AM27">IF(AJ5=0,0,AJ5/$C5)</f>
        <v>1.0142348754448398</v>
      </c>
      <c r="AN5" s="70">
        <f aca="true" t="shared" si="12" ref="AN5:AN27">IF(AK5=0,0,AK5/$D5)</f>
        <v>0.9360761645698742</v>
      </c>
      <c r="AO5" s="62">
        <v>473</v>
      </c>
      <c r="AP5" s="63">
        <v>480</v>
      </c>
      <c r="AQ5" s="64">
        <f aca="true" t="shared" si="13" ref="AQ5:AQ27">SUM(AO5:AP5)</f>
        <v>953</v>
      </c>
      <c r="AR5" s="68">
        <f aca="true" t="shared" si="14" ref="AR5:AR27">IF(AO5=0,0,AO5/$B5)</f>
        <v>0.3079427083333333</v>
      </c>
      <c r="AS5" s="69">
        <f aca="true" t="shared" si="15" ref="AS5:AS27">IF(AP5=0,0,AP5/$C5)</f>
        <v>0.3416370106761566</v>
      </c>
      <c r="AT5" s="70">
        <f aca="true" t="shared" si="16" ref="AT5:AT27">IF(AQ5=0,0,AQ5/$D5)</f>
        <v>0.324039442366542</v>
      </c>
      <c r="AU5" s="62">
        <v>22</v>
      </c>
      <c r="AV5" s="63">
        <v>33</v>
      </c>
      <c r="AW5" s="71">
        <f aca="true" t="shared" si="17" ref="AW5:AW27">SUM(AU5:AV5)</f>
        <v>55</v>
      </c>
      <c r="AX5" s="66">
        <f aca="true" t="shared" si="18" ref="AX5">IF(AU5=0,0,AU5/$B5)</f>
        <v>0.014322916666666666</v>
      </c>
      <c r="AY5" s="66">
        <f aca="true" t="shared" si="19" ref="AY5">IF(AV5=0,0,AV5/$C5)</f>
        <v>0.023487544483985764</v>
      </c>
      <c r="AZ5" s="66">
        <f aca="true" t="shared" si="20" ref="AZ5">IF(AW5=0,0,AW5/$D5)</f>
        <v>0.01870112206732404</v>
      </c>
      <c r="BA5" s="63">
        <v>2</v>
      </c>
      <c r="BB5" s="63">
        <v>7</v>
      </c>
      <c r="BC5" s="71">
        <f aca="true" t="shared" si="21" ref="BC5:BC27">SUM(BA5:BB5)</f>
        <v>9</v>
      </c>
      <c r="BD5" s="66">
        <f aca="true" t="shared" si="22" ref="BD5:BD27">IF(BA5=0,0,BA5/$B5)</f>
        <v>0.0013020833333333333</v>
      </c>
      <c r="BE5" s="66">
        <f aca="true" t="shared" si="23" ref="BE5:BE27">IF(BB5=0,0,BB5/$C5)</f>
        <v>0.00498220640569395</v>
      </c>
      <c r="BF5" s="67">
        <f aca="true" t="shared" si="24" ref="BF5:BF27">IF(BC5=0,0,BC5/$D5)</f>
        <v>0.003060183611016661</v>
      </c>
      <c r="BG5" s="62">
        <v>316</v>
      </c>
      <c r="BH5" s="63">
        <v>301</v>
      </c>
      <c r="BI5" s="71">
        <f aca="true" t="shared" si="25" ref="BI5:BI27">SUM(BG5:BH5)</f>
        <v>617</v>
      </c>
      <c r="BJ5" s="66">
        <f aca="true" t="shared" si="26" ref="BJ5:BJ27">IF(BG5=0,0,BG5/$B5)</f>
        <v>0.20572916666666666</v>
      </c>
      <c r="BK5" s="66">
        <f aca="true" t="shared" si="27" ref="BK5:BK27">IF(BH5=0,0,BH5/$C5)</f>
        <v>0.21423487544483985</v>
      </c>
      <c r="BL5" s="66">
        <f aca="true" t="shared" si="28" ref="BL5:BL27">IF(BI5=0,0,BI5/$D5)</f>
        <v>0.20979258755525332</v>
      </c>
      <c r="BM5" s="63">
        <v>139</v>
      </c>
      <c r="BN5" s="63">
        <v>106</v>
      </c>
      <c r="BO5" s="71">
        <f aca="true" t="shared" si="29" ref="BO5:BO27">SUM(BM5:BN5)</f>
        <v>245</v>
      </c>
      <c r="BP5" s="66">
        <f aca="true" t="shared" si="30" ref="BP5:BP27">IF(BM5=0,0,BM5/$B5)</f>
        <v>0.09049479166666667</v>
      </c>
      <c r="BQ5" s="66">
        <f aca="true" t="shared" si="31" ref="BQ5:BQ27">IF(BN5=0,0,BN5/$C5)</f>
        <v>0.07544483985765124</v>
      </c>
      <c r="BR5" s="67">
        <f aca="true" t="shared" si="32" ref="BR5:BR27">IF(BO5=0,0,BO5/$D5)</f>
        <v>0.083304998299898</v>
      </c>
      <c r="BS5" s="62">
        <v>247</v>
      </c>
      <c r="BT5" s="63">
        <v>249</v>
      </c>
      <c r="BU5" s="71">
        <f aca="true" t="shared" si="33" ref="BU5:BU27">SUM(BS5:BT5)</f>
        <v>496</v>
      </c>
      <c r="BV5" s="66">
        <f aca="true" t="shared" si="34" ref="BV5:BV27">IF(BS5=0,0,BS5/$B5)</f>
        <v>0.16080729166666666</v>
      </c>
      <c r="BW5" s="66">
        <f aca="true" t="shared" si="35" ref="BW5:BW27">IF(BT5=0,0,BT5/$C5)</f>
        <v>0.17722419928825622</v>
      </c>
      <c r="BX5" s="66">
        <f aca="true" t="shared" si="36" ref="BX5:BX27">IF(BU5=0,0,BU5/$D5)</f>
        <v>0.16865011900714044</v>
      </c>
      <c r="BY5" s="63">
        <v>124</v>
      </c>
      <c r="BZ5" s="63">
        <v>76</v>
      </c>
      <c r="CA5" s="71">
        <f aca="true" t="shared" si="37" ref="CA5:CA27">SUM(BY5:BZ5)</f>
        <v>200</v>
      </c>
      <c r="CB5" s="66">
        <f aca="true" t="shared" si="38" ref="CB5:CB27">IF(BY5=0,0,BY5/$B5)</f>
        <v>0.08072916666666667</v>
      </c>
      <c r="CC5" s="66">
        <f aca="true" t="shared" si="39" ref="CC5:CC27">IF(BZ5=0,0,BZ5/$C5)</f>
        <v>0.05409252669039146</v>
      </c>
      <c r="CD5" s="67">
        <f aca="true" t="shared" si="40" ref="CD5:CD27">IF(CA5=0,0,CA5/$D5)</f>
        <v>0.06800408024481469</v>
      </c>
      <c r="CE5" s="62">
        <v>250</v>
      </c>
      <c r="CF5" s="63">
        <v>170</v>
      </c>
      <c r="CG5" s="71">
        <f aca="true" t="shared" si="41" ref="CG5:CG27">SUM(CE5:CF5)</f>
        <v>420</v>
      </c>
      <c r="CH5" s="66">
        <f aca="true" t="shared" si="42" ref="CH5:CH27">IF(CE5=0,0,CE5/$B5)</f>
        <v>0.16276041666666666</v>
      </c>
      <c r="CI5" s="66">
        <f aca="true" t="shared" si="43" ref="CI5:CI27">IF(CF5=0,0,CF5/$C5)</f>
        <v>0.12099644128113879</v>
      </c>
      <c r="CJ5" s="66">
        <f aca="true" t="shared" si="44" ref="CJ5:CJ27">IF(CG5=0,0,CG5/$D5)</f>
        <v>0.14280856851411083</v>
      </c>
      <c r="CK5" s="63">
        <v>139</v>
      </c>
      <c r="CL5" s="63">
        <v>72</v>
      </c>
      <c r="CM5" s="71">
        <f aca="true" t="shared" si="45" ref="CM5:CM27">SUM(CK5:CL5)</f>
        <v>211</v>
      </c>
      <c r="CN5" s="66">
        <f aca="true" t="shared" si="46" ref="CN5:CN27">IF(CK5=0,0,CK5/$B5)</f>
        <v>0.09049479166666667</v>
      </c>
      <c r="CO5" s="66">
        <f aca="true" t="shared" si="47" ref="CO5:CO27">IF(CL5=0,0,CL5/$C5)</f>
        <v>0.05124555160142349</v>
      </c>
      <c r="CP5" s="66">
        <f aca="true" t="shared" si="48" ref="CP5:CP27">IF(CM5=0,0,CM5/$D5)</f>
        <v>0.0717443046582795</v>
      </c>
      <c r="CQ5" s="72">
        <v>389</v>
      </c>
      <c r="CR5" s="72">
        <v>242</v>
      </c>
      <c r="CS5" s="71">
        <f aca="true" t="shared" si="49" ref="CS5:CS27">SUM(CQ5:CR5)</f>
        <v>631</v>
      </c>
      <c r="CT5" s="66">
        <f aca="true" t="shared" si="50" ref="CT5:CT27">IF(CQ5=0,0,CQ5/$B5)</f>
        <v>0.2532552083333333</v>
      </c>
      <c r="CU5" s="66">
        <f aca="true" t="shared" si="51" ref="CU5:CU27">IF(CR5=0,0,CR5/$C5)</f>
        <v>0.17224199288256228</v>
      </c>
      <c r="CV5" s="67">
        <f aca="true" t="shared" si="52" ref="CV5:CV27">IF(CS5=0,0,CS5/$D5)</f>
        <v>0.21455287317239036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7" t="s">
        <v>24</v>
      </c>
      <c r="B6" s="73">
        <v>567</v>
      </c>
      <c r="C6" s="74">
        <v>496</v>
      </c>
      <c r="D6" s="75">
        <f t="shared" si="0"/>
        <v>1063</v>
      </c>
      <c r="E6" s="73">
        <v>237</v>
      </c>
      <c r="F6" s="74">
        <v>174</v>
      </c>
      <c r="G6" s="75">
        <f t="shared" si="1"/>
        <v>411</v>
      </c>
      <c r="H6" s="76">
        <f aca="true" t="shared" si="53" ref="H6:H27">IF(E6=0,0,E6/$B6)</f>
        <v>0.41798941798941797</v>
      </c>
      <c r="I6" s="77">
        <f aca="true" t="shared" si="54" ref="I6:I27">IF(F6=0,0,F6/$C6)</f>
        <v>0.35080645161290325</v>
      </c>
      <c r="J6" s="78">
        <f aca="true" t="shared" si="55" ref="J6:J27">IF(G6=0,0,G6/$D6)</f>
        <v>0.38664158043273755</v>
      </c>
      <c r="K6" s="73">
        <v>110</v>
      </c>
      <c r="L6" s="74">
        <v>96</v>
      </c>
      <c r="M6" s="75">
        <f t="shared" si="2"/>
        <v>206</v>
      </c>
      <c r="N6" s="76">
        <f aca="true" t="shared" si="56" ref="N6:N27">IF(K6=0,0,K6/E6)</f>
        <v>0.4641350210970464</v>
      </c>
      <c r="O6" s="77">
        <f aca="true" t="shared" si="57" ref="O6:O27">IF(L6=0,0,L6/F6)</f>
        <v>0.5517241379310345</v>
      </c>
      <c r="P6" s="78">
        <f aca="true" t="shared" si="58" ref="P6:P27">IF(M6=0,0,M6/G6)</f>
        <v>0.5012165450121655</v>
      </c>
      <c r="Q6" s="73">
        <v>248</v>
      </c>
      <c r="R6" s="74">
        <v>200</v>
      </c>
      <c r="S6" s="75">
        <f t="shared" si="3"/>
        <v>448</v>
      </c>
      <c r="T6" s="79">
        <f>IF(Q6=0,0,Q6/$B6)</f>
        <v>0.43738977072310403</v>
      </c>
      <c r="U6" s="80">
        <f>IF(R6=0,0,R6/$C6)</f>
        <v>0.4032258064516129</v>
      </c>
      <c r="V6" s="81">
        <f>IF(S6=0,0,S6/$D6)</f>
        <v>0.42144873000940736</v>
      </c>
      <c r="W6" s="73">
        <v>348</v>
      </c>
      <c r="X6" s="74">
        <v>367</v>
      </c>
      <c r="Y6" s="75">
        <f t="shared" si="4"/>
        <v>715</v>
      </c>
      <c r="Z6" s="79">
        <f aca="true" t="shared" si="59" ref="Z6:Z27">IF(W6=0,0,W6/$B6)</f>
        <v>0.6137566137566137</v>
      </c>
      <c r="AA6" s="80">
        <f aca="true" t="shared" si="60" ref="AA6:AA27">IF(X6=0,0,X6/$C6)</f>
        <v>0.7399193548387096</v>
      </c>
      <c r="AB6" s="81">
        <f aca="true" t="shared" si="61" ref="AB6:AB27">IF(Y6=0,0,Y6/$D6)</f>
        <v>0.6726246472248354</v>
      </c>
      <c r="AC6" s="73">
        <v>11</v>
      </c>
      <c r="AD6" s="74">
        <v>20</v>
      </c>
      <c r="AE6" s="75">
        <f t="shared" si="5"/>
        <v>31</v>
      </c>
      <c r="AF6" s="79">
        <f t="shared" si="6"/>
        <v>0.019400352733686066</v>
      </c>
      <c r="AG6" s="80">
        <f t="shared" si="7"/>
        <v>0.04032258064516129</v>
      </c>
      <c r="AH6" s="81">
        <f t="shared" si="8"/>
        <v>0.02916274694261524</v>
      </c>
      <c r="AI6" s="73">
        <v>601</v>
      </c>
      <c r="AJ6" s="74">
        <v>579</v>
      </c>
      <c r="AK6" s="75">
        <f t="shared" si="9"/>
        <v>1180</v>
      </c>
      <c r="AL6" s="79">
        <f t="shared" si="10"/>
        <v>1.0599647266313934</v>
      </c>
      <c r="AM6" s="80">
        <f t="shared" si="11"/>
        <v>1.1673387096774193</v>
      </c>
      <c r="AN6" s="81">
        <f t="shared" si="12"/>
        <v>1.110065851364064</v>
      </c>
      <c r="AO6" s="73">
        <v>281</v>
      </c>
      <c r="AP6" s="74">
        <v>332</v>
      </c>
      <c r="AQ6" s="75">
        <f t="shared" si="13"/>
        <v>613</v>
      </c>
      <c r="AR6" s="79">
        <f t="shared" si="14"/>
        <v>0.49559082892416223</v>
      </c>
      <c r="AS6" s="80">
        <f t="shared" si="15"/>
        <v>0.6693548387096774</v>
      </c>
      <c r="AT6" s="81">
        <f t="shared" si="16"/>
        <v>0.5766698024459078</v>
      </c>
      <c r="AU6" s="73">
        <v>17</v>
      </c>
      <c r="AV6" s="74">
        <v>20</v>
      </c>
      <c r="AW6" s="82">
        <f t="shared" si="17"/>
        <v>37</v>
      </c>
      <c r="AX6" s="77">
        <f aca="true" t="shared" si="62" ref="AX6:AX27">IF(AU6=0,0,AU6/$B6)</f>
        <v>0.029982363315696647</v>
      </c>
      <c r="AY6" s="77">
        <f aca="true" t="shared" si="63" ref="AY6:AY27">IF(AV6=0,0,AV6/$C6)</f>
        <v>0.04032258064516129</v>
      </c>
      <c r="AZ6" s="77">
        <f aca="true" t="shared" si="64" ref="AZ6:AZ27">IF(AW6=0,0,AW6/$D6)</f>
        <v>0.034807149576669805</v>
      </c>
      <c r="BA6" s="74">
        <v>16</v>
      </c>
      <c r="BB6" s="74">
        <v>29</v>
      </c>
      <c r="BC6" s="82">
        <f t="shared" si="21"/>
        <v>45</v>
      </c>
      <c r="BD6" s="77">
        <f t="shared" si="22"/>
        <v>0.02821869488536155</v>
      </c>
      <c r="BE6" s="77">
        <f t="shared" si="23"/>
        <v>0.05846774193548387</v>
      </c>
      <c r="BF6" s="78">
        <f t="shared" si="24"/>
        <v>0.04233301975540922</v>
      </c>
      <c r="BG6" s="73">
        <v>166</v>
      </c>
      <c r="BH6" s="74">
        <v>147</v>
      </c>
      <c r="BI6" s="82">
        <f t="shared" si="25"/>
        <v>313</v>
      </c>
      <c r="BJ6" s="77">
        <f t="shared" si="26"/>
        <v>0.2927689594356261</v>
      </c>
      <c r="BK6" s="77">
        <f t="shared" si="27"/>
        <v>0.2963709677419355</v>
      </c>
      <c r="BL6" s="77">
        <f t="shared" si="28"/>
        <v>0.2944496707431797</v>
      </c>
      <c r="BM6" s="74">
        <v>30</v>
      </c>
      <c r="BN6" s="74">
        <v>41</v>
      </c>
      <c r="BO6" s="82">
        <f t="shared" si="29"/>
        <v>71</v>
      </c>
      <c r="BP6" s="77">
        <f t="shared" si="30"/>
        <v>0.05291005291005291</v>
      </c>
      <c r="BQ6" s="77">
        <f t="shared" si="31"/>
        <v>0.08266129032258064</v>
      </c>
      <c r="BR6" s="78">
        <f t="shared" si="32"/>
        <v>0.06679209783631232</v>
      </c>
      <c r="BS6" s="73">
        <v>168</v>
      </c>
      <c r="BT6" s="74">
        <v>92</v>
      </c>
      <c r="BU6" s="82">
        <f t="shared" si="33"/>
        <v>260</v>
      </c>
      <c r="BV6" s="77">
        <f t="shared" si="34"/>
        <v>0.2962962962962963</v>
      </c>
      <c r="BW6" s="77">
        <f t="shared" si="35"/>
        <v>0.18548387096774194</v>
      </c>
      <c r="BX6" s="77">
        <f t="shared" si="36"/>
        <v>0.24459078080903104</v>
      </c>
      <c r="BY6" s="74">
        <v>15</v>
      </c>
      <c r="BZ6" s="74">
        <v>14</v>
      </c>
      <c r="CA6" s="82">
        <f t="shared" si="37"/>
        <v>29</v>
      </c>
      <c r="CB6" s="77">
        <f t="shared" si="38"/>
        <v>0.026455026455026454</v>
      </c>
      <c r="CC6" s="77">
        <f t="shared" si="39"/>
        <v>0.028225806451612902</v>
      </c>
      <c r="CD6" s="78">
        <f t="shared" si="40"/>
        <v>0.027281279397930385</v>
      </c>
      <c r="CE6" s="73">
        <v>152</v>
      </c>
      <c r="CF6" s="74">
        <v>110</v>
      </c>
      <c r="CG6" s="82">
        <f t="shared" si="41"/>
        <v>262</v>
      </c>
      <c r="CH6" s="77">
        <f t="shared" si="42"/>
        <v>0.26807760141093473</v>
      </c>
      <c r="CI6" s="77">
        <f t="shared" si="43"/>
        <v>0.2217741935483871</v>
      </c>
      <c r="CJ6" s="77">
        <f t="shared" si="44"/>
        <v>0.2464722483537159</v>
      </c>
      <c r="CK6" s="74">
        <v>25</v>
      </c>
      <c r="CL6" s="74">
        <v>16</v>
      </c>
      <c r="CM6" s="82">
        <f t="shared" si="45"/>
        <v>41</v>
      </c>
      <c r="CN6" s="77">
        <f t="shared" si="46"/>
        <v>0.04409171075837742</v>
      </c>
      <c r="CO6" s="77">
        <f t="shared" si="47"/>
        <v>0.03225806451612903</v>
      </c>
      <c r="CP6" s="77">
        <f t="shared" si="48"/>
        <v>0.03857008466603951</v>
      </c>
      <c r="CQ6" s="83">
        <v>177</v>
      </c>
      <c r="CR6" s="83">
        <v>126</v>
      </c>
      <c r="CS6" s="82">
        <f t="shared" si="49"/>
        <v>303</v>
      </c>
      <c r="CT6" s="77">
        <f t="shared" si="50"/>
        <v>0.31216931216931215</v>
      </c>
      <c r="CU6" s="77">
        <f t="shared" si="51"/>
        <v>0.2540322580645161</v>
      </c>
      <c r="CV6" s="78">
        <f t="shared" si="52"/>
        <v>0.2850423330197554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7" t="s">
        <v>25</v>
      </c>
      <c r="B7" s="73">
        <v>668</v>
      </c>
      <c r="C7" s="74">
        <v>631</v>
      </c>
      <c r="D7" s="75">
        <f t="shared" si="0"/>
        <v>1299</v>
      </c>
      <c r="E7" s="73">
        <v>313</v>
      </c>
      <c r="F7" s="74">
        <v>323</v>
      </c>
      <c r="G7" s="75">
        <f t="shared" si="1"/>
        <v>636</v>
      </c>
      <c r="H7" s="76">
        <f t="shared" si="53"/>
        <v>0.468562874251497</v>
      </c>
      <c r="I7" s="77">
        <f t="shared" si="54"/>
        <v>0.5118858954041204</v>
      </c>
      <c r="J7" s="78">
        <f t="shared" si="55"/>
        <v>0.4896073903002309</v>
      </c>
      <c r="K7" s="73">
        <v>276</v>
      </c>
      <c r="L7" s="74">
        <v>223</v>
      </c>
      <c r="M7" s="75">
        <f t="shared" si="2"/>
        <v>499</v>
      </c>
      <c r="N7" s="76">
        <f t="shared" si="56"/>
        <v>0.8817891373801917</v>
      </c>
      <c r="O7" s="77">
        <f t="shared" si="57"/>
        <v>0.6904024767801857</v>
      </c>
      <c r="P7" s="78">
        <f t="shared" si="58"/>
        <v>0.7845911949685535</v>
      </c>
      <c r="Q7" s="73">
        <v>237</v>
      </c>
      <c r="R7" s="74">
        <v>203</v>
      </c>
      <c r="S7" s="75">
        <f t="shared" si="3"/>
        <v>440</v>
      </c>
      <c r="T7" s="79">
        <f>IF(Q7=0,0,Q7/$B7)</f>
        <v>0.35479041916167664</v>
      </c>
      <c r="U7" s="80">
        <f>IF(R7=0,0,R7/$C7)</f>
        <v>0.32171156893819336</v>
      </c>
      <c r="V7" s="81">
        <f>IF(S7=0,0,S7/$D7)</f>
        <v>0.33872209391839875</v>
      </c>
      <c r="W7" s="73">
        <v>672</v>
      </c>
      <c r="X7" s="74">
        <v>816</v>
      </c>
      <c r="Y7" s="75">
        <f t="shared" si="4"/>
        <v>1488</v>
      </c>
      <c r="Z7" s="79">
        <f t="shared" si="59"/>
        <v>1.0059880239520957</v>
      </c>
      <c r="AA7" s="80">
        <f t="shared" si="60"/>
        <v>1.2931854199683044</v>
      </c>
      <c r="AB7" s="81">
        <f t="shared" si="61"/>
        <v>1.1454965357967668</v>
      </c>
      <c r="AC7" s="73">
        <v>26</v>
      </c>
      <c r="AD7" s="74">
        <v>29</v>
      </c>
      <c r="AE7" s="75">
        <f t="shared" si="5"/>
        <v>55</v>
      </c>
      <c r="AF7" s="79">
        <f t="shared" si="6"/>
        <v>0.038922155688622756</v>
      </c>
      <c r="AG7" s="80">
        <f t="shared" si="7"/>
        <v>0.04595879556259905</v>
      </c>
      <c r="AH7" s="81">
        <f t="shared" si="8"/>
        <v>0.042340261739799843</v>
      </c>
      <c r="AI7" s="73">
        <v>935</v>
      </c>
      <c r="AJ7" s="74">
        <v>1048</v>
      </c>
      <c r="AK7" s="75">
        <f t="shared" si="9"/>
        <v>1983</v>
      </c>
      <c r="AL7" s="79">
        <f t="shared" si="10"/>
        <v>1.3997005988023952</v>
      </c>
      <c r="AM7" s="80">
        <f t="shared" si="11"/>
        <v>1.6608557844690968</v>
      </c>
      <c r="AN7" s="81">
        <f t="shared" si="12"/>
        <v>1.5265588914549653</v>
      </c>
      <c r="AO7" s="73">
        <v>311</v>
      </c>
      <c r="AP7" s="74">
        <v>329</v>
      </c>
      <c r="AQ7" s="75">
        <f t="shared" si="13"/>
        <v>640</v>
      </c>
      <c r="AR7" s="79">
        <f t="shared" si="14"/>
        <v>0.4655688622754491</v>
      </c>
      <c r="AS7" s="80">
        <f t="shared" si="15"/>
        <v>0.5213946117274167</v>
      </c>
      <c r="AT7" s="81">
        <f t="shared" si="16"/>
        <v>0.4926866820631255</v>
      </c>
      <c r="AU7" s="73">
        <v>38</v>
      </c>
      <c r="AV7" s="74">
        <v>28</v>
      </c>
      <c r="AW7" s="82">
        <f t="shared" si="17"/>
        <v>66</v>
      </c>
      <c r="AX7" s="77">
        <f t="shared" si="62"/>
        <v>0.05688622754491018</v>
      </c>
      <c r="AY7" s="77">
        <f t="shared" si="63"/>
        <v>0.044374009508716325</v>
      </c>
      <c r="AZ7" s="77">
        <f t="shared" si="64"/>
        <v>0.050808314087759814</v>
      </c>
      <c r="BA7" s="74">
        <v>1</v>
      </c>
      <c r="BB7" s="74">
        <v>6</v>
      </c>
      <c r="BC7" s="82">
        <f t="shared" si="21"/>
        <v>7</v>
      </c>
      <c r="BD7" s="77">
        <f t="shared" si="22"/>
        <v>0.0014970059880239522</v>
      </c>
      <c r="BE7" s="77">
        <f t="shared" si="23"/>
        <v>0.009508716323296355</v>
      </c>
      <c r="BF7" s="78">
        <f t="shared" si="24"/>
        <v>0.005388760585065435</v>
      </c>
      <c r="BG7" s="73">
        <v>121</v>
      </c>
      <c r="BH7" s="74">
        <v>123</v>
      </c>
      <c r="BI7" s="82">
        <f t="shared" si="25"/>
        <v>244</v>
      </c>
      <c r="BJ7" s="77">
        <f t="shared" si="26"/>
        <v>0.18113772455089822</v>
      </c>
      <c r="BK7" s="77">
        <f t="shared" si="27"/>
        <v>0.1949286846275753</v>
      </c>
      <c r="BL7" s="77">
        <f t="shared" si="28"/>
        <v>0.1878367975365666</v>
      </c>
      <c r="BM7" s="74">
        <v>31</v>
      </c>
      <c r="BN7" s="74">
        <v>33</v>
      </c>
      <c r="BO7" s="82">
        <f t="shared" si="29"/>
        <v>64</v>
      </c>
      <c r="BP7" s="77">
        <f t="shared" si="30"/>
        <v>0.04640718562874251</v>
      </c>
      <c r="BQ7" s="77">
        <f t="shared" si="31"/>
        <v>0.05229793977812995</v>
      </c>
      <c r="BR7" s="78">
        <f t="shared" si="32"/>
        <v>0.049268668206312545</v>
      </c>
      <c r="BS7" s="73">
        <v>160</v>
      </c>
      <c r="BT7" s="74">
        <v>105</v>
      </c>
      <c r="BU7" s="82">
        <f t="shared" si="33"/>
        <v>265</v>
      </c>
      <c r="BV7" s="77">
        <f t="shared" si="34"/>
        <v>0.23952095808383234</v>
      </c>
      <c r="BW7" s="77">
        <f t="shared" si="35"/>
        <v>0.1664025356576862</v>
      </c>
      <c r="BX7" s="77">
        <f t="shared" si="36"/>
        <v>0.2040030792917629</v>
      </c>
      <c r="BY7" s="74">
        <v>25</v>
      </c>
      <c r="BZ7" s="74">
        <v>21</v>
      </c>
      <c r="CA7" s="82">
        <f t="shared" si="37"/>
        <v>46</v>
      </c>
      <c r="CB7" s="77">
        <f t="shared" si="38"/>
        <v>0.0374251497005988</v>
      </c>
      <c r="CC7" s="77">
        <f t="shared" si="39"/>
        <v>0.03328050713153724</v>
      </c>
      <c r="CD7" s="78">
        <f t="shared" si="40"/>
        <v>0.03541185527328714</v>
      </c>
      <c r="CE7" s="73">
        <v>160</v>
      </c>
      <c r="CF7" s="74">
        <v>103</v>
      </c>
      <c r="CG7" s="82">
        <f t="shared" si="41"/>
        <v>263</v>
      </c>
      <c r="CH7" s="77">
        <f t="shared" si="42"/>
        <v>0.23952095808383234</v>
      </c>
      <c r="CI7" s="77">
        <f t="shared" si="43"/>
        <v>0.16323296354992076</v>
      </c>
      <c r="CJ7" s="77">
        <f t="shared" si="44"/>
        <v>0.20246343341031564</v>
      </c>
      <c r="CK7" s="74">
        <v>28</v>
      </c>
      <c r="CL7" s="74">
        <v>20</v>
      </c>
      <c r="CM7" s="82">
        <f t="shared" si="45"/>
        <v>48</v>
      </c>
      <c r="CN7" s="77">
        <f t="shared" si="46"/>
        <v>0.041916167664670656</v>
      </c>
      <c r="CO7" s="77">
        <f t="shared" si="47"/>
        <v>0.03169572107765452</v>
      </c>
      <c r="CP7" s="77">
        <f t="shared" si="48"/>
        <v>0.03695150115473441</v>
      </c>
      <c r="CQ7" s="83">
        <v>188</v>
      </c>
      <c r="CR7" s="83">
        <v>123</v>
      </c>
      <c r="CS7" s="82">
        <f t="shared" si="49"/>
        <v>311</v>
      </c>
      <c r="CT7" s="77">
        <f t="shared" si="50"/>
        <v>0.281437125748503</v>
      </c>
      <c r="CU7" s="77">
        <f t="shared" si="51"/>
        <v>0.1949286846275753</v>
      </c>
      <c r="CV7" s="78">
        <f t="shared" si="52"/>
        <v>0.23941493456505003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7" t="s">
        <v>26</v>
      </c>
      <c r="B8" s="73">
        <v>350</v>
      </c>
      <c r="C8" s="74">
        <v>286</v>
      </c>
      <c r="D8" s="75">
        <f t="shared" si="0"/>
        <v>636</v>
      </c>
      <c r="E8" s="73">
        <v>153</v>
      </c>
      <c r="F8" s="74">
        <v>116</v>
      </c>
      <c r="G8" s="75">
        <f t="shared" si="1"/>
        <v>269</v>
      </c>
      <c r="H8" s="76">
        <f t="shared" si="53"/>
        <v>0.43714285714285717</v>
      </c>
      <c r="I8" s="77">
        <f t="shared" si="54"/>
        <v>0.40559440559440557</v>
      </c>
      <c r="J8" s="78">
        <f t="shared" si="55"/>
        <v>0.4229559748427673</v>
      </c>
      <c r="K8" s="73">
        <v>90</v>
      </c>
      <c r="L8" s="74">
        <v>70</v>
      </c>
      <c r="M8" s="75">
        <f t="shared" si="2"/>
        <v>160</v>
      </c>
      <c r="N8" s="76">
        <f t="shared" si="56"/>
        <v>0.5882352941176471</v>
      </c>
      <c r="O8" s="77">
        <f t="shared" si="57"/>
        <v>0.603448275862069</v>
      </c>
      <c r="P8" s="78">
        <f t="shared" si="58"/>
        <v>0.5947955390334573</v>
      </c>
      <c r="Q8" s="73">
        <v>127</v>
      </c>
      <c r="R8" s="74">
        <v>173</v>
      </c>
      <c r="S8" s="75">
        <f t="shared" si="3"/>
        <v>300</v>
      </c>
      <c r="T8" s="79">
        <f>IF(Q8=0,0,Q8/$B8)</f>
        <v>0.3628571428571429</v>
      </c>
      <c r="U8" s="80">
        <f>IF(R8=0,0,R8/$C8)</f>
        <v>0.6048951048951049</v>
      </c>
      <c r="V8" s="81">
        <f>IF(S8=0,0,S8/$D8)</f>
        <v>0.4716981132075472</v>
      </c>
      <c r="W8" s="73">
        <v>294</v>
      </c>
      <c r="X8" s="74">
        <v>208</v>
      </c>
      <c r="Y8" s="75">
        <f t="shared" si="4"/>
        <v>502</v>
      </c>
      <c r="Z8" s="79">
        <f t="shared" si="59"/>
        <v>0.84</v>
      </c>
      <c r="AA8" s="80">
        <f t="shared" si="60"/>
        <v>0.7272727272727273</v>
      </c>
      <c r="AB8" s="81">
        <f t="shared" si="61"/>
        <v>0.789308176100629</v>
      </c>
      <c r="AC8" s="73">
        <v>7</v>
      </c>
      <c r="AD8" s="74">
        <v>6</v>
      </c>
      <c r="AE8" s="75">
        <f t="shared" si="5"/>
        <v>13</v>
      </c>
      <c r="AF8" s="79">
        <f t="shared" si="6"/>
        <v>0.02</v>
      </c>
      <c r="AG8" s="80">
        <f t="shared" si="7"/>
        <v>0.02097902097902098</v>
      </c>
      <c r="AH8" s="81">
        <f t="shared" si="8"/>
        <v>0.020440251572327043</v>
      </c>
      <c r="AI8" s="73">
        <v>428</v>
      </c>
      <c r="AJ8" s="74">
        <v>387</v>
      </c>
      <c r="AK8" s="75">
        <f t="shared" si="9"/>
        <v>815</v>
      </c>
      <c r="AL8" s="79">
        <f t="shared" si="10"/>
        <v>1.2228571428571429</v>
      </c>
      <c r="AM8" s="80">
        <f t="shared" si="11"/>
        <v>1.3531468531468531</v>
      </c>
      <c r="AN8" s="81">
        <f t="shared" si="12"/>
        <v>1.2814465408805031</v>
      </c>
      <c r="AO8" s="73">
        <v>181</v>
      </c>
      <c r="AP8" s="74">
        <v>135</v>
      </c>
      <c r="AQ8" s="75">
        <f t="shared" si="13"/>
        <v>316</v>
      </c>
      <c r="AR8" s="79">
        <f t="shared" si="14"/>
        <v>0.5171428571428571</v>
      </c>
      <c r="AS8" s="80">
        <f t="shared" si="15"/>
        <v>0.47202797202797203</v>
      </c>
      <c r="AT8" s="81">
        <f t="shared" si="16"/>
        <v>0.4968553459119497</v>
      </c>
      <c r="AU8" s="73">
        <v>2</v>
      </c>
      <c r="AV8" s="74">
        <v>4</v>
      </c>
      <c r="AW8" s="82">
        <f t="shared" si="17"/>
        <v>6</v>
      </c>
      <c r="AX8" s="77">
        <f t="shared" si="62"/>
        <v>0.005714285714285714</v>
      </c>
      <c r="AY8" s="77">
        <f t="shared" si="63"/>
        <v>0.013986013986013986</v>
      </c>
      <c r="AZ8" s="77">
        <f t="shared" si="64"/>
        <v>0.009433962264150943</v>
      </c>
      <c r="BA8" s="74">
        <v>0</v>
      </c>
      <c r="BB8" s="74">
        <v>1</v>
      </c>
      <c r="BC8" s="82">
        <f t="shared" si="21"/>
        <v>1</v>
      </c>
      <c r="BD8" s="77">
        <f t="shared" si="22"/>
        <v>0</v>
      </c>
      <c r="BE8" s="77">
        <f t="shared" si="23"/>
        <v>0.0034965034965034965</v>
      </c>
      <c r="BF8" s="78">
        <f t="shared" si="24"/>
        <v>0.0015723270440251573</v>
      </c>
      <c r="BG8" s="73">
        <v>45</v>
      </c>
      <c r="BH8" s="74">
        <v>43</v>
      </c>
      <c r="BI8" s="82">
        <f t="shared" si="25"/>
        <v>88</v>
      </c>
      <c r="BJ8" s="77">
        <f t="shared" si="26"/>
        <v>0.12857142857142856</v>
      </c>
      <c r="BK8" s="77">
        <f t="shared" si="27"/>
        <v>0.15034965034965034</v>
      </c>
      <c r="BL8" s="77">
        <f t="shared" si="28"/>
        <v>0.13836477987421383</v>
      </c>
      <c r="BM8" s="74">
        <v>11</v>
      </c>
      <c r="BN8" s="74">
        <v>11</v>
      </c>
      <c r="BO8" s="82">
        <f t="shared" si="29"/>
        <v>22</v>
      </c>
      <c r="BP8" s="77">
        <f t="shared" si="30"/>
        <v>0.03142857142857143</v>
      </c>
      <c r="BQ8" s="77">
        <f t="shared" si="31"/>
        <v>0.038461538461538464</v>
      </c>
      <c r="BR8" s="78">
        <f t="shared" si="32"/>
        <v>0.03459119496855346</v>
      </c>
      <c r="BS8" s="73">
        <v>96</v>
      </c>
      <c r="BT8" s="74">
        <v>47</v>
      </c>
      <c r="BU8" s="82">
        <f t="shared" si="33"/>
        <v>143</v>
      </c>
      <c r="BV8" s="77">
        <f t="shared" si="34"/>
        <v>0.2742857142857143</v>
      </c>
      <c r="BW8" s="77">
        <f t="shared" si="35"/>
        <v>0.16433566433566432</v>
      </c>
      <c r="BX8" s="77">
        <f t="shared" si="36"/>
        <v>0.2248427672955975</v>
      </c>
      <c r="BY8" s="74">
        <v>19</v>
      </c>
      <c r="BZ8" s="74">
        <v>8</v>
      </c>
      <c r="CA8" s="82">
        <f t="shared" si="37"/>
        <v>27</v>
      </c>
      <c r="CB8" s="77">
        <f t="shared" si="38"/>
        <v>0.054285714285714284</v>
      </c>
      <c r="CC8" s="77">
        <f t="shared" si="39"/>
        <v>0.027972027972027972</v>
      </c>
      <c r="CD8" s="78">
        <f t="shared" si="40"/>
        <v>0.04245283018867924</v>
      </c>
      <c r="CE8" s="73">
        <v>96</v>
      </c>
      <c r="CF8" s="74">
        <v>51</v>
      </c>
      <c r="CG8" s="82">
        <f t="shared" si="41"/>
        <v>147</v>
      </c>
      <c r="CH8" s="77">
        <f t="shared" si="42"/>
        <v>0.2742857142857143</v>
      </c>
      <c r="CI8" s="77">
        <f t="shared" si="43"/>
        <v>0.17832167832167833</v>
      </c>
      <c r="CJ8" s="77">
        <f t="shared" si="44"/>
        <v>0.23113207547169812</v>
      </c>
      <c r="CK8" s="74">
        <v>8</v>
      </c>
      <c r="CL8" s="74">
        <v>4</v>
      </c>
      <c r="CM8" s="82">
        <f t="shared" si="45"/>
        <v>12</v>
      </c>
      <c r="CN8" s="77">
        <f t="shared" si="46"/>
        <v>0.022857142857142857</v>
      </c>
      <c r="CO8" s="77">
        <f t="shared" si="47"/>
        <v>0.013986013986013986</v>
      </c>
      <c r="CP8" s="77">
        <f t="shared" si="48"/>
        <v>0.018867924528301886</v>
      </c>
      <c r="CQ8" s="83">
        <v>104</v>
      </c>
      <c r="CR8" s="83">
        <v>55</v>
      </c>
      <c r="CS8" s="82">
        <f t="shared" si="49"/>
        <v>159</v>
      </c>
      <c r="CT8" s="77">
        <f t="shared" si="50"/>
        <v>0.29714285714285715</v>
      </c>
      <c r="CU8" s="77">
        <f t="shared" si="51"/>
        <v>0.19230769230769232</v>
      </c>
      <c r="CV8" s="78">
        <f t="shared" si="52"/>
        <v>0.25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7" t="s">
        <v>27</v>
      </c>
      <c r="B9" s="73">
        <v>526</v>
      </c>
      <c r="C9" s="74">
        <v>552</v>
      </c>
      <c r="D9" s="75">
        <f t="shared" si="0"/>
        <v>1078</v>
      </c>
      <c r="E9" s="73">
        <v>176</v>
      </c>
      <c r="F9" s="74">
        <v>208</v>
      </c>
      <c r="G9" s="75">
        <f t="shared" si="1"/>
        <v>384</v>
      </c>
      <c r="H9" s="76">
        <f t="shared" si="53"/>
        <v>0.33460076045627374</v>
      </c>
      <c r="I9" s="77">
        <f t="shared" si="54"/>
        <v>0.37681159420289856</v>
      </c>
      <c r="J9" s="78">
        <f t="shared" si="55"/>
        <v>0.3562152133580705</v>
      </c>
      <c r="K9" s="73">
        <v>120</v>
      </c>
      <c r="L9" s="74">
        <v>145</v>
      </c>
      <c r="M9" s="75">
        <f t="shared" si="2"/>
        <v>265</v>
      </c>
      <c r="N9" s="76">
        <f t="shared" si="56"/>
        <v>0.6818181818181818</v>
      </c>
      <c r="O9" s="77">
        <f t="shared" si="57"/>
        <v>0.6971153846153846</v>
      </c>
      <c r="P9" s="78">
        <f t="shared" si="58"/>
        <v>0.6901041666666666</v>
      </c>
      <c r="Q9" s="73">
        <v>110</v>
      </c>
      <c r="R9" s="74">
        <v>138</v>
      </c>
      <c r="S9" s="75">
        <f t="shared" si="3"/>
        <v>248</v>
      </c>
      <c r="T9" s="79">
        <f>IF(Q9=0,0,Q9/$B9)</f>
        <v>0.20912547528517111</v>
      </c>
      <c r="U9" s="80">
        <f>IF(R9=0,0,R9/$C9)</f>
        <v>0.25</v>
      </c>
      <c r="V9" s="81">
        <f>IF(S9=0,0,S9/$D9)</f>
        <v>0.2300556586270872</v>
      </c>
      <c r="W9" s="73">
        <v>375</v>
      </c>
      <c r="X9" s="74">
        <v>481</v>
      </c>
      <c r="Y9" s="75">
        <f t="shared" si="4"/>
        <v>856</v>
      </c>
      <c r="Z9" s="79">
        <f t="shared" si="59"/>
        <v>0.7129277566539924</v>
      </c>
      <c r="AA9" s="80">
        <f t="shared" si="60"/>
        <v>0.8713768115942029</v>
      </c>
      <c r="AB9" s="81">
        <f t="shared" si="61"/>
        <v>0.7940630797773655</v>
      </c>
      <c r="AC9" s="73">
        <v>1</v>
      </c>
      <c r="AD9" s="74">
        <v>2</v>
      </c>
      <c r="AE9" s="75">
        <f t="shared" si="5"/>
        <v>3</v>
      </c>
      <c r="AF9" s="79">
        <f t="shared" si="6"/>
        <v>0.0019011406844106464</v>
      </c>
      <c r="AG9" s="80">
        <f t="shared" si="7"/>
        <v>0.0036231884057971015</v>
      </c>
      <c r="AH9" s="81">
        <f t="shared" si="8"/>
        <v>0.0027829313543599257</v>
      </c>
      <c r="AI9" s="73">
        <v>486</v>
      </c>
      <c r="AJ9" s="74">
        <v>621</v>
      </c>
      <c r="AK9" s="75">
        <f t="shared" si="9"/>
        <v>1107</v>
      </c>
      <c r="AL9" s="79">
        <f t="shared" si="10"/>
        <v>0.9239543726235742</v>
      </c>
      <c r="AM9" s="80">
        <f t="shared" si="11"/>
        <v>1.125</v>
      </c>
      <c r="AN9" s="81">
        <f t="shared" si="12"/>
        <v>1.0269016697588127</v>
      </c>
      <c r="AO9" s="73">
        <v>267</v>
      </c>
      <c r="AP9" s="74">
        <v>309</v>
      </c>
      <c r="AQ9" s="75">
        <f t="shared" si="13"/>
        <v>576</v>
      </c>
      <c r="AR9" s="79">
        <f t="shared" si="14"/>
        <v>0.5076045627376425</v>
      </c>
      <c r="AS9" s="80">
        <f t="shared" si="15"/>
        <v>0.5597826086956522</v>
      </c>
      <c r="AT9" s="81">
        <f t="shared" si="16"/>
        <v>0.5343228200371057</v>
      </c>
      <c r="AU9" s="73">
        <v>1</v>
      </c>
      <c r="AV9" s="74">
        <v>1</v>
      </c>
      <c r="AW9" s="82">
        <f t="shared" si="17"/>
        <v>2</v>
      </c>
      <c r="AX9" s="77">
        <f t="shared" si="62"/>
        <v>0.0019011406844106464</v>
      </c>
      <c r="AY9" s="77">
        <f t="shared" si="63"/>
        <v>0.0018115942028985507</v>
      </c>
      <c r="AZ9" s="77">
        <f t="shared" si="64"/>
        <v>0.0018552875695732839</v>
      </c>
      <c r="BA9" s="74">
        <v>0</v>
      </c>
      <c r="BB9" s="74">
        <v>0</v>
      </c>
      <c r="BC9" s="82">
        <f t="shared" si="21"/>
        <v>0</v>
      </c>
      <c r="BD9" s="77">
        <f t="shared" si="22"/>
        <v>0</v>
      </c>
      <c r="BE9" s="77">
        <f t="shared" si="23"/>
        <v>0</v>
      </c>
      <c r="BF9" s="78">
        <f t="shared" si="24"/>
        <v>0</v>
      </c>
      <c r="BG9" s="73">
        <v>52</v>
      </c>
      <c r="BH9" s="74">
        <v>83</v>
      </c>
      <c r="BI9" s="82">
        <f t="shared" si="25"/>
        <v>135</v>
      </c>
      <c r="BJ9" s="77">
        <f t="shared" si="26"/>
        <v>0.09885931558935361</v>
      </c>
      <c r="BK9" s="77">
        <f t="shared" si="27"/>
        <v>0.1503623188405797</v>
      </c>
      <c r="BL9" s="77">
        <f t="shared" si="28"/>
        <v>0.12523191094619665</v>
      </c>
      <c r="BM9" s="74">
        <v>18</v>
      </c>
      <c r="BN9" s="74">
        <v>11</v>
      </c>
      <c r="BO9" s="82">
        <f t="shared" si="29"/>
        <v>29</v>
      </c>
      <c r="BP9" s="77">
        <f t="shared" si="30"/>
        <v>0.034220532319391636</v>
      </c>
      <c r="BQ9" s="77">
        <f t="shared" si="31"/>
        <v>0.019927536231884056</v>
      </c>
      <c r="BR9" s="78">
        <f t="shared" si="32"/>
        <v>0.026901669758812616</v>
      </c>
      <c r="BS9" s="73">
        <v>74</v>
      </c>
      <c r="BT9" s="74">
        <v>50</v>
      </c>
      <c r="BU9" s="82">
        <f t="shared" si="33"/>
        <v>124</v>
      </c>
      <c r="BV9" s="77">
        <f t="shared" si="34"/>
        <v>0.14068441064638784</v>
      </c>
      <c r="BW9" s="77">
        <f t="shared" si="35"/>
        <v>0.09057971014492754</v>
      </c>
      <c r="BX9" s="77">
        <f t="shared" si="36"/>
        <v>0.1150278293135436</v>
      </c>
      <c r="BY9" s="74">
        <v>23</v>
      </c>
      <c r="BZ9" s="74">
        <v>21</v>
      </c>
      <c r="CA9" s="82">
        <f t="shared" si="37"/>
        <v>44</v>
      </c>
      <c r="CB9" s="77">
        <f t="shared" si="38"/>
        <v>0.043726235741444866</v>
      </c>
      <c r="CC9" s="77">
        <f t="shared" si="39"/>
        <v>0.03804347826086957</v>
      </c>
      <c r="CD9" s="78">
        <f t="shared" si="40"/>
        <v>0.04081632653061224</v>
      </c>
      <c r="CE9" s="73">
        <v>67</v>
      </c>
      <c r="CF9" s="74">
        <v>43</v>
      </c>
      <c r="CG9" s="82">
        <f t="shared" si="41"/>
        <v>110</v>
      </c>
      <c r="CH9" s="77">
        <f t="shared" si="42"/>
        <v>0.12737642585551331</v>
      </c>
      <c r="CI9" s="77">
        <f t="shared" si="43"/>
        <v>0.07789855072463768</v>
      </c>
      <c r="CJ9" s="77">
        <f t="shared" si="44"/>
        <v>0.10204081632653061</v>
      </c>
      <c r="CK9" s="74">
        <v>15</v>
      </c>
      <c r="CL9" s="74">
        <v>14</v>
      </c>
      <c r="CM9" s="82">
        <f t="shared" si="45"/>
        <v>29</v>
      </c>
      <c r="CN9" s="77">
        <f t="shared" si="46"/>
        <v>0.028517110266159697</v>
      </c>
      <c r="CO9" s="77">
        <f t="shared" si="47"/>
        <v>0.025362318840579712</v>
      </c>
      <c r="CP9" s="77">
        <f t="shared" si="48"/>
        <v>0.026901669758812616</v>
      </c>
      <c r="CQ9" s="83">
        <v>82</v>
      </c>
      <c r="CR9" s="83">
        <v>57</v>
      </c>
      <c r="CS9" s="82">
        <f t="shared" si="49"/>
        <v>139</v>
      </c>
      <c r="CT9" s="77">
        <f t="shared" si="50"/>
        <v>0.155893536121673</v>
      </c>
      <c r="CU9" s="77">
        <f t="shared" si="51"/>
        <v>0.10326086956521739</v>
      </c>
      <c r="CV9" s="78">
        <f t="shared" si="52"/>
        <v>0.12894248608534323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7" t="s">
        <v>28</v>
      </c>
      <c r="B10" s="73">
        <v>427</v>
      </c>
      <c r="C10" s="74">
        <v>459</v>
      </c>
      <c r="D10" s="75">
        <f t="shared" si="0"/>
        <v>886</v>
      </c>
      <c r="E10" s="73">
        <v>106</v>
      </c>
      <c r="F10" s="74">
        <v>95</v>
      </c>
      <c r="G10" s="75">
        <f t="shared" si="1"/>
        <v>201</v>
      </c>
      <c r="H10" s="76">
        <f t="shared" si="53"/>
        <v>0.24824355971896955</v>
      </c>
      <c r="I10" s="77">
        <f t="shared" si="54"/>
        <v>0.20697167755991286</v>
      </c>
      <c r="J10" s="78">
        <f t="shared" si="55"/>
        <v>0.22686230248307</v>
      </c>
      <c r="K10" s="73">
        <v>57</v>
      </c>
      <c r="L10" s="74">
        <v>54</v>
      </c>
      <c r="M10" s="75">
        <f t="shared" si="2"/>
        <v>111</v>
      </c>
      <c r="N10" s="76">
        <f t="shared" si="56"/>
        <v>0.5377358490566038</v>
      </c>
      <c r="O10" s="77">
        <f t="shared" si="57"/>
        <v>0.5684210526315789</v>
      </c>
      <c r="P10" s="78">
        <f t="shared" si="58"/>
        <v>0.5522388059701493</v>
      </c>
      <c r="Q10" s="73">
        <v>131</v>
      </c>
      <c r="R10" s="74">
        <v>90</v>
      </c>
      <c r="S10" s="75">
        <f t="shared" si="3"/>
        <v>221</v>
      </c>
      <c r="T10" s="79">
        <f aca="true" t="shared" si="65" ref="T10:T27">IF(Q10=0,0,Q10/$B10)</f>
        <v>0.30679156908665106</v>
      </c>
      <c r="U10" s="80">
        <f aca="true" t="shared" si="66" ref="U10:U27">IF(R10=0,0,R10/$C10)</f>
        <v>0.19607843137254902</v>
      </c>
      <c r="V10" s="81">
        <f aca="true" t="shared" si="67" ref="V10:V27">IF(S10=0,0,S10/$D10)</f>
        <v>0.24943566591422123</v>
      </c>
      <c r="W10" s="73">
        <v>186</v>
      </c>
      <c r="X10" s="74">
        <v>244</v>
      </c>
      <c r="Y10" s="75">
        <f t="shared" si="4"/>
        <v>430</v>
      </c>
      <c r="Z10" s="79">
        <f t="shared" si="59"/>
        <v>0.43559718969555034</v>
      </c>
      <c r="AA10" s="80">
        <f t="shared" si="60"/>
        <v>0.5315904139433552</v>
      </c>
      <c r="AB10" s="81">
        <f t="shared" si="61"/>
        <v>0.4853273137697517</v>
      </c>
      <c r="AC10" s="73">
        <v>4</v>
      </c>
      <c r="AD10" s="74">
        <v>0</v>
      </c>
      <c r="AE10" s="75">
        <f t="shared" si="5"/>
        <v>4</v>
      </c>
      <c r="AF10" s="79">
        <f t="shared" si="6"/>
        <v>0.00936768149882904</v>
      </c>
      <c r="AG10" s="80">
        <f t="shared" si="7"/>
        <v>0</v>
      </c>
      <c r="AH10" s="81">
        <f t="shared" si="8"/>
        <v>0.004514672686230248</v>
      </c>
      <c r="AI10" s="73">
        <v>321</v>
      </c>
      <c r="AJ10" s="74">
        <v>292</v>
      </c>
      <c r="AK10" s="75">
        <f t="shared" si="9"/>
        <v>613</v>
      </c>
      <c r="AL10" s="79">
        <f t="shared" si="10"/>
        <v>0.7517564402810304</v>
      </c>
      <c r="AM10" s="80">
        <f t="shared" si="11"/>
        <v>0.6361655773420479</v>
      </c>
      <c r="AN10" s="81">
        <f t="shared" si="12"/>
        <v>0.6918735891647856</v>
      </c>
      <c r="AO10" s="73">
        <v>263</v>
      </c>
      <c r="AP10" s="74">
        <v>207</v>
      </c>
      <c r="AQ10" s="75">
        <f t="shared" si="13"/>
        <v>470</v>
      </c>
      <c r="AR10" s="79">
        <f t="shared" si="14"/>
        <v>0.6159250585480094</v>
      </c>
      <c r="AS10" s="80">
        <f t="shared" si="15"/>
        <v>0.45098039215686275</v>
      </c>
      <c r="AT10" s="81">
        <f t="shared" si="16"/>
        <v>0.5304740406320542</v>
      </c>
      <c r="AU10" s="73">
        <v>8</v>
      </c>
      <c r="AV10" s="74">
        <v>9</v>
      </c>
      <c r="AW10" s="82">
        <f t="shared" si="17"/>
        <v>17</v>
      </c>
      <c r="AX10" s="77">
        <f t="shared" si="62"/>
        <v>0.01873536299765808</v>
      </c>
      <c r="AY10" s="77">
        <f t="shared" si="63"/>
        <v>0.0196078431372549</v>
      </c>
      <c r="AZ10" s="77">
        <f t="shared" si="64"/>
        <v>0.019187358916478554</v>
      </c>
      <c r="BA10" s="74">
        <v>2</v>
      </c>
      <c r="BB10" s="74">
        <v>2</v>
      </c>
      <c r="BC10" s="82">
        <f t="shared" si="21"/>
        <v>4</v>
      </c>
      <c r="BD10" s="77">
        <f t="shared" si="22"/>
        <v>0.00468384074941452</v>
      </c>
      <c r="BE10" s="77">
        <f t="shared" si="23"/>
        <v>0.004357298474945534</v>
      </c>
      <c r="BF10" s="78">
        <f t="shared" si="24"/>
        <v>0.004514672686230248</v>
      </c>
      <c r="BG10" s="73">
        <v>108</v>
      </c>
      <c r="BH10" s="74">
        <v>149</v>
      </c>
      <c r="BI10" s="82">
        <f t="shared" si="25"/>
        <v>257</v>
      </c>
      <c r="BJ10" s="77">
        <f t="shared" si="26"/>
        <v>0.2529274004683841</v>
      </c>
      <c r="BK10" s="77">
        <f t="shared" si="27"/>
        <v>0.32461873638344224</v>
      </c>
      <c r="BL10" s="77">
        <f t="shared" si="28"/>
        <v>0.29006772009029347</v>
      </c>
      <c r="BM10" s="74">
        <v>41</v>
      </c>
      <c r="BN10" s="74">
        <v>44</v>
      </c>
      <c r="BO10" s="82">
        <f t="shared" si="29"/>
        <v>85</v>
      </c>
      <c r="BP10" s="77">
        <f t="shared" si="30"/>
        <v>0.09601873536299765</v>
      </c>
      <c r="BQ10" s="77">
        <f t="shared" si="31"/>
        <v>0.09586056644880174</v>
      </c>
      <c r="BR10" s="78">
        <f t="shared" si="32"/>
        <v>0.09593679458239278</v>
      </c>
      <c r="BS10" s="73">
        <v>137</v>
      </c>
      <c r="BT10" s="74">
        <v>110</v>
      </c>
      <c r="BU10" s="82">
        <f t="shared" si="33"/>
        <v>247</v>
      </c>
      <c r="BV10" s="77">
        <f t="shared" si="34"/>
        <v>0.32084309133489464</v>
      </c>
      <c r="BW10" s="77">
        <f t="shared" si="35"/>
        <v>0.23965141612200436</v>
      </c>
      <c r="BX10" s="77">
        <f t="shared" si="36"/>
        <v>0.27878103837471785</v>
      </c>
      <c r="BY10" s="74">
        <v>41</v>
      </c>
      <c r="BZ10" s="74">
        <v>27</v>
      </c>
      <c r="CA10" s="82">
        <f t="shared" si="37"/>
        <v>68</v>
      </c>
      <c r="CB10" s="77">
        <f t="shared" si="38"/>
        <v>0.09601873536299765</v>
      </c>
      <c r="CC10" s="77">
        <f t="shared" si="39"/>
        <v>0.058823529411764705</v>
      </c>
      <c r="CD10" s="78">
        <f t="shared" si="40"/>
        <v>0.07674943566591422</v>
      </c>
      <c r="CE10" s="73">
        <v>59</v>
      </c>
      <c r="CF10" s="74">
        <v>59</v>
      </c>
      <c r="CG10" s="82">
        <f t="shared" si="41"/>
        <v>118</v>
      </c>
      <c r="CH10" s="77">
        <f t="shared" si="42"/>
        <v>0.13817330210772832</v>
      </c>
      <c r="CI10" s="77">
        <f t="shared" si="43"/>
        <v>0.12854030501089325</v>
      </c>
      <c r="CJ10" s="77">
        <f t="shared" si="44"/>
        <v>0.13318284424379231</v>
      </c>
      <c r="CK10" s="74">
        <v>34</v>
      </c>
      <c r="CL10" s="74">
        <v>11</v>
      </c>
      <c r="CM10" s="82">
        <f t="shared" si="45"/>
        <v>45</v>
      </c>
      <c r="CN10" s="77">
        <f t="shared" si="46"/>
        <v>0.07962529274004684</v>
      </c>
      <c r="CO10" s="77">
        <f t="shared" si="47"/>
        <v>0.023965141612200435</v>
      </c>
      <c r="CP10" s="77">
        <f t="shared" si="48"/>
        <v>0.050790067720090294</v>
      </c>
      <c r="CQ10" s="83">
        <v>93</v>
      </c>
      <c r="CR10" s="83">
        <v>70</v>
      </c>
      <c r="CS10" s="82">
        <f t="shared" si="49"/>
        <v>163</v>
      </c>
      <c r="CT10" s="77">
        <f t="shared" si="50"/>
        <v>0.21779859484777517</v>
      </c>
      <c r="CU10" s="77">
        <f t="shared" si="51"/>
        <v>0.15250544662309368</v>
      </c>
      <c r="CV10" s="78">
        <f t="shared" si="52"/>
        <v>0.18397291196388263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7" t="s">
        <v>36</v>
      </c>
      <c r="B11" s="73">
        <v>355</v>
      </c>
      <c r="C11" s="74">
        <v>335</v>
      </c>
      <c r="D11" s="75">
        <f t="shared" si="0"/>
        <v>690</v>
      </c>
      <c r="E11" s="73">
        <v>140</v>
      </c>
      <c r="F11" s="74">
        <v>138</v>
      </c>
      <c r="G11" s="75">
        <f t="shared" si="1"/>
        <v>278</v>
      </c>
      <c r="H11" s="76">
        <f t="shared" si="53"/>
        <v>0.39436619718309857</v>
      </c>
      <c r="I11" s="77">
        <f t="shared" si="54"/>
        <v>0.41194029850746267</v>
      </c>
      <c r="J11" s="78">
        <f t="shared" si="55"/>
        <v>0.4028985507246377</v>
      </c>
      <c r="K11" s="73">
        <v>84</v>
      </c>
      <c r="L11" s="74">
        <v>74</v>
      </c>
      <c r="M11" s="75">
        <f t="shared" si="2"/>
        <v>158</v>
      </c>
      <c r="N11" s="76">
        <f t="shared" si="56"/>
        <v>0.6</v>
      </c>
      <c r="O11" s="77">
        <f t="shared" si="57"/>
        <v>0.5362318840579711</v>
      </c>
      <c r="P11" s="78">
        <f t="shared" si="58"/>
        <v>0.5683453237410072</v>
      </c>
      <c r="Q11" s="73">
        <v>153</v>
      </c>
      <c r="R11" s="74">
        <v>180</v>
      </c>
      <c r="S11" s="75">
        <f t="shared" si="3"/>
        <v>333</v>
      </c>
      <c r="T11" s="79">
        <f t="shared" si="65"/>
        <v>0.4309859154929577</v>
      </c>
      <c r="U11" s="80">
        <f t="shared" si="66"/>
        <v>0.5373134328358209</v>
      </c>
      <c r="V11" s="81">
        <f t="shared" si="67"/>
        <v>0.4826086956521739</v>
      </c>
      <c r="W11" s="73">
        <v>298</v>
      </c>
      <c r="X11" s="74">
        <v>339</v>
      </c>
      <c r="Y11" s="75">
        <f t="shared" si="4"/>
        <v>637</v>
      </c>
      <c r="Z11" s="79">
        <f t="shared" si="59"/>
        <v>0.8394366197183099</v>
      </c>
      <c r="AA11" s="80">
        <f t="shared" si="60"/>
        <v>1.0119402985074626</v>
      </c>
      <c r="AB11" s="81">
        <f t="shared" si="61"/>
        <v>0.9231884057971015</v>
      </c>
      <c r="AC11" s="73">
        <v>3</v>
      </c>
      <c r="AD11" s="74">
        <v>9</v>
      </c>
      <c r="AE11" s="75">
        <f t="shared" si="5"/>
        <v>12</v>
      </c>
      <c r="AF11" s="79">
        <f t="shared" si="6"/>
        <v>0.008450704225352112</v>
      </c>
      <c r="AG11" s="80">
        <f t="shared" si="7"/>
        <v>0.026865671641791045</v>
      </c>
      <c r="AH11" s="81">
        <f t="shared" si="8"/>
        <v>0.017391304347826087</v>
      </c>
      <c r="AI11" s="73">
        <v>454</v>
      </c>
      <c r="AJ11" s="74">
        <v>528</v>
      </c>
      <c r="AK11" s="75">
        <f t="shared" si="9"/>
        <v>982</v>
      </c>
      <c r="AL11" s="79">
        <f t="shared" si="10"/>
        <v>1.2788732394366198</v>
      </c>
      <c r="AM11" s="80">
        <f t="shared" si="11"/>
        <v>1.5761194029850747</v>
      </c>
      <c r="AN11" s="81">
        <f t="shared" si="12"/>
        <v>1.4231884057971014</v>
      </c>
      <c r="AO11" s="73">
        <v>85</v>
      </c>
      <c r="AP11" s="74">
        <v>114</v>
      </c>
      <c r="AQ11" s="75">
        <f t="shared" si="13"/>
        <v>199</v>
      </c>
      <c r="AR11" s="79">
        <f t="shared" si="14"/>
        <v>0.23943661971830985</v>
      </c>
      <c r="AS11" s="80">
        <f t="shared" si="15"/>
        <v>0.3402985074626866</v>
      </c>
      <c r="AT11" s="81">
        <f t="shared" si="16"/>
        <v>0.28840579710144926</v>
      </c>
      <c r="AU11" s="73">
        <v>0</v>
      </c>
      <c r="AV11" s="74">
        <v>0</v>
      </c>
      <c r="AW11" s="82">
        <f t="shared" si="17"/>
        <v>0</v>
      </c>
      <c r="AX11" s="77">
        <f t="shared" si="62"/>
        <v>0</v>
      </c>
      <c r="AY11" s="77">
        <f t="shared" si="63"/>
        <v>0</v>
      </c>
      <c r="AZ11" s="77">
        <f t="shared" si="64"/>
        <v>0</v>
      </c>
      <c r="BA11" s="74">
        <v>0</v>
      </c>
      <c r="BB11" s="74">
        <v>0</v>
      </c>
      <c r="BC11" s="82">
        <f t="shared" si="21"/>
        <v>0</v>
      </c>
      <c r="BD11" s="77">
        <f t="shared" si="22"/>
        <v>0</v>
      </c>
      <c r="BE11" s="77">
        <f t="shared" si="23"/>
        <v>0</v>
      </c>
      <c r="BF11" s="78">
        <f t="shared" si="24"/>
        <v>0</v>
      </c>
      <c r="BG11" s="73">
        <v>19</v>
      </c>
      <c r="BH11" s="74">
        <v>18</v>
      </c>
      <c r="BI11" s="82">
        <f t="shared" si="25"/>
        <v>37</v>
      </c>
      <c r="BJ11" s="77">
        <f t="shared" si="26"/>
        <v>0.05352112676056338</v>
      </c>
      <c r="BK11" s="77">
        <f t="shared" si="27"/>
        <v>0.05373134328358209</v>
      </c>
      <c r="BL11" s="77">
        <f t="shared" si="28"/>
        <v>0.0536231884057971</v>
      </c>
      <c r="BM11" s="74">
        <v>3</v>
      </c>
      <c r="BN11" s="74">
        <v>2</v>
      </c>
      <c r="BO11" s="82">
        <f t="shared" si="29"/>
        <v>5</v>
      </c>
      <c r="BP11" s="77">
        <f t="shared" si="30"/>
        <v>0.008450704225352112</v>
      </c>
      <c r="BQ11" s="77">
        <f t="shared" si="31"/>
        <v>0.005970149253731343</v>
      </c>
      <c r="BR11" s="78">
        <f t="shared" si="32"/>
        <v>0.007246376811594203</v>
      </c>
      <c r="BS11" s="73">
        <v>13</v>
      </c>
      <c r="BT11" s="74">
        <v>10</v>
      </c>
      <c r="BU11" s="82">
        <f t="shared" si="33"/>
        <v>23</v>
      </c>
      <c r="BV11" s="77">
        <f t="shared" si="34"/>
        <v>0.036619718309859155</v>
      </c>
      <c r="BW11" s="77">
        <f t="shared" si="35"/>
        <v>0.029850746268656716</v>
      </c>
      <c r="BX11" s="77">
        <f t="shared" si="36"/>
        <v>0.03333333333333333</v>
      </c>
      <c r="BY11" s="74">
        <v>21</v>
      </c>
      <c r="BZ11" s="74">
        <v>20</v>
      </c>
      <c r="CA11" s="82">
        <f t="shared" si="37"/>
        <v>41</v>
      </c>
      <c r="CB11" s="77">
        <f t="shared" si="38"/>
        <v>0.059154929577464786</v>
      </c>
      <c r="CC11" s="77">
        <f t="shared" si="39"/>
        <v>0.05970149253731343</v>
      </c>
      <c r="CD11" s="78">
        <f t="shared" si="40"/>
        <v>0.059420289855072465</v>
      </c>
      <c r="CE11" s="73">
        <v>10</v>
      </c>
      <c r="CF11" s="74">
        <v>11</v>
      </c>
      <c r="CG11" s="82">
        <f t="shared" si="41"/>
        <v>21</v>
      </c>
      <c r="CH11" s="77">
        <f t="shared" si="42"/>
        <v>0.028169014084507043</v>
      </c>
      <c r="CI11" s="77">
        <f t="shared" si="43"/>
        <v>0.03283582089552239</v>
      </c>
      <c r="CJ11" s="77">
        <f t="shared" si="44"/>
        <v>0.030434782608695653</v>
      </c>
      <c r="CK11" s="74">
        <v>0</v>
      </c>
      <c r="CL11" s="74">
        <v>1</v>
      </c>
      <c r="CM11" s="82">
        <f t="shared" si="45"/>
        <v>1</v>
      </c>
      <c r="CN11" s="77">
        <f t="shared" si="46"/>
        <v>0</v>
      </c>
      <c r="CO11" s="77">
        <f t="shared" si="47"/>
        <v>0.0029850746268656717</v>
      </c>
      <c r="CP11" s="77">
        <f t="shared" si="48"/>
        <v>0.0014492753623188406</v>
      </c>
      <c r="CQ11" s="83">
        <v>10</v>
      </c>
      <c r="CR11" s="83">
        <v>12</v>
      </c>
      <c r="CS11" s="82">
        <f t="shared" si="49"/>
        <v>22</v>
      </c>
      <c r="CT11" s="77">
        <f t="shared" si="50"/>
        <v>0.028169014084507043</v>
      </c>
      <c r="CU11" s="77">
        <f t="shared" si="51"/>
        <v>0.03582089552238806</v>
      </c>
      <c r="CV11" s="78">
        <f t="shared" si="52"/>
        <v>0.03188405797101449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7" t="s">
        <v>40</v>
      </c>
      <c r="B12" s="73">
        <v>435</v>
      </c>
      <c r="C12" s="74">
        <v>422</v>
      </c>
      <c r="D12" s="75">
        <f t="shared" si="0"/>
        <v>857</v>
      </c>
      <c r="E12" s="73">
        <v>159</v>
      </c>
      <c r="F12" s="74">
        <v>180</v>
      </c>
      <c r="G12" s="75">
        <f t="shared" si="1"/>
        <v>339</v>
      </c>
      <c r="H12" s="76">
        <f t="shared" si="53"/>
        <v>0.36551724137931035</v>
      </c>
      <c r="I12" s="77">
        <f t="shared" si="54"/>
        <v>0.4265402843601896</v>
      </c>
      <c r="J12" s="78">
        <f t="shared" si="55"/>
        <v>0.39556592765460913</v>
      </c>
      <c r="K12" s="73">
        <v>113</v>
      </c>
      <c r="L12" s="74">
        <v>148</v>
      </c>
      <c r="M12" s="75">
        <f t="shared" si="2"/>
        <v>261</v>
      </c>
      <c r="N12" s="76">
        <f t="shared" si="56"/>
        <v>0.710691823899371</v>
      </c>
      <c r="O12" s="77">
        <f t="shared" si="57"/>
        <v>0.8222222222222222</v>
      </c>
      <c r="P12" s="78">
        <f t="shared" si="58"/>
        <v>0.7699115044247787</v>
      </c>
      <c r="Q12" s="73">
        <v>83</v>
      </c>
      <c r="R12" s="74">
        <v>59</v>
      </c>
      <c r="S12" s="75">
        <f t="shared" si="3"/>
        <v>142</v>
      </c>
      <c r="T12" s="79">
        <f t="shared" si="65"/>
        <v>0.19080459770114944</v>
      </c>
      <c r="U12" s="80">
        <f t="shared" si="66"/>
        <v>0.13981042654028436</v>
      </c>
      <c r="V12" s="81">
        <f t="shared" si="67"/>
        <v>0.16569428238039674</v>
      </c>
      <c r="W12" s="73">
        <v>382</v>
      </c>
      <c r="X12" s="74">
        <v>494</v>
      </c>
      <c r="Y12" s="75">
        <f t="shared" si="4"/>
        <v>876</v>
      </c>
      <c r="Z12" s="79">
        <f t="shared" si="59"/>
        <v>0.8781609195402299</v>
      </c>
      <c r="AA12" s="80">
        <f t="shared" si="60"/>
        <v>1.1706161137440758</v>
      </c>
      <c r="AB12" s="81">
        <f t="shared" si="61"/>
        <v>1.0221703617269544</v>
      </c>
      <c r="AC12" s="73">
        <v>0</v>
      </c>
      <c r="AD12" s="74">
        <v>9</v>
      </c>
      <c r="AE12" s="75">
        <f t="shared" si="5"/>
        <v>9</v>
      </c>
      <c r="AF12" s="79">
        <f t="shared" si="6"/>
        <v>0</v>
      </c>
      <c r="AG12" s="80">
        <f t="shared" si="7"/>
        <v>0.02132701421800948</v>
      </c>
      <c r="AH12" s="81">
        <f t="shared" si="8"/>
        <v>0.010501750291715286</v>
      </c>
      <c r="AI12" s="73">
        <v>465</v>
      </c>
      <c r="AJ12" s="74">
        <v>562</v>
      </c>
      <c r="AK12" s="75">
        <f t="shared" si="9"/>
        <v>1027</v>
      </c>
      <c r="AL12" s="79">
        <f t="shared" si="10"/>
        <v>1.0689655172413792</v>
      </c>
      <c r="AM12" s="80">
        <f t="shared" si="11"/>
        <v>1.3317535545023698</v>
      </c>
      <c r="AN12" s="81">
        <f t="shared" si="12"/>
        <v>1.1983663943990666</v>
      </c>
      <c r="AO12" s="73">
        <v>159</v>
      </c>
      <c r="AP12" s="74">
        <v>174</v>
      </c>
      <c r="AQ12" s="75">
        <f t="shared" si="13"/>
        <v>333</v>
      </c>
      <c r="AR12" s="79">
        <f t="shared" si="14"/>
        <v>0.36551724137931035</v>
      </c>
      <c r="AS12" s="80">
        <f t="shared" si="15"/>
        <v>0.41232227488151657</v>
      </c>
      <c r="AT12" s="81">
        <f t="shared" si="16"/>
        <v>0.3885647607934656</v>
      </c>
      <c r="AU12" s="73">
        <v>5</v>
      </c>
      <c r="AV12" s="74">
        <v>13</v>
      </c>
      <c r="AW12" s="82">
        <f t="shared" si="17"/>
        <v>18</v>
      </c>
      <c r="AX12" s="77">
        <f t="shared" si="62"/>
        <v>0.011494252873563218</v>
      </c>
      <c r="AY12" s="77">
        <f t="shared" si="63"/>
        <v>0.030805687203791468</v>
      </c>
      <c r="AZ12" s="77">
        <f t="shared" si="64"/>
        <v>0.021003500583430573</v>
      </c>
      <c r="BA12" s="74">
        <v>3</v>
      </c>
      <c r="BB12" s="74">
        <v>8</v>
      </c>
      <c r="BC12" s="82">
        <f t="shared" si="21"/>
        <v>11</v>
      </c>
      <c r="BD12" s="77">
        <f t="shared" si="22"/>
        <v>0.006896551724137931</v>
      </c>
      <c r="BE12" s="77">
        <f t="shared" si="23"/>
        <v>0.018957345971563982</v>
      </c>
      <c r="BF12" s="78">
        <f t="shared" si="24"/>
        <v>0.012835472578763127</v>
      </c>
      <c r="BG12" s="73">
        <v>49</v>
      </c>
      <c r="BH12" s="74">
        <v>44</v>
      </c>
      <c r="BI12" s="82">
        <f t="shared" si="25"/>
        <v>93</v>
      </c>
      <c r="BJ12" s="77">
        <f t="shared" si="26"/>
        <v>0.11264367816091954</v>
      </c>
      <c r="BK12" s="77">
        <f t="shared" si="27"/>
        <v>0.10426540284360189</v>
      </c>
      <c r="BL12" s="77">
        <f t="shared" si="28"/>
        <v>0.10851808634772463</v>
      </c>
      <c r="BM12" s="74">
        <v>10</v>
      </c>
      <c r="BN12" s="74">
        <v>13</v>
      </c>
      <c r="BO12" s="82">
        <f t="shared" si="29"/>
        <v>23</v>
      </c>
      <c r="BP12" s="77">
        <f t="shared" si="30"/>
        <v>0.022988505747126436</v>
      </c>
      <c r="BQ12" s="77">
        <f t="shared" si="31"/>
        <v>0.030805687203791468</v>
      </c>
      <c r="BR12" s="78">
        <f t="shared" si="32"/>
        <v>0.026837806301050177</v>
      </c>
      <c r="BS12" s="73">
        <v>81</v>
      </c>
      <c r="BT12" s="74">
        <v>41</v>
      </c>
      <c r="BU12" s="82">
        <f t="shared" si="33"/>
        <v>122</v>
      </c>
      <c r="BV12" s="77">
        <f t="shared" si="34"/>
        <v>0.18620689655172415</v>
      </c>
      <c r="BW12" s="77">
        <f t="shared" si="35"/>
        <v>0.0971563981042654</v>
      </c>
      <c r="BX12" s="77">
        <f t="shared" si="36"/>
        <v>0.1423570595099183</v>
      </c>
      <c r="BY12" s="74">
        <v>18</v>
      </c>
      <c r="BZ12" s="74">
        <v>18</v>
      </c>
      <c r="CA12" s="82">
        <f t="shared" si="37"/>
        <v>36</v>
      </c>
      <c r="CB12" s="77">
        <f t="shared" si="38"/>
        <v>0.041379310344827586</v>
      </c>
      <c r="CC12" s="77">
        <f t="shared" si="39"/>
        <v>0.04265402843601896</v>
      </c>
      <c r="CD12" s="78">
        <f t="shared" si="40"/>
        <v>0.042007001166861145</v>
      </c>
      <c r="CE12" s="73">
        <v>68</v>
      </c>
      <c r="CF12" s="74">
        <v>62</v>
      </c>
      <c r="CG12" s="82">
        <f t="shared" si="41"/>
        <v>130</v>
      </c>
      <c r="CH12" s="77">
        <f t="shared" si="42"/>
        <v>0.15632183908045977</v>
      </c>
      <c r="CI12" s="77">
        <f t="shared" si="43"/>
        <v>0.14691943127962084</v>
      </c>
      <c r="CJ12" s="77">
        <f t="shared" si="44"/>
        <v>0.1516919486581097</v>
      </c>
      <c r="CK12" s="74">
        <v>37</v>
      </c>
      <c r="CL12" s="74">
        <v>23</v>
      </c>
      <c r="CM12" s="82">
        <f t="shared" si="45"/>
        <v>60</v>
      </c>
      <c r="CN12" s="77">
        <f t="shared" si="46"/>
        <v>0.08505747126436781</v>
      </c>
      <c r="CO12" s="77">
        <f t="shared" si="47"/>
        <v>0.054502369668246446</v>
      </c>
      <c r="CP12" s="77">
        <f t="shared" si="48"/>
        <v>0.07001166861143523</v>
      </c>
      <c r="CQ12" s="83">
        <v>105</v>
      </c>
      <c r="CR12" s="83">
        <v>85</v>
      </c>
      <c r="CS12" s="82">
        <f t="shared" si="49"/>
        <v>190</v>
      </c>
      <c r="CT12" s="77">
        <f t="shared" si="50"/>
        <v>0.2413793103448276</v>
      </c>
      <c r="CU12" s="77">
        <f t="shared" si="51"/>
        <v>0.2014218009478673</v>
      </c>
      <c r="CV12" s="78">
        <f t="shared" si="52"/>
        <v>0.22170361726954493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7" t="s">
        <v>38</v>
      </c>
      <c r="B13" s="73">
        <v>236</v>
      </c>
      <c r="C13" s="74">
        <v>200</v>
      </c>
      <c r="D13" s="75">
        <f t="shared" si="0"/>
        <v>436</v>
      </c>
      <c r="E13" s="73">
        <v>81</v>
      </c>
      <c r="F13" s="74">
        <v>69</v>
      </c>
      <c r="G13" s="75">
        <f t="shared" si="1"/>
        <v>150</v>
      </c>
      <c r="H13" s="76">
        <f t="shared" si="53"/>
        <v>0.3432203389830508</v>
      </c>
      <c r="I13" s="77">
        <f t="shared" si="54"/>
        <v>0.345</v>
      </c>
      <c r="J13" s="78">
        <f t="shared" si="55"/>
        <v>0.3440366972477064</v>
      </c>
      <c r="K13" s="73">
        <v>48</v>
      </c>
      <c r="L13" s="74">
        <v>42</v>
      </c>
      <c r="M13" s="75">
        <f t="shared" si="2"/>
        <v>90</v>
      </c>
      <c r="N13" s="76">
        <f t="shared" si="56"/>
        <v>0.5925925925925926</v>
      </c>
      <c r="O13" s="77">
        <f t="shared" si="57"/>
        <v>0.6086956521739131</v>
      </c>
      <c r="P13" s="78">
        <f t="shared" si="58"/>
        <v>0.6</v>
      </c>
      <c r="Q13" s="73">
        <v>112</v>
      </c>
      <c r="R13" s="74">
        <v>76</v>
      </c>
      <c r="S13" s="75">
        <f t="shared" si="3"/>
        <v>188</v>
      </c>
      <c r="T13" s="79">
        <f t="shared" si="65"/>
        <v>0.4745762711864407</v>
      </c>
      <c r="U13" s="80">
        <f t="shared" si="66"/>
        <v>0.38</v>
      </c>
      <c r="V13" s="81">
        <f t="shared" si="67"/>
        <v>0.43119266055045874</v>
      </c>
      <c r="W13" s="73">
        <v>125</v>
      </c>
      <c r="X13" s="74">
        <v>150</v>
      </c>
      <c r="Y13" s="75">
        <f t="shared" si="4"/>
        <v>275</v>
      </c>
      <c r="Z13" s="79">
        <f t="shared" si="59"/>
        <v>0.5296610169491526</v>
      </c>
      <c r="AA13" s="80">
        <f t="shared" si="60"/>
        <v>0.75</v>
      </c>
      <c r="AB13" s="81">
        <f t="shared" si="61"/>
        <v>0.6307339449541285</v>
      </c>
      <c r="AC13" s="73">
        <v>0</v>
      </c>
      <c r="AD13" s="74">
        <v>0</v>
      </c>
      <c r="AE13" s="75">
        <f t="shared" si="5"/>
        <v>0</v>
      </c>
      <c r="AF13" s="79">
        <f t="shared" si="6"/>
        <v>0</v>
      </c>
      <c r="AG13" s="80">
        <f t="shared" si="7"/>
        <v>0</v>
      </c>
      <c r="AH13" s="81">
        <f t="shared" si="8"/>
        <v>0</v>
      </c>
      <c r="AI13" s="73">
        <v>305</v>
      </c>
      <c r="AJ13" s="74">
        <v>267</v>
      </c>
      <c r="AK13" s="75">
        <f t="shared" si="9"/>
        <v>572</v>
      </c>
      <c r="AL13" s="79">
        <f t="shared" si="10"/>
        <v>1.2923728813559323</v>
      </c>
      <c r="AM13" s="80">
        <f t="shared" si="11"/>
        <v>1.335</v>
      </c>
      <c r="AN13" s="81">
        <f t="shared" si="12"/>
        <v>1.311926605504587</v>
      </c>
      <c r="AO13" s="73">
        <v>116</v>
      </c>
      <c r="AP13" s="74">
        <v>144</v>
      </c>
      <c r="AQ13" s="75">
        <f t="shared" si="13"/>
        <v>260</v>
      </c>
      <c r="AR13" s="79">
        <f t="shared" si="14"/>
        <v>0.4915254237288136</v>
      </c>
      <c r="AS13" s="80">
        <f t="shared" si="15"/>
        <v>0.72</v>
      </c>
      <c r="AT13" s="81">
        <f t="shared" si="16"/>
        <v>0.5963302752293578</v>
      </c>
      <c r="AU13" s="73">
        <v>7</v>
      </c>
      <c r="AV13" s="74">
        <v>4</v>
      </c>
      <c r="AW13" s="82">
        <f t="shared" si="17"/>
        <v>11</v>
      </c>
      <c r="AX13" s="77">
        <f t="shared" si="62"/>
        <v>0.029661016949152543</v>
      </c>
      <c r="AY13" s="77">
        <f t="shared" si="63"/>
        <v>0.02</v>
      </c>
      <c r="AZ13" s="77">
        <f t="shared" si="64"/>
        <v>0.02522935779816514</v>
      </c>
      <c r="BA13" s="74">
        <v>1</v>
      </c>
      <c r="BB13" s="74">
        <v>0</v>
      </c>
      <c r="BC13" s="82">
        <f t="shared" si="21"/>
        <v>1</v>
      </c>
      <c r="BD13" s="77">
        <f t="shared" si="22"/>
        <v>0.00423728813559322</v>
      </c>
      <c r="BE13" s="77">
        <f t="shared" si="23"/>
        <v>0</v>
      </c>
      <c r="BF13" s="78">
        <f t="shared" si="24"/>
        <v>0.0022935779816513763</v>
      </c>
      <c r="BG13" s="73">
        <v>71</v>
      </c>
      <c r="BH13" s="74">
        <v>55</v>
      </c>
      <c r="BI13" s="82">
        <f t="shared" si="25"/>
        <v>126</v>
      </c>
      <c r="BJ13" s="77">
        <f t="shared" si="26"/>
        <v>0.3008474576271186</v>
      </c>
      <c r="BK13" s="77">
        <f t="shared" si="27"/>
        <v>0.275</v>
      </c>
      <c r="BL13" s="77">
        <f t="shared" si="28"/>
        <v>0.2889908256880734</v>
      </c>
      <c r="BM13" s="74">
        <v>21</v>
      </c>
      <c r="BN13" s="74">
        <v>14</v>
      </c>
      <c r="BO13" s="82">
        <f t="shared" si="29"/>
        <v>35</v>
      </c>
      <c r="BP13" s="77">
        <f t="shared" si="30"/>
        <v>0.08898305084745763</v>
      </c>
      <c r="BQ13" s="77">
        <f t="shared" si="31"/>
        <v>0.07</v>
      </c>
      <c r="BR13" s="78">
        <f t="shared" si="32"/>
        <v>0.08027522935779817</v>
      </c>
      <c r="BS13" s="73">
        <v>72</v>
      </c>
      <c r="BT13" s="74">
        <v>33</v>
      </c>
      <c r="BU13" s="82">
        <f t="shared" si="33"/>
        <v>105</v>
      </c>
      <c r="BV13" s="77">
        <f t="shared" si="34"/>
        <v>0.3050847457627119</v>
      </c>
      <c r="BW13" s="77">
        <f t="shared" si="35"/>
        <v>0.165</v>
      </c>
      <c r="BX13" s="77">
        <f t="shared" si="36"/>
        <v>0.2408256880733945</v>
      </c>
      <c r="BY13" s="74">
        <v>13</v>
      </c>
      <c r="BZ13" s="74">
        <v>4</v>
      </c>
      <c r="CA13" s="82">
        <f t="shared" si="37"/>
        <v>17</v>
      </c>
      <c r="CB13" s="77">
        <f t="shared" si="38"/>
        <v>0.05508474576271186</v>
      </c>
      <c r="CC13" s="77">
        <f t="shared" si="39"/>
        <v>0.02</v>
      </c>
      <c r="CD13" s="78">
        <f t="shared" si="40"/>
        <v>0.0389908256880734</v>
      </c>
      <c r="CE13" s="73">
        <v>89</v>
      </c>
      <c r="CF13" s="74">
        <v>35</v>
      </c>
      <c r="CG13" s="82">
        <f t="shared" si="41"/>
        <v>124</v>
      </c>
      <c r="CH13" s="77">
        <f t="shared" si="42"/>
        <v>0.3771186440677966</v>
      </c>
      <c r="CI13" s="77">
        <f t="shared" si="43"/>
        <v>0.175</v>
      </c>
      <c r="CJ13" s="77">
        <f t="shared" si="44"/>
        <v>0.28440366972477066</v>
      </c>
      <c r="CK13" s="74">
        <v>12</v>
      </c>
      <c r="CL13" s="74">
        <v>2</v>
      </c>
      <c r="CM13" s="82">
        <f t="shared" si="45"/>
        <v>14</v>
      </c>
      <c r="CN13" s="77">
        <f t="shared" si="46"/>
        <v>0.05084745762711865</v>
      </c>
      <c r="CO13" s="77">
        <f t="shared" si="47"/>
        <v>0.01</v>
      </c>
      <c r="CP13" s="77">
        <f t="shared" si="48"/>
        <v>0.03211009174311927</v>
      </c>
      <c r="CQ13" s="83">
        <v>101</v>
      </c>
      <c r="CR13" s="83">
        <v>37</v>
      </c>
      <c r="CS13" s="82">
        <f t="shared" si="49"/>
        <v>138</v>
      </c>
      <c r="CT13" s="77">
        <f t="shared" si="50"/>
        <v>0.4279661016949153</v>
      </c>
      <c r="CU13" s="77">
        <f t="shared" si="51"/>
        <v>0.185</v>
      </c>
      <c r="CV13" s="78">
        <f t="shared" si="52"/>
        <v>0.3165137614678899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7" t="s">
        <v>39</v>
      </c>
      <c r="B14" s="73">
        <v>247</v>
      </c>
      <c r="C14" s="74">
        <v>248</v>
      </c>
      <c r="D14" s="75">
        <f t="shared" si="0"/>
        <v>495</v>
      </c>
      <c r="E14" s="73">
        <v>93</v>
      </c>
      <c r="F14" s="74">
        <v>116</v>
      </c>
      <c r="G14" s="75">
        <f t="shared" si="1"/>
        <v>209</v>
      </c>
      <c r="H14" s="76">
        <f t="shared" si="53"/>
        <v>0.3765182186234818</v>
      </c>
      <c r="I14" s="77">
        <f t="shared" si="54"/>
        <v>0.46774193548387094</v>
      </c>
      <c r="J14" s="78">
        <f t="shared" si="55"/>
        <v>0.4222222222222222</v>
      </c>
      <c r="K14" s="73">
        <v>51</v>
      </c>
      <c r="L14" s="74">
        <v>57</v>
      </c>
      <c r="M14" s="75">
        <f t="shared" si="2"/>
        <v>108</v>
      </c>
      <c r="N14" s="76">
        <f t="shared" si="56"/>
        <v>0.5483870967741935</v>
      </c>
      <c r="O14" s="77">
        <f t="shared" si="57"/>
        <v>0.49137931034482757</v>
      </c>
      <c r="P14" s="78">
        <f t="shared" si="58"/>
        <v>0.5167464114832536</v>
      </c>
      <c r="Q14" s="73">
        <v>99</v>
      </c>
      <c r="R14" s="74">
        <v>129</v>
      </c>
      <c r="S14" s="75">
        <f t="shared" si="3"/>
        <v>228</v>
      </c>
      <c r="T14" s="79">
        <f t="shared" si="65"/>
        <v>0.4008097165991903</v>
      </c>
      <c r="U14" s="80">
        <f t="shared" si="66"/>
        <v>0.5201612903225806</v>
      </c>
      <c r="V14" s="81">
        <f t="shared" si="67"/>
        <v>0.46060606060606063</v>
      </c>
      <c r="W14" s="73">
        <v>172</v>
      </c>
      <c r="X14" s="74">
        <v>247</v>
      </c>
      <c r="Y14" s="75">
        <f t="shared" si="4"/>
        <v>419</v>
      </c>
      <c r="Z14" s="79">
        <f t="shared" si="59"/>
        <v>0.6963562753036437</v>
      </c>
      <c r="AA14" s="80">
        <f t="shared" si="60"/>
        <v>0.9959677419354839</v>
      </c>
      <c r="AB14" s="81">
        <f t="shared" si="61"/>
        <v>0.8464646464646465</v>
      </c>
      <c r="AC14" s="73">
        <v>0</v>
      </c>
      <c r="AD14" s="74">
        <v>3</v>
      </c>
      <c r="AE14" s="75">
        <f t="shared" si="5"/>
        <v>3</v>
      </c>
      <c r="AF14" s="79">
        <f t="shared" si="6"/>
        <v>0</v>
      </c>
      <c r="AG14" s="80">
        <f t="shared" si="7"/>
        <v>0.012096774193548387</v>
      </c>
      <c r="AH14" s="81">
        <f t="shared" si="8"/>
        <v>0.006060606060606061</v>
      </c>
      <c r="AI14" s="73">
        <v>271</v>
      </c>
      <c r="AJ14" s="74">
        <v>376</v>
      </c>
      <c r="AK14" s="75">
        <f t="shared" si="9"/>
        <v>647</v>
      </c>
      <c r="AL14" s="79">
        <f t="shared" si="10"/>
        <v>1.097165991902834</v>
      </c>
      <c r="AM14" s="80">
        <f t="shared" si="11"/>
        <v>1.5161290322580645</v>
      </c>
      <c r="AN14" s="81">
        <f t="shared" si="12"/>
        <v>1.307070707070707</v>
      </c>
      <c r="AO14" s="73">
        <v>45</v>
      </c>
      <c r="AP14" s="74">
        <v>81</v>
      </c>
      <c r="AQ14" s="75">
        <f t="shared" si="13"/>
        <v>126</v>
      </c>
      <c r="AR14" s="79">
        <f t="shared" si="14"/>
        <v>0.18218623481781376</v>
      </c>
      <c r="AS14" s="80">
        <f t="shared" si="15"/>
        <v>0.32661290322580644</v>
      </c>
      <c r="AT14" s="81">
        <f t="shared" si="16"/>
        <v>0.2545454545454545</v>
      </c>
      <c r="AU14" s="73">
        <v>1</v>
      </c>
      <c r="AV14" s="74">
        <v>0</v>
      </c>
      <c r="AW14" s="82">
        <f t="shared" si="17"/>
        <v>1</v>
      </c>
      <c r="AX14" s="77">
        <f t="shared" si="62"/>
        <v>0.004048582995951417</v>
      </c>
      <c r="AY14" s="77">
        <f t="shared" si="63"/>
        <v>0</v>
      </c>
      <c r="AZ14" s="77">
        <f t="shared" si="64"/>
        <v>0.00202020202020202</v>
      </c>
      <c r="BA14" s="74">
        <v>0</v>
      </c>
      <c r="BB14" s="74">
        <v>0</v>
      </c>
      <c r="BC14" s="82">
        <f t="shared" si="21"/>
        <v>0</v>
      </c>
      <c r="BD14" s="77">
        <f t="shared" si="22"/>
        <v>0</v>
      </c>
      <c r="BE14" s="77">
        <f t="shared" si="23"/>
        <v>0</v>
      </c>
      <c r="BF14" s="78">
        <f t="shared" si="24"/>
        <v>0</v>
      </c>
      <c r="BG14" s="73">
        <v>53</v>
      </c>
      <c r="BH14" s="74">
        <v>45</v>
      </c>
      <c r="BI14" s="82">
        <f t="shared" si="25"/>
        <v>98</v>
      </c>
      <c r="BJ14" s="77">
        <f t="shared" si="26"/>
        <v>0.2145748987854251</v>
      </c>
      <c r="BK14" s="77">
        <f t="shared" si="27"/>
        <v>0.1814516129032258</v>
      </c>
      <c r="BL14" s="77">
        <f t="shared" si="28"/>
        <v>0.19797979797979798</v>
      </c>
      <c r="BM14" s="74">
        <v>40</v>
      </c>
      <c r="BN14" s="74">
        <v>63</v>
      </c>
      <c r="BO14" s="82">
        <f t="shared" si="29"/>
        <v>103</v>
      </c>
      <c r="BP14" s="77">
        <f t="shared" si="30"/>
        <v>0.16194331983805668</v>
      </c>
      <c r="BQ14" s="77">
        <f t="shared" si="31"/>
        <v>0.2540322580645161</v>
      </c>
      <c r="BR14" s="78">
        <f t="shared" si="32"/>
        <v>0.2080808080808081</v>
      </c>
      <c r="BS14" s="73">
        <v>37</v>
      </c>
      <c r="BT14" s="74">
        <v>35</v>
      </c>
      <c r="BU14" s="82">
        <f t="shared" si="33"/>
        <v>72</v>
      </c>
      <c r="BV14" s="77">
        <f t="shared" si="34"/>
        <v>0.14979757085020243</v>
      </c>
      <c r="BW14" s="77">
        <f t="shared" si="35"/>
        <v>0.14112903225806453</v>
      </c>
      <c r="BX14" s="77">
        <f t="shared" si="36"/>
        <v>0.14545454545454545</v>
      </c>
      <c r="BY14" s="74">
        <v>22</v>
      </c>
      <c r="BZ14" s="74">
        <v>14</v>
      </c>
      <c r="CA14" s="82">
        <f t="shared" si="37"/>
        <v>36</v>
      </c>
      <c r="CB14" s="77">
        <f t="shared" si="38"/>
        <v>0.08906882591093117</v>
      </c>
      <c r="CC14" s="77">
        <f t="shared" si="39"/>
        <v>0.056451612903225805</v>
      </c>
      <c r="CD14" s="78">
        <f t="shared" si="40"/>
        <v>0.07272727272727272</v>
      </c>
      <c r="CE14" s="73">
        <v>31</v>
      </c>
      <c r="CF14" s="74">
        <v>25</v>
      </c>
      <c r="CG14" s="82">
        <f t="shared" si="41"/>
        <v>56</v>
      </c>
      <c r="CH14" s="77">
        <f t="shared" si="42"/>
        <v>0.12550607287449392</v>
      </c>
      <c r="CI14" s="77">
        <f t="shared" si="43"/>
        <v>0.10080645161290322</v>
      </c>
      <c r="CJ14" s="77">
        <f t="shared" si="44"/>
        <v>0.11313131313131314</v>
      </c>
      <c r="CK14" s="74">
        <v>36</v>
      </c>
      <c r="CL14" s="74">
        <v>34</v>
      </c>
      <c r="CM14" s="82">
        <f t="shared" si="45"/>
        <v>70</v>
      </c>
      <c r="CN14" s="77">
        <f t="shared" si="46"/>
        <v>0.145748987854251</v>
      </c>
      <c r="CO14" s="77">
        <f t="shared" si="47"/>
        <v>0.13709677419354838</v>
      </c>
      <c r="CP14" s="77">
        <f t="shared" si="48"/>
        <v>0.1414141414141414</v>
      </c>
      <c r="CQ14" s="83">
        <v>67</v>
      </c>
      <c r="CR14" s="83">
        <v>59</v>
      </c>
      <c r="CS14" s="82">
        <f t="shared" si="49"/>
        <v>126</v>
      </c>
      <c r="CT14" s="77">
        <f t="shared" si="50"/>
        <v>0.27125506072874495</v>
      </c>
      <c r="CU14" s="77">
        <f t="shared" si="51"/>
        <v>0.23790322580645162</v>
      </c>
      <c r="CV14" s="78">
        <f t="shared" si="52"/>
        <v>0.2545454545454545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7" t="s">
        <v>42</v>
      </c>
      <c r="B15" s="73">
        <v>229</v>
      </c>
      <c r="C15" s="74">
        <v>217</v>
      </c>
      <c r="D15" s="75">
        <f t="shared" si="0"/>
        <v>446</v>
      </c>
      <c r="E15" s="73">
        <v>106</v>
      </c>
      <c r="F15" s="74">
        <v>105</v>
      </c>
      <c r="G15" s="75">
        <f t="shared" si="1"/>
        <v>211</v>
      </c>
      <c r="H15" s="76">
        <f t="shared" si="53"/>
        <v>0.462882096069869</v>
      </c>
      <c r="I15" s="77">
        <f t="shared" si="54"/>
        <v>0.4838709677419355</v>
      </c>
      <c r="J15" s="78">
        <f t="shared" si="55"/>
        <v>0.4730941704035874</v>
      </c>
      <c r="K15" s="73">
        <v>56</v>
      </c>
      <c r="L15" s="74">
        <v>75</v>
      </c>
      <c r="M15" s="75">
        <f t="shared" si="2"/>
        <v>131</v>
      </c>
      <c r="N15" s="76">
        <f t="shared" si="56"/>
        <v>0.5283018867924528</v>
      </c>
      <c r="O15" s="77">
        <f t="shared" si="57"/>
        <v>0.7142857142857143</v>
      </c>
      <c r="P15" s="78">
        <f t="shared" si="58"/>
        <v>0.6208530805687204</v>
      </c>
      <c r="Q15" s="73">
        <v>104</v>
      </c>
      <c r="R15" s="74">
        <v>89</v>
      </c>
      <c r="S15" s="75">
        <f t="shared" si="3"/>
        <v>193</v>
      </c>
      <c r="T15" s="79">
        <f t="shared" si="65"/>
        <v>0.45414847161572053</v>
      </c>
      <c r="U15" s="80">
        <f t="shared" si="66"/>
        <v>0.41013824884792627</v>
      </c>
      <c r="V15" s="81">
        <f t="shared" si="67"/>
        <v>0.4327354260089686</v>
      </c>
      <c r="W15" s="73">
        <v>263</v>
      </c>
      <c r="X15" s="74">
        <v>327</v>
      </c>
      <c r="Y15" s="75">
        <f t="shared" si="4"/>
        <v>590</v>
      </c>
      <c r="Z15" s="79">
        <f t="shared" si="59"/>
        <v>1.148471615720524</v>
      </c>
      <c r="AA15" s="80">
        <f t="shared" si="60"/>
        <v>1.5069124423963134</v>
      </c>
      <c r="AB15" s="81">
        <f t="shared" si="61"/>
        <v>1.3228699551569507</v>
      </c>
      <c r="AC15" s="73">
        <v>0</v>
      </c>
      <c r="AD15" s="74">
        <v>2</v>
      </c>
      <c r="AE15" s="75">
        <f t="shared" si="5"/>
        <v>2</v>
      </c>
      <c r="AF15" s="79">
        <f t="shared" si="6"/>
        <v>0</v>
      </c>
      <c r="AG15" s="80">
        <f t="shared" si="7"/>
        <v>0.009216589861751152</v>
      </c>
      <c r="AH15" s="81">
        <f t="shared" si="8"/>
        <v>0.004484304932735426</v>
      </c>
      <c r="AI15" s="73">
        <v>366</v>
      </c>
      <c r="AJ15" s="74">
        <v>418</v>
      </c>
      <c r="AK15" s="75">
        <f t="shared" si="9"/>
        <v>784</v>
      </c>
      <c r="AL15" s="79">
        <f t="shared" si="10"/>
        <v>1.5982532751091703</v>
      </c>
      <c r="AM15" s="80">
        <f t="shared" si="11"/>
        <v>1.9262672811059909</v>
      </c>
      <c r="AN15" s="81">
        <f t="shared" si="12"/>
        <v>1.757847533632287</v>
      </c>
      <c r="AO15" s="73">
        <v>89</v>
      </c>
      <c r="AP15" s="74">
        <v>103</v>
      </c>
      <c r="AQ15" s="75">
        <f t="shared" si="13"/>
        <v>192</v>
      </c>
      <c r="AR15" s="79">
        <f t="shared" si="14"/>
        <v>0.388646288209607</v>
      </c>
      <c r="AS15" s="80">
        <f t="shared" si="15"/>
        <v>0.47465437788018433</v>
      </c>
      <c r="AT15" s="81">
        <f t="shared" si="16"/>
        <v>0.4304932735426009</v>
      </c>
      <c r="AU15" s="73">
        <v>1</v>
      </c>
      <c r="AV15" s="74">
        <v>5</v>
      </c>
      <c r="AW15" s="82">
        <f t="shared" si="17"/>
        <v>6</v>
      </c>
      <c r="AX15" s="77">
        <f t="shared" si="62"/>
        <v>0.004366812227074236</v>
      </c>
      <c r="AY15" s="77">
        <f t="shared" si="63"/>
        <v>0.02304147465437788</v>
      </c>
      <c r="AZ15" s="77">
        <f t="shared" si="64"/>
        <v>0.013452914798206279</v>
      </c>
      <c r="BA15" s="74">
        <v>0</v>
      </c>
      <c r="BB15" s="74">
        <v>0</v>
      </c>
      <c r="BC15" s="82">
        <f t="shared" si="21"/>
        <v>0</v>
      </c>
      <c r="BD15" s="77">
        <f t="shared" si="22"/>
        <v>0</v>
      </c>
      <c r="BE15" s="77">
        <f t="shared" si="23"/>
        <v>0</v>
      </c>
      <c r="BF15" s="78">
        <f t="shared" si="24"/>
        <v>0</v>
      </c>
      <c r="BG15" s="73">
        <v>34</v>
      </c>
      <c r="BH15" s="74">
        <v>43</v>
      </c>
      <c r="BI15" s="82">
        <f t="shared" si="25"/>
        <v>77</v>
      </c>
      <c r="BJ15" s="77">
        <f t="shared" si="26"/>
        <v>0.14847161572052403</v>
      </c>
      <c r="BK15" s="77">
        <f t="shared" si="27"/>
        <v>0.19815668202764977</v>
      </c>
      <c r="BL15" s="77">
        <f t="shared" si="28"/>
        <v>0.1726457399103139</v>
      </c>
      <c r="BM15" s="74">
        <v>14</v>
      </c>
      <c r="BN15" s="74">
        <v>14</v>
      </c>
      <c r="BO15" s="82">
        <f t="shared" si="29"/>
        <v>28</v>
      </c>
      <c r="BP15" s="77">
        <f t="shared" si="30"/>
        <v>0.0611353711790393</v>
      </c>
      <c r="BQ15" s="77">
        <f t="shared" si="31"/>
        <v>0.06451612903225806</v>
      </c>
      <c r="BR15" s="78">
        <f t="shared" si="32"/>
        <v>0.06278026905829596</v>
      </c>
      <c r="BS15" s="73">
        <v>16</v>
      </c>
      <c r="BT15" s="74">
        <v>7</v>
      </c>
      <c r="BU15" s="82">
        <f t="shared" si="33"/>
        <v>23</v>
      </c>
      <c r="BV15" s="77">
        <f t="shared" si="34"/>
        <v>0.06986899563318777</v>
      </c>
      <c r="BW15" s="77">
        <f t="shared" si="35"/>
        <v>0.03225806451612903</v>
      </c>
      <c r="BX15" s="77">
        <f t="shared" si="36"/>
        <v>0.0515695067264574</v>
      </c>
      <c r="BY15" s="74">
        <v>7</v>
      </c>
      <c r="BZ15" s="74">
        <v>0</v>
      </c>
      <c r="CA15" s="82">
        <f t="shared" si="37"/>
        <v>7</v>
      </c>
      <c r="CB15" s="77">
        <f t="shared" si="38"/>
        <v>0.03056768558951965</v>
      </c>
      <c r="CC15" s="77">
        <f t="shared" si="39"/>
        <v>0</v>
      </c>
      <c r="CD15" s="78">
        <f t="shared" si="40"/>
        <v>0.01569506726457399</v>
      </c>
      <c r="CE15" s="73">
        <v>25</v>
      </c>
      <c r="CF15" s="74">
        <v>19</v>
      </c>
      <c r="CG15" s="82">
        <f t="shared" si="41"/>
        <v>44</v>
      </c>
      <c r="CH15" s="77">
        <f t="shared" si="42"/>
        <v>0.1091703056768559</v>
      </c>
      <c r="CI15" s="77">
        <f t="shared" si="43"/>
        <v>0.08755760368663594</v>
      </c>
      <c r="CJ15" s="77">
        <f t="shared" si="44"/>
        <v>0.09865470852017937</v>
      </c>
      <c r="CK15" s="74">
        <v>9</v>
      </c>
      <c r="CL15" s="74">
        <v>4</v>
      </c>
      <c r="CM15" s="82">
        <f t="shared" si="45"/>
        <v>13</v>
      </c>
      <c r="CN15" s="77">
        <f t="shared" si="46"/>
        <v>0.039301310043668124</v>
      </c>
      <c r="CO15" s="77">
        <f t="shared" si="47"/>
        <v>0.018433179723502304</v>
      </c>
      <c r="CP15" s="77">
        <f t="shared" si="48"/>
        <v>0.02914798206278027</v>
      </c>
      <c r="CQ15" s="83">
        <v>34</v>
      </c>
      <c r="CR15" s="83">
        <v>23</v>
      </c>
      <c r="CS15" s="82">
        <f t="shared" si="49"/>
        <v>57</v>
      </c>
      <c r="CT15" s="77">
        <f t="shared" si="50"/>
        <v>0.14847161572052403</v>
      </c>
      <c r="CU15" s="77">
        <f t="shared" si="51"/>
        <v>0.10599078341013825</v>
      </c>
      <c r="CV15" s="78">
        <f t="shared" si="52"/>
        <v>0.12780269058295965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7" t="s">
        <v>37</v>
      </c>
      <c r="B16" s="73">
        <v>555</v>
      </c>
      <c r="C16" s="74">
        <v>571</v>
      </c>
      <c r="D16" s="75">
        <f t="shared" si="0"/>
        <v>1126</v>
      </c>
      <c r="E16" s="73">
        <v>266</v>
      </c>
      <c r="F16" s="74">
        <v>296</v>
      </c>
      <c r="G16" s="75">
        <f t="shared" si="1"/>
        <v>562</v>
      </c>
      <c r="H16" s="76">
        <f t="shared" si="53"/>
        <v>0.47927927927927927</v>
      </c>
      <c r="I16" s="77">
        <f t="shared" si="54"/>
        <v>0.5183887915936952</v>
      </c>
      <c r="J16" s="78">
        <f t="shared" si="55"/>
        <v>0.4991119005328597</v>
      </c>
      <c r="K16" s="73">
        <v>141</v>
      </c>
      <c r="L16" s="74">
        <v>171</v>
      </c>
      <c r="M16" s="75">
        <f t="shared" si="2"/>
        <v>312</v>
      </c>
      <c r="N16" s="76">
        <f t="shared" si="56"/>
        <v>0.5300751879699248</v>
      </c>
      <c r="O16" s="77">
        <f t="shared" si="57"/>
        <v>0.5777027027027027</v>
      </c>
      <c r="P16" s="78">
        <f t="shared" si="58"/>
        <v>0.5551601423487544</v>
      </c>
      <c r="Q16" s="73">
        <v>274</v>
      </c>
      <c r="R16" s="74">
        <v>269</v>
      </c>
      <c r="S16" s="75">
        <f t="shared" si="3"/>
        <v>543</v>
      </c>
      <c r="T16" s="79">
        <f t="shared" si="65"/>
        <v>0.4936936936936937</v>
      </c>
      <c r="U16" s="80">
        <f t="shared" si="66"/>
        <v>0.4711033274956217</v>
      </c>
      <c r="V16" s="81">
        <f t="shared" si="67"/>
        <v>0.4822380106571936</v>
      </c>
      <c r="W16" s="73">
        <v>542</v>
      </c>
      <c r="X16" s="74">
        <v>768</v>
      </c>
      <c r="Y16" s="75">
        <f t="shared" si="4"/>
        <v>1310</v>
      </c>
      <c r="Z16" s="79">
        <f t="shared" si="59"/>
        <v>0.9765765765765766</v>
      </c>
      <c r="AA16" s="80">
        <f t="shared" si="60"/>
        <v>1.3450087565674256</v>
      </c>
      <c r="AB16" s="81">
        <f t="shared" si="61"/>
        <v>1.163410301953819</v>
      </c>
      <c r="AC16" s="73">
        <v>6</v>
      </c>
      <c r="AD16" s="74">
        <v>23</v>
      </c>
      <c r="AE16" s="75">
        <f t="shared" si="5"/>
        <v>29</v>
      </c>
      <c r="AF16" s="79">
        <f t="shared" si="6"/>
        <v>0.010810810810810811</v>
      </c>
      <c r="AG16" s="80">
        <f t="shared" si="7"/>
        <v>0.040280210157618214</v>
      </c>
      <c r="AH16" s="81">
        <f t="shared" si="8"/>
        <v>0.02575488454706927</v>
      </c>
      <c r="AI16" s="73">
        <v>822</v>
      </c>
      <c r="AJ16" s="74">
        <v>1060</v>
      </c>
      <c r="AK16" s="75">
        <f t="shared" si="9"/>
        <v>1882</v>
      </c>
      <c r="AL16" s="79">
        <f t="shared" si="10"/>
        <v>1.481081081081081</v>
      </c>
      <c r="AM16" s="80">
        <f t="shared" si="11"/>
        <v>1.8563922942206654</v>
      </c>
      <c r="AN16" s="81">
        <f t="shared" si="12"/>
        <v>1.6714031971580816</v>
      </c>
      <c r="AO16" s="73">
        <v>460</v>
      </c>
      <c r="AP16" s="74">
        <v>430</v>
      </c>
      <c r="AQ16" s="75">
        <f t="shared" si="13"/>
        <v>890</v>
      </c>
      <c r="AR16" s="79">
        <f t="shared" si="14"/>
        <v>0.8288288288288288</v>
      </c>
      <c r="AS16" s="80">
        <f t="shared" si="15"/>
        <v>0.7530647985989493</v>
      </c>
      <c r="AT16" s="81">
        <f t="shared" si="16"/>
        <v>0.7904085257548845</v>
      </c>
      <c r="AU16" s="73">
        <v>16</v>
      </c>
      <c r="AV16" s="74">
        <v>33</v>
      </c>
      <c r="AW16" s="82">
        <f t="shared" si="17"/>
        <v>49</v>
      </c>
      <c r="AX16" s="77">
        <f t="shared" si="62"/>
        <v>0.02882882882882883</v>
      </c>
      <c r="AY16" s="77">
        <f t="shared" si="63"/>
        <v>0.05779334500875657</v>
      </c>
      <c r="AZ16" s="77">
        <f t="shared" si="64"/>
        <v>0.043516873889875664</v>
      </c>
      <c r="BA16" s="74">
        <v>0</v>
      </c>
      <c r="BB16" s="74">
        <v>5</v>
      </c>
      <c r="BC16" s="82">
        <f t="shared" si="21"/>
        <v>5</v>
      </c>
      <c r="BD16" s="77">
        <f t="shared" si="22"/>
        <v>0</v>
      </c>
      <c r="BE16" s="77">
        <f t="shared" si="23"/>
        <v>0.008756567425569177</v>
      </c>
      <c r="BF16" s="78">
        <f t="shared" si="24"/>
        <v>0.004440497335701598</v>
      </c>
      <c r="BG16" s="73">
        <v>154</v>
      </c>
      <c r="BH16" s="74">
        <v>190</v>
      </c>
      <c r="BI16" s="82">
        <f t="shared" si="25"/>
        <v>344</v>
      </c>
      <c r="BJ16" s="77">
        <f t="shared" si="26"/>
        <v>0.2774774774774775</v>
      </c>
      <c r="BK16" s="77">
        <f t="shared" si="27"/>
        <v>0.3327495621716287</v>
      </c>
      <c r="BL16" s="77">
        <f t="shared" si="28"/>
        <v>0.30550621669627</v>
      </c>
      <c r="BM16" s="74">
        <v>53</v>
      </c>
      <c r="BN16" s="74">
        <v>62</v>
      </c>
      <c r="BO16" s="82">
        <f t="shared" si="29"/>
        <v>115</v>
      </c>
      <c r="BP16" s="77">
        <f t="shared" si="30"/>
        <v>0.09549549549549549</v>
      </c>
      <c r="BQ16" s="77">
        <f t="shared" si="31"/>
        <v>0.1085814360770578</v>
      </c>
      <c r="BR16" s="78">
        <f t="shared" si="32"/>
        <v>0.10213143872113677</v>
      </c>
      <c r="BS16" s="73">
        <v>109</v>
      </c>
      <c r="BT16" s="74">
        <v>85</v>
      </c>
      <c r="BU16" s="82">
        <f t="shared" si="33"/>
        <v>194</v>
      </c>
      <c r="BV16" s="77">
        <f t="shared" si="34"/>
        <v>0.1963963963963964</v>
      </c>
      <c r="BW16" s="77">
        <f t="shared" si="35"/>
        <v>0.14886164623467601</v>
      </c>
      <c r="BX16" s="77">
        <f t="shared" si="36"/>
        <v>0.17229129662522202</v>
      </c>
      <c r="BY16" s="74">
        <v>35</v>
      </c>
      <c r="BZ16" s="74">
        <v>15</v>
      </c>
      <c r="CA16" s="82">
        <f t="shared" si="37"/>
        <v>50</v>
      </c>
      <c r="CB16" s="77">
        <f t="shared" si="38"/>
        <v>0.06306306306306306</v>
      </c>
      <c r="CC16" s="77">
        <f t="shared" si="39"/>
        <v>0.02626970227670753</v>
      </c>
      <c r="CD16" s="78">
        <f t="shared" si="40"/>
        <v>0.04440497335701599</v>
      </c>
      <c r="CE16" s="73">
        <v>129</v>
      </c>
      <c r="CF16" s="74">
        <v>105</v>
      </c>
      <c r="CG16" s="82">
        <f t="shared" si="41"/>
        <v>234</v>
      </c>
      <c r="CH16" s="77">
        <f t="shared" si="42"/>
        <v>0.23243243243243245</v>
      </c>
      <c r="CI16" s="77">
        <f t="shared" si="43"/>
        <v>0.18388791593695272</v>
      </c>
      <c r="CJ16" s="77">
        <f t="shared" si="44"/>
        <v>0.20781527531083482</v>
      </c>
      <c r="CK16" s="74">
        <v>27</v>
      </c>
      <c r="CL16" s="74">
        <v>20</v>
      </c>
      <c r="CM16" s="82">
        <f t="shared" si="45"/>
        <v>47</v>
      </c>
      <c r="CN16" s="77">
        <f t="shared" si="46"/>
        <v>0.04864864864864865</v>
      </c>
      <c r="CO16" s="77">
        <f t="shared" si="47"/>
        <v>0.03502626970227671</v>
      </c>
      <c r="CP16" s="77">
        <f t="shared" si="48"/>
        <v>0.041740674955595025</v>
      </c>
      <c r="CQ16" s="83">
        <v>156</v>
      </c>
      <c r="CR16" s="83">
        <v>125</v>
      </c>
      <c r="CS16" s="82">
        <f t="shared" si="49"/>
        <v>281</v>
      </c>
      <c r="CT16" s="77">
        <f t="shared" si="50"/>
        <v>0.2810810810810811</v>
      </c>
      <c r="CU16" s="77">
        <f t="shared" si="51"/>
        <v>0.21891418563922943</v>
      </c>
      <c r="CV16" s="78">
        <f t="shared" si="52"/>
        <v>0.24955595026642985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7" t="s">
        <v>41</v>
      </c>
      <c r="B17" s="73">
        <v>224</v>
      </c>
      <c r="C17" s="74">
        <v>199</v>
      </c>
      <c r="D17" s="75">
        <f t="shared" si="0"/>
        <v>423</v>
      </c>
      <c r="E17" s="73">
        <v>143</v>
      </c>
      <c r="F17" s="74">
        <v>126</v>
      </c>
      <c r="G17" s="75">
        <f t="shared" si="1"/>
        <v>269</v>
      </c>
      <c r="H17" s="76">
        <f t="shared" si="53"/>
        <v>0.6383928571428571</v>
      </c>
      <c r="I17" s="77">
        <f t="shared" si="54"/>
        <v>0.6331658291457286</v>
      </c>
      <c r="J17" s="78">
        <f t="shared" si="55"/>
        <v>0.6359338061465721</v>
      </c>
      <c r="K17" s="73">
        <v>109</v>
      </c>
      <c r="L17" s="74">
        <v>84</v>
      </c>
      <c r="M17" s="75">
        <f t="shared" si="2"/>
        <v>193</v>
      </c>
      <c r="N17" s="76">
        <f t="shared" si="56"/>
        <v>0.7622377622377622</v>
      </c>
      <c r="O17" s="77">
        <f t="shared" si="57"/>
        <v>0.6666666666666666</v>
      </c>
      <c r="P17" s="78">
        <f t="shared" si="58"/>
        <v>0.7174721189591078</v>
      </c>
      <c r="Q17" s="73">
        <v>42</v>
      </c>
      <c r="R17" s="74">
        <v>55</v>
      </c>
      <c r="S17" s="75">
        <f t="shared" si="3"/>
        <v>97</v>
      </c>
      <c r="T17" s="79">
        <f t="shared" si="65"/>
        <v>0.1875</v>
      </c>
      <c r="U17" s="80">
        <f t="shared" si="66"/>
        <v>0.27638190954773867</v>
      </c>
      <c r="V17" s="81">
        <f t="shared" si="67"/>
        <v>0.2293144208037825</v>
      </c>
      <c r="W17" s="73">
        <v>249</v>
      </c>
      <c r="X17" s="74">
        <v>245</v>
      </c>
      <c r="Y17" s="75">
        <f t="shared" si="4"/>
        <v>494</v>
      </c>
      <c r="Z17" s="79">
        <f t="shared" si="59"/>
        <v>1.1116071428571428</v>
      </c>
      <c r="AA17" s="80">
        <f t="shared" si="60"/>
        <v>1.2311557788944723</v>
      </c>
      <c r="AB17" s="81">
        <f t="shared" si="61"/>
        <v>1.1678486997635933</v>
      </c>
      <c r="AC17" s="73">
        <v>3</v>
      </c>
      <c r="AD17" s="74">
        <v>0</v>
      </c>
      <c r="AE17" s="75">
        <f t="shared" si="5"/>
        <v>3</v>
      </c>
      <c r="AF17" s="79">
        <f t="shared" si="6"/>
        <v>0.013392857142857142</v>
      </c>
      <c r="AG17" s="80">
        <f t="shared" si="7"/>
        <v>0</v>
      </c>
      <c r="AH17" s="81">
        <f t="shared" si="8"/>
        <v>0.0070921985815602835</v>
      </c>
      <c r="AI17" s="73">
        <v>368</v>
      </c>
      <c r="AJ17" s="74">
        <v>436</v>
      </c>
      <c r="AK17" s="75">
        <f t="shared" si="9"/>
        <v>804</v>
      </c>
      <c r="AL17" s="79">
        <f t="shared" si="10"/>
        <v>1.6428571428571428</v>
      </c>
      <c r="AM17" s="80">
        <f t="shared" si="11"/>
        <v>2.190954773869347</v>
      </c>
      <c r="AN17" s="81">
        <f t="shared" si="12"/>
        <v>1.900709219858156</v>
      </c>
      <c r="AO17" s="73">
        <v>198</v>
      </c>
      <c r="AP17" s="74">
        <v>222</v>
      </c>
      <c r="AQ17" s="75">
        <f t="shared" si="13"/>
        <v>420</v>
      </c>
      <c r="AR17" s="79">
        <f t="shared" si="14"/>
        <v>0.8839285714285714</v>
      </c>
      <c r="AS17" s="80">
        <f t="shared" si="15"/>
        <v>1.1155778894472361</v>
      </c>
      <c r="AT17" s="81">
        <f t="shared" si="16"/>
        <v>0.9929078014184397</v>
      </c>
      <c r="AU17" s="73">
        <v>4</v>
      </c>
      <c r="AV17" s="74">
        <v>6</v>
      </c>
      <c r="AW17" s="82">
        <f t="shared" si="17"/>
        <v>10</v>
      </c>
      <c r="AX17" s="77">
        <f t="shared" si="62"/>
        <v>0.017857142857142856</v>
      </c>
      <c r="AY17" s="77">
        <f t="shared" si="63"/>
        <v>0.03015075376884422</v>
      </c>
      <c r="AZ17" s="77">
        <f t="shared" si="64"/>
        <v>0.02364066193853428</v>
      </c>
      <c r="BA17" s="74">
        <v>0</v>
      </c>
      <c r="BB17" s="74">
        <v>0</v>
      </c>
      <c r="BC17" s="82">
        <f t="shared" si="21"/>
        <v>0</v>
      </c>
      <c r="BD17" s="77">
        <f t="shared" si="22"/>
        <v>0</v>
      </c>
      <c r="BE17" s="77">
        <f t="shared" si="23"/>
        <v>0</v>
      </c>
      <c r="BF17" s="78">
        <f t="shared" si="24"/>
        <v>0</v>
      </c>
      <c r="BG17" s="73">
        <v>69</v>
      </c>
      <c r="BH17" s="74">
        <v>66</v>
      </c>
      <c r="BI17" s="82">
        <f t="shared" si="25"/>
        <v>135</v>
      </c>
      <c r="BJ17" s="77">
        <f t="shared" si="26"/>
        <v>0.3080357142857143</v>
      </c>
      <c r="BK17" s="77">
        <f t="shared" si="27"/>
        <v>0.3316582914572864</v>
      </c>
      <c r="BL17" s="77">
        <f t="shared" si="28"/>
        <v>0.3191489361702128</v>
      </c>
      <c r="BM17" s="74">
        <v>12</v>
      </c>
      <c r="BN17" s="74">
        <v>12</v>
      </c>
      <c r="BO17" s="82">
        <f t="shared" si="29"/>
        <v>24</v>
      </c>
      <c r="BP17" s="77">
        <f t="shared" si="30"/>
        <v>0.05357142857142857</v>
      </c>
      <c r="BQ17" s="77">
        <f t="shared" si="31"/>
        <v>0.06030150753768844</v>
      </c>
      <c r="BR17" s="78">
        <f t="shared" si="32"/>
        <v>0.05673758865248227</v>
      </c>
      <c r="BS17" s="73">
        <v>78</v>
      </c>
      <c r="BT17" s="74">
        <v>62</v>
      </c>
      <c r="BU17" s="82">
        <f t="shared" si="33"/>
        <v>140</v>
      </c>
      <c r="BV17" s="77">
        <f t="shared" si="34"/>
        <v>0.3482142857142857</v>
      </c>
      <c r="BW17" s="77">
        <f t="shared" si="35"/>
        <v>0.31155778894472363</v>
      </c>
      <c r="BX17" s="77">
        <f t="shared" si="36"/>
        <v>0.3309692671394799</v>
      </c>
      <c r="BY17" s="74">
        <v>17</v>
      </c>
      <c r="BZ17" s="74">
        <v>7</v>
      </c>
      <c r="CA17" s="82">
        <f t="shared" si="37"/>
        <v>24</v>
      </c>
      <c r="CB17" s="77">
        <f t="shared" si="38"/>
        <v>0.07589285714285714</v>
      </c>
      <c r="CC17" s="77">
        <f t="shared" si="39"/>
        <v>0.035175879396984924</v>
      </c>
      <c r="CD17" s="78">
        <f t="shared" si="40"/>
        <v>0.05673758865248227</v>
      </c>
      <c r="CE17" s="73">
        <v>68</v>
      </c>
      <c r="CF17" s="74">
        <v>53</v>
      </c>
      <c r="CG17" s="82">
        <f t="shared" si="41"/>
        <v>121</v>
      </c>
      <c r="CH17" s="77">
        <f t="shared" si="42"/>
        <v>0.30357142857142855</v>
      </c>
      <c r="CI17" s="77">
        <f t="shared" si="43"/>
        <v>0.2663316582914573</v>
      </c>
      <c r="CJ17" s="77">
        <f t="shared" si="44"/>
        <v>0.2860520094562648</v>
      </c>
      <c r="CK17" s="74">
        <v>10</v>
      </c>
      <c r="CL17" s="74">
        <v>5</v>
      </c>
      <c r="CM17" s="82">
        <f t="shared" si="45"/>
        <v>15</v>
      </c>
      <c r="CN17" s="77">
        <f t="shared" si="46"/>
        <v>0.044642857142857144</v>
      </c>
      <c r="CO17" s="77">
        <f t="shared" si="47"/>
        <v>0.02512562814070352</v>
      </c>
      <c r="CP17" s="77">
        <f t="shared" si="48"/>
        <v>0.03546099290780142</v>
      </c>
      <c r="CQ17" s="83">
        <v>78</v>
      </c>
      <c r="CR17" s="83">
        <v>58</v>
      </c>
      <c r="CS17" s="82">
        <f t="shared" si="49"/>
        <v>136</v>
      </c>
      <c r="CT17" s="77">
        <f t="shared" si="50"/>
        <v>0.3482142857142857</v>
      </c>
      <c r="CU17" s="77">
        <f t="shared" si="51"/>
        <v>0.2914572864321608</v>
      </c>
      <c r="CV17" s="78">
        <f t="shared" si="52"/>
        <v>0.3215130023640662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7" t="s">
        <v>29</v>
      </c>
      <c r="B18" s="73">
        <v>86</v>
      </c>
      <c r="C18" s="74">
        <v>99</v>
      </c>
      <c r="D18" s="75">
        <f t="shared" si="0"/>
        <v>185</v>
      </c>
      <c r="E18" s="73">
        <v>38</v>
      </c>
      <c r="F18" s="74">
        <v>46</v>
      </c>
      <c r="G18" s="75">
        <f t="shared" si="1"/>
        <v>84</v>
      </c>
      <c r="H18" s="76">
        <f t="shared" si="53"/>
        <v>0.4418604651162791</v>
      </c>
      <c r="I18" s="77">
        <f t="shared" si="54"/>
        <v>0.46464646464646464</v>
      </c>
      <c r="J18" s="78">
        <f t="shared" si="55"/>
        <v>0.4540540540540541</v>
      </c>
      <c r="K18" s="73">
        <v>18</v>
      </c>
      <c r="L18" s="74">
        <v>25</v>
      </c>
      <c r="M18" s="75">
        <f t="shared" si="2"/>
        <v>43</v>
      </c>
      <c r="N18" s="76">
        <f t="shared" si="56"/>
        <v>0.47368421052631576</v>
      </c>
      <c r="O18" s="77">
        <f t="shared" si="57"/>
        <v>0.5434782608695652</v>
      </c>
      <c r="P18" s="78">
        <f t="shared" si="58"/>
        <v>0.5119047619047619</v>
      </c>
      <c r="Q18" s="73">
        <v>42</v>
      </c>
      <c r="R18" s="74">
        <v>47</v>
      </c>
      <c r="S18" s="75">
        <f t="shared" si="3"/>
        <v>89</v>
      </c>
      <c r="T18" s="79">
        <f t="shared" si="65"/>
        <v>0.4883720930232558</v>
      </c>
      <c r="U18" s="80">
        <f t="shared" si="66"/>
        <v>0.47474747474747475</v>
      </c>
      <c r="V18" s="81">
        <f t="shared" si="67"/>
        <v>0.4810810810810811</v>
      </c>
      <c r="W18" s="73">
        <v>78</v>
      </c>
      <c r="X18" s="74">
        <v>116</v>
      </c>
      <c r="Y18" s="75">
        <f t="shared" si="4"/>
        <v>194</v>
      </c>
      <c r="Z18" s="79">
        <f t="shared" si="59"/>
        <v>0.9069767441860465</v>
      </c>
      <c r="AA18" s="80">
        <f t="shared" si="60"/>
        <v>1.1717171717171717</v>
      </c>
      <c r="AB18" s="81">
        <f t="shared" si="61"/>
        <v>1.0486486486486486</v>
      </c>
      <c r="AC18" s="73">
        <v>4</v>
      </c>
      <c r="AD18" s="74">
        <v>2</v>
      </c>
      <c r="AE18" s="75">
        <f t="shared" si="5"/>
        <v>6</v>
      </c>
      <c r="AF18" s="79">
        <f t="shared" si="6"/>
        <v>0.046511627906976744</v>
      </c>
      <c r="AG18" s="80">
        <f t="shared" si="7"/>
        <v>0.020202020202020204</v>
      </c>
      <c r="AH18" s="81">
        <f t="shared" si="8"/>
        <v>0.032432432432432434</v>
      </c>
      <c r="AI18" s="73">
        <v>124</v>
      </c>
      <c r="AJ18" s="74">
        <v>165</v>
      </c>
      <c r="AK18" s="75">
        <f t="shared" si="9"/>
        <v>289</v>
      </c>
      <c r="AL18" s="79">
        <f t="shared" si="10"/>
        <v>1.441860465116279</v>
      </c>
      <c r="AM18" s="80">
        <f t="shared" si="11"/>
        <v>1.6666666666666667</v>
      </c>
      <c r="AN18" s="81">
        <f t="shared" si="12"/>
        <v>1.5621621621621622</v>
      </c>
      <c r="AO18" s="73">
        <v>35</v>
      </c>
      <c r="AP18" s="74">
        <v>59</v>
      </c>
      <c r="AQ18" s="75">
        <f t="shared" si="13"/>
        <v>94</v>
      </c>
      <c r="AR18" s="79">
        <f t="shared" si="14"/>
        <v>0.4069767441860465</v>
      </c>
      <c r="AS18" s="80">
        <f t="shared" si="15"/>
        <v>0.5959595959595959</v>
      </c>
      <c r="AT18" s="81">
        <f t="shared" si="16"/>
        <v>0.5081081081081081</v>
      </c>
      <c r="AU18" s="73">
        <v>0</v>
      </c>
      <c r="AV18" s="74">
        <v>0</v>
      </c>
      <c r="AW18" s="82">
        <f t="shared" si="17"/>
        <v>0</v>
      </c>
      <c r="AX18" s="77">
        <f t="shared" si="62"/>
        <v>0</v>
      </c>
      <c r="AY18" s="77">
        <f t="shared" si="63"/>
        <v>0</v>
      </c>
      <c r="AZ18" s="77">
        <f t="shared" si="64"/>
        <v>0</v>
      </c>
      <c r="BA18" s="74">
        <v>0</v>
      </c>
      <c r="BB18" s="74">
        <v>0</v>
      </c>
      <c r="BC18" s="82">
        <f t="shared" si="21"/>
        <v>0</v>
      </c>
      <c r="BD18" s="77">
        <f t="shared" si="22"/>
        <v>0</v>
      </c>
      <c r="BE18" s="77">
        <f t="shared" si="23"/>
        <v>0</v>
      </c>
      <c r="BF18" s="78">
        <f t="shared" si="24"/>
        <v>0</v>
      </c>
      <c r="BG18" s="73">
        <v>20</v>
      </c>
      <c r="BH18" s="74">
        <v>37</v>
      </c>
      <c r="BI18" s="82">
        <f t="shared" si="25"/>
        <v>57</v>
      </c>
      <c r="BJ18" s="77">
        <f t="shared" si="26"/>
        <v>0.23255813953488372</v>
      </c>
      <c r="BK18" s="77">
        <f t="shared" si="27"/>
        <v>0.37373737373737376</v>
      </c>
      <c r="BL18" s="77">
        <f t="shared" si="28"/>
        <v>0.3081081081081081</v>
      </c>
      <c r="BM18" s="74">
        <v>0</v>
      </c>
      <c r="BN18" s="74">
        <v>0</v>
      </c>
      <c r="BO18" s="82">
        <f t="shared" si="29"/>
        <v>0</v>
      </c>
      <c r="BP18" s="77">
        <f t="shared" si="30"/>
        <v>0</v>
      </c>
      <c r="BQ18" s="77">
        <f t="shared" si="31"/>
        <v>0</v>
      </c>
      <c r="BR18" s="78">
        <f t="shared" si="32"/>
        <v>0</v>
      </c>
      <c r="BS18" s="73">
        <v>32</v>
      </c>
      <c r="BT18" s="74">
        <v>31</v>
      </c>
      <c r="BU18" s="82">
        <f t="shared" si="33"/>
        <v>63</v>
      </c>
      <c r="BV18" s="77">
        <f t="shared" si="34"/>
        <v>0.37209302325581395</v>
      </c>
      <c r="BW18" s="77">
        <f t="shared" si="35"/>
        <v>0.31313131313131315</v>
      </c>
      <c r="BX18" s="77">
        <f t="shared" si="36"/>
        <v>0.34054054054054056</v>
      </c>
      <c r="BY18" s="74">
        <v>14</v>
      </c>
      <c r="BZ18" s="74">
        <v>6</v>
      </c>
      <c r="CA18" s="82">
        <f t="shared" si="37"/>
        <v>20</v>
      </c>
      <c r="CB18" s="77">
        <f t="shared" si="38"/>
        <v>0.16279069767441862</v>
      </c>
      <c r="CC18" s="77">
        <f t="shared" si="39"/>
        <v>0.06060606060606061</v>
      </c>
      <c r="CD18" s="78">
        <f t="shared" si="40"/>
        <v>0.10810810810810811</v>
      </c>
      <c r="CE18" s="73">
        <v>36</v>
      </c>
      <c r="CF18" s="74">
        <v>34</v>
      </c>
      <c r="CG18" s="82">
        <f t="shared" si="41"/>
        <v>70</v>
      </c>
      <c r="CH18" s="77">
        <f t="shared" si="42"/>
        <v>0.4186046511627907</v>
      </c>
      <c r="CI18" s="77">
        <f t="shared" si="43"/>
        <v>0.3434343434343434</v>
      </c>
      <c r="CJ18" s="77">
        <f t="shared" si="44"/>
        <v>0.3783783783783784</v>
      </c>
      <c r="CK18" s="74">
        <v>10</v>
      </c>
      <c r="CL18" s="74">
        <v>4</v>
      </c>
      <c r="CM18" s="82">
        <f t="shared" si="45"/>
        <v>14</v>
      </c>
      <c r="CN18" s="77">
        <f t="shared" si="46"/>
        <v>0.11627906976744186</v>
      </c>
      <c r="CO18" s="77">
        <f t="shared" si="47"/>
        <v>0.04040404040404041</v>
      </c>
      <c r="CP18" s="77">
        <f t="shared" si="48"/>
        <v>0.07567567567567568</v>
      </c>
      <c r="CQ18" s="83">
        <v>46</v>
      </c>
      <c r="CR18" s="83">
        <v>38</v>
      </c>
      <c r="CS18" s="82">
        <f t="shared" si="49"/>
        <v>84</v>
      </c>
      <c r="CT18" s="77">
        <f t="shared" si="50"/>
        <v>0.5348837209302325</v>
      </c>
      <c r="CU18" s="77">
        <f t="shared" si="51"/>
        <v>0.3838383838383838</v>
      </c>
      <c r="CV18" s="78">
        <f t="shared" si="52"/>
        <v>0.4540540540540541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7" t="s">
        <v>30</v>
      </c>
      <c r="B19" s="73">
        <v>46</v>
      </c>
      <c r="C19" s="74">
        <v>45</v>
      </c>
      <c r="D19" s="75">
        <f t="shared" si="0"/>
        <v>91</v>
      </c>
      <c r="E19" s="73">
        <v>6</v>
      </c>
      <c r="F19" s="74">
        <v>5</v>
      </c>
      <c r="G19" s="75">
        <f t="shared" si="1"/>
        <v>11</v>
      </c>
      <c r="H19" s="76">
        <f t="shared" si="53"/>
        <v>0.13043478260869565</v>
      </c>
      <c r="I19" s="77">
        <f t="shared" si="54"/>
        <v>0.1111111111111111</v>
      </c>
      <c r="J19" s="78">
        <f t="shared" si="55"/>
        <v>0.12087912087912088</v>
      </c>
      <c r="K19" s="73">
        <v>3</v>
      </c>
      <c r="L19" s="74">
        <v>4</v>
      </c>
      <c r="M19" s="75">
        <f t="shared" si="2"/>
        <v>7</v>
      </c>
      <c r="N19" s="76">
        <f t="shared" si="56"/>
        <v>0.5</v>
      </c>
      <c r="O19" s="77">
        <f t="shared" si="57"/>
        <v>0.8</v>
      </c>
      <c r="P19" s="78">
        <f t="shared" si="58"/>
        <v>0.6363636363636364</v>
      </c>
      <c r="Q19" s="73">
        <v>1</v>
      </c>
      <c r="R19" s="74">
        <v>0</v>
      </c>
      <c r="S19" s="75">
        <f t="shared" si="3"/>
        <v>1</v>
      </c>
      <c r="T19" s="79">
        <f t="shared" si="65"/>
        <v>0.021739130434782608</v>
      </c>
      <c r="U19" s="80">
        <f t="shared" si="66"/>
        <v>0</v>
      </c>
      <c r="V19" s="81">
        <f t="shared" si="67"/>
        <v>0.01098901098901099</v>
      </c>
      <c r="W19" s="73">
        <v>8</v>
      </c>
      <c r="X19" s="74">
        <v>19</v>
      </c>
      <c r="Y19" s="75">
        <f t="shared" si="4"/>
        <v>27</v>
      </c>
      <c r="Z19" s="79">
        <f t="shared" si="59"/>
        <v>0.17391304347826086</v>
      </c>
      <c r="AA19" s="80">
        <f t="shared" si="60"/>
        <v>0.4222222222222222</v>
      </c>
      <c r="AB19" s="81">
        <f t="shared" si="61"/>
        <v>0.2967032967032967</v>
      </c>
      <c r="AC19" s="73">
        <v>9</v>
      </c>
      <c r="AD19" s="74">
        <v>0</v>
      </c>
      <c r="AE19" s="75">
        <f t="shared" si="5"/>
        <v>9</v>
      </c>
      <c r="AF19" s="79">
        <f t="shared" si="6"/>
        <v>0.1956521739130435</v>
      </c>
      <c r="AG19" s="80">
        <f t="shared" si="7"/>
        <v>0</v>
      </c>
      <c r="AH19" s="81">
        <f t="shared" si="8"/>
        <v>0.0989010989010989</v>
      </c>
      <c r="AI19" s="73">
        <v>18</v>
      </c>
      <c r="AJ19" s="74">
        <v>19</v>
      </c>
      <c r="AK19" s="75">
        <f t="shared" si="9"/>
        <v>37</v>
      </c>
      <c r="AL19" s="79">
        <f t="shared" si="10"/>
        <v>0.391304347826087</v>
      </c>
      <c r="AM19" s="80">
        <f t="shared" si="11"/>
        <v>0.4222222222222222</v>
      </c>
      <c r="AN19" s="81">
        <f t="shared" si="12"/>
        <v>0.4065934065934066</v>
      </c>
      <c r="AO19" s="73">
        <v>5</v>
      </c>
      <c r="AP19" s="74">
        <v>18</v>
      </c>
      <c r="AQ19" s="75">
        <f t="shared" si="13"/>
        <v>23</v>
      </c>
      <c r="AR19" s="79">
        <f t="shared" si="14"/>
        <v>0.10869565217391304</v>
      </c>
      <c r="AS19" s="80">
        <f t="shared" si="15"/>
        <v>0.4</v>
      </c>
      <c r="AT19" s="81">
        <f t="shared" si="16"/>
        <v>0.25274725274725274</v>
      </c>
      <c r="AU19" s="73">
        <v>0</v>
      </c>
      <c r="AV19" s="74">
        <v>0</v>
      </c>
      <c r="AW19" s="82">
        <f t="shared" si="17"/>
        <v>0</v>
      </c>
      <c r="AX19" s="77">
        <f t="shared" si="62"/>
        <v>0</v>
      </c>
      <c r="AY19" s="77">
        <f t="shared" si="63"/>
        <v>0</v>
      </c>
      <c r="AZ19" s="77">
        <f t="shared" si="64"/>
        <v>0</v>
      </c>
      <c r="BA19" s="74">
        <v>0</v>
      </c>
      <c r="BB19" s="74">
        <v>0</v>
      </c>
      <c r="BC19" s="82">
        <f t="shared" si="21"/>
        <v>0</v>
      </c>
      <c r="BD19" s="77">
        <f t="shared" si="22"/>
        <v>0</v>
      </c>
      <c r="BE19" s="77">
        <f t="shared" si="23"/>
        <v>0</v>
      </c>
      <c r="BF19" s="78">
        <f t="shared" si="24"/>
        <v>0</v>
      </c>
      <c r="BG19" s="73">
        <v>4</v>
      </c>
      <c r="BH19" s="74">
        <v>5</v>
      </c>
      <c r="BI19" s="82">
        <f t="shared" si="25"/>
        <v>9</v>
      </c>
      <c r="BJ19" s="77">
        <f t="shared" si="26"/>
        <v>0.08695652173913043</v>
      </c>
      <c r="BK19" s="77">
        <f t="shared" si="27"/>
        <v>0.1111111111111111</v>
      </c>
      <c r="BL19" s="77">
        <f t="shared" si="28"/>
        <v>0.0989010989010989</v>
      </c>
      <c r="BM19" s="74">
        <v>0</v>
      </c>
      <c r="BN19" s="74">
        <v>0</v>
      </c>
      <c r="BO19" s="82">
        <f t="shared" si="29"/>
        <v>0</v>
      </c>
      <c r="BP19" s="77">
        <f t="shared" si="30"/>
        <v>0</v>
      </c>
      <c r="BQ19" s="77">
        <f t="shared" si="31"/>
        <v>0</v>
      </c>
      <c r="BR19" s="78">
        <f t="shared" si="32"/>
        <v>0</v>
      </c>
      <c r="BS19" s="73">
        <v>8</v>
      </c>
      <c r="BT19" s="74">
        <v>5</v>
      </c>
      <c r="BU19" s="82">
        <f t="shared" si="33"/>
        <v>13</v>
      </c>
      <c r="BV19" s="77">
        <f t="shared" si="34"/>
        <v>0.17391304347826086</v>
      </c>
      <c r="BW19" s="77">
        <f t="shared" si="35"/>
        <v>0.1111111111111111</v>
      </c>
      <c r="BX19" s="77">
        <f t="shared" si="36"/>
        <v>0.14285714285714285</v>
      </c>
      <c r="BY19" s="74">
        <v>5</v>
      </c>
      <c r="BZ19" s="74">
        <v>0</v>
      </c>
      <c r="CA19" s="82">
        <f t="shared" si="37"/>
        <v>5</v>
      </c>
      <c r="CB19" s="77">
        <f t="shared" si="38"/>
        <v>0.10869565217391304</v>
      </c>
      <c r="CC19" s="77">
        <f t="shared" si="39"/>
        <v>0</v>
      </c>
      <c r="CD19" s="78">
        <f t="shared" si="40"/>
        <v>0.054945054945054944</v>
      </c>
      <c r="CE19" s="73">
        <v>13</v>
      </c>
      <c r="CF19" s="74">
        <v>8</v>
      </c>
      <c r="CG19" s="82">
        <f t="shared" si="41"/>
        <v>21</v>
      </c>
      <c r="CH19" s="77">
        <f t="shared" si="42"/>
        <v>0.2826086956521739</v>
      </c>
      <c r="CI19" s="77">
        <f t="shared" si="43"/>
        <v>0.17777777777777778</v>
      </c>
      <c r="CJ19" s="77">
        <f t="shared" si="44"/>
        <v>0.23076923076923078</v>
      </c>
      <c r="CK19" s="74">
        <v>3</v>
      </c>
      <c r="CL19" s="74">
        <v>1</v>
      </c>
      <c r="CM19" s="82">
        <f t="shared" si="45"/>
        <v>4</v>
      </c>
      <c r="CN19" s="77">
        <f t="shared" si="46"/>
        <v>0.06521739130434782</v>
      </c>
      <c r="CO19" s="77">
        <f t="shared" si="47"/>
        <v>0.022222222222222223</v>
      </c>
      <c r="CP19" s="77">
        <f t="shared" si="48"/>
        <v>0.04395604395604396</v>
      </c>
      <c r="CQ19" s="83">
        <v>16</v>
      </c>
      <c r="CR19" s="83">
        <v>9</v>
      </c>
      <c r="CS19" s="82">
        <f t="shared" si="49"/>
        <v>25</v>
      </c>
      <c r="CT19" s="77">
        <f t="shared" si="50"/>
        <v>0.34782608695652173</v>
      </c>
      <c r="CU19" s="77">
        <f t="shared" si="51"/>
        <v>0.2</v>
      </c>
      <c r="CV19" s="78">
        <f t="shared" si="52"/>
        <v>0.27472527472527475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7" t="s">
        <v>45</v>
      </c>
      <c r="B20" s="73">
        <v>119</v>
      </c>
      <c r="C20" s="74">
        <v>89</v>
      </c>
      <c r="D20" s="75">
        <f t="shared" si="0"/>
        <v>208</v>
      </c>
      <c r="E20" s="73">
        <v>56</v>
      </c>
      <c r="F20" s="74">
        <v>36</v>
      </c>
      <c r="G20" s="75">
        <f t="shared" si="1"/>
        <v>92</v>
      </c>
      <c r="H20" s="76">
        <f t="shared" si="53"/>
        <v>0.47058823529411764</v>
      </c>
      <c r="I20" s="77">
        <f t="shared" si="54"/>
        <v>0.4044943820224719</v>
      </c>
      <c r="J20" s="78">
        <f t="shared" si="55"/>
        <v>0.4423076923076923</v>
      </c>
      <c r="K20" s="73">
        <v>32</v>
      </c>
      <c r="L20" s="74">
        <v>26</v>
      </c>
      <c r="M20" s="75">
        <f t="shared" si="2"/>
        <v>58</v>
      </c>
      <c r="N20" s="76">
        <f t="shared" si="56"/>
        <v>0.5714285714285714</v>
      </c>
      <c r="O20" s="77">
        <f t="shared" si="57"/>
        <v>0.7222222222222222</v>
      </c>
      <c r="P20" s="78">
        <f t="shared" si="58"/>
        <v>0.6304347826086957</v>
      </c>
      <c r="Q20" s="73">
        <v>43</v>
      </c>
      <c r="R20" s="74">
        <v>19</v>
      </c>
      <c r="S20" s="75">
        <f t="shared" si="3"/>
        <v>62</v>
      </c>
      <c r="T20" s="79">
        <f t="shared" si="65"/>
        <v>0.36134453781512604</v>
      </c>
      <c r="U20" s="80">
        <f t="shared" si="66"/>
        <v>0.21348314606741572</v>
      </c>
      <c r="V20" s="81">
        <f t="shared" si="67"/>
        <v>0.2980769230769231</v>
      </c>
      <c r="W20" s="73">
        <v>140</v>
      </c>
      <c r="X20" s="74">
        <v>110</v>
      </c>
      <c r="Y20" s="75">
        <f t="shared" si="4"/>
        <v>250</v>
      </c>
      <c r="Z20" s="79">
        <f t="shared" si="59"/>
        <v>1.1764705882352942</v>
      </c>
      <c r="AA20" s="80">
        <f t="shared" si="60"/>
        <v>1.2359550561797752</v>
      </c>
      <c r="AB20" s="81">
        <f t="shared" si="61"/>
        <v>1.2019230769230769</v>
      </c>
      <c r="AC20" s="73">
        <v>1</v>
      </c>
      <c r="AD20" s="74">
        <v>0</v>
      </c>
      <c r="AE20" s="75">
        <f t="shared" si="5"/>
        <v>1</v>
      </c>
      <c r="AF20" s="79">
        <f t="shared" si="6"/>
        <v>0.008403361344537815</v>
      </c>
      <c r="AG20" s="80">
        <f t="shared" si="7"/>
        <v>0</v>
      </c>
      <c r="AH20" s="81">
        <f t="shared" si="8"/>
        <v>0.004807692307692308</v>
      </c>
      <c r="AI20" s="73">
        <v>184</v>
      </c>
      <c r="AJ20" s="74">
        <v>129</v>
      </c>
      <c r="AK20" s="75">
        <f t="shared" si="9"/>
        <v>313</v>
      </c>
      <c r="AL20" s="79">
        <f t="shared" si="10"/>
        <v>1.546218487394958</v>
      </c>
      <c r="AM20" s="80">
        <f t="shared" si="11"/>
        <v>1.449438202247191</v>
      </c>
      <c r="AN20" s="81">
        <f t="shared" si="12"/>
        <v>1.5048076923076923</v>
      </c>
      <c r="AO20" s="73">
        <v>35</v>
      </c>
      <c r="AP20" s="74">
        <v>23</v>
      </c>
      <c r="AQ20" s="75">
        <f t="shared" si="13"/>
        <v>58</v>
      </c>
      <c r="AR20" s="79">
        <f t="shared" si="14"/>
        <v>0.29411764705882354</v>
      </c>
      <c r="AS20" s="80">
        <f t="shared" si="15"/>
        <v>0.25842696629213485</v>
      </c>
      <c r="AT20" s="81">
        <f t="shared" si="16"/>
        <v>0.27884615384615385</v>
      </c>
      <c r="AU20" s="73">
        <v>4</v>
      </c>
      <c r="AV20" s="74">
        <v>9</v>
      </c>
      <c r="AW20" s="82">
        <f t="shared" si="17"/>
        <v>13</v>
      </c>
      <c r="AX20" s="77">
        <f t="shared" si="62"/>
        <v>0.03361344537815126</v>
      </c>
      <c r="AY20" s="77">
        <f t="shared" si="63"/>
        <v>0.10112359550561797</v>
      </c>
      <c r="AZ20" s="77">
        <f t="shared" si="64"/>
        <v>0.0625</v>
      </c>
      <c r="BA20" s="74">
        <v>1</v>
      </c>
      <c r="BB20" s="74">
        <v>1</v>
      </c>
      <c r="BC20" s="82">
        <f t="shared" si="21"/>
        <v>2</v>
      </c>
      <c r="BD20" s="77">
        <f t="shared" si="22"/>
        <v>0.008403361344537815</v>
      </c>
      <c r="BE20" s="77">
        <f t="shared" si="23"/>
        <v>0.011235955056179775</v>
      </c>
      <c r="BF20" s="78">
        <f t="shared" si="24"/>
        <v>0.009615384615384616</v>
      </c>
      <c r="BG20" s="73">
        <v>15</v>
      </c>
      <c r="BH20" s="74">
        <v>13</v>
      </c>
      <c r="BI20" s="82">
        <f t="shared" si="25"/>
        <v>28</v>
      </c>
      <c r="BJ20" s="77">
        <f t="shared" si="26"/>
        <v>0.12605042016806722</v>
      </c>
      <c r="BK20" s="77">
        <f t="shared" si="27"/>
        <v>0.14606741573033707</v>
      </c>
      <c r="BL20" s="77">
        <f t="shared" si="28"/>
        <v>0.1346153846153846</v>
      </c>
      <c r="BM20" s="74">
        <v>1</v>
      </c>
      <c r="BN20" s="74">
        <v>2</v>
      </c>
      <c r="BO20" s="82">
        <f t="shared" si="29"/>
        <v>3</v>
      </c>
      <c r="BP20" s="77">
        <f t="shared" si="30"/>
        <v>0.008403361344537815</v>
      </c>
      <c r="BQ20" s="77">
        <f t="shared" si="31"/>
        <v>0.02247191011235955</v>
      </c>
      <c r="BR20" s="78">
        <f t="shared" si="32"/>
        <v>0.014423076923076924</v>
      </c>
      <c r="BS20" s="73">
        <v>29</v>
      </c>
      <c r="BT20" s="74">
        <v>12</v>
      </c>
      <c r="BU20" s="82">
        <f t="shared" si="33"/>
        <v>41</v>
      </c>
      <c r="BV20" s="77">
        <f t="shared" si="34"/>
        <v>0.24369747899159663</v>
      </c>
      <c r="BW20" s="77">
        <f t="shared" si="35"/>
        <v>0.1348314606741573</v>
      </c>
      <c r="BX20" s="77">
        <f t="shared" si="36"/>
        <v>0.1971153846153846</v>
      </c>
      <c r="BY20" s="74">
        <v>1</v>
      </c>
      <c r="BZ20" s="74">
        <v>0</v>
      </c>
      <c r="CA20" s="82">
        <f t="shared" si="37"/>
        <v>1</v>
      </c>
      <c r="CB20" s="77">
        <f t="shared" si="38"/>
        <v>0.008403361344537815</v>
      </c>
      <c r="CC20" s="77">
        <f t="shared" si="39"/>
        <v>0</v>
      </c>
      <c r="CD20" s="78">
        <f t="shared" si="40"/>
        <v>0.004807692307692308</v>
      </c>
      <c r="CE20" s="73">
        <v>26</v>
      </c>
      <c r="CF20" s="74">
        <v>7</v>
      </c>
      <c r="CG20" s="82">
        <f t="shared" si="41"/>
        <v>33</v>
      </c>
      <c r="CH20" s="77">
        <f t="shared" si="42"/>
        <v>0.2184873949579832</v>
      </c>
      <c r="CI20" s="77">
        <f t="shared" si="43"/>
        <v>0.07865168539325842</v>
      </c>
      <c r="CJ20" s="77">
        <f t="shared" si="44"/>
        <v>0.15865384615384615</v>
      </c>
      <c r="CK20" s="74">
        <v>2</v>
      </c>
      <c r="CL20" s="74">
        <v>1</v>
      </c>
      <c r="CM20" s="82">
        <f t="shared" si="45"/>
        <v>3</v>
      </c>
      <c r="CN20" s="77">
        <f t="shared" si="46"/>
        <v>0.01680672268907563</v>
      </c>
      <c r="CO20" s="77">
        <f t="shared" si="47"/>
        <v>0.011235955056179775</v>
      </c>
      <c r="CP20" s="77">
        <f t="shared" si="48"/>
        <v>0.014423076923076924</v>
      </c>
      <c r="CQ20" s="83">
        <v>28</v>
      </c>
      <c r="CR20" s="83">
        <v>8</v>
      </c>
      <c r="CS20" s="82">
        <f t="shared" si="49"/>
        <v>36</v>
      </c>
      <c r="CT20" s="77">
        <f t="shared" si="50"/>
        <v>0.23529411764705882</v>
      </c>
      <c r="CU20" s="77">
        <f t="shared" si="51"/>
        <v>0.0898876404494382</v>
      </c>
      <c r="CV20" s="78">
        <f t="shared" si="52"/>
        <v>0.17307692307692307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7" t="s">
        <v>31</v>
      </c>
      <c r="B21" s="73">
        <v>28</v>
      </c>
      <c r="C21" s="74">
        <v>35</v>
      </c>
      <c r="D21" s="75">
        <f t="shared" si="0"/>
        <v>63</v>
      </c>
      <c r="E21" s="73">
        <v>4</v>
      </c>
      <c r="F21" s="74">
        <v>8</v>
      </c>
      <c r="G21" s="75">
        <f t="shared" si="1"/>
        <v>12</v>
      </c>
      <c r="H21" s="76">
        <f t="shared" si="53"/>
        <v>0.14285714285714285</v>
      </c>
      <c r="I21" s="77">
        <f t="shared" si="54"/>
        <v>0.22857142857142856</v>
      </c>
      <c r="J21" s="78">
        <f t="shared" si="55"/>
        <v>0.19047619047619047</v>
      </c>
      <c r="K21" s="73">
        <v>1</v>
      </c>
      <c r="L21" s="74">
        <v>2</v>
      </c>
      <c r="M21" s="75">
        <f t="shared" si="2"/>
        <v>3</v>
      </c>
      <c r="N21" s="76">
        <f t="shared" si="56"/>
        <v>0.25</v>
      </c>
      <c r="O21" s="77">
        <f t="shared" si="57"/>
        <v>0.25</v>
      </c>
      <c r="P21" s="78">
        <f t="shared" si="58"/>
        <v>0.25</v>
      </c>
      <c r="Q21" s="73">
        <v>8</v>
      </c>
      <c r="R21" s="74">
        <v>16</v>
      </c>
      <c r="S21" s="75">
        <f t="shared" si="3"/>
        <v>24</v>
      </c>
      <c r="T21" s="79">
        <f t="shared" si="65"/>
        <v>0.2857142857142857</v>
      </c>
      <c r="U21" s="80">
        <f t="shared" si="66"/>
        <v>0.45714285714285713</v>
      </c>
      <c r="V21" s="81">
        <f t="shared" si="67"/>
        <v>0.38095238095238093</v>
      </c>
      <c r="W21" s="73">
        <v>10</v>
      </c>
      <c r="X21" s="74">
        <v>5</v>
      </c>
      <c r="Y21" s="75">
        <f t="shared" si="4"/>
        <v>15</v>
      </c>
      <c r="Z21" s="79">
        <f t="shared" si="59"/>
        <v>0.35714285714285715</v>
      </c>
      <c r="AA21" s="80">
        <f t="shared" si="60"/>
        <v>0.14285714285714285</v>
      </c>
      <c r="AB21" s="81">
        <f t="shared" si="61"/>
        <v>0.23809523809523808</v>
      </c>
      <c r="AC21" s="73">
        <v>0</v>
      </c>
      <c r="AD21" s="74">
        <v>0</v>
      </c>
      <c r="AE21" s="75">
        <f t="shared" si="5"/>
        <v>0</v>
      </c>
      <c r="AF21" s="79">
        <f t="shared" si="6"/>
        <v>0</v>
      </c>
      <c r="AG21" s="80">
        <f t="shared" si="7"/>
        <v>0</v>
      </c>
      <c r="AH21" s="81">
        <f t="shared" si="8"/>
        <v>0</v>
      </c>
      <c r="AI21" s="73">
        <v>18</v>
      </c>
      <c r="AJ21" s="74">
        <v>21</v>
      </c>
      <c r="AK21" s="75">
        <f t="shared" si="9"/>
        <v>39</v>
      </c>
      <c r="AL21" s="79">
        <f t="shared" si="10"/>
        <v>0.6428571428571429</v>
      </c>
      <c r="AM21" s="80">
        <f t="shared" si="11"/>
        <v>0.6</v>
      </c>
      <c r="AN21" s="81">
        <f t="shared" si="12"/>
        <v>0.6190476190476191</v>
      </c>
      <c r="AO21" s="73">
        <v>24</v>
      </c>
      <c r="AP21" s="74">
        <v>30</v>
      </c>
      <c r="AQ21" s="75">
        <f t="shared" si="13"/>
        <v>54</v>
      </c>
      <c r="AR21" s="79">
        <f t="shared" si="14"/>
        <v>0.8571428571428571</v>
      </c>
      <c r="AS21" s="80">
        <f t="shared" si="15"/>
        <v>0.8571428571428571</v>
      </c>
      <c r="AT21" s="81">
        <f t="shared" si="16"/>
        <v>0.8571428571428571</v>
      </c>
      <c r="AU21" s="73">
        <v>0</v>
      </c>
      <c r="AV21" s="74">
        <v>0</v>
      </c>
      <c r="AW21" s="82">
        <f t="shared" si="17"/>
        <v>0</v>
      </c>
      <c r="AX21" s="77">
        <f t="shared" si="62"/>
        <v>0</v>
      </c>
      <c r="AY21" s="77">
        <f t="shared" si="63"/>
        <v>0</v>
      </c>
      <c r="AZ21" s="77">
        <f t="shared" si="64"/>
        <v>0</v>
      </c>
      <c r="BA21" s="74">
        <v>0</v>
      </c>
      <c r="BB21" s="74">
        <v>0</v>
      </c>
      <c r="BC21" s="82">
        <f t="shared" si="21"/>
        <v>0</v>
      </c>
      <c r="BD21" s="77">
        <f t="shared" si="22"/>
        <v>0</v>
      </c>
      <c r="BE21" s="77">
        <f t="shared" si="23"/>
        <v>0</v>
      </c>
      <c r="BF21" s="78">
        <f t="shared" si="24"/>
        <v>0</v>
      </c>
      <c r="BG21" s="73">
        <v>1</v>
      </c>
      <c r="BH21" s="74">
        <v>2</v>
      </c>
      <c r="BI21" s="82">
        <f t="shared" si="25"/>
        <v>3</v>
      </c>
      <c r="BJ21" s="77">
        <f t="shared" si="26"/>
        <v>0.03571428571428571</v>
      </c>
      <c r="BK21" s="77">
        <f t="shared" si="27"/>
        <v>0.05714285714285714</v>
      </c>
      <c r="BL21" s="77">
        <f t="shared" si="28"/>
        <v>0.047619047619047616</v>
      </c>
      <c r="BM21" s="74">
        <v>0</v>
      </c>
      <c r="BN21" s="74">
        <v>0</v>
      </c>
      <c r="BO21" s="82">
        <f t="shared" si="29"/>
        <v>0</v>
      </c>
      <c r="BP21" s="77">
        <f t="shared" si="30"/>
        <v>0</v>
      </c>
      <c r="BQ21" s="77">
        <f t="shared" si="31"/>
        <v>0</v>
      </c>
      <c r="BR21" s="78">
        <f t="shared" si="32"/>
        <v>0</v>
      </c>
      <c r="BS21" s="73">
        <v>6</v>
      </c>
      <c r="BT21" s="74">
        <v>10</v>
      </c>
      <c r="BU21" s="82">
        <f t="shared" si="33"/>
        <v>16</v>
      </c>
      <c r="BV21" s="77">
        <f t="shared" si="34"/>
        <v>0.21428571428571427</v>
      </c>
      <c r="BW21" s="77">
        <f t="shared" si="35"/>
        <v>0.2857142857142857</v>
      </c>
      <c r="BX21" s="77">
        <f t="shared" si="36"/>
        <v>0.25396825396825395</v>
      </c>
      <c r="BY21" s="74">
        <v>3</v>
      </c>
      <c r="BZ21" s="74">
        <v>2</v>
      </c>
      <c r="CA21" s="82">
        <f t="shared" si="37"/>
        <v>5</v>
      </c>
      <c r="CB21" s="77">
        <f t="shared" si="38"/>
        <v>0.10714285714285714</v>
      </c>
      <c r="CC21" s="77">
        <f t="shared" si="39"/>
        <v>0.05714285714285714</v>
      </c>
      <c r="CD21" s="78">
        <f t="shared" si="40"/>
        <v>0.07936507936507936</v>
      </c>
      <c r="CE21" s="73">
        <v>5</v>
      </c>
      <c r="CF21" s="74">
        <v>8</v>
      </c>
      <c r="CG21" s="82">
        <f t="shared" si="41"/>
        <v>13</v>
      </c>
      <c r="CH21" s="77">
        <f t="shared" si="42"/>
        <v>0.17857142857142858</v>
      </c>
      <c r="CI21" s="77">
        <f t="shared" si="43"/>
        <v>0.22857142857142856</v>
      </c>
      <c r="CJ21" s="77">
        <f t="shared" si="44"/>
        <v>0.20634920634920634</v>
      </c>
      <c r="CK21" s="74">
        <v>1</v>
      </c>
      <c r="CL21" s="74">
        <v>1</v>
      </c>
      <c r="CM21" s="82">
        <f t="shared" si="45"/>
        <v>2</v>
      </c>
      <c r="CN21" s="77">
        <f t="shared" si="46"/>
        <v>0.03571428571428571</v>
      </c>
      <c r="CO21" s="77">
        <f t="shared" si="47"/>
        <v>0.02857142857142857</v>
      </c>
      <c r="CP21" s="77">
        <f t="shared" si="48"/>
        <v>0.031746031746031744</v>
      </c>
      <c r="CQ21" s="83">
        <v>6</v>
      </c>
      <c r="CR21" s="83">
        <v>9</v>
      </c>
      <c r="CS21" s="82">
        <f t="shared" si="49"/>
        <v>15</v>
      </c>
      <c r="CT21" s="77">
        <f t="shared" si="50"/>
        <v>0.21428571428571427</v>
      </c>
      <c r="CU21" s="77">
        <f t="shared" si="51"/>
        <v>0.2571428571428571</v>
      </c>
      <c r="CV21" s="78">
        <f t="shared" si="52"/>
        <v>0.23809523809523808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7" t="s">
        <v>32</v>
      </c>
      <c r="B22" s="73">
        <v>37</v>
      </c>
      <c r="C22" s="74">
        <v>37</v>
      </c>
      <c r="D22" s="75">
        <f t="shared" si="0"/>
        <v>74</v>
      </c>
      <c r="E22" s="73">
        <v>9</v>
      </c>
      <c r="F22" s="74">
        <v>18</v>
      </c>
      <c r="G22" s="75">
        <f t="shared" si="1"/>
        <v>27</v>
      </c>
      <c r="H22" s="76">
        <f t="shared" si="53"/>
        <v>0.24324324324324326</v>
      </c>
      <c r="I22" s="77">
        <f t="shared" si="54"/>
        <v>0.4864864864864865</v>
      </c>
      <c r="J22" s="78">
        <f t="shared" si="55"/>
        <v>0.36486486486486486</v>
      </c>
      <c r="K22" s="73">
        <v>5</v>
      </c>
      <c r="L22" s="74">
        <v>8</v>
      </c>
      <c r="M22" s="75">
        <f t="shared" si="2"/>
        <v>13</v>
      </c>
      <c r="N22" s="76">
        <f t="shared" si="56"/>
        <v>0.5555555555555556</v>
      </c>
      <c r="O22" s="77">
        <f t="shared" si="57"/>
        <v>0.4444444444444444</v>
      </c>
      <c r="P22" s="78">
        <f t="shared" si="58"/>
        <v>0.48148148148148145</v>
      </c>
      <c r="Q22" s="73">
        <v>5</v>
      </c>
      <c r="R22" s="74">
        <v>23</v>
      </c>
      <c r="S22" s="75">
        <f t="shared" si="3"/>
        <v>28</v>
      </c>
      <c r="T22" s="79">
        <f t="shared" si="65"/>
        <v>0.13513513513513514</v>
      </c>
      <c r="U22" s="80">
        <f t="shared" si="66"/>
        <v>0.6216216216216216</v>
      </c>
      <c r="V22" s="81">
        <f t="shared" si="67"/>
        <v>0.3783783783783784</v>
      </c>
      <c r="W22" s="73">
        <v>9</v>
      </c>
      <c r="X22" s="74">
        <v>34</v>
      </c>
      <c r="Y22" s="75">
        <f t="shared" si="4"/>
        <v>43</v>
      </c>
      <c r="Z22" s="79">
        <f t="shared" si="59"/>
        <v>0.24324324324324326</v>
      </c>
      <c r="AA22" s="80">
        <f t="shared" si="60"/>
        <v>0.918918918918919</v>
      </c>
      <c r="AB22" s="81">
        <f t="shared" si="61"/>
        <v>0.581081081081081</v>
      </c>
      <c r="AC22" s="73">
        <v>0</v>
      </c>
      <c r="AD22" s="74">
        <v>0</v>
      </c>
      <c r="AE22" s="75">
        <f t="shared" si="5"/>
        <v>0</v>
      </c>
      <c r="AF22" s="79">
        <f t="shared" si="6"/>
        <v>0</v>
      </c>
      <c r="AG22" s="80">
        <f t="shared" si="7"/>
        <v>0</v>
      </c>
      <c r="AH22" s="81">
        <f t="shared" si="8"/>
        <v>0</v>
      </c>
      <c r="AI22" s="73">
        <v>14</v>
      </c>
      <c r="AJ22" s="74">
        <v>57</v>
      </c>
      <c r="AK22" s="75">
        <f t="shared" si="9"/>
        <v>71</v>
      </c>
      <c r="AL22" s="79">
        <f t="shared" si="10"/>
        <v>0.3783783783783784</v>
      </c>
      <c r="AM22" s="80">
        <f t="shared" si="11"/>
        <v>1.5405405405405406</v>
      </c>
      <c r="AN22" s="81">
        <f t="shared" si="12"/>
        <v>0.9594594594594594</v>
      </c>
      <c r="AO22" s="73">
        <v>23</v>
      </c>
      <c r="AP22" s="74">
        <v>38</v>
      </c>
      <c r="AQ22" s="75">
        <f t="shared" si="13"/>
        <v>61</v>
      </c>
      <c r="AR22" s="79">
        <f t="shared" si="14"/>
        <v>0.6216216216216216</v>
      </c>
      <c r="AS22" s="80">
        <f t="shared" si="15"/>
        <v>1.027027027027027</v>
      </c>
      <c r="AT22" s="81">
        <f t="shared" si="16"/>
        <v>0.8243243243243243</v>
      </c>
      <c r="AU22" s="73">
        <v>0</v>
      </c>
      <c r="AV22" s="74">
        <v>0</v>
      </c>
      <c r="AW22" s="82">
        <f t="shared" si="17"/>
        <v>0</v>
      </c>
      <c r="AX22" s="77">
        <f t="shared" si="62"/>
        <v>0</v>
      </c>
      <c r="AY22" s="77">
        <f t="shared" si="63"/>
        <v>0</v>
      </c>
      <c r="AZ22" s="77">
        <f t="shared" si="64"/>
        <v>0</v>
      </c>
      <c r="BA22" s="74">
        <v>0</v>
      </c>
      <c r="BB22" s="74">
        <v>0</v>
      </c>
      <c r="BC22" s="82">
        <f t="shared" si="21"/>
        <v>0</v>
      </c>
      <c r="BD22" s="77">
        <f t="shared" si="22"/>
        <v>0</v>
      </c>
      <c r="BE22" s="77">
        <f t="shared" si="23"/>
        <v>0</v>
      </c>
      <c r="BF22" s="78">
        <f t="shared" si="24"/>
        <v>0</v>
      </c>
      <c r="BG22" s="73">
        <v>4</v>
      </c>
      <c r="BH22" s="74">
        <v>1</v>
      </c>
      <c r="BI22" s="82">
        <f t="shared" si="25"/>
        <v>5</v>
      </c>
      <c r="BJ22" s="77">
        <f t="shared" si="26"/>
        <v>0.10810810810810811</v>
      </c>
      <c r="BK22" s="77">
        <f t="shared" si="27"/>
        <v>0.02702702702702703</v>
      </c>
      <c r="BL22" s="77">
        <f t="shared" si="28"/>
        <v>0.06756756756756757</v>
      </c>
      <c r="BM22" s="74">
        <v>0</v>
      </c>
      <c r="BN22" s="74">
        <v>0</v>
      </c>
      <c r="BO22" s="82">
        <f t="shared" si="29"/>
        <v>0</v>
      </c>
      <c r="BP22" s="77">
        <f t="shared" si="30"/>
        <v>0</v>
      </c>
      <c r="BQ22" s="77">
        <f t="shared" si="31"/>
        <v>0</v>
      </c>
      <c r="BR22" s="78">
        <f t="shared" si="32"/>
        <v>0</v>
      </c>
      <c r="BS22" s="73">
        <v>1</v>
      </c>
      <c r="BT22" s="74">
        <v>1</v>
      </c>
      <c r="BU22" s="82">
        <f t="shared" si="33"/>
        <v>2</v>
      </c>
      <c r="BV22" s="77">
        <f t="shared" si="34"/>
        <v>0.02702702702702703</v>
      </c>
      <c r="BW22" s="77">
        <f t="shared" si="35"/>
        <v>0.02702702702702703</v>
      </c>
      <c r="BX22" s="77">
        <f t="shared" si="36"/>
        <v>0.02702702702702703</v>
      </c>
      <c r="BY22" s="74">
        <v>1</v>
      </c>
      <c r="BZ22" s="74">
        <v>0</v>
      </c>
      <c r="CA22" s="82">
        <f t="shared" si="37"/>
        <v>1</v>
      </c>
      <c r="CB22" s="77">
        <f t="shared" si="38"/>
        <v>0.02702702702702703</v>
      </c>
      <c r="CC22" s="77">
        <f t="shared" si="39"/>
        <v>0</v>
      </c>
      <c r="CD22" s="78">
        <f t="shared" si="40"/>
        <v>0.013513513513513514</v>
      </c>
      <c r="CE22" s="73">
        <v>5</v>
      </c>
      <c r="CF22" s="74">
        <v>2</v>
      </c>
      <c r="CG22" s="82">
        <f t="shared" si="41"/>
        <v>7</v>
      </c>
      <c r="CH22" s="77">
        <f t="shared" si="42"/>
        <v>0.13513513513513514</v>
      </c>
      <c r="CI22" s="77">
        <f t="shared" si="43"/>
        <v>0.05405405405405406</v>
      </c>
      <c r="CJ22" s="77">
        <f t="shared" si="44"/>
        <v>0.0945945945945946</v>
      </c>
      <c r="CK22" s="74">
        <v>1</v>
      </c>
      <c r="CL22" s="74">
        <v>0</v>
      </c>
      <c r="CM22" s="82">
        <f t="shared" si="45"/>
        <v>1</v>
      </c>
      <c r="CN22" s="77">
        <f t="shared" si="46"/>
        <v>0.02702702702702703</v>
      </c>
      <c r="CO22" s="77">
        <f t="shared" si="47"/>
        <v>0</v>
      </c>
      <c r="CP22" s="77">
        <f t="shared" si="48"/>
        <v>0.013513513513513514</v>
      </c>
      <c r="CQ22" s="83">
        <v>6</v>
      </c>
      <c r="CR22" s="83">
        <v>2</v>
      </c>
      <c r="CS22" s="82">
        <f t="shared" si="49"/>
        <v>8</v>
      </c>
      <c r="CT22" s="77">
        <f t="shared" si="50"/>
        <v>0.16216216216216217</v>
      </c>
      <c r="CU22" s="77">
        <f t="shared" si="51"/>
        <v>0.05405405405405406</v>
      </c>
      <c r="CV22" s="78">
        <f t="shared" si="52"/>
        <v>0.10810810810810811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8" t="s">
        <v>33</v>
      </c>
      <c r="B23" s="84">
        <v>38</v>
      </c>
      <c r="C23" s="85">
        <v>33</v>
      </c>
      <c r="D23" s="86">
        <f t="shared" si="0"/>
        <v>71</v>
      </c>
      <c r="E23" s="84">
        <v>12</v>
      </c>
      <c r="F23" s="85">
        <v>10</v>
      </c>
      <c r="G23" s="86">
        <f t="shared" si="1"/>
        <v>22</v>
      </c>
      <c r="H23" s="87">
        <f t="shared" si="53"/>
        <v>0.3157894736842105</v>
      </c>
      <c r="I23" s="88">
        <f t="shared" si="54"/>
        <v>0.30303030303030304</v>
      </c>
      <c r="J23" s="89">
        <f t="shared" si="55"/>
        <v>0.30985915492957744</v>
      </c>
      <c r="K23" s="84">
        <v>11</v>
      </c>
      <c r="L23" s="85">
        <v>7</v>
      </c>
      <c r="M23" s="86">
        <f t="shared" si="2"/>
        <v>18</v>
      </c>
      <c r="N23" s="87">
        <f t="shared" si="56"/>
        <v>0.9166666666666666</v>
      </c>
      <c r="O23" s="88">
        <f t="shared" si="57"/>
        <v>0.7</v>
      </c>
      <c r="P23" s="89">
        <f t="shared" si="58"/>
        <v>0.8181818181818182</v>
      </c>
      <c r="Q23" s="84">
        <v>0</v>
      </c>
      <c r="R23" s="85">
        <v>2</v>
      </c>
      <c r="S23" s="86">
        <f t="shared" si="3"/>
        <v>2</v>
      </c>
      <c r="T23" s="90">
        <f t="shared" si="65"/>
        <v>0</v>
      </c>
      <c r="U23" s="91">
        <f t="shared" si="66"/>
        <v>0.06060606060606061</v>
      </c>
      <c r="V23" s="92">
        <f t="shared" si="67"/>
        <v>0.028169014084507043</v>
      </c>
      <c r="W23" s="84">
        <v>20</v>
      </c>
      <c r="X23" s="85">
        <v>16</v>
      </c>
      <c r="Y23" s="86">
        <f t="shared" si="4"/>
        <v>36</v>
      </c>
      <c r="Z23" s="90">
        <f t="shared" si="59"/>
        <v>0.5263157894736842</v>
      </c>
      <c r="AA23" s="91">
        <f t="shared" si="60"/>
        <v>0.48484848484848486</v>
      </c>
      <c r="AB23" s="92">
        <f t="shared" si="61"/>
        <v>0.5070422535211268</v>
      </c>
      <c r="AC23" s="84">
        <v>6</v>
      </c>
      <c r="AD23" s="85">
        <v>2</v>
      </c>
      <c r="AE23" s="86">
        <f t="shared" si="5"/>
        <v>8</v>
      </c>
      <c r="AF23" s="90">
        <f t="shared" si="6"/>
        <v>0.15789473684210525</v>
      </c>
      <c r="AG23" s="91">
        <f t="shared" si="7"/>
        <v>0.06060606060606061</v>
      </c>
      <c r="AH23" s="92">
        <f t="shared" si="8"/>
        <v>0.11267605633802817</v>
      </c>
      <c r="AI23" s="84">
        <v>26</v>
      </c>
      <c r="AJ23" s="85">
        <v>20</v>
      </c>
      <c r="AK23" s="86">
        <f t="shared" si="9"/>
        <v>46</v>
      </c>
      <c r="AL23" s="90">
        <f t="shared" si="10"/>
        <v>0.6842105263157895</v>
      </c>
      <c r="AM23" s="91">
        <f t="shared" si="11"/>
        <v>0.6060606060606061</v>
      </c>
      <c r="AN23" s="92">
        <f t="shared" si="12"/>
        <v>0.647887323943662</v>
      </c>
      <c r="AO23" s="84">
        <v>5</v>
      </c>
      <c r="AP23" s="85">
        <v>1</v>
      </c>
      <c r="AQ23" s="86">
        <f t="shared" si="13"/>
        <v>6</v>
      </c>
      <c r="AR23" s="90">
        <f t="shared" si="14"/>
        <v>0.13157894736842105</v>
      </c>
      <c r="AS23" s="91">
        <f t="shared" si="15"/>
        <v>0.030303030303030304</v>
      </c>
      <c r="AT23" s="92">
        <f t="shared" si="16"/>
        <v>0.08450704225352113</v>
      </c>
      <c r="AU23" s="84">
        <v>0</v>
      </c>
      <c r="AV23" s="85">
        <v>0</v>
      </c>
      <c r="AW23" s="93">
        <f t="shared" si="17"/>
        <v>0</v>
      </c>
      <c r="AX23" s="88">
        <f t="shared" si="62"/>
        <v>0</v>
      </c>
      <c r="AY23" s="88">
        <f t="shared" si="63"/>
        <v>0</v>
      </c>
      <c r="AZ23" s="88">
        <f t="shared" si="64"/>
        <v>0</v>
      </c>
      <c r="BA23" s="85">
        <v>0</v>
      </c>
      <c r="BB23" s="85">
        <v>0</v>
      </c>
      <c r="BC23" s="93">
        <f t="shared" si="21"/>
        <v>0</v>
      </c>
      <c r="BD23" s="88">
        <f t="shared" si="22"/>
        <v>0</v>
      </c>
      <c r="BE23" s="88">
        <f t="shared" si="23"/>
        <v>0</v>
      </c>
      <c r="BF23" s="89">
        <f t="shared" si="24"/>
        <v>0</v>
      </c>
      <c r="BG23" s="84">
        <v>7</v>
      </c>
      <c r="BH23" s="85">
        <v>6</v>
      </c>
      <c r="BI23" s="93">
        <f t="shared" si="25"/>
        <v>13</v>
      </c>
      <c r="BJ23" s="88">
        <f t="shared" si="26"/>
        <v>0.18421052631578946</v>
      </c>
      <c r="BK23" s="88">
        <f t="shared" si="27"/>
        <v>0.18181818181818182</v>
      </c>
      <c r="BL23" s="88">
        <f t="shared" si="28"/>
        <v>0.18309859154929578</v>
      </c>
      <c r="BM23" s="85">
        <v>1</v>
      </c>
      <c r="BN23" s="85">
        <v>2</v>
      </c>
      <c r="BO23" s="93">
        <f t="shared" si="29"/>
        <v>3</v>
      </c>
      <c r="BP23" s="88">
        <f t="shared" si="30"/>
        <v>0.02631578947368421</v>
      </c>
      <c r="BQ23" s="88">
        <f t="shared" si="31"/>
        <v>0.06060606060606061</v>
      </c>
      <c r="BR23" s="89">
        <f t="shared" si="32"/>
        <v>0.04225352112676056</v>
      </c>
      <c r="BS23" s="84">
        <v>15</v>
      </c>
      <c r="BT23" s="85">
        <v>5</v>
      </c>
      <c r="BU23" s="93">
        <f t="shared" si="33"/>
        <v>20</v>
      </c>
      <c r="BV23" s="88">
        <f t="shared" si="34"/>
        <v>0.39473684210526316</v>
      </c>
      <c r="BW23" s="88">
        <f t="shared" si="35"/>
        <v>0.15151515151515152</v>
      </c>
      <c r="BX23" s="88">
        <f t="shared" si="36"/>
        <v>0.28169014084507044</v>
      </c>
      <c r="BY23" s="85">
        <v>5</v>
      </c>
      <c r="BZ23" s="85">
        <v>0</v>
      </c>
      <c r="CA23" s="93">
        <f t="shared" si="37"/>
        <v>5</v>
      </c>
      <c r="CB23" s="88">
        <f t="shared" si="38"/>
        <v>0.13157894736842105</v>
      </c>
      <c r="CC23" s="88">
        <f t="shared" si="39"/>
        <v>0</v>
      </c>
      <c r="CD23" s="89">
        <f t="shared" si="40"/>
        <v>0.07042253521126761</v>
      </c>
      <c r="CE23" s="84">
        <v>13</v>
      </c>
      <c r="CF23" s="85">
        <v>4</v>
      </c>
      <c r="CG23" s="93">
        <f t="shared" si="41"/>
        <v>17</v>
      </c>
      <c r="CH23" s="88">
        <f t="shared" si="42"/>
        <v>0.34210526315789475</v>
      </c>
      <c r="CI23" s="88">
        <f t="shared" si="43"/>
        <v>0.12121212121212122</v>
      </c>
      <c r="CJ23" s="88">
        <f t="shared" si="44"/>
        <v>0.23943661971830985</v>
      </c>
      <c r="CK23" s="85">
        <v>4</v>
      </c>
      <c r="CL23" s="85">
        <v>0</v>
      </c>
      <c r="CM23" s="93">
        <f t="shared" si="45"/>
        <v>4</v>
      </c>
      <c r="CN23" s="88">
        <f t="shared" si="46"/>
        <v>0.10526315789473684</v>
      </c>
      <c r="CO23" s="88">
        <f t="shared" si="47"/>
        <v>0</v>
      </c>
      <c r="CP23" s="88">
        <f t="shared" si="48"/>
        <v>0.056338028169014086</v>
      </c>
      <c r="CQ23" s="94">
        <v>17</v>
      </c>
      <c r="CR23" s="94">
        <v>4</v>
      </c>
      <c r="CS23" s="93">
        <f t="shared" si="49"/>
        <v>21</v>
      </c>
      <c r="CT23" s="88">
        <f t="shared" si="50"/>
        <v>0.4473684210526316</v>
      </c>
      <c r="CU23" s="88">
        <f t="shared" si="51"/>
        <v>0.12121212121212122</v>
      </c>
      <c r="CV23" s="89">
        <f t="shared" si="52"/>
        <v>0.29577464788732394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9" t="s">
        <v>47</v>
      </c>
      <c r="B24" s="95">
        <f>SUM(B5:B23)</f>
        <v>6709</v>
      </c>
      <c r="C24" s="96">
        <f>SUM(C5:C23)</f>
        <v>6359</v>
      </c>
      <c r="D24" s="97">
        <f t="shared" si="0"/>
        <v>13068</v>
      </c>
      <c r="E24" s="95">
        <f>SUM(E5:E23)</f>
        <v>2580</v>
      </c>
      <c r="F24" s="96">
        <f>SUM(F5:F23)</f>
        <v>2554</v>
      </c>
      <c r="G24" s="97">
        <f t="shared" si="1"/>
        <v>5134</v>
      </c>
      <c r="H24" s="98">
        <f t="shared" si="53"/>
        <v>0.38455805634222684</v>
      </c>
      <c r="I24" s="99">
        <f t="shared" si="54"/>
        <v>0.4016354772763013</v>
      </c>
      <c r="J24" s="100">
        <f t="shared" si="55"/>
        <v>0.3928680746862565</v>
      </c>
      <c r="K24" s="95">
        <f>SUM(K5:K23)</f>
        <v>1594</v>
      </c>
      <c r="L24" s="96">
        <f>SUM(L5:L23)</f>
        <v>1607</v>
      </c>
      <c r="M24" s="97">
        <f t="shared" si="2"/>
        <v>3201</v>
      </c>
      <c r="N24" s="98">
        <f t="shared" si="56"/>
        <v>0.6178294573643411</v>
      </c>
      <c r="O24" s="99">
        <f t="shared" si="57"/>
        <v>0.6292090837901331</v>
      </c>
      <c r="P24" s="100">
        <f t="shared" si="58"/>
        <v>0.623490455784963</v>
      </c>
      <c r="Q24" s="95">
        <f>SUM(Q5:Q23)</f>
        <v>2323</v>
      </c>
      <c r="R24" s="96">
        <f>SUM(R5:R23)</f>
        <v>2189</v>
      </c>
      <c r="S24" s="97">
        <f t="shared" si="3"/>
        <v>4512</v>
      </c>
      <c r="T24" s="101">
        <f t="shared" si="65"/>
        <v>0.3462513042182143</v>
      </c>
      <c r="U24" s="102">
        <f t="shared" si="66"/>
        <v>0.34423651517534204</v>
      </c>
      <c r="V24" s="103">
        <f t="shared" si="67"/>
        <v>0.34527089072543615</v>
      </c>
      <c r="W24" s="95">
        <f>SUM(W5:W23)</f>
        <v>4976</v>
      </c>
      <c r="X24" s="96">
        <f>SUM(X5:X23)</f>
        <v>5930</v>
      </c>
      <c r="Y24" s="97">
        <f t="shared" si="4"/>
        <v>10906</v>
      </c>
      <c r="Z24" s="101">
        <f t="shared" si="59"/>
        <v>0.7416902668057833</v>
      </c>
      <c r="AA24" s="102">
        <f t="shared" si="60"/>
        <v>0.9325365623525712</v>
      </c>
      <c r="AB24" s="103">
        <f t="shared" si="61"/>
        <v>0.8345576981940618</v>
      </c>
      <c r="AC24" s="95">
        <f>SUM(AC5:AC23)</f>
        <v>91</v>
      </c>
      <c r="AD24" s="96">
        <f>SUM(AD5:AD23)</f>
        <v>152</v>
      </c>
      <c r="AE24" s="97">
        <f t="shared" si="5"/>
        <v>243</v>
      </c>
      <c r="AF24" s="101">
        <f t="shared" si="6"/>
        <v>0.013563869429125056</v>
      </c>
      <c r="AG24" s="102">
        <f t="shared" si="7"/>
        <v>0.02390312942286523</v>
      </c>
      <c r="AH24" s="103">
        <f t="shared" si="8"/>
        <v>0.01859504132231405</v>
      </c>
      <c r="AI24" s="95">
        <f>SUM(AI5:AI23)</f>
        <v>7534</v>
      </c>
      <c r="AJ24" s="96">
        <f>SUM(AJ5:AJ23)</f>
        <v>8410</v>
      </c>
      <c r="AK24" s="97">
        <f t="shared" si="9"/>
        <v>15944</v>
      </c>
      <c r="AL24" s="101">
        <f t="shared" si="10"/>
        <v>1.1229691459233866</v>
      </c>
      <c r="AM24" s="102">
        <f t="shared" si="11"/>
        <v>1.322534989778267</v>
      </c>
      <c r="AN24" s="103">
        <f t="shared" si="12"/>
        <v>1.2200795837159473</v>
      </c>
      <c r="AO24" s="95">
        <f>SUM(AO5:AO23)</f>
        <v>3055</v>
      </c>
      <c r="AP24" s="96">
        <f>SUM(AP5:AP23)</f>
        <v>3229</v>
      </c>
      <c r="AQ24" s="97">
        <f t="shared" si="13"/>
        <v>6284</v>
      </c>
      <c r="AR24" s="101">
        <f t="shared" si="14"/>
        <v>0.45535847369205545</v>
      </c>
      <c r="AS24" s="102">
        <f t="shared" si="15"/>
        <v>0.5077842428054725</v>
      </c>
      <c r="AT24" s="103">
        <f t="shared" si="16"/>
        <v>0.48086929905111725</v>
      </c>
      <c r="AU24" s="95">
        <f>SUM(AU5:AU23)</f>
        <v>126</v>
      </c>
      <c r="AV24" s="96">
        <f>SUM(AV5:AV23)</f>
        <v>165</v>
      </c>
      <c r="AW24" s="104">
        <f t="shared" si="17"/>
        <v>291</v>
      </c>
      <c r="AX24" s="99">
        <f t="shared" si="62"/>
        <v>0.018780742286480846</v>
      </c>
      <c r="AY24" s="99">
        <f t="shared" si="63"/>
        <v>0.025947476018241863</v>
      </c>
      <c r="AZ24" s="99">
        <f t="shared" si="64"/>
        <v>0.02226813590449954</v>
      </c>
      <c r="BA24" s="96">
        <f>SUM(BA5:BA23)</f>
        <v>26</v>
      </c>
      <c r="BB24" s="96">
        <f>SUM(BB5:BB23)</f>
        <v>59</v>
      </c>
      <c r="BC24" s="104">
        <f t="shared" si="21"/>
        <v>85</v>
      </c>
      <c r="BD24" s="99">
        <f t="shared" si="22"/>
        <v>0.0038753912654643017</v>
      </c>
      <c r="BE24" s="99">
        <f t="shared" si="23"/>
        <v>0.009278188394401636</v>
      </c>
      <c r="BF24" s="100">
        <f t="shared" si="24"/>
        <v>0.006504438322620141</v>
      </c>
      <c r="BG24" s="95">
        <f>SUM(BG5:BG23)</f>
        <v>1308</v>
      </c>
      <c r="BH24" s="96">
        <f>SUM(BH5:BH23)</f>
        <v>1371</v>
      </c>
      <c r="BI24" s="104">
        <f t="shared" si="25"/>
        <v>2679</v>
      </c>
      <c r="BJ24" s="99">
        <f t="shared" si="26"/>
        <v>0.19496199135489642</v>
      </c>
      <c r="BK24" s="99">
        <f t="shared" si="27"/>
        <v>0.21559993709702782</v>
      </c>
      <c r="BL24" s="99">
        <f t="shared" si="28"/>
        <v>0.20500459136822774</v>
      </c>
      <c r="BM24" s="96">
        <f>SUM(BM5:BM23)</f>
        <v>425</v>
      </c>
      <c r="BN24" s="96">
        <f>SUM(BN5:BN23)</f>
        <v>430</v>
      </c>
      <c r="BO24" s="104">
        <f t="shared" si="29"/>
        <v>855</v>
      </c>
      <c r="BP24" s="99">
        <f t="shared" si="30"/>
        <v>0.06334774183932032</v>
      </c>
      <c r="BQ24" s="99">
        <f t="shared" si="31"/>
        <v>0.06762069507784242</v>
      </c>
      <c r="BR24" s="100">
        <f t="shared" si="32"/>
        <v>0.06542699724517906</v>
      </c>
      <c r="BS24" s="95">
        <f>SUM(BS5:BS23)</f>
        <v>1379</v>
      </c>
      <c r="BT24" s="96">
        <f>SUM(BT5:BT23)</f>
        <v>990</v>
      </c>
      <c r="BU24" s="104">
        <f t="shared" si="33"/>
        <v>2369</v>
      </c>
      <c r="BV24" s="99">
        <f t="shared" si="34"/>
        <v>0.20554479057981814</v>
      </c>
      <c r="BW24" s="99">
        <f t="shared" si="35"/>
        <v>0.15568485610945118</v>
      </c>
      <c r="BX24" s="99">
        <f t="shared" si="36"/>
        <v>0.1812825221916131</v>
      </c>
      <c r="BY24" s="96">
        <f>SUM(BY5:BY23)</f>
        <v>409</v>
      </c>
      <c r="BZ24" s="96">
        <f>SUM(BZ5:BZ23)</f>
        <v>253</v>
      </c>
      <c r="CA24" s="104">
        <f t="shared" si="37"/>
        <v>662</v>
      </c>
      <c r="CB24" s="99">
        <f t="shared" si="38"/>
        <v>0.060962885675957666</v>
      </c>
      <c r="CC24" s="99">
        <f t="shared" si="39"/>
        <v>0.03978612989463752</v>
      </c>
      <c r="CD24" s="100">
        <f t="shared" si="40"/>
        <v>0.05065809611264157</v>
      </c>
      <c r="CE24" s="95">
        <f>SUM(CE5:CE23)</f>
        <v>1302</v>
      </c>
      <c r="CF24" s="96">
        <f>SUM(CF5:CF23)</f>
        <v>909</v>
      </c>
      <c r="CG24" s="104">
        <f t="shared" si="41"/>
        <v>2211</v>
      </c>
      <c r="CH24" s="99">
        <f t="shared" si="42"/>
        <v>0.19406767029363542</v>
      </c>
      <c r="CI24" s="99">
        <f t="shared" si="43"/>
        <v>0.1429470042459506</v>
      </c>
      <c r="CJ24" s="99">
        <f t="shared" si="44"/>
        <v>0.1691919191919192</v>
      </c>
      <c r="CK24" s="96">
        <f>SUM(CK5:CK23)</f>
        <v>401</v>
      </c>
      <c r="CL24" s="96">
        <f>SUM(CL5:CL23)</f>
        <v>233</v>
      </c>
      <c r="CM24" s="104">
        <f t="shared" si="45"/>
        <v>634</v>
      </c>
      <c r="CN24" s="99">
        <f t="shared" si="46"/>
        <v>0.05977045759427634</v>
      </c>
      <c r="CO24" s="99">
        <f t="shared" si="47"/>
        <v>0.03664098128636578</v>
      </c>
      <c r="CP24" s="99">
        <f t="shared" si="48"/>
        <v>0.0485154576063667</v>
      </c>
      <c r="CQ24" s="96">
        <f>SUM(CQ5:CQ23)</f>
        <v>1703</v>
      </c>
      <c r="CR24" s="96">
        <f>SUM(CR5:CR23)</f>
        <v>1142</v>
      </c>
      <c r="CS24" s="104">
        <f t="shared" si="49"/>
        <v>2845</v>
      </c>
      <c r="CT24" s="99">
        <f t="shared" si="50"/>
        <v>0.25383812788791177</v>
      </c>
      <c r="CU24" s="99">
        <f t="shared" si="51"/>
        <v>0.1795879855323164</v>
      </c>
      <c r="CV24" s="100">
        <f t="shared" si="52"/>
        <v>0.2177073767982859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9" t="s">
        <v>56</v>
      </c>
      <c r="B25" s="95">
        <v>521</v>
      </c>
      <c r="C25" s="96">
        <v>479</v>
      </c>
      <c r="D25" s="97">
        <f t="shared" si="0"/>
        <v>1000</v>
      </c>
      <c r="E25" s="95">
        <v>139</v>
      </c>
      <c r="F25" s="96">
        <v>130</v>
      </c>
      <c r="G25" s="97">
        <f t="shared" si="1"/>
        <v>269</v>
      </c>
      <c r="H25" s="98">
        <f aca="true" t="shared" si="68" ref="H25">IF(E25=0,0,E25/$B25)</f>
        <v>0.2667946257197697</v>
      </c>
      <c r="I25" s="99">
        <f aca="true" t="shared" si="69" ref="I25">IF(F25=0,0,F25/$C25)</f>
        <v>0.27139874739039666</v>
      </c>
      <c r="J25" s="100">
        <f aca="true" t="shared" si="70" ref="J25">IF(G25=0,0,G25/$D25)</f>
        <v>0.269</v>
      </c>
      <c r="K25" s="95">
        <v>97</v>
      </c>
      <c r="L25" s="96">
        <v>92</v>
      </c>
      <c r="M25" s="97">
        <f t="shared" si="2"/>
        <v>189</v>
      </c>
      <c r="N25" s="98">
        <f aca="true" t="shared" si="71" ref="N25">IF(K25=0,0,K25/E25)</f>
        <v>0.697841726618705</v>
      </c>
      <c r="O25" s="99">
        <f aca="true" t="shared" si="72" ref="O25">IF(L25=0,0,L25/F25)</f>
        <v>0.7076923076923077</v>
      </c>
      <c r="P25" s="100">
        <f aca="true" t="shared" si="73" ref="P25">IF(M25=0,0,M25/G25)</f>
        <v>0.7026022304832714</v>
      </c>
      <c r="Q25" s="95">
        <v>66</v>
      </c>
      <c r="R25" s="96">
        <v>54</v>
      </c>
      <c r="S25" s="97">
        <f t="shared" si="3"/>
        <v>120</v>
      </c>
      <c r="T25" s="101">
        <f aca="true" t="shared" si="74" ref="T25">IF(Q25=0,0,Q25/$B25)</f>
        <v>0.12667946257197696</v>
      </c>
      <c r="U25" s="102">
        <f aca="true" t="shared" si="75" ref="U25">IF(R25=0,0,R25/$C25)</f>
        <v>0.1127348643006263</v>
      </c>
      <c r="V25" s="103">
        <f aca="true" t="shared" si="76" ref="V25">IF(S25=0,0,S25/$D25)</f>
        <v>0.12</v>
      </c>
      <c r="W25" s="95">
        <v>296</v>
      </c>
      <c r="X25" s="96">
        <v>266</v>
      </c>
      <c r="Y25" s="97">
        <f t="shared" si="4"/>
        <v>562</v>
      </c>
      <c r="Z25" s="101">
        <f aca="true" t="shared" si="77" ref="Z25">IF(W25=0,0,W25/$B25)</f>
        <v>0.5681381957773513</v>
      </c>
      <c r="AA25" s="102">
        <f aca="true" t="shared" si="78" ref="AA25">IF(X25=0,0,X25/$C25)</f>
        <v>0.5553235908141962</v>
      </c>
      <c r="AB25" s="103">
        <f aca="true" t="shared" si="79" ref="AB25">IF(Y25=0,0,Y25/$D25)</f>
        <v>0.562</v>
      </c>
      <c r="AC25" s="95">
        <v>12</v>
      </c>
      <c r="AD25" s="96">
        <v>16</v>
      </c>
      <c r="AE25" s="97">
        <f t="shared" si="5"/>
        <v>28</v>
      </c>
      <c r="AF25" s="101">
        <f aca="true" t="shared" si="80" ref="AF25">IF(AC25=0,0,AC25/$B25)</f>
        <v>0.023032629558541268</v>
      </c>
      <c r="AG25" s="102">
        <f aca="true" t="shared" si="81" ref="AG25">IF(AD25=0,0,AD25/$C25)</f>
        <v>0.033402922755741124</v>
      </c>
      <c r="AH25" s="103">
        <f aca="true" t="shared" si="82" ref="AH25">IF(AE25=0,0,AE25/$D25)</f>
        <v>0.028</v>
      </c>
      <c r="AI25" s="95">
        <v>353</v>
      </c>
      <c r="AJ25" s="96">
        <v>302</v>
      </c>
      <c r="AK25" s="97">
        <f t="shared" si="9"/>
        <v>655</v>
      </c>
      <c r="AL25" s="101">
        <f aca="true" t="shared" si="83" ref="AL25">IF(AI25=0,0,AI25/$B25)</f>
        <v>0.6775431861804223</v>
      </c>
      <c r="AM25" s="102">
        <f aca="true" t="shared" si="84" ref="AM25">IF(AJ25=0,0,AJ25/$C25)</f>
        <v>0.6304801670146137</v>
      </c>
      <c r="AN25" s="103">
        <f aca="true" t="shared" si="85" ref="AN25">IF(AK25=0,0,AK25/$D25)</f>
        <v>0.655</v>
      </c>
      <c r="AO25" s="95">
        <v>114</v>
      </c>
      <c r="AP25" s="96">
        <v>160</v>
      </c>
      <c r="AQ25" s="97">
        <f t="shared" si="13"/>
        <v>274</v>
      </c>
      <c r="AR25" s="101">
        <f aca="true" t="shared" si="86" ref="AR25">IF(AO25=0,0,AO25/$B25)</f>
        <v>0.21880998080614203</v>
      </c>
      <c r="AS25" s="102">
        <f aca="true" t="shared" si="87" ref="AS25">IF(AP25=0,0,AP25/$C25)</f>
        <v>0.33402922755741127</v>
      </c>
      <c r="AT25" s="103">
        <f aca="true" t="shared" si="88" ref="AT25">IF(AQ25=0,0,AQ25/$D25)</f>
        <v>0.274</v>
      </c>
      <c r="AU25" s="95">
        <v>45</v>
      </c>
      <c r="AV25" s="96">
        <v>33</v>
      </c>
      <c r="AW25" s="104">
        <f t="shared" si="17"/>
        <v>78</v>
      </c>
      <c r="AX25" s="99">
        <f aca="true" t="shared" si="89" ref="AX25">IF(AU25=0,0,AU25/$B25)</f>
        <v>0.08637236084452975</v>
      </c>
      <c r="AY25" s="99">
        <f aca="true" t="shared" si="90" ref="AY25">IF(AV25=0,0,AV25/$C25)</f>
        <v>0.06889352818371608</v>
      </c>
      <c r="AZ25" s="99">
        <f aca="true" t="shared" si="91" ref="AZ25">IF(AW25=0,0,AW25/$D25)</f>
        <v>0.078</v>
      </c>
      <c r="BA25" s="96">
        <v>3</v>
      </c>
      <c r="BB25" s="96">
        <v>2</v>
      </c>
      <c r="BC25" s="104">
        <f t="shared" si="21"/>
        <v>5</v>
      </c>
      <c r="BD25" s="99">
        <f aca="true" t="shared" si="92" ref="BD25">IF(BA25=0,0,BA25/$B25)</f>
        <v>0.005758157389635317</v>
      </c>
      <c r="BE25" s="99">
        <f aca="true" t="shared" si="93" ref="BE25">IF(BB25=0,0,BB25/$C25)</f>
        <v>0.0041753653444676405</v>
      </c>
      <c r="BF25" s="100">
        <f aca="true" t="shared" si="94" ref="BF25">IF(BC25=0,0,BC25/$D25)</f>
        <v>0.005</v>
      </c>
      <c r="BG25" s="95">
        <v>63</v>
      </c>
      <c r="BH25" s="96">
        <v>80</v>
      </c>
      <c r="BI25" s="104">
        <f t="shared" si="25"/>
        <v>143</v>
      </c>
      <c r="BJ25" s="99">
        <f aca="true" t="shared" si="95" ref="BJ25">IF(BG25=0,0,BG25/$B25)</f>
        <v>0.12092130518234165</v>
      </c>
      <c r="BK25" s="99">
        <f aca="true" t="shared" si="96" ref="BK25">IF(BH25=0,0,BH25/$C25)</f>
        <v>0.16701461377870563</v>
      </c>
      <c r="BL25" s="99">
        <f aca="true" t="shared" si="97" ref="BL25">IF(BI25=0,0,BI25/$D25)</f>
        <v>0.143</v>
      </c>
      <c r="BM25" s="96">
        <v>49</v>
      </c>
      <c r="BN25" s="96">
        <v>23</v>
      </c>
      <c r="BO25" s="104">
        <f t="shared" si="29"/>
        <v>72</v>
      </c>
      <c r="BP25" s="99">
        <f aca="true" t="shared" si="98" ref="BP25">IF(BM25=0,0,BM25/$B25)</f>
        <v>0.09404990403071017</v>
      </c>
      <c r="BQ25" s="99">
        <f aca="true" t="shared" si="99" ref="BQ25">IF(BN25=0,0,BN25/$C25)</f>
        <v>0.04801670146137787</v>
      </c>
      <c r="BR25" s="100">
        <f aca="true" t="shared" si="100" ref="BR25">IF(BO25=0,0,BO25/$D25)</f>
        <v>0.072</v>
      </c>
      <c r="BS25" s="95">
        <v>75</v>
      </c>
      <c r="BT25" s="96">
        <v>36</v>
      </c>
      <c r="BU25" s="104">
        <f t="shared" si="33"/>
        <v>111</v>
      </c>
      <c r="BV25" s="99">
        <f aca="true" t="shared" si="101" ref="BV25">IF(BS25=0,0,BS25/$B25)</f>
        <v>0.14395393474088292</v>
      </c>
      <c r="BW25" s="99">
        <f aca="true" t="shared" si="102" ref="BW25">IF(BT25=0,0,BT25/$C25)</f>
        <v>0.07515657620041753</v>
      </c>
      <c r="BX25" s="99">
        <f aca="true" t="shared" si="103" ref="BX25">IF(BU25=0,0,BU25/$D25)</f>
        <v>0.111</v>
      </c>
      <c r="BY25" s="96">
        <v>17</v>
      </c>
      <c r="BZ25" s="96">
        <v>1</v>
      </c>
      <c r="CA25" s="104">
        <f t="shared" si="37"/>
        <v>18</v>
      </c>
      <c r="CB25" s="99">
        <f aca="true" t="shared" si="104" ref="CB25">IF(BY25=0,0,BY25/$B25)</f>
        <v>0.03262955854126679</v>
      </c>
      <c r="CC25" s="99">
        <f aca="true" t="shared" si="105" ref="CC25">IF(BZ25=0,0,BZ25/$C25)</f>
        <v>0.0020876826722338203</v>
      </c>
      <c r="CD25" s="100">
        <f aca="true" t="shared" si="106" ref="CD25">IF(CA25=0,0,CA25/$D25)</f>
        <v>0.018</v>
      </c>
      <c r="CE25" s="95">
        <v>88</v>
      </c>
      <c r="CF25" s="96">
        <v>43</v>
      </c>
      <c r="CG25" s="104">
        <f t="shared" si="41"/>
        <v>131</v>
      </c>
      <c r="CH25" s="99">
        <f aca="true" t="shared" si="107" ref="CH25">IF(CE25=0,0,CE25/$B25)</f>
        <v>0.1689059500959693</v>
      </c>
      <c r="CI25" s="99">
        <f aca="true" t="shared" si="108" ref="CI25">IF(CF25=0,0,CF25/$C25)</f>
        <v>0.08977035490605428</v>
      </c>
      <c r="CJ25" s="99">
        <f aca="true" t="shared" si="109" ref="CJ25">IF(CG25=0,0,CG25/$D25)</f>
        <v>0.131</v>
      </c>
      <c r="CK25" s="96">
        <v>13</v>
      </c>
      <c r="CL25" s="96">
        <v>5</v>
      </c>
      <c r="CM25" s="104">
        <f t="shared" si="45"/>
        <v>18</v>
      </c>
      <c r="CN25" s="99">
        <f aca="true" t="shared" si="110" ref="CN25">IF(CK25=0,0,CK25/$B25)</f>
        <v>0.02495201535508637</v>
      </c>
      <c r="CO25" s="99">
        <f aca="true" t="shared" si="111" ref="CO25">IF(CL25=0,0,CL25/$C25)</f>
        <v>0.010438413361169102</v>
      </c>
      <c r="CP25" s="99">
        <f aca="true" t="shared" si="112" ref="CP25">IF(CM25=0,0,CM25/$D25)</f>
        <v>0.018</v>
      </c>
      <c r="CQ25" s="96">
        <v>101</v>
      </c>
      <c r="CR25" s="96">
        <v>48</v>
      </c>
      <c r="CS25" s="104">
        <f t="shared" si="49"/>
        <v>149</v>
      </c>
      <c r="CT25" s="99">
        <f aca="true" t="shared" si="113" ref="CT25">IF(CQ25=0,0,CQ25/$B25)</f>
        <v>0.19385796545105566</v>
      </c>
      <c r="CU25" s="99">
        <f aca="true" t="shared" si="114" ref="CU25">IF(CR25=0,0,CR25/$C25)</f>
        <v>0.10020876826722339</v>
      </c>
      <c r="CV25" s="100">
        <f aca="true" t="shared" si="115" ref="CV25">IF(CS25=0,0,CS25/$D25)</f>
        <v>0.149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30" t="s">
        <v>48</v>
      </c>
      <c r="B26" s="105">
        <v>115</v>
      </c>
      <c r="C26" s="106">
        <v>56</v>
      </c>
      <c r="D26" s="107">
        <f t="shared" si="0"/>
        <v>171</v>
      </c>
      <c r="E26" s="105">
        <v>38</v>
      </c>
      <c r="F26" s="106">
        <v>18</v>
      </c>
      <c r="G26" s="107">
        <f t="shared" si="1"/>
        <v>56</v>
      </c>
      <c r="H26" s="108">
        <f t="shared" si="53"/>
        <v>0.33043478260869563</v>
      </c>
      <c r="I26" s="109">
        <f t="shared" si="54"/>
        <v>0.32142857142857145</v>
      </c>
      <c r="J26" s="110">
        <f t="shared" si="55"/>
        <v>0.32748538011695905</v>
      </c>
      <c r="K26" s="105">
        <v>13</v>
      </c>
      <c r="L26" s="106">
        <v>12</v>
      </c>
      <c r="M26" s="107">
        <f t="shared" si="2"/>
        <v>25</v>
      </c>
      <c r="N26" s="108">
        <f t="shared" si="56"/>
        <v>0.34210526315789475</v>
      </c>
      <c r="O26" s="109">
        <f t="shared" si="57"/>
        <v>0.6666666666666666</v>
      </c>
      <c r="P26" s="110">
        <f t="shared" si="58"/>
        <v>0.44642857142857145</v>
      </c>
      <c r="Q26" s="105">
        <v>64</v>
      </c>
      <c r="R26" s="106">
        <v>22</v>
      </c>
      <c r="S26" s="107">
        <f t="shared" si="3"/>
        <v>86</v>
      </c>
      <c r="T26" s="111">
        <f t="shared" si="65"/>
        <v>0.5565217391304348</v>
      </c>
      <c r="U26" s="112">
        <f t="shared" si="66"/>
        <v>0.39285714285714285</v>
      </c>
      <c r="V26" s="113">
        <f t="shared" si="67"/>
        <v>0.5029239766081871</v>
      </c>
      <c r="W26" s="105">
        <v>57</v>
      </c>
      <c r="X26" s="106">
        <v>50</v>
      </c>
      <c r="Y26" s="107">
        <f t="shared" si="4"/>
        <v>107</v>
      </c>
      <c r="Z26" s="111">
        <f t="shared" si="59"/>
        <v>0.4956521739130435</v>
      </c>
      <c r="AA26" s="112">
        <f t="shared" si="60"/>
        <v>0.8928571428571429</v>
      </c>
      <c r="AB26" s="113">
        <f t="shared" si="61"/>
        <v>0.6257309941520468</v>
      </c>
      <c r="AC26" s="105">
        <v>7</v>
      </c>
      <c r="AD26" s="106">
        <v>2</v>
      </c>
      <c r="AE26" s="107">
        <f t="shared" si="5"/>
        <v>9</v>
      </c>
      <c r="AF26" s="111">
        <f t="shared" si="6"/>
        <v>0.06086956521739131</v>
      </c>
      <c r="AG26" s="112">
        <f t="shared" si="7"/>
        <v>0.03571428571428571</v>
      </c>
      <c r="AH26" s="113">
        <f t="shared" si="8"/>
        <v>0.05263157894736842</v>
      </c>
      <c r="AI26" s="105">
        <v>127</v>
      </c>
      <c r="AJ26" s="106">
        <v>68</v>
      </c>
      <c r="AK26" s="107">
        <f t="shared" si="9"/>
        <v>195</v>
      </c>
      <c r="AL26" s="111">
        <f t="shared" si="10"/>
        <v>1.1043478260869566</v>
      </c>
      <c r="AM26" s="112">
        <f t="shared" si="11"/>
        <v>1.2142857142857142</v>
      </c>
      <c r="AN26" s="113">
        <f t="shared" si="12"/>
        <v>1.1403508771929824</v>
      </c>
      <c r="AO26" s="105">
        <v>43</v>
      </c>
      <c r="AP26" s="106">
        <v>5</v>
      </c>
      <c r="AQ26" s="107">
        <f t="shared" si="13"/>
        <v>48</v>
      </c>
      <c r="AR26" s="111">
        <f t="shared" si="14"/>
        <v>0.3739130434782609</v>
      </c>
      <c r="AS26" s="112">
        <f t="shared" si="15"/>
        <v>0.08928571428571429</v>
      </c>
      <c r="AT26" s="113">
        <f t="shared" si="16"/>
        <v>0.2807017543859649</v>
      </c>
      <c r="AU26" s="105">
        <v>0</v>
      </c>
      <c r="AV26" s="106">
        <v>4</v>
      </c>
      <c r="AW26" s="114">
        <f t="shared" si="17"/>
        <v>4</v>
      </c>
      <c r="AX26" s="109">
        <f t="shared" si="62"/>
        <v>0</v>
      </c>
      <c r="AY26" s="109">
        <f t="shared" si="63"/>
        <v>0.07142857142857142</v>
      </c>
      <c r="AZ26" s="109">
        <f t="shared" si="64"/>
        <v>0.023391812865497075</v>
      </c>
      <c r="BA26" s="106">
        <v>0</v>
      </c>
      <c r="BB26" s="106">
        <v>0</v>
      </c>
      <c r="BC26" s="114">
        <f t="shared" si="21"/>
        <v>0</v>
      </c>
      <c r="BD26" s="109">
        <f t="shared" si="22"/>
        <v>0</v>
      </c>
      <c r="BE26" s="109">
        <f t="shared" si="23"/>
        <v>0</v>
      </c>
      <c r="BF26" s="110">
        <f t="shared" si="24"/>
        <v>0</v>
      </c>
      <c r="BG26" s="105">
        <v>17</v>
      </c>
      <c r="BH26" s="106">
        <v>9</v>
      </c>
      <c r="BI26" s="114">
        <f t="shared" si="25"/>
        <v>26</v>
      </c>
      <c r="BJ26" s="109">
        <f t="shared" si="26"/>
        <v>0.14782608695652175</v>
      </c>
      <c r="BK26" s="109">
        <f t="shared" si="27"/>
        <v>0.16071428571428573</v>
      </c>
      <c r="BL26" s="109">
        <f t="shared" si="28"/>
        <v>0.15204678362573099</v>
      </c>
      <c r="BM26" s="106">
        <v>10</v>
      </c>
      <c r="BN26" s="106">
        <v>7</v>
      </c>
      <c r="BO26" s="114">
        <f t="shared" si="29"/>
        <v>17</v>
      </c>
      <c r="BP26" s="109">
        <f t="shared" si="30"/>
        <v>0.08695652173913043</v>
      </c>
      <c r="BQ26" s="109">
        <f t="shared" si="31"/>
        <v>0.125</v>
      </c>
      <c r="BR26" s="110">
        <f t="shared" si="32"/>
        <v>0.09941520467836257</v>
      </c>
      <c r="BS26" s="105">
        <v>26</v>
      </c>
      <c r="BT26" s="106">
        <v>11</v>
      </c>
      <c r="BU26" s="114">
        <f t="shared" si="33"/>
        <v>37</v>
      </c>
      <c r="BV26" s="109">
        <f t="shared" si="34"/>
        <v>0.22608695652173913</v>
      </c>
      <c r="BW26" s="109">
        <f t="shared" si="35"/>
        <v>0.19642857142857142</v>
      </c>
      <c r="BX26" s="109">
        <f t="shared" si="36"/>
        <v>0.21637426900584794</v>
      </c>
      <c r="BY26" s="106">
        <v>14</v>
      </c>
      <c r="BZ26" s="106">
        <v>4</v>
      </c>
      <c r="CA26" s="114">
        <f t="shared" si="37"/>
        <v>18</v>
      </c>
      <c r="CB26" s="109">
        <f t="shared" si="38"/>
        <v>0.12173913043478261</v>
      </c>
      <c r="CC26" s="109">
        <f t="shared" si="39"/>
        <v>0.07142857142857142</v>
      </c>
      <c r="CD26" s="110">
        <f t="shared" si="40"/>
        <v>0.10526315789473684</v>
      </c>
      <c r="CE26" s="105">
        <v>24</v>
      </c>
      <c r="CF26" s="106">
        <v>11</v>
      </c>
      <c r="CG26" s="114">
        <f t="shared" si="41"/>
        <v>35</v>
      </c>
      <c r="CH26" s="109">
        <f t="shared" si="42"/>
        <v>0.20869565217391303</v>
      </c>
      <c r="CI26" s="109">
        <f t="shared" si="43"/>
        <v>0.19642857142857142</v>
      </c>
      <c r="CJ26" s="109">
        <f t="shared" si="44"/>
        <v>0.2046783625730994</v>
      </c>
      <c r="CK26" s="106">
        <v>7</v>
      </c>
      <c r="CL26" s="106">
        <v>2</v>
      </c>
      <c r="CM26" s="114">
        <f t="shared" si="45"/>
        <v>9</v>
      </c>
      <c r="CN26" s="109">
        <f t="shared" si="46"/>
        <v>0.06086956521739131</v>
      </c>
      <c r="CO26" s="109">
        <f t="shared" si="47"/>
        <v>0.03571428571428571</v>
      </c>
      <c r="CP26" s="109">
        <f t="shared" si="48"/>
        <v>0.05263157894736842</v>
      </c>
      <c r="CQ26" s="115">
        <v>31</v>
      </c>
      <c r="CR26" s="115">
        <v>13</v>
      </c>
      <c r="CS26" s="114">
        <f t="shared" si="49"/>
        <v>44</v>
      </c>
      <c r="CT26" s="109">
        <f t="shared" si="50"/>
        <v>0.26956521739130435</v>
      </c>
      <c r="CU26" s="109">
        <f t="shared" si="51"/>
        <v>0.23214285714285715</v>
      </c>
      <c r="CV26" s="110">
        <f t="shared" si="52"/>
        <v>0.2573099415204678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31" t="s">
        <v>46</v>
      </c>
      <c r="B27" s="116">
        <f>SUM(B24:B26)</f>
        <v>7345</v>
      </c>
      <c r="C27" s="117">
        <f>SUM(C24:C26)</f>
        <v>6894</v>
      </c>
      <c r="D27" s="118">
        <f t="shared" si="0"/>
        <v>14239</v>
      </c>
      <c r="E27" s="116">
        <f>SUM(E24:E26)</f>
        <v>2757</v>
      </c>
      <c r="F27" s="117">
        <f>SUM(F24:F26)</f>
        <v>2702</v>
      </c>
      <c r="G27" s="118">
        <f t="shared" si="1"/>
        <v>5459</v>
      </c>
      <c r="H27" s="119">
        <f t="shared" si="53"/>
        <v>0.37535738597685503</v>
      </c>
      <c r="I27" s="120">
        <f t="shared" si="54"/>
        <v>0.3919350159559037</v>
      </c>
      <c r="J27" s="121">
        <f t="shared" si="55"/>
        <v>0.383383664583187</v>
      </c>
      <c r="K27" s="116">
        <f>SUM(K24:K26)</f>
        <v>1704</v>
      </c>
      <c r="L27" s="117">
        <f>SUM(L24:L26)</f>
        <v>1711</v>
      </c>
      <c r="M27" s="118">
        <f t="shared" si="2"/>
        <v>3415</v>
      </c>
      <c r="N27" s="119">
        <f t="shared" si="56"/>
        <v>0.6180631120783461</v>
      </c>
      <c r="O27" s="120">
        <f t="shared" si="57"/>
        <v>0.6332346410066617</v>
      </c>
      <c r="P27" s="121">
        <f t="shared" si="58"/>
        <v>0.625572449166514</v>
      </c>
      <c r="Q27" s="116">
        <f>SUM(Q24:Q26)</f>
        <v>2453</v>
      </c>
      <c r="R27" s="117">
        <f>SUM(R24:R26)</f>
        <v>2265</v>
      </c>
      <c r="S27" s="118">
        <f t="shared" si="3"/>
        <v>4718</v>
      </c>
      <c r="T27" s="122">
        <f t="shared" si="65"/>
        <v>0.33396868618107556</v>
      </c>
      <c r="U27" s="123">
        <f t="shared" si="66"/>
        <v>0.32854656222802436</v>
      </c>
      <c r="V27" s="124">
        <f t="shared" si="67"/>
        <v>0.3313434932228387</v>
      </c>
      <c r="W27" s="116">
        <f>SUM(W24:W26)</f>
        <v>5329</v>
      </c>
      <c r="X27" s="117">
        <f>SUM(X24:X26)</f>
        <v>6246</v>
      </c>
      <c r="Y27" s="118">
        <f t="shared" si="4"/>
        <v>11575</v>
      </c>
      <c r="Z27" s="122">
        <f t="shared" si="59"/>
        <v>0.7255275697753574</v>
      </c>
      <c r="AA27" s="123">
        <f t="shared" si="60"/>
        <v>0.9060052219321149</v>
      </c>
      <c r="AB27" s="124">
        <f t="shared" si="61"/>
        <v>0.812908209846197</v>
      </c>
      <c r="AC27" s="116">
        <f>SUM(AC24:AC26)</f>
        <v>110</v>
      </c>
      <c r="AD27" s="117">
        <f>SUM(AD24:AD26)</f>
        <v>170</v>
      </c>
      <c r="AE27" s="118">
        <f t="shared" si="5"/>
        <v>280</v>
      </c>
      <c r="AF27" s="122">
        <f t="shared" si="6"/>
        <v>0.014976174268209666</v>
      </c>
      <c r="AG27" s="123">
        <f t="shared" si="7"/>
        <v>0.02465912387583406</v>
      </c>
      <c r="AH27" s="124">
        <f t="shared" si="8"/>
        <v>0.019664302268417727</v>
      </c>
      <c r="AI27" s="116">
        <f>SUM(AI24:AI26)</f>
        <v>8014</v>
      </c>
      <c r="AJ27" s="117">
        <f>SUM(AJ24:AJ26)</f>
        <v>8780</v>
      </c>
      <c r="AK27" s="118">
        <f t="shared" si="9"/>
        <v>16794</v>
      </c>
      <c r="AL27" s="122">
        <f t="shared" si="10"/>
        <v>1.0910823689584752</v>
      </c>
      <c r="AM27" s="123">
        <f t="shared" si="11"/>
        <v>1.2735712213519002</v>
      </c>
      <c r="AN27" s="124">
        <f t="shared" si="12"/>
        <v>1.1794367581993117</v>
      </c>
      <c r="AO27" s="116">
        <f>SUM(AO24:AO26)</f>
        <v>3212</v>
      </c>
      <c r="AP27" s="117">
        <f>SUM(AP24:AP26)</f>
        <v>3394</v>
      </c>
      <c r="AQ27" s="118">
        <f t="shared" si="13"/>
        <v>6606</v>
      </c>
      <c r="AR27" s="122">
        <f t="shared" si="14"/>
        <v>0.43730428863172227</v>
      </c>
      <c r="AS27" s="123">
        <f t="shared" si="15"/>
        <v>0.4923121554975341</v>
      </c>
      <c r="AT27" s="124">
        <f t="shared" si="16"/>
        <v>0.46393707423274105</v>
      </c>
      <c r="AU27" s="116">
        <f>SUM(AU24:AU26)</f>
        <v>171</v>
      </c>
      <c r="AV27" s="117">
        <f>SUM(AV24:AV26)</f>
        <v>202</v>
      </c>
      <c r="AW27" s="125">
        <f t="shared" si="17"/>
        <v>373</v>
      </c>
      <c r="AX27" s="120">
        <f t="shared" si="62"/>
        <v>0.023281143635125935</v>
      </c>
      <c r="AY27" s="120">
        <f t="shared" si="63"/>
        <v>0.029300841311285176</v>
      </c>
      <c r="AZ27" s="120">
        <f t="shared" si="64"/>
        <v>0.026195659807570756</v>
      </c>
      <c r="BA27" s="117">
        <f>SUM(BA24:BA26)</f>
        <v>29</v>
      </c>
      <c r="BB27" s="117">
        <f>SUM(BB24:BB26)</f>
        <v>61</v>
      </c>
      <c r="BC27" s="125">
        <f t="shared" si="21"/>
        <v>90</v>
      </c>
      <c r="BD27" s="120">
        <f t="shared" si="22"/>
        <v>0.003948264125255276</v>
      </c>
      <c r="BE27" s="120">
        <f t="shared" si="23"/>
        <v>0.008848273861328691</v>
      </c>
      <c r="BF27" s="121">
        <f t="shared" si="24"/>
        <v>0.0063206685862771264</v>
      </c>
      <c r="BG27" s="116">
        <f>SUM(BG24:BG26)</f>
        <v>1388</v>
      </c>
      <c r="BH27" s="117">
        <f>SUM(BH24:BH26)</f>
        <v>1460</v>
      </c>
      <c r="BI27" s="125">
        <f t="shared" si="25"/>
        <v>2848</v>
      </c>
      <c r="BJ27" s="120">
        <f t="shared" si="26"/>
        <v>0.1889720898570456</v>
      </c>
      <c r="BK27" s="120">
        <f t="shared" si="27"/>
        <v>0.2117783579924572</v>
      </c>
      <c r="BL27" s="120">
        <f t="shared" si="28"/>
        <v>0.20001404593019173</v>
      </c>
      <c r="BM27" s="117">
        <f>SUM(BM24:BM26)</f>
        <v>484</v>
      </c>
      <c r="BN27" s="117">
        <f>SUM(BN24:BN26)</f>
        <v>460</v>
      </c>
      <c r="BO27" s="125">
        <f t="shared" si="29"/>
        <v>944</v>
      </c>
      <c r="BP27" s="120">
        <f t="shared" si="30"/>
        <v>0.06589516678012253</v>
      </c>
      <c r="BQ27" s="120">
        <f t="shared" si="31"/>
        <v>0.0667246881346098</v>
      </c>
      <c r="BR27" s="121">
        <f t="shared" si="32"/>
        <v>0.06629679050495119</v>
      </c>
      <c r="BS27" s="116">
        <f>SUM(BS24:BS26)</f>
        <v>1480</v>
      </c>
      <c r="BT27" s="117">
        <f>SUM(BT24:BT26)</f>
        <v>1037</v>
      </c>
      <c r="BU27" s="125">
        <f t="shared" si="33"/>
        <v>2517</v>
      </c>
      <c r="BV27" s="120">
        <f t="shared" si="34"/>
        <v>0.20149761742682096</v>
      </c>
      <c r="BW27" s="120">
        <f t="shared" si="35"/>
        <v>0.15042065564258775</v>
      </c>
      <c r="BX27" s="120">
        <f t="shared" si="36"/>
        <v>0.17676803146288364</v>
      </c>
      <c r="BY27" s="117">
        <f>SUM(BY24:BY26)</f>
        <v>440</v>
      </c>
      <c r="BZ27" s="117">
        <f>SUM(BZ24:BZ26)</f>
        <v>258</v>
      </c>
      <c r="CA27" s="125">
        <f t="shared" si="37"/>
        <v>698</v>
      </c>
      <c r="CB27" s="120">
        <f t="shared" si="38"/>
        <v>0.059904697072838665</v>
      </c>
      <c r="CC27" s="120">
        <f t="shared" si="39"/>
        <v>0.03742384682332463</v>
      </c>
      <c r="CD27" s="121">
        <f t="shared" si="40"/>
        <v>0.049020296369127046</v>
      </c>
      <c r="CE27" s="116">
        <f>SUM(CE24:CE26)</f>
        <v>1414</v>
      </c>
      <c r="CF27" s="117">
        <f>SUM(CF24:CF26)</f>
        <v>963</v>
      </c>
      <c r="CG27" s="125">
        <f t="shared" si="41"/>
        <v>2377</v>
      </c>
      <c r="CH27" s="120">
        <f t="shared" si="42"/>
        <v>0.19251191286589517</v>
      </c>
      <c r="CI27" s="120">
        <f t="shared" si="43"/>
        <v>0.13968668407310705</v>
      </c>
      <c r="CJ27" s="120">
        <f t="shared" si="44"/>
        <v>0.16693588032867476</v>
      </c>
      <c r="CK27" s="117">
        <f>SUM(CK24:CK26)</f>
        <v>421</v>
      </c>
      <c r="CL27" s="117">
        <f>SUM(CL24:CL26)</f>
        <v>240</v>
      </c>
      <c r="CM27" s="125">
        <f t="shared" si="45"/>
        <v>661</v>
      </c>
      <c r="CN27" s="120">
        <f t="shared" si="46"/>
        <v>0.05731790333560245</v>
      </c>
      <c r="CO27" s="120">
        <f t="shared" si="47"/>
        <v>0.034812880765883375</v>
      </c>
      <c r="CP27" s="120">
        <f t="shared" si="48"/>
        <v>0.04642179928365756</v>
      </c>
      <c r="CQ27" s="117">
        <f>SUM(CQ24:CQ26)</f>
        <v>1835</v>
      </c>
      <c r="CR27" s="117">
        <f>SUM(CR24:CR26)</f>
        <v>1203</v>
      </c>
      <c r="CS27" s="125">
        <f t="shared" si="49"/>
        <v>3038</v>
      </c>
      <c r="CT27" s="120">
        <f t="shared" si="50"/>
        <v>0.2498298162014976</v>
      </c>
      <c r="CU27" s="120">
        <f t="shared" si="51"/>
        <v>0.17449956483899043</v>
      </c>
      <c r="CV27" s="121">
        <f t="shared" si="52"/>
        <v>0.21335767961233232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95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00" ht="9" customHeight="1">
      <c r="A32" s="38" t="s">
        <v>72</v>
      </c>
      <c r="B32" s="39">
        <f>B5</f>
        <v>1536</v>
      </c>
      <c r="C32" s="39">
        <f>C5</f>
        <v>1405</v>
      </c>
      <c r="D32" s="39">
        <f>D5</f>
        <v>2941</v>
      </c>
      <c r="E32" s="39"/>
      <c r="F32" s="39"/>
      <c r="G32" s="39">
        <f>G5</f>
        <v>967</v>
      </c>
      <c r="H32" s="39"/>
      <c r="I32" s="39"/>
      <c r="J32" s="40">
        <f aca="true" t="shared" si="116" ref="J32:J39">IF(G32=0,0,G32/$D32)</f>
        <v>0.328799727983679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2753</v>
      </c>
      <c r="AL32" s="41"/>
      <c r="AM32" s="41"/>
      <c r="AN32" s="41">
        <f aca="true" t="shared" si="117" ref="AN32:AN39">IF(AK32=0,0,AK32/$D32)</f>
        <v>0.9360761645698742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420</v>
      </c>
      <c r="CH32" s="39"/>
      <c r="CI32" s="39"/>
      <c r="CJ32" s="39"/>
      <c r="CK32" s="39"/>
      <c r="CL32" s="39"/>
      <c r="CM32" s="39">
        <f>CM5</f>
        <v>211</v>
      </c>
      <c r="CN32" s="39"/>
      <c r="CO32" s="39"/>
      <c r="CP32" s="39"/>
      <c r="CS32" s="42"/>
      <c r="CV32" s="42">
        <f>(CG32+CM32)/D32</f>
        <v>0.21455287317239036</v>
      </c>
    </row>
    <row r="33" spans="1:100" ht="9" customHeight="1">
      <c r="A33" s="38" t="s">
        <v>73</v>
      </c>
      <c r="B33" s="39">
        <f>B9+B10+B11+B13</f>
        <v>1544</v>
      </c>
      <c r="C33" s="39">
        <f>C9+C10+C11+C13</f>
        <v>1546</v>
      </c>
      <c r="D33" s="39">
        <f>D9+D10+D11+D13</f>
        <v>3090</v>
      </c>
      <c r="E33" s="39"/>
      <c r="F33" s="39"/>
      <c r="G33" s="39">
        <f>G9+G10+G11+G13</f>
        <v>1013</v>
      </c>
      <c r="H33" s="39"/>
      <c r="I33" s="39"/>
      <c r="J33" s="40">
        <f t="shared" si="116"/>
        <v>0.327831715210356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3274</v>
      </c>
      <c r="AL33" s="41"/>
      <c r="AM33" s="41"/>
      <c r="AN33" s="41">
        <f t="shared" si="117"/>
        <v>1.059546925566343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373</v>
      </c>
      <c r="CH33" s="39"/>
      <c r="CI33" s="39"/>
      <c r="CJ33" s="39"/>
      <c r="CK33" s="39"/>
      <c r="CL33" s="39"/>
      <c r="CM33" s="39">
        <f>CM9+CM10+CM11+CM13</f>
        <v>89</v>
      </c>
      <c r="CN33" s="39"/>
      <c r="CO33" s="39"/>
      <c r="CP33" s="39"/>
      <c r="CS33" s="42"/>
      <c r="CV33" s="42">
        <f aca="true" t="shared" si="118" ref="CV33:CV39">(CG33+CM33)/D33</f>
        <v>0.14951456310679612</v>
      </c>
    </row>
    <row r="34" spans="1:100" ht="9" customHeight="1">
      <c r="A34" s="38" t="s">
        <v>74</v>
      </c>
      <c r="B34" s="39">
        <f>B12+B14</f>
        <v>682</v>
      </c>
      <c r="C34" s="39">
        <f>C12+C14</f>
        <v>670</v>
      </c>
      <c r="D34" s="39">
        <f>D12+D14</f>
        <v>1352</v>
      </c>
      <c r="E34" s="39"/>
      <c r="F34" s="39"/>
      <c r="G34" s="39">
        <f>G12+G14</f>
        <v>548</v>
      </c>
      <c r="H34" s="39"/>
      <c r="I34" s="39"/>
      <c r="J34" s="40">
        <f t="shared" si="116"/>
        <v>0.40532544378698226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1674</v>
      </c>
      <c r="AL34" s="41"/>
      <c r="AM34" s="41"/>
      <c r="AN34" s="41">
        <f t="shared" si="117"/>
        <v>1.2381656804733727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186</v>
      </c>
      <c r="CH34" s="39"/>
      <c r="CI34" s="39"/>
      <c r="CJ34" s="39"/>
      <c r="CK34" s="39"/>
      <c r="CL34" s="39"/>
      <c r="CM34" s="39">
        <f>CM12+CM14</f>
        <v>130</v>
      </c>
      <c r="CN34" s="39"/>
      <c r="CO34" s="39"/>
      <c r="CP34" s="39"/>
      <c r="CS34" s="42"/>
      <c r="CV34" s="42">
        <f t="shared" si="118"/>
        <v>0.23372781065088757</v>
      </c>
    </row>
    <row r="35" spans="1:100" ht="9" customHeight="1">
      <c r="A35" s="38" t="s">
        <v>75</v>
      </c>
      <c r="B35" s="39">
        <f>B8+B16+B18+B19</f>
        <v>1037</v>
      </c>
      <c r="C35" s="39">
        <f>C8+C16+C18+C19</f>
        <v>1001</v>
      </c>
      <c r="D35" s="39">
        <f>D8+D16+D18+D19</f>
        <v>2038</v>
      </c>
      <c r="E35" s="39"/>
      <c r="F35" s="39"/>
      <c r="G35" s="39">
        <f>G8+G16+G18+G19</f>
        <v>926</v>
      </c>
      <c r="H35" s="39"/>
      <c r="I35" s="39"/>
      <c r="J35" s="40">
        <f t="shared" si="116"/>
        <v>0.45436702649656524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3023</v>
      </c>
      <c r="AL35" s="41"/>
      <c r="AM35" s="41"/>
      <c r="AN35" s="41">
        <f t="shared" si="117"/>
        <v>1.4833169774288517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472</v>
      </c>
      <c r="CH35" s="39"/>
      <c r="CI35" s="39"/>
      <c r="CJ35" s="39"/>
      <c r="CK35" s="39"/>
      <c r="CL35" s="39"/>
      <c r="CM35" s="39">
        <f>CM8+CM16+CM18+CM19</f>
        <v>77</v>
      </c>
      <c r="CN35" s="39"/>
      <c r="CO35" s="39"/>
      <c r="CP35" s="39"/>
      <c r="CS35" s="42"/>
      <c r="CV35" s="42">
        <f t="shared" si="118"/>
        <v>0.2693817468105986</v>
      </c>
    </row>
    <row r="36" spans="1:100" ht="9" customHeight="1">
      <c r="A36" s="38" t="s">
        <v>76</v>
      </c>
      <c r="B36" s="39">
        <f>B6+B20+B21+B22+B23</f>
        <v>789</v>
      </c>
      <c r="C36" s="39">
        <f>C6+C20+C21+C22+C23</f>
        <v>690</v>
      </c>
      <c r="D36" s="39">
        <f>D6+D20+D21+D22+D23</f>
        <v>1479</v>
      </c>
      <c r="E36" s="39"/>
      <c r="F36" s="39"/>
      <c r="G36" s="39">
        <f>G6+G20+G21+G22+G23</f>
        <v>564</v>
      </c>
      <c r="H36" s="39"/>
      <c r="I36" s="39"/>
      <c r="J36" s="40">
        <f t="shared" si="116"/>
        <v>0.3813387423935091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1649</v>
      </c>
      <c r="AL36" s="41"/>
      <c r="AM36" s="41"/>
      <c r="AN36" s="41">
        <f t="shared" si="117"/>
        <v>1.1149425287356323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332</v>
      </c>
      <c r="CH36" s="39"/>
      <c r="CI36" s="39"/>
      <c r="CJ36" s="39"/>
      <c r="CK36" s="39"/>
      <c r="CL36" s="39"/>
      <c r="CM36" s="39">
        <f>CM6+CM20+CM21+CM22+CM23</f>
        <v>51</v>
      </c>
      <c r="CN36" s="39"/>
      <c r="CO36" s="39"/>
      <c r="CP36" s="39"/>
      <c r="CS36" s="42"/>
      <c r="CV36" s="42">
        <f t="shared" si="118"/>
        <v>0.2589587559161596</v>
      </c>
    </row>
    <row r="37" spans="1:100" ht="9" customHeight="1">
      <c r="A37" s="38" t="s">
        <v>77</v>
      </c>
      <c r="B37" s="39">
        <f>B7+B17</f>
        <v>892</v>
      </c>
      <c r="C37" s="39">
        <f>C7+C17</f>
        <v>830</v>
      </c>
      <c r="D37" s="39">
        <f>D7+D17</f>
        <v>1722</v>
      </c>
      <c r="E37" s="39"/>
      <c r="F37" s="39"/>
      <c r="G37" s="39">
        <f>G7+G17</f>
        <v>905</v>
      </c>
      <c r="H37" s="39"/>
      <c r="I37" s="39"/>
      <c r="J37" s="40">
        <f t="shared" si="116"/>
        <v>0.5255516840882695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2787</v>
      </c>
      <c r="AL37" s="41"/>
      <c r="AM37" s="41"/>
      <c r="AN37" s="41">
        <f t="shared" si="117"/>
        <v>1.6184668989547037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384</v>
      </c>
      <c r="CH37" s="39"/>
      <c r="CI37" s="39"/>
      <c r="CJ37" s="39"/>
      <c r="CK37" s="39"/>
      <c r="CL37" s="39"/>
      <c r="CM37" s="39">
        <f>CM7+CM17</f>
        <v>63</v>
      </c>
      <c r="CN37" s="39"/>
      <c r="CO37" s="39"/>
      <c r="CP37" s="39"/>
      <c r="CS37" s="42"/>
      <c r="CV37" s="42">
        <f t="shared" si="118"/>
        <v>0.259581881533101</v>
      </c>
    </row>
    <row r="38" spans="1:100" ht="9" customHeight="1">
      <c r="A38" s="38" t="s">
        <v>78</v>
      </c>
      <c r="B38" s="39">
        <f>B15</f>
        <v>229</v>
      </c>
      <c r="C38" s="39">
        <f>C15</f>
        <v>217</v>
      </c>
      <c r="D38" s="39">
        <f>D15</f>
        <v>446</v>
      </c>
      <c r="E38" s="39"/>
      <c r="F38" s="39"/>
      <c r="G38" s="39">
        <f>G15</f>
        <v>211</v>
      </c>
      <c r="H38" s="39"/>
      <c r="I38" s="39"/>
      <c r="J38" s="40">
        <f t="shared" si="116"/>
        <v>0.4730941704035874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784</v>
      </c>
      <c r="AL38" s="41"/>
      <c r="AM38" s="41"/>
      <c r="AN38" s="41">
        <f t="shared" si="117"/>
        <v>1.757847533632287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44</v>
      </c>
      <c r="CH38" s="39"/>
      <c r="CI38" s="39"/>
      <c r="CJ38" s="39"/>
      <c r="CK38" s="39"/>
      <c r="CL38" s="39"/>
      <c r="CM38" s="39">
        <f>CM15</f>
        <v>13</v>
      </c>
      <c r="CN38" s="39"/>
      <c r="CO38" s="39"/>
      <c r="CP38" s="39"/>
      <c r="CS38" s="42"/>
      <c r="CV38" s="42">
        <f t="shared" si="118"/>
        <v>0.12780269058295965</v>
      </c>
    </row>
    <row r="39" spans="1:100" ht="9" customHeight="1">
      <c r="A39" s="38" t="s">
        <v>70</v>
      </c>
      <c r="B39" s="39">
        <f>SUM(B32:B38)</f>
        <v>6709</v>
      </c>
      <c r="C39" s="39">
        <f>SUM(C32:C38)</f>
        <v>6359</v>
      </c>
      <c r="D39" s="39">
        <f>SUM(D32:D38)</f>
        <v>13068</v>
      </c>
      <c r="E39" s="39"/>
      <c r="F39" s="39"/>
      <c r="G39" s="39">
        <f>SUM(G32:G38)</f>
        <v>5134</v>
      </c>
      <c r="H39" s="39"/>
      <c r="I39" s="39"/>
      <c r="J39" s="40">
        <f t="shared" si="116"/>
        <v>0.3928680746862565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15944</v>
      </c>
      <c r="AL39" s="41"/>
      <c r="AM39" s="41"/>
      <c r="AN39" s="41">
        <f t="shared" si="117"/>
        <v>1.2200795837159473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2211</v>
      </c>
      <c r="CH39" s="39"/>
      <c r="CI39" s="39"/>
      <c r="CJ39" s="39"/>
      <c r="CK39" s="39"/>
      <c r="CL39" s="39"/>
      <c r="CM39" s="39">
        <f>SUM(CM32:CM38)</f>
        <v>634</v>
      </c>
      <c r="CN39" s="39"/>
      <c r="CO39" s="39"/>
      <c r="CP39" s="39"/>
      <c r="CS39" s="42"/>
      <c r="CV39" s="42">
        <f t="shared" si="118"/>
        <v>0.2177073767982859</v>
      </c>
    </row>
  </sheetData>
  <mergeCells count="83">
    <mergeCell ref="B3:B4"/>
    <mergeCell ref="C3:C4"/>
    <mergeCell ref="D3:D4"/>
    <mergeCell ref="E3:E4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AA3:AA4"/>
    <mergeCell ref="AB3:AB4"/>
    <mergeCell ref="AC3:AC4"/>
    <mergeCell ref="V3:V4"/>
    <mergeCell ref="W3:W4"/>
    <mergeCell ref="X3:X4"/>
    <mergeCell ref="Y3:Y4"/>
    <mergeCell ref="AJ3:AJ4"/>
    <mergeCell ref="AK3:AK4"/>
    <mergeCell ref="AD3:AD4"/>
    <mergeCell ref="AE3:AE4"/>
    <mergeCell ref="AF3:AF4"/>
    <mergeCell ref="AG3:AG4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B2:D2"/>
    <mergeCell ref="E2:G2"/>
    <mergeCell ref="H2:J2"/>
    <mergeCell ref="K2:M2"/>
    <mergeCell ref="Q2:S2"/>
    <mergeCell ref="N2:P2"/>
    <mergeCell ref="W2:Y2"/>
    <mergeCell ref="AC2:AE2"/>
    <mergeCell ref="AI2:AK2"/>
    <mergeCell ref="AL2:AN2"/>
    <mergeCell ref="AO2:AQ2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BS2:CD2"/>
    <mergeCell ref="BS3:BU3"/>
    <mergeCell ref="BV3:BX3"/>
    <mergeCell ref="BY3:CA3"/>
    <mergeCell ref="CB3:CD3"/>
    <mergeCell ref="CE2:CV2"/>
    <mergeCell ref="CE3:CG3"/>
    <mergeCell ref="CH3:CJ3"/>
    <mergeCell ref="CK3:CM3"/>
    <mergeCell ref="CN3:CP3"/>
    <mergeCell ref="CQ3:CS3"/>
    <mergeCell ref="CT3:CV3"/>
  </mergeCells>
  <printOptions horizontalCentered="1"/>
  <pageMargins left="0.4330708661417323" right="0.2362204724409449" top="0.7086614173228347" bottom="0.3937007874015748" header="0.3937007874015748" footer="0.35433070866141736"/>
  <pageSetup horizontalDpi="600" verticalDpi="600" orientation="landscape" paperSize="9" r:id="rId1"/>
  <colBreaks count="3" manualBreakCount="3">
    <brk id="22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2018-04-30T05:57:30Z</cp:lastPrinted>
  <dcterms:created xsi:type="dcterms:W3CDTF">2002-05-14T00:48:31Z</dcterms:created>
  <dcterms:modified xsi:type="dcterms:W3CDTF">2018-04-30T07:10:35Z</dcterms:modified>
  <cp:category/>
  <cp:version/>
  <cp:contentType/>
  <cp:contentStatus/>
</cp:coreProperties>
</file>