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80" tabRatio="599" activeTab="0"/>
  </bookViews>
  <sheets>
    <sheet name="3歳都道府県別集計" sheetId="1" r:id="rId1"/>
  </sheets>
  <definedNames>
    <definedName name="_xlnm.Print_Area" localSheetId="0">'3歳都道府県別集計'!$B$5:$P$54</definedName>
    <definedName name="_xlnm.Print_Titles" localSheetId="0">'3歳都道府県別集計'!$B:$C</definedName>
  </definedNames>
  <calcPr fullCalcOnLoad="1"/>
</workbook>
</file>

<file path=xl/sharedStrings.xml><?xml version="1.0" encoding="utf-8"?>
<sst xmlns="http://schemas.openxmlformats.org/spreadsheetml/2006/main" count="241" uniqueCount="159">
  <si>
    <t>対象児数</t>
  </si>
  <si>
    <t>受診児数</t>
  </si>
  <si>
    <t>軟組織の</t>
  </si>
  <si>
    <t>咬合異常</t>
  </si>
  <si>
    <t>その他</t>
  </si>
  <si>
    <t>（人）</t>
  </si>
  <si>
    <t>不詳</t>
  </si>
  <si>
    <t>Ａ型</t>
  </si>
  <si>
    <t>Ｂ型</t>
  </si>
  <si>
    <t>Ｃ型</t>
  </si>
  <si>
    <t>計</t>
  </si>
  <si>
    <t>異常</t>
  </si>
  <si>
    <t>の異常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</si>
  <si>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</si>
  <si>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</si>
  <si>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</si>
  <si>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</si>
  <si>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</si>
  <si>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</si>
  <si>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</si>
  <si>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</si>
  <si>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</si>
  <si>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</si>
  <si>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</si>
  <si>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</si>
  <si>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</si>
  <si>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</si>
  <si>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</si>
  <si>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</si>
  <si>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</si>
  <si>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</si>
  <si>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</si>
  <si>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</si>
  <si>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</si>
  <si>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</si>
  <si>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</si>
  <si>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</si>
  <si>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</si>
  <si>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</si>
  <si>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</si>
  <si>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</si>
  <si>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</si>
  <si>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</si>
  <si>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</si>
  <si>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</si>
  <si>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</si>
  <si>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</si>
  <si>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</si>
  <si>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</si>
  <si>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</si>
  <si>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</si>
  <si>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</si>
  <si>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</si>
  <si>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</si>
  <si>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</si>
  <si>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</si>
  <si>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</si>
  <si>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</si>
  <si>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小　　計</t>
  </si>
  <si>
    <t>合    計</t>
  </si>
  <si>
    <t>（２）政令市・特別区</t>
  </si>
  <si>
    <t>名古屋市</t>
  </si>
  <si>
    <t>北九州市</t>
  </si>
  <si>
    <t>いわき市</t>
  </si>
  <si>
    <t>宇都宮市</t>
  </si>
  <si>
    <t>和歌山市</t>
  </si>
  <si>
    <t>鹿児島市</t>
  </si>
  <si>
    <t>東大阪市</t>
  </si>
  <si>
    <t>大牟田市</t>
  </si>
  <si>
    <t>佐世保市</t>
  </si>
  <si>
    <t>千代田区</t>
  </si>
  <si>
    <t>世田谷区</t>
  </si>
  <si>
    <t>江戸川区</t>
  </si>
  <si>
    <t xml:space="preserve"> 小  計</t>
  </si>
  <si>
    <t>*</t>
  </si>
  <si>
    <t>札 幌 市</t>
  </si>
  <si>
    <t>仙 台 市</t>
  </si>
  <si>
    <t>千 葉 市</t>
  </si>
  <si>
    <t>横 浜 市</t>
  </si>
  <si>
    <t>川 崎 市</t>
  </si>
  <si>
    <t>京 都 市</t>
  </si>
  <si>
    <t>大 阪 市</t>
  </si>
  <si>
    <t>神 戸 市</t>
  </si>
  <si>
    <t>広 島 市</t>
  </si>
  <si>
    <t>福 岡 市</t>
  </si>
  <si>
    <t>旭 川 市</t>
  </si>
  <si>
    <t>秋 田 市</t>
  </si>
  <si>
    <t>郡 山 市</t>
  </si>
  <si>
    <t>横須賀市</t>
  </si>
  <si>
    <t>新 潟 市</t>
  </si>
  <si>
    <t>富 山 市</t>
  </si>
  <si>
    <t>金 沢 市</t>
  </si>
  <si>
    <t>長 野 市</t>
  </si>
  <si>
    <t>岐 阜 市</t>
  </si>
  <si>
    <t>静 岡 市</t>
  </si>
  <si>
    <t>浜 松 市</t>
  </si>
  <si>
    <t>豊 橋 市</t>
  </si>
  <si>
    <t>豊 田 市</t>
  </si>
  <si>
    <t>堺    市</t>
  </si>
  <si>
    <t>姫 路 市</t>
  </si>
  <si>
    <t>岡 山 市</t>
  </si>
  <si>
    <t>倉 敷 市</t>
  </si>
  <si>
    <t>福 山 市</t>
  </si>
  <si>
    <t>高 松 市</t>
  </si>
  <si>
    <t>松 山 市</t>
  </si>
  <si>
    <t>高 知 市</t>
  </si>
  <si>
    <t>長 崎 市</t>
  </si>
  <si>
    <t>熊 本 市</t>
  </si>
  <si>
    <t>大 分 市</t>
  </si>
  <si>
    <t>宮 崎 市</t>
  </si>
  <si>
    <t>小 樽 市</t>
  </si>
  <si>
    <t>函 館 市</t>
  </si>
  <si>
    <t>相模原市</t>
  </si>
  <si>
    <t>尼 崎 市</t>
  </si>
  <si>
    <t>西 宮 市</t>
  </si>
  <si>
    <t>呉    市</t>
  </si>
  <si>
    <t>下 関 市</t>
  </si>
  <si>
    <t>中 央 区</t>
  </si>
  <si>
    <t>港    区</t>
  </si>
  <si>
    <t>新 宿 区</t>
  </si>
  <si>
    <t>文 京 区</t>
  </si>
  <si>
    <t>台 東 区</t>
  </si>
  <si>
    <t>墨 田 区</t>
  </si>
  <si>
    <t>江 東 区</t>
  </si>
  <si>
    <t>品 川 区</t>
  </si>
  <si>
    <t>目 黒 区</t>
  </si>
  <si>
    <t>大 田 区</t>
  </si>
  <si>
    <t>渋 谷 区</t>
  </si>
  <si>
    <t>中 野 区</t>
  </si>
  <si>
    <t>杉 並 区</t>
  </si>
  <si>
    <t>豊 島 区</t>
  </si>
  <si>
    <t>北    区</t>
  </si>
  <si>
    <t>荒 川 区</t>
  </si>
  <si>
    <t>板 橋 区</t>
  </si>
  <si>
    <t>練 馬 区</t>
  </si>
  <si>
    <t>足 立 区</t>
  </si>
  <si>
    <t>葛 飾 区</t>
  </si>
  <si>
    <t>むし歯の型別分類（人）</t>
  </si>
  <si>
    <t>一人平均むし歯数</t>
  </si>
  <si>
    <t>むし歯有病者率</t>
  </si>
  <si>
    <t>さいたま市</t>
  </si>
  <si>
    <t>（１）都道府県別（保健所設置市を含む）</t>
  </si>
  <si>
    <t>むし歯の</t>
  </si>
  <si>
    <t>総数（本）</t>
  </si>
  <si>
    <t>合　　計</t>
  </si>
  <si>
    <t>（２）都道府県別（保健所設置市を含まない）</t>
  </si>
  <si>
    <t>川越市</t>
  </si>
  <si>
    <t>船橋市</t>
  </si>
  <si>
    <t>岡崎市</t>
  </si>
  <si>
    <t>高槻市</t>
  </si>
  <si>
    <t>一人平均
むし歯数</t>
  </si>
  <si>
    <t>むし歯
有病者率</t>
  </si>
  <si>
    <t>神奈川県</t>
  </si>
  <si>
    <t>三 重 県</t>
  </si>
  <si>
    <t>神奈川県</t>
  </si>
  <si>
    <t>三 重 県</t>
  </si>
  <si>
    <t>奈 良 市</t>
  </si>
  <si>
    <t>平成１６年度母子保健課所管国庫補助事業等に係る実施状況調べ</t>
  </si>
  <si>
    <t>平成１６年度３歳児歯科健康診査の実施状況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</si>
</sst>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 ;[Red]\-#,##0.00\ "/>
    <numFmt numFmtId="178" formatCode="0.00_ "/>
    <numFmt numFmtId="179" formatCode="0.0000_);[Red]\(0.0000\)"/>
    <numFmt numFmtId="180" formatCode="0.00_);[Red]\(0.00\)"/>
    <numFmt numFmtId="181" formatCode="#,##0.000_ ;[Red]\-#,##0.000\ "/>
    <numFmt numFmtId="182" formatCode="#,##0.0000_ ;[Red]\-#,##0.0000\ "/>
    <numFmt numFmtId="183" formatCode="#,##0.0_ ;[Red]\-#,##0.0\ "/>
    <numFmt numFmtId="184" formatCode="#,##0_ ;[Red]\-#,##0\ "/>
    <numFmt numFmtId="185" formatCode="#,##0.0;[Red]\-#,##0.0"/>
    <numFmt numFmtId="186" formatCode="0.000E+00"/>
    <numFmt numFmtId="187" formatCode="0.00000"/>
    <numFmt numFmtId="188" formatCode="0.0000"/>
    <numFmt numFmtId="189" formatCode="0.000"/>
    <numFmt numFmtId="190" formatCode="0.0"/>
    <numFmt numFmtId="191" formatCode="0.00000000"/>
    <numFmt numFmtId="192" formatCode="0.0000000"/>
    <numFmt numFmtId="193" formatCode="0.000000"/>
    <numFmt numFmtId="194" formatCode="###,###,###"/>
    <numFmt numFmtId="195" formatCode="#,##0;&quot;△ &quot;#,##0"/>
    <numFmt numFmtId="196" formatCode="0.00;&quot;△ &quot;0.00"/>
    <numFmt numFmtId="197" formatCode="#,##0.00;&quot;△ &quot;#,##0.00"/>
  </numFmts>
  <fonts count="1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38" fontId="8" fillId="0" borderId="0" xfId="17" applyFont="1" applyFill="1" applyBorder="1" applyAlignment="1">
      <alignment/>
    </xf>
    <xf numFmtId="177" fontId="8" fillId="0" borderId="0" xfId="17" applyNumberFormat="1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1" fillId="0" borderId="3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7" xfId="0" applyFont="1" applyFill="1" applyBorder="1" applyAlignment="1">
      <alignment horizontal="right"/>
    </xf>
    <xf numFmtId="0" fontId="8" fillId="0" borderId="8" xfId="0" applyFont="1" applyFill="1" applyBorder="1" applyAlignment="1">
      <alignment horizontal="right"/>
    </xf>
    <xf numFmtId="0" fontId="8" fillId="0" borderId="9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left"/>
    </xf>
    <xf numFmtId="0" fontId="12" fillId="0" borderId="7" xfId="0" applyFont="1" applyFill="1" applyBorder="1" applyAlignment="1">
      <alignment horizontal="left"/>
    </xf>
    <xf numFmtId="3" fontId="8" fillId="0" borderId="10" xfId="0" applyFont="1" applyFill="1" applyAlignment="1">
      <alignment/>
    </xf>
    <xf numFmtId="0" fontId="8" fillId="0" borderId="11" xfId="0" applyFont="1" applyFill="1" applyAlignment="1">
      <alignment horizontal="left"/>
    </xf>
    <xf numFmtId="38" fontId="8" fillId="0" borderId="9" xfId="17" applyFont="1" applyFill="1" applyAlignment="1">
      <alignment/>
    </xf>
    <xf numFmtId="177" fontId="8" fillId="0" borderId="9" xfId="17" applyNumberFormat="1" applyFont="1" applyFill="1" applyAlignment="1">
      <alignment/>
    </xf>
    <xf numFmtId="38" fontId="8" fillId="0" borderId="9" xfId="17" applyFont="1" applyFill="1" applyBorder="1" applyAlignment="1">
      <alignment/>
    </xf>
    <xf numFmtId="0" fontId="8" fillId="0" borderId="10" xfId="0" applyFont="1" applyFill="1" applyAlignment="1">
      <alignment/>
    </xf>
    <xf numFmtId="0" fontId="8" fillId="0" borderId="11" xfId="0" applyFont="1" applyFill="1" applyAlignment="1">
      <alignment/>
    </xf>
    <xf numFmtId="177" fontId="8" fillId="0" borderId="9" xfId="17" applyNumberFormat="1" applyFont="1" applyFill="1" applyBorder="1" applyAlignment="1">
      <alignment/>
    </xf>
    <xf numFmtId="3" fontId="8" fillId="0" borderId="0" xfId="0" applyFont="1" applyFill="1" applyBorder="1" applyAlignment="1">
      <alignment/>
    </xf>
    <xf numFmtId="3" fontId="8" fillId="0" borderId="10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center"/>
    </xf>
    <xf numFmtId="38" fontId="8" fillId="0" borderId="9" xfId="17" applyFont="1" applyFill="1" applyBorder="1" applyAlignment="1">
      <alignment horizontal="right"/>
    </xf>
    <xf numFmtId="0" fontId="8" fillId="0" borderId="6" xfId="0" applyFont="1" applyFill="1" applyBorder="1" applyAlignment="1">
      <alignment horizontal="left"/>
    </xf>
    <xf numFmtId="0" fontId="12" fillId="0" borderId="0" xfId="0" applyFont="1" applyFill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3" fontId="12" fillId="0" borderId="10" xfId="0" applyFont="1" applyFill="1" applyAlignment="1">
      <alignment/>
    </xf>
    <xf numFmtId="0" fontId="12" fillId="0" borderId="11" xfId="0" applyFont="1" applyFill="1" applyAlignment="1">
      <alignment horizontal="left"/>
    </xf>
    <xf numFmtId="38" fontId="12" fillId="0" borderId="9" xfId="17" applyFont="1" applyFill="1" applyAlignment="1">
      <alignment/>
    </xf>
    <xf numFmtId="177" fontId="12" fillId="0" borderId="9" xfId="17" applyNumberFormat="1" applyFont="1" applyFill="1" applyAlignment="1">
      <alignment/>
    </xf>
    <xf numFmtId="0" fontId="12" fillId="0" borderId="10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38" fontId="12" fillId="0" borderId="9" xfId="17" applyFont="1" applyFill="1" applyBorder="1" applyAlignment="1">
      <alignment/>
    </xf>
    <xf numFmtId="177" fontId="12" fillId="0" borderId="9" xfId="17" applyNumberFormat="1" applyFont="1" applyFill="1" applyBorder="1" applyAlignment="1">
      <alignment/>
    </xf>
    <xf numFmtId="0" fontId="8" fillId="0" borderId="9" xfId="0" applyFont="1" applyFill="1" applyBorder="1" applyAlignment="1">
      <alignment/>
    </xf>
    <xf numFmtId="38" fontId="8" fillId="0" borderId="12" xfId="17" applyFont="1" applyFill="1" applyBorder="1" applyAlignment="1">
      <alignment horizontal="right"/>
    </xf>
    <xf numFmtId="0" fontId="12" fillId="0" borderId="3" xfId="0" applyFont="1" applyFill="1" applyBorder="1" applyAlignment="1">
      <alignment horizontal="center" wrapText="1"/>
    </xf>
    <xf numFmtId="0" fontId="12" fillId="0" borderId="7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3" fontId="10" fillId="0" borderId="4" xfId="0" applyFont="1" applyFill="1" applyBorder="1" applyAlignment="1">
      <alignment horizontal="right" shrinkToFit="1"/>
    </xf>
    <xf numFmtId="0" fontId="8" fillId="0" borderId="4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9"/>
  <sheetViews>
    <sheetView tabSelected="1" workbookViewId="0" topLeftCell="A1">
      <selection activeCell="F175" sqref="F175"/>
    </sheetView>
  </sheetViews>
  <sheetFormatPr defaultColWidth="8.796875" defaultRowHeight="14.25"/>
  <cols>
    <col min="1" max="1" width="0.8984375" style="1" customWidth="1"/>
    <col min="2" max="2" width="4" style="1" customWidth="1"/>
    <col min="3" max="3" width="9.69921875" style="1" customWidth="1"/>
    <col min="4" max="8" width="11" style="1" customWidth="1"/>
    <col min="9" max="16" width="8.69921875" style="1" customWidth="1"/>
    <col min="17" max="17" width="7.59765625" style="1" customWidth="1"/>
    <col min="18" max="18" width="10.19921875" style="1" customWidth="1"/>
    <col min="19" max="22" width="7.59765625" style="1" customWidth="1"/>
    <col min="23" max="23" width="9" style="1" customWidth="1"/>
    <col min="24" max="24" width="15.3984375" style="1" customWidth="1"/>
    <col min="25" max="25" width="14.3984375" style="1" customWidth="1"/>
    <col min="26" max="26" width="10.3984375" style="1" customWidth="1"/>
    <col min="27" max="27" width="7.3984375" style="1" customWidth="1"/>
    <col min="28" max="28" width="9" style="1" customWidth="1"/>
    <col min="29" max="29" width="10.3984375" style="1" customWidth="1"/>
    <col min="30" max="30" width="3.3984375" style="1" customWidth="1"/>
    <col min="31" max="31" width="13.3984375" style="1" customWidth="1"/>
    <col min="32" max="32" width="10.3984375" style="1" customWidth="1"/>
    <col min="33" max="33" width="14.3984375" style="1" customWidth="1"/>
    <col min="34" max="16384" width="9" style="1" customWidth="1"/>
  </cols>
  <sheetData>
    <row r="1" ht="18.75">
      <c r="B1" s="2" t="s">
        <v>158</v>
      </c>
    </row>
    <row r="2" ht="18.75">
      <c r="B2" s="2"/>
    </row>
    <row r="3" spans="1:5" ht="14.25">
      <c r="A3" s="3"/>
      <c r="B3" s="4" t="s">
        <v>141</v>
      </c>
      <c r="C3" s="3"/>
      <c r="D3" s="3"/>
      <c r="E3" s="3"/>
    </row>
    <row r="4" spans="1:5" ht="13.5">
      <c r="A4" s="3"/>
      <c r="B4" s="3"/>
      <c r="C4" s="3"/>
      <c r="D4" s="3"/>
      <c r="E4" s="3"/>
    </row>
    <row r="5" spans="2:16" s="33" customFormat="1" ht="11.25" customHeight="1">
      <c r="B5" s="34"/>
      <c r="C5" s="35"/>
      <c r="D5" s="36" t="s">
        <v>0</v>
      </c>
      <c r="E5" s="36" t="s">
        <v>1</v>
      </c>
      <c r="F5" s="37" t="s">
        <v>142</v>
      </c>
      <c r="G5" s="54" t="s">
        <v>150</v>
      </c>
      <c r="H5" s="54" t="s">
        <v>151</v>
      </c>
      <c r="I5" s="56" t="s">
        <v>137</v>
      </c>
      <c r="J5" s="57"/>
      <c r="K5" s="57"/>
      <c r="L5" s="57"/>
      <c r="M5" s="58"/>
      <c r="N5" s="36" t="s">
        <v>2</v>
      </c>
      <c r="O5" s="36" t="s">
        <v>3</v>
      </c>
      <c r="P5" s="36" t="s">
        <v>4</v>
      </c>
    </row>
    <row r="6" spans="2:16" s="33" customFormat="1" ht="11.25" customHeight="1">
      <c r="B6" s="38"/>
      <c r="C6" s="39"/>
      <c r="D6" s="40" t="s">
        <v>5</v>
      </c>
      <c r="E6" s="40" t="s">
        <v>5</v>
      </c>
      <c r="F6" s="41" t="s">
        <v>143</v>
      </c>
      <c r="G6" s="55"/>
      <c r="H6" s="55"/>
      <c r="I6" s="42" t="s">
        <v>7</v>
      </c>
      <c r="J6" s="42" t="s">
        <v>8</v>
      </c>
      <c r="K6" s="42" t="s">
        <v>9</v>
      </c>
      <c r="L6" s="42" t="s">
        <v>6</v>
      </c>
      <c r="M6" s="39" t="s">
        <v>10</v>
      </c>
      <c r="N6" s="40" t="s">
        <v>11</v>
      </c>
      <c r="O6" s="40"/>
      <c r="P6" s="40" t="s">
        <v>12</v>
      </c>
    </row>
    <row r="7" spans="2:16" s="43" customFormat="1" ht="11.25" customHeight="1">
      <c r="B7" s="44">
        <v>1</v>
      </c>
      <c r="C7" s="45" t="s">
        <v>13</v>
      </c>
      <c r="D7" s="46">
        <f>D61+D117+D129+D163+D164</f>
        <v>46428</v>
      </c>
      <c r="E7" s="46">
        <f>E61+E117+E129+E163+E164</f>
        <v>40548</v>
      </c>
      <c r="F7" s="46">
        <f>F61+F117+F129+F163+F164</f>
        <v>58221</v>
      </c>
      <c r="G7" s="47">
        <f aca="true" t="shared" si="0" ref="G7:G53">F7/E7</f>
        <v>1.4358538029002663</v>
      </c>
      <c r="H7" s="47">
        <f aca="true" t="shared" si="1" ref="H7:H53">M7/E7*100</f>
        <v>31.17539706027424</v>
      </c>
      <c r="I7" s="46">
        <f>I61+I117+I129+I163+I164</f>
        <v>7188</v>
      </c>
      <c r="J7" s="46">
        <f>J61+J117+J129+J163+J164</f>
        <v>4196</v>
      </c>
      <c r="K7" s="46">
        <f>K61+K117+K129+K163+K164</f>
        <v>1185</v>
      </c>
      <c r="L7" s="46">
        <f>L61+L117+L129+L163+L164</f>
        <v>72</v>
      </c>
      <c r="M7" s="46">
        <f aca="true" t="shared" si="2" ref="M7:M53">SUM(I7:L7)</f>
        <v>12641</v>
      </c>
      <c r="N7" s="46">
        <f>N61+N117+N129+N163+N164</f>
        <v>759</v>
      </c>
      <c r="O7" s="46">
        <f>O61+O117+O129+O163+O164</f>
        <v>5307</v>
      </c>
      <c r="P7" s="46">
        <f>P61+P117+P129+P163+P164</f>
        <v>1135</v>
      </c>
    </row>
    <row r="8" spans="2:16" s="43" customFormat="1" ht="11.25" customHeight="1">
      <c r="B8" s="44">
        <v>2</v>
      </c>
      <c r="C8" s="45" t="s">
        <v>14</v>
      </c>
      <c r="D8" s="46">
        <f aca="true" t="shared" si="3" ref="D8:F9">D62</f>
        <v>12963</v>
      </c>
      <c r="E8" s="46">
        <f t="shared" si="3"/>
        <v>12043</v>
      </c>
      <c r="F8" s="46">
        <f t="shared" si="3"/>
        <v>27637</v>
      </c>
      <c r="G8" s="47">
        <f t="shared" si="0"/>
        <v>2.2948600846965044</v>
      </c>
      <c r="H8" s="47">
        <f t="shared" si="1"/>
        <v>46.69102383127128</v>
      </c>
      <c r="I8" s="46">
        <f aca="true" t="shared" si="4" ref="I8:L9">I62</f>
        <v>2897</v>
      </c>
      <c r="J8" s="46">
        <f t="shared" si="4"/>
        <v>2202</v>
      </c>
      <c r="K8" s="46">
        <f t="shared" si="4"/>
        <v>467</v>
      </c>
      <c r="L8" s="46">
        <f t="shared" si="4"/>
        <v>57</v>
      </c>
      <c r="M8" s="46">
        <f t="shared" si="2"/>
        <v>5623</v>
      </c>
      <c r="N8" s="46">
        <f aca="true" t="shared" si="5" ref="N8:P9">N62</f>
        <v>95</v>
      </c>
      <c r="O8" s="46">
        <f t="shared" si="5"/>
        <v>1256</v>
      </c>
      <c r="P8" s="46">
        <f t="shared" si="5"/>
        <v>859</v>
      </c>
    </row>
    <row r="9" spans="2:16" s="43" customFormat="1" ht="11.25" customHeight="1">
      <c r="B9" s="44">
        <v>3</v>
      </c>
      <c r="C9" s="45" t="s">
        <v>15</v>
      </c>
      <c r="D9" s="46">
        <f t="shared" si="3"/>
        <v>12287</v>
      </c>
      <c r="E9" s="46">
        <f t="shared" si="3"/>
        <v>11588</v>
      </c>
      <c r="F9" s="46">
        <f t="shared" si="3"/>
        <v>21596</v>
      </c>
      <c r="G9" s="47">
        <f t="shared" si="0"/>
        <v>1.863652053848809</v>
      </c>
      <c r="H9" s="47">
        <f t="shared" si="1"/>
        <v>40.43838453572661</v>
      </c>
      <c r="I9" s="46">
        <f t="shared" si="4"/>
        <v>2605</v>
      </c>
      <c r="J9" s="46">
        <f t="shared" si="4"/>
        <v>1691</v>
      </c>
      <c r="K9" s="46">
        <f t="shared" si="4"/>
        <v>383</v>
      </c>
      <c r="L9" s="46">
        <f t="shared" si="4"/>
        <v>7</v>
      </c>
      <c r="M9" s="46">
        <f t="shared" si="2"/>
        <v>4686</v>
      </c>
      <c r="N9" s="46">
        <f t="shared" si="5"/>
        <v>95</v>
      </c>
      <c r="O9" s="46">
        <f t="shared" si="5"/>
        <v>1115</v>
      </c>
      <c r="P9" s="46">
        <f t="shared" si="5"/>
        <v>151</v>
      </c>
    </row>
    <row r="10" spans="2:16" s="43" customFormat="1" ht="11.25" customHeight="1">
      <c r="B10" s="44">
        <v>4</v>
      </c>
      <c r="C10" s="45" t="s">
        <v>16</v>
      </c>
      <c r="D10" s="46">
        <f>D64+D118</f>
        <v>22073</v>
      </c>
      <c r="E10" s="46">
        <f>E64+E118</f>
        <v>19611</v>
      </c>
      <c r="F10" s="46">
        <f>F64+F118</f>
        <v>41159</v>
      </c>
      <c r="G10" s="47">
        <f t="shared" si="0"/>
        <v>2.0987710978532457</v>
      </c>
      <c r="H10" s="47">
        <f t="shared" si="1"/>
        <v>43.53169139768497</v>
      </c>
      <c r="I10" s="46">
        <f>I64+I118</f>
        <v>4562</v>
      </c>
      <c r="J10" s="46">
        <f>J64+J118</f>
        <v>3095</v>
      </c>
      <c r="K10" s="46">
        <f>K64+K118</f>
        <v>794</v>
      </c>
      <c r="L10" s="46">
        <f>L64+L118</f>
        <v>86</v>
      </c>
      <c r="M10" s="46">
        <f t="shared" si="2"/>
        <v>8537</v>
      </c>
      <c r="N10" s="46">
        <f>N64+N118</f>
        <v>127</v>
      </c>
      <c r="O10" s="46">
        <f>O64+O118</f>
        <v>2321</v>
      </c>
      <c r="P10" s="46">
        <f>P64+P118</f>
        <v>995</v>
      </c>
    </row>
    <row r="11" spans="2:16" s="43" customFormat="1" ht="11.25" customHeight="1">
      <c r="B11" s="44">
        <v>5</v>
      </c>
      <c r="C11" s="45" t="s">
        <v>17</v>
      </c>
      <c r="D11" s="46">
        <f>D65+D130</f>
        <v>11581</v>
      </c>
      <c r="E11" s="46">
        <f>E65+E130</f>
        <v>10808</v>
      </c>
      <c r="F11" s="46">
        <f>F65+F130</f>
        <v>23461</v>
      </c>
      <c r="G11" s="47">
        <f t="shared" si="0"/>
        <v>2.1707068837897854</v>
      </c>
      <c r="H11" s="47">
        <f t="shared" si="1"/>
        <v>44.92968171724648</v>
      </c>
      <c r="I11" s="46">
        <f>I65+I130</f>
        <v>2651</v>
      </c>
      <c r="J11" s="46">
        <f>J65+J130</f>
        <v>1733</v>
      </c>
      <c r="K11" s="46">
        <f>K65+K130</f>
        <v>462</v>
      </c>
      <c r="L11" s="46">
        <f>L65+L130</f>
        <v>10</v>
      </c>
      <c r="M11" s="46">
        <f t="shared" si="2"/>
        <v>4856</v>
      </c>
      <c r="N11" s="46">
        <f>N65+N130</f>
        <v>104</v>
      </c>
      <c r="O11" s="46">
        <f>O65+O130</f>
        <v>1057</v>
      </c>
      <c r="P11" s="46">
        <f>P65+P130</f>
        <v>163</v>
      </c>
    </row>
    <row r="12" spans="2:16" s="43" customFormat="1" ht="11.25" customHeight="1">
      <c r="B12" s="44">
        <v>6</v>
      </c>
      <c r="C12" s="45" t="s">
        <v>18</v>
      </c>
      <c r="D12" s="46">
        <f>D66</f>
        <v>10889</v>
      </c>
      <c r="E12" s="46">
        <f>E66</f>
        <v>10576</v>
      </c>
      <c r="F12" s="46">
        <f>F66</f>
        <v>20263</v>
      </c>
      <c r="G12" s="47">
        <f t="shared" si="0"/>
        <v>1.9159417549167927</v>
      </c>
      <c r="H12" s="47">
        <f t="shared" si="1"/>
        <v>41.83055975794251</v>
      </c>
      <c r="I12" s="46">
        <f>I66</f>
        <v>2502</v>
      </c>
      <c r="J12" s="46">
        <f>J66</f>
        <v>1576</v>
      </c>
      <c r="K12" s="46">
        <f>K66</f>
        <v>344</v>
      </c>
      <c r="L12" s="46">
        <f>L66</f>
        <v>2</v>
      </c>
      <c r="M12" s="46">
        <f t="shared" si="2"/>
        <v>4424</v>
      </c>
      <c r="N12" s="46">
        <f>N66</f>
        <v>121</v>
      </c>
      <c r="O12" s="46">
        <f>O66</f>
        <v>1019</v>
      </c>
      <c r="P12" s="46">
        <f>P66</f>
        <v>556</v>
      </c>
    </row>
    <row r="13" spans="2:16" s="43" customFormat="1" ht="11.25" customHeight="1">
      <c r="B13" s="44">
        <v>7</v>
      </c>
      <c r="C13" s="45" t="s">
        <v>19</v>
      </c>
      <c r="D13" s="46">
        <f>D67+D131+D132</f>
        <v>20104</v>
      </c>
      <c r="E13" s="46">
        <f>E67+E131+E132</f>
        <v>18567</v>
      </c>
      <c r="F13" s="46">
        <f>F67+F131+F132</f>
        <v>38266</v>
      </c>
      <c r="G13" s="47">
        <f t="shared" si="0"/>
        <v>2.0609683847686755</v>
      </c>
      <c r="H13" s="47">
        <f t="shared" si="1"/>
        <v>43.3241773038186</v>
      </c>
      <c r="I13" s="46">
        <f>I67+I131+I132</f>
        <v>4380</v>
      </c>
      <c r="J13" s="46">
        <f>J67+J131+J132</f>
        <v>2861</v>
      </c>
      <c r="K13" s="46">
        <f>K67+K131+K132</f>
        <v>766</v>
      </c>
      <c r="L13" s="46">
        <f>L67+L131+L132</f>
        <v>37</v>
      </c>
      <c r="M13" s="46">
        <f t="shared" si="2"/>
        <v>8044</v>
      </c>
      <c r="N13" s="46">
        <f>N67+N131+N132</f>
        <v>336</v>
      </c>
      <c r="O13" s="46">
        <f>O67+O131+O132</f>
        <v>2112</v>
      </c>
      <c r="P13" s="46">
        <f>P67+P131+P132</f>
        <v>515</v>
      </c>
    </row>
    <row r="14" spans="2:16" s="43" customFormat="1" ht="11.25" customHeight="1">
      <c r="B14" s="44">
        <v>8</v>
      </c>
      <c r="C14" s="45" t="s">
        <v>20</v>
      </c>
      <c r="D14" s="46">
        <f>D68</f>
        <v>28100</v>
      </c>
      <c r="E14" s="46">
        <f>E68</f>
        <v>24764</v>
      </c>
      <c r="F14" s="46">
        <f>F68</f>
        <v>36350</v>
      </c>
      <c r="G14" s="47">
        <f t="shared" si="0"/>
        <v>1.4678565659828784</v>
      </c>
      <c r="H14" s="47">
        <f t="shared" si="1"/>
        <v>34.55822968825715</v>
      </c>
      <c r="I14" s="46">
        <f>I68</f>
        <v>4765</v>
      </c>
      <c r="J14" s="46">
        <f>J68</f>
        <v>3062</v>
      </c>
      <c r="K14" s="46">
        <f>K68</f>
        <v>706</v>
      </c>
      <c r="L14" s="46">
        <f>L68</f>
        <v>25</v>
      </c>
      <c r="M14" s="46">
        <f t="shared" si="2"/>
        <v>8558</v>
      </c>
      <c r="N14" s="46">
        <f>N68</f>
        <v>191</v>
      </c>
      <c r="O14" s="46">
        <f>O68</f>
        <v>3019</v>
      </c>
      <c r="P14" s="46">
        <f>P68</f>
        <v>307</v>
      </c>
    </row>
    <row r="15" spans="2:16" s="43" customFormat="1" ht="11.25" customHeight="1">
      <c r="B15" s="44">
        <v>9</v>
      </c>
      <c r="C15" s="45" t="s">
        <v>21</v>
      </c>
      <c r="D15" s="46">
        <f>D69+D133</f>
        <v>19343</v>
      </c>
      <c r="E15" s="46">
        <f>E69+E133</f>
        <v>17611</v>
      </c>
      <c r="F15" s="46">
        <f>F69+F133</f>
        <v>24807</v>
      </c>
      <c r="G15" s="47">
        <f t="shared" si="0"/>
        <v>1.4086082562035092</v>
      </c>
      <c r="H15" s="47">
        <f t="shared" si="1"/>
        <v>31.46328998921129</v>
      </c>
      <c r="I15" s="46">
        <f>I69+I133</f>
        <v>3154</v>
      </c>
      <c r="J15" s="46">
        <f>J69+J133</f>
        <v>1681</v>
      </c>
      <c r="K15" s="46">
        <f>K69+K133</f>
        <v>486</v>
      </c>
      <c r="L15" s="46">
        <f>L69+L133</f>
        <v>220</v>
      </c>
      <c r="M15" s="46">
        <f t="shared" si="2"/>
        <v>5541</v>
      </c>
      <c r="N15" s="46">
        <f>N69+N133</f>
        <v>382</v>
      </c>
      <c r="O15" s="46">
        <f>O69+O133</f>
        <v>2271</v>
      </c>
      <c r="P15" s="46">
        <f>P69+P133</f>
        <v>708</v>
      </c>
    </row>
    <row r="16" spans="2:16" s="43" customFormat="1" ht="11.25" customHeight="1">
      <c r="B16" s="44">
        <v>10</v>
      </c>
      <c r="C16" s="45" t="s">
        <v>22</v>
      </c>
      <c r="D16" s="46">
        <f>D70</f>
        <v>20514</v>
      </c>
      <c r="E16" s="46">
        <f>E70</f>
        <v>17812</v>
      </c>
      <c r="F16" s="46">
        <f>F70</f>
        <v>24809</v>
      </c>
      <c r="G16" s="47">
        <f t="shared" si="0"/>
        <v>1.3928250617561195</v>
      </c>
      <c r="H16" s="47">
        <f t="shared" si="1"/>
        <v>33.247249045587246</v>
      </c>
      <c r="I16" s="46">
        <f>I70</f>
        <v>3618</v>
      </c>
      <c r="J16" s="46">
        <f>J70</f>
        <v>1876</v>
      </c>
      <c r="K16" s="46">
        <f>K70</f>
        <v>416</v>
      </c>
      <c r="L16" s="46">
        <f>L70</f>
        <v>12</v>
      </c>
      <c r="M16" s="46">
        <f t="shared" si="2"/>
        <v>5922</v>
      </c>
      <c r="N16" s="46">
        <f>N70</f>
        <v>129</v>
      </c>
      <c r="O16" s="46">
        <f>O70</f>
        <v>1950</v>
      </c>
      <c r="P16" s="46">
        <f>P70</f>
        <v>3141</v>
      </c>
    </row>
    <row r="17" spans="2:16" s="43" customFormat="1" ht="11.25" customHeight="1">
      <c r="B17" s="44">
        <v>11</v>
      </c>
      <c r="C17" s="45" t="s">
        <v>23</v>
      </c>
      <c r="D17" s="46">
        <f>D71+D165+D134</f>
        <v>67302</v>
      </c>
      <c r="E17" s="46">
        <f>E71+E165+E134</f>
        <v>57727</v>
      </c>
      <c r="F17" s="46">
        <f>F71+F165+F134</f>
        <v>68948</v>
      </c>
      <c r="G17" s="47">
        <f t="shared" si="0"/>
        <v>1.1943804458918703</v>
      </c>
      <c r="H17" s="47">
        <f t="shared" si="1"/>
        <v>28.57068616072202</v>
      </c>
      <c r="I17" s="46">
        <f>I71+I165+I134</f>
        <v>10516</v>
      </c>
      <c r="J17" s="46">
        <f>J71+J165+J134</f>
        <v>5062</v>
      </c>
      <c r="K17" s="46">
        <f>K71+K165+K134</f>
        <v>862</v>
      </c>
      <c r="L17" s="46">
        <f>L71+L165+L134</f>
        <v>53</v>
      </c>
      <c r="M17" s="46">
        <f t="shared" si="2"/>
        <v>16493</v>
      </c>
      <c r="N17" s="46">
        <f>N71+N165+N134</f>
        <v>910</v>
      </c>
      <c r="O17" s="46">
        <f>O71+O165+O134</f>
        <v>6410</v>
      </c>
      <c r="P17" s="46">
        <f>P71+P165+P134</f>
        <v>1622</v>
      </c>
    </row>
    <row r="18" spans="2:16" s="43" customFormat="1" ht="11.25" customHeight="1">
      <c r="B18" s="44">
        <v>12</v>
      </c>
      <c r="C18" s="45" t="s">
        <v>24</v>
      </c>
      <c r="D18" s="46">
        <f>D72+D119+D135</f>
        <v>56044</v>
      </c>
      <c r="E18" s="46">
        <f>E72+E119+E135</f>
        <v>47746</v>
      </c>
      <c r="F18" s="46">
        <f>F72+F119+F135</f>
        <v>63072</v>
      </c>
      <c r="G18" s="47">
        <f t="shared" si="0"/>
        <v>1.3209902400201063</v>
      </c>
      <c r="H18" s="47">
        <f t="shared" si="1"/>
        <v>31.70108490763624</v>
      </c>
      <c r="I18" s="46">
        <f>I72+I119+I135</f>
        <v>9291</v>
      </c>
      <c r="J18" s="46">
        <f>J72+J119+J135</f>
        <v>4869</v>
      </c>
      <c r="K18" s="46">
        <f>K72+K119+K135</f>
        <v>958</v>
      </c>
      <c r="L18" s="46">
        <f>L72+L119+L135</f>
        <v>18</v>
      </c>
      <c r="M18" s="46">
        <f t="shared" si="2"/>
        <v>15136</v>
      </c>
      <c r="N18" s="46">
        <f>N72+N119+N135</f>
        <v>755</v>
      </c>
      <c r="O18" s="46">
        <f>O72+O119+O135</f>
        <v>6074</v>
      </c>
      <c r="P18" s="46">
        <f>P72+P119+P135</f>
        <v>3022</v>
      </c>
    </row>
    <row r="19" spans="2:16" s="43" customFormat="1" ht="11.25" customHeight="1">
      <c r="B19" s="44">
        <v>13</v>
      </c>
      <c r="C19" s="45" t="s">
        <v>25</v>
      </c>
      <c r="D19" s="46">
        <f>SUM(D174:D196)+D73</f>
        <v>101324</v>
      </c>
      <c r="E19" s="46">
        <f>SUM(E174:E196)+E73</f>
        <v>87829</v>
      </c>
      <c r="F19" s="46">
        <f>SUM(F174:F196)+F73</f>
        <v>67564</v>
      </c>
      <c r="G19" s="47">
        <f t="shared" si="0"/>
        <v>0.7692675539969714</v>
      </c>
      <c r="H19" s="47">
        <f t="shared" si="1"/>
        <v>20.66401757961493</v>
      </c>
      <c r="I19" s="46">
        <f>SUM(I174:I196)+I73</f>
        <v>12138</v>
      </c>
      <c r="J19" s="46">
        <f>SUM(J174:J196)+J73</f>
        <v>4906</v>
      </c>
      <c r="K19" s="46">
        <f>SUM(K174:K196)+K73</f>
        <v>1105</v>
      </c>
      <c r="L19" s="46">
        <f>SUM(L174:L196)+L73</f>
        <v>0</v>
      </c>
      <c r="M19" s="46">
        <f t="shared" si="2"/>
        <v>18149</v>
      </c>
      <c r="N19" s="46">
        <f>SUM(N174:N196)+N73</f>
        <v>1603</v>
      </c>
      <c r="O19" s="46">
        <f>SUM(O174:O196)+O73</f>
        <v>11759</v>
      </c>
      <c r="P19" s="46">
        <f>SUM(P174:P196)+P73</f>
        <v>7557</v>
      </c>
    </row>
    <row r="20" spans="2:16" s="43" customFormat="1" ht="11.25" customHeight="1">
      <c r="B20" s="44">
        <v>14</v>
      </c>
      <c r="C20" s="45" t="s">
        <v>152</v>
      </c>
      <c r="D20" s="46">
        <f>D74+D120+D121+D136+D166</f>
        <v>82711</v>
      </c>
      <c r="E20" s="46">
        <f>E74+E120+E121+E136+E166</f>
        <v>75251</v>
      </c>
      <c r="F20" s="46">
        <f>F74+F120+F121+F136+F166</f>
        <v>63280</v>
      </c>
      <c r="G20" s="47">
        <f t="shared" si="0"/>
        <v>0.8409190575540524</v>
      </c>
      <c r="H20" s="47">
        <f t="shared" si="1"/>
        <v>22.249538212116782</v>
      </c>
      <c r="I20" s="46">
        <f>I74+I120+I121+I136+I166</f>
        <v>10970</v>
      </c>
      <c r="J20" s="46">
        <f>J74+J120+J121+J136+J166</f>
        <v>4662</v>
      </c>
      <c r="K20" s="46">
        <f>K74+K120+K121+K136+K166</f>
        <v>1109</v>
      </c>
      <c r="L20" s="46">
        <f>L74+L120+L121+L136+L166</f>
        <v>2</v>
      </c>
      <c r="M20" s="46">
        <f t="shared" si="2"/>
        <v>16743</v>
      </c>
      <c r="N20" s="46">
        <f>N74+N120+N121+N136+N166</f>
        <v>2094</v>
      </c>
      <c r="O20" s="46">
        <f>O74+O120+O121+O136+O166</f>
        <v>11716</v>
      </c>
      <c r="P20" s="46">
        <f>P74+P120+P121+P136+P166</f>
        <v>4724</v>
      </c>
    </row>
    <row r="21" spans="2:16" s="43" customFormat="1" ht="11.25" customHeight="1">
      <c r="B21" s="44">
        <v>15</v>
      </c>
      <c r="C21" s="45" t="s">
        <v>26</v>
      </c>
      <c r="D21" s="46">
        <f>D137+D75</f>
        <v>21788</v>
      </c>
      <c r="E21" s="46">
        <f>E137+E75</f>
        <v>20226</v>
      </c>
      <c r="F21" s="46">
        <f>F137+F75</f>
        <v>22863</v>
      </c>
      <c r="G21" s="47">
        <f t="shared" si="0"/>
        <v>1.130376742806289</v>
      </c>
      <c r="H21" s="47">
        <f t="shared" si="1"/>
        <v>28.097498269554038</v>
      </c>
      <c r="I21" s="46">
        <f>I137+I75</f>
        <v>3575</v>
      </c>
      <c r="J21" s="46">
        <f>J137+J75</f>
        <v>1657</v>
      </c>
      <c r="K21" s="46">
        <f>K137+K75</f>
        <v>441</v>
      </c>
      <c r="L21" s="46">
        <f>L137+L75</f>
        <v>10</v>
      </c>
      <c r="M21" s="46">
        <f t="shared" si="2"/>
        <v>5683</v>
      </c>
      <c r="N21" s="46">
        <f>N137+N75</f>
        <v>102</v>
      </c>
      <c r="O21" s="46">
        <f>O137+O75</f>
        <v>875</v>
      </c>
      <c r="P21" s="46">
        <f>P137+P75</f>
        <v>154</v>
      </c>
    </row>
    <row r="22" spans="2:16" s="43" customFormat="1" ht="11.25" customHeight="1">
      <c r="B22" s="44">
        <v>16</v>
      </c>
      <c r="C22" s="45" t="s">
        <v>27</v>
      </c>
      <c r="D22" s="46">
        <f>D76+D138</f>
        <v>10192</v>
      </c>
      <c r="E22" s="46">
        <f>E76+E138</f>
        <v>9584</v>
      </c>
      <c r="F22" s="46">
        <f>F76+F138</f>
        <v>12798</v>
      </c>
      <c r="G22" s="47">
        <f t="shared" si="0"/>
        <v>1.3353505843071787</v>
      </c>
      <c r="H22" s="47">
        <f t="shared" si="1"/>
        <v>33.67070116861436</v>
      </c>
      <c r="I22" s="46">
        <f>I76+I138</f>
        <v>2104</v>
      </c>
      <c r="J22" s="46">
        <f>J76+J138</f>
        <v>943</v>
      </c>
      <c r="K22" s="46">
        <f>K76+K138</f>
        <v>180</v>
      </c>
      <c r="L22" s="46">
        <f>L76+L138</f>
        <v>0</v>
      </c>
      <c r="M22" s="46">
        <f t="shared" si="2"/>
        <v>3227</v>
      </c>
      <c r="N22" s="46">
        <f>N76+N138</f>
        <v>186</v>
      </c>
      <c r="O22" s="46">
        <f>O76+O138</f>
        <v>1373</v>
      </c>
      <c r="P22" s="46">
        <f>P76+P138</f>
        <v>473</v>
      </c>
    </row>
    <row r="23" spans="2:16" s="43" customFormat="1" ht="11.25" customHeight="1">
      <c r="B23" s="44">
        <v>17</v>
      </c>
      <c r="C23" s="45" t="s">
        <v>28</v>
      </c>
      <c r="D23" s="46">
        <f>D139+D77</f>
        <v>11450</v>
      </c>
      <c r="E23" s="46">
        <f>E139+E77</f>
        <v>10814</v>
      </c>
      <c r="F23" s="46">
        <f>F139+F77</f>
        <v>12587</v>
      </c>
      <c r="G23" s="47">
        <f t="shared" si="0"/>
        <v>1.1639541335306085</v>
      </c>
      <c r="H23" s="47">
        <f t="shared" si="1"/>
        <v>29.387830589975955</v>
      </c>
      <c r="I23" s="46">
        <f>I139+I77</f>
        <v>1957</v>
      </c>
      <c r="J23" s="46">
        <f>J139+J77</f>
        <v>963</v>
      </c>
      <c r="K23" s="46">
        <f>K139+K77</f>
        <v>244</v>
      </c>
      <c r="L23" s="46">
        <f>L139+L77</f>
        <v>14</v>
      </c>
      <c r="M23" s="46">
        <f t="shared" si="2"/>
        <v>3178</v>
      </c>
      <c r="N23" s="46">
        <f>N139+N77</f>
        <v>192</v>
      </c>
      <c r="O23" s="46">
        <f>O139+O77</f>
        <v>1299</v>
      </c>
      <c r="P23" s="46">
        <f>P139+P77</f>
        <v>599</v>
      </c>
    </row>
    <row r="24" spans="2:16" s="43" customFormat="1" ht="11.25" customHeight="1">
      <c r="B24" s="44">
        <v>18</v>
      </c>
      <c r="C24" s="45" t="s">
        <v>29</v>
      </c>
      <c r="D24" s="46">
        <f aca="true" t="shared" si="6" ref="D24:F25">D78</f>
        <v>7871</v>
      </c>
      <c r="E24" s="46">
        <f t="shared" si="6"/>
        <v>7385</v>
      </c>
      <c r="F24" s="46">
        <f t="shared" si="6"/>
        <v>7376</v>
      </c>
      <c r="G24" s="47">
        <f t="shared" si="0"/>
        <v>0.9987813134732566</v>
      </c>
      <c r="H24" s="47">
        <f t="shared" si="1"/>
        <v>29.22139471902505</v>
      </c>
      <c r="I24" s="46">
        <f aca="true" t="shared" si="7" ref="I24:L25">I78</f>
        <v>1384</v>
      </c>
      <c r="J24" s="46">
        <f t="shared" si="7"/>
        <v>585</v>
      </c>
      <c r="K24" s="46">
        <f t="shared" si="7"/>
        <v>156</v>
      </c>
      <c r="L24" s="46">
        <f t="shared" si="7"/>
        <v>33</v>
      </c>
      <c r="M24" s="46">
        <f t="shared" si="2"/>
        <v>2158</v>
      </c>
      <c r="N24" s="46">
        <f aca="true" t="shared" si="8" ref="N24:P25">N78</f>
        <v>17</v>
      </c>
      <c r="O24" s="46">
        <f t="shared" si="8"/>
        <v>685</v>
      </c>
      <c r="P24" s="46">
        <f t="shared" si="8"/>
        <v>357</v>
      </c>
    </row>
    <row r="25" spans="2:16" s="43" customFormat="1" ht="11.25" customHeight="1">
      <c r="B25" s="44">
        <v>19</v>
      </c>
      <c r="C25" s="45" t="s">
        <v>30</v>
      </c>
      <c r="D25" s="46">
        <f t="shared" si="6"/>
        <v>8088</v>
      </c>
      <c r="E25" s="46">
        <f t="shared" si="6"/>
        <v>6983</v>
      </c>
      <c r="F25" s="46">
        <f t="shared" si="6"/>
        <v>11248</v>
      </c>
      <c r="G25" s="47">
        <f t="shared" si="0"/>
        <v>1.6107690104539596</v>
      </c>
      <c r="H25" s="47">
        <f t="shared" si="1"/>
        <v>38.16411284548188</v>
      </c>
      <c r="I25" s="46">
        <f t="shared" si="7"/>
        <v>1513</v>
      </c>
      <c r="J25" s="46">
        <f t="shared" si="7"/>
        <v>845</v>
      </c>
      <c r="K25" s="46">
        <f t="shared" si="7"/>
        <v>255</v>
      </c>
      <c r="L25" s="46">
        <f t="shared" si="7"/>
        <v>52</v>
      </c>
      <c r="M25" s="46">
        <f t="shared" si="2"/>
        <v>2665</v>
      </c>
      <c r="N25" s="46">
        <f t="shared" si="8"/>
        <v>145</v>
      </c>
      <c r="O25" s="46">
        <f t="shared" si="8"/>
        <v>763</v>
      </c>
      <c r="P25" s="46">
        <f t="shared" si="8"/>
        <v>299</v>
      </c>
    </row>
    <row r="26" spans="2:16" s="43" customFormat="1" ht="11.25" customHeight="1">
      <c r="B26" s="44">
        <v>20</v>
      </c>
      <c r="C26" s="45" t="s">
        <v>31</v>
      </c>
      <c r="D26" s="46">
        <f>D80+D140</f>
        <v>21446</v>
      </c>
      <c r="E26" s="46">
        <f>E80+E140</f>
        <v>19371</v>
      </c>
      <c r="F26" s="46">
        <f>F80+F140</f>
        <v>22203</v>
      </c>
      <c r="G26" s="47">
        <f t="shared" si="0"/>
        <v>1.146197924732848</v>
      </c>
      <c r="H26" s="47">
        <f t="shared" si="1"/>
        <v>28.568478653657532</v>
      </c>
      <c r="I26" s="46">
        <f>I80+I140</f>
        <v>3513</v>
      </c>
      <c r="J26" s="46">
        <f>J80+J140</f>
        <v>1622</v>
      </c>
      <c r="K26" s="46">
        <f>K80+K140</f>
        <v>399</v>
      </c>
      <c r="L26" s="46">
        <f>L80+L140</f>
        <v>0</v>
      </c>
      <c r="M26" s="46">
        <f t="shared" si="2"/>
        <v>5534</v>
      </c>
      <c r="N26" s="46">
        <f>N80+N140</f>
        <v>214</v>
      </c>
      <c r="O26" s="46">
        <f>O80+O140</f>
        <v>2265</v>
      </c>
      <c r="P26" s="46">
        <f>P80+P140</f>
        <v>116</v>
      </c>
    </row>
    <row r="27" spans="2:16" s="43" customFormat="1" ht="11.25" customHeight="1">
      <c r="B27" s="44">
        <v>21</v>
      </c>
      <c r="C27" s="45" t="s">
        <v>32</v>
      </c>
      <c r="D27" s="46">
        <f>D141+D81</f>
        <v>20026</v>
      </c>
      <c r="E27" s="46">
        <f>E141+E81</f>
        <v>18375</v>
      </c>
      <c r="F27" s="46">
        <f>F141+F81</f>
        <v>15538</v>
      </c>
      <c r="G27" s="47">
        <f t="shared" si="0"/>
        <v>0.8456054421768707</v>
      </c>
      <c r="H27" s="47">
        <f t="shared" si="1"/>
        <v>23.058503401360543</v>
      </c>
      <c r="I27" s="46">
        <f>I141+I81</f>
        <v>2830</v>
      </c>
      <c r="J27" s="46">
        <f>J141+J81</f>
        <v>1138</v>
      </c>
      <c r="K27" s="46">
        <f>K141+K81</f>
        <v>269</v>
      </c>
      <c r="L27" s="46">
        <f>L141+L81</f>
        <v>0</v>
      </c>
      <c r="M27" s="46">
        <f t="shared" si="2"/>
        <v>4237</v>
      </c>
      <c r="N27" s="46">
        <f>N141+N81</f>
        <v>209</v>
      </c>
      <c r="O27" s="46">
        <f>O141+O81</f>
        <v>2166</v>
      </c>
      <c r="P27" s="46">
        <f>P141+P81</f>
        <v>183</v>
      </c>
    </row>
    <row r="28" spans="2:16" s="43" customFormat="1" ht="11.25" customHeight="1">
      <c r="B28" s="44">
        <v>22</v>
      </c>
      <c r="C28" s="45" t="s">
        <v>33</v>
      </c>
      <c r="D28" s="46">
        <f>D82+D142+D143</f>
        <v>35976</v>
      </c>
      <c r="E28" s="46">
        <f>E82+E142+E143</f>
        <v>31277</v>
      </c>
      <c r="F28" s="46">
        <f>F82+F142+F143</f>
        <v>26758</v>
      </c>
      <c r="G28" s="47">
        <f t="shared" si="0"/>
        <v>0.8555168334558941</v>
      </c>
      <c r="H28" s="47">
        <f t="shared" si="1"/>
        <v>22.18243437669853</v>
      </c>
      <c r="I28" s="46">
        <f>I82+I142+I143</f>
        <v>4454</v>
      </c>
      <c r="J28" s="46">
        <f>J82+J142+J143</f>
        <v>2030</v>
      </c>
      <c r="K28" s="46">
        <f>K82+K142+K143</f>
        <v>454</v>
      </c>
      <c r="L28" s="46">
        <f>L82+L142+L143</f>
        <v>0</v>
      </c>
      <c r="M28" s="46">
        <f t="shared" si="2"/>
        <v>6938</v>
      </c>
      <c r="N28" s="46">
        <f>N82+N142+N143</f>
        <v>235</v>
      </c>
      <c r="O28" s="46">
        <f>O82+O142+O143</f>
        <v>4208</v>
      </c>
      <c r="P28" s="46">
        <f>P82+P142+P143</f>
        <v>1543</v>
      </c>
    </row>
    <row r="29" spans="2:16" s="43" customFormat="1" ht="11.25" customHeight="1">
      <c r="B29" s="44">
        <v>23</v>
      </c>
      <c r="C29" s="45" t="s">
        <v>34</v>
      </c>
      <c r="D29" s="46">
        <f>D144+D145+D122+D83+D146</f>
        <v>74038</v>
      </c>
      <c r="E29" s="46">
        <f>E144+E145+E122+E83+E146</f>
        <v>68362</v>
      </c>
      <c r="F29" s="46">
        <f>F144+F145+F122+F83+F146</f>
        <v>55129</v>
      </c>
      <c r="G29" s="47">
        <f t="shared" si="0"/>
        <v>0.8064275474678915</v>
      </c>
      <c r="H29" s="47">
        <f t="shared" si="1"/>
        <v>21.276440127556246</v>
      </c>
      <c r="I29" s="46">
        <f aca="true" t="shared" si="9" ref="I29:P29">I144+I145+I122+I83+I146</f>
        <v>9674</v>
      </c>
      <c r="J29" s="46">
        <f t="shared" si="9"/>
        <v>3905</v>
      </c>
      <c r="K29" s="46">
        <f t="shared" si="9"/>
        <v>963</v>
      </c>
      <c r="L29" s="46">
        <f t="shared" si="9"/>
        <v>3</v>
      </c>
      <c r="M29" s="46">
        <f t="shared" si="2"/>
        <v>14545</v>
      </c>
      <c r="N29" s="46">
        <f t="shared" si="9"/>
        <v>1860</v>
      </c>
      <c r="O29" s="46">
        <f t="shared" si="9"/>
        <v>11460</v>
      </c>
      <c r="P29" s="46">
        <f t="shared" si="9"/>
        <v>2094</v>
      </c>
    </row>
    <row r="30" spans="2:16" s="43" customFormat="1" ht="11.25" customHeight="1">
      <c r="B30" s="44">
        <v>24</v>
      </c>
      <c r="C30" s="45" t="s">
        <v>153</v>
      </c>
      <c r="D30" s="46">
        <f aca="true" t="shared" si="10" ref="D30:F31">D84</f>
        <v>17985</v>
      </c>
      <c r="E30" s="46">
        <f t="shared" si="10"/>
        <v>16411</v>
      </c>
      <c r="F30" s="46">
        <f t="shared" si="10"/>
        <v>25105</v>
      </c>
      <c r="G30" s="47">
        <f t="shared" si="0"/>
        <v>1.5297666199500335</v>
      </c>
      <c r="H30" s="47">
        <f t="shared" si="1"/>
        <v>35.53713972335629</v>
      </c>
      <c r="I30" s="46">
        <f aca="true" t="shared" si="11" ref="I30:L31">I84</f>
        <v>3377</v>
      </c>
      <c r="J30" s="46">
        <f t="shared" si="11"/>
        <v>1786</v>
      </c>
      <c r="K30" s="46">
        <f t="shared" si="11"/>
        <v>496</v>
      </c>
      <c r="L30" s="46">
        <f t="shared" si="11"/>
        <v>173</v>
      </c>
      <c r="M30" s="46">
        <f t="shared" si="2"/>
        <v>5832</v>
      </c>
      <c r="N30" s="46">
        <f aca="true" t="shared" si="12" ref="N30:P31">N84</f>
        <v>279</v>
      </c>
      <c r="O30" s="46">
        <f t="shared" si="12"/>
        <v>2136</v>
      </c>
      <c r="P30" s="46">
        <f t="shared" si="12"/>
        <v>208</v>
      </c>
    </row>
    <row r="31" spans="2:16" s="43" customFormat="1" ht="11.25" customHeight="1">
      <c r="B31" s="44">
        <v>25</v>
      </c>
      <c r="C31" s="45" t="s">
        <v>35</v>
      </c>
      <c r="D31" s="46">
        <f t="shared" si="10"/>
        <v>14541</v>
      </c>
      <c r="E31" s="46">
        <f t="shared" si="10"/>
        <v>12689</v>
      </c>
      <c r="F31" s="46">
        <f t="shared" si="10"/>
        <v>16825</v>
      </c>
      <c r="G31" s="47">
        <f t="shared" si="0"/>
        <v>1.3259516116321224</v>
      </c>
      <c r="H31" s="47">
        <f t="shared" si="1"/>
        <v>32.130191504452675</v>
      </c>
      <c r="I31" s="46">
        <f t="shared" si="11"/>
        <v>2483</v>
      </c>
      <c r="J31" s="46">
        <f t="shared" si="11"/>
        <v>1311</v>
      </c>
      <c r="K31" s="46">
        <f t="shared" si="11"/>
        <v>278</v>
      </c>
      <c r="L31" s="46">
        <f t="shared" si="11"/>
        <v>5</v>
      </c>
      <c r="M31" s="46">
        <f t="shared" si="2"/>
        <v>4077</v>
      </c>
      <c r="N31" s="46">
        <f t="shared" si="12"/>
        <v>21</v>
      </c>
      <c r="O31" s="46">
        <f t="shared" si="12"/>
        <v>1555</v>
      </c>
      <c r="P31" s="46">
        <f t="shared" si="12"/>
        <v>0</v>
      </c>
    </row>
    <row r="32" spans="2:16" s="43" customFormat="1" ht="11.25" customHeight="1">
      <c r="B32" s="44">
        <v>26</v>
      </c>
      <c r="C32" s="45" t="s">
        <v>36</v>
      </c>
      <c r="D32" s="46">
        <f>D86+D123</f>
        <v>23566</v>
      </c>
      <c r="E32" s="46">
        <f>E86+E123</f>
        <v>21048</v>
      </c>
      <c r="F32" s="46">
        <f>F86+F123</f>
        <v>21973</v>
      </c>
      <c r="G32" s="47">
        <f t="shared" si="0"/>
        <v>1.043947168377043</v>
      </c>
      <c r="H32" s="47">
        <f t="shared" si="1"/>
        <v>26.567844925883694</v>
      </c>
      <c r="I32" s="46">
        <f>I86+I123</f>
        <v>3574</v>
      </c>
      <c r="J32" s="46">
        <f>J86+J123</f>
        <v>1670</v>
      </c>
      <c r="K32" s="46">
        <f>K86+K123</f>
        <v>348</v>
      </c>
      <c r="L32" s="46">
        <f>L86+L123</f>
        <v>0</v>
      </c>
      <c r="M32" s="46">
        <f t="shared" si="2"/>
        <v>5592</v>
      </c>
      <c r="N32" s="46">
        <f>N86+N123</f>
        <v>865</v>
      </c>
      <c r="O32" s="46">
        <f>O86+O123</f>
        <v>3586</v>
      </c>
      <c r="P32" s="46">
        <f>P86+P123</f>
        <v>1193</v>
      </c>
    </row>
    <row r="33" spans="2:16" s="43" customFormat="1" ht="11.25" customHeight="1">
      <c r="B33" s="44">
        <v>27</v>
      </c>
      <c r="C33" s="45" t="s">
        <v>37</v>
      </c>
      <c r="D33" s="46">
        <f>D124+D147+D167+D87+D148</f>
        <v>85245</v>
      </c>
      <c r="E33" s="46">
        <f>E124+E147+E167+E87+E148</f>
        <v>68144</v>
      </c>
      <c r="F33" s="46">
        <f>F124+F147+F167+F87+F148</f>
        <v>76590</v>
      </c>
      <c r="G33" s="47">
        <f t="shared" si="0"/>
        <v>1.123943413946936</v>
      </c>
      <c r="H33" s="47">
        <f t="shared" si="1"/>
        <v>29.615226579009157</v>
      </c>
      <c r="I33" s="46">
        <f aca="true" t="shared" si="13" ref="I33:P33">I124+I147+I167+I87+I148</f>
        <v>12906</v>
      </c>
      <c r="J33" s="46">
        <f t="shared" si="13"/>
        <v>5939</v>
      </c>
      <c r="K33" s="46">
        <f t="shared" si="13"/>
        <v>1310</v>
      </c>
      <c r="L33" s="46">
        <f t="shared" si="13"/>
        <v>26</v>
      </c>
      <c r="M33" s="46">
        <f t="shared" si="2"/>
        <v>20181</v>
      </c>
      <c r="N33" s="46">
        <f t="shared" si="13"/>
        <v>2354</v>
      </c>
      <c r="O33" s="46">
        <f t="shared" si="13"/>
        <v>8906</v>
      </c>
      <c r="P33" s="46">
        <f t="shared" si="13"/>
        <v>2648</v>
      </c>
    </row>
    <row r="34" spans="2:16" s="43" customFormat="1" ht="11.25" customHeight="1">
      <c r="B34" s="44">
        <v>28</v>
      </c>
      <c r="C34" s="45" t="s">
        <v>38</v>
      </c>
      <c r="D34" s="46">
        <f>D88+D125+D149+D168+D169</f>
        <v>49730</v>
      </c>
      <c r="E34" s="46">
        <f>E88+E125+E149+E168+E169</f>
        <v>46265</v>
      </c>
      <c r="F34" s="46">
        <f>F88+F125+F149+F168+F169</f>
        <v>44300</v>
      </c>
      <c r="G34" s="47">
        <f t="shared" si="0"/>
        <v>0.9575272884469902</v>
      </c>
      <c r="H34" s="47">
        <f t="shared" si="1"/>
        <v>24.65146438992759</v>
      </c>
      <c r="I34" s="46">
        <f>I88+I125+I149+I168+I169</f>
        <v>7363</v>
      </c>
      <c r="J34" s="46">
        <f>J88+J125+J149+J168+J169</f>
        <v>3315</v>
      </c>
      <c r="K34" s="46">
        <f>K88+K125+K149+K168+K169</f>
        <v>727</v>
      </c>
      <c r="L34" s="46">
        <f>L88+L125+L149+L168+L169</f>
        <v>0</v>
      </c>
      <c r="M34" s="46">
        <f t="shared" si="2"/>
        <v>11405</v>
      </c>
      <c r="N34" s="46">
        <f>N88+N125+N149+N168+N169</f>
        <v>899</v>
      </c>
      <c r="O34" s="46">
        <f>O88+O125+O149+O168+O169</f>
        <v>6833</v>
      </c>
      <c r="P34" s="46">
        <f>P88+P125+P149+P168+P169</f>
        <v>2664</v>
      </c>
    </row>
    <row r="35" spans="2:16" s="43" customFormat="1" ht="11.25" customHeight="1">
      <c r="B35" s="44">
        <v>29</v>
      </c>
      <c r="C35" s="45" t="s">
        <v>39</v>
      </c>
      <c r="D35" s="46">
        <f>D150+D89</f>
        <v>13594</v>
      </c>
      <c r="E35" s="46">
        <f>E150+E89</f>
        <v>10446</v>
      </c>
      <c r="F35" s="46">
        <f>F150+F89</f>
        <v>13701</v>
      </c>
      <c r="G35" s="47">
        <f t="shared" si="0"/>
        <v>1.3116025272831706</v>
      </c>
      <c r="H35" s="47">
        <f t="shared" si="1"/>
        <v>32.28029867892016</v>
      </c>
      <c r="I35" s="46">
        <f>I150+I89</f>
        <v>2071</v>
      </c>
      <c r="J35" s="46">
        <f>J150+J89</f>
        <v>1096</v>
      </c>
      <c r="K35" s="46">
        <f>K150+K89</f>
        <v>205</v>
      </c>
      <c r="L35" s="46">
        <f>L150+L89</f>
        <v>0</v>
      </c>
      <c r="M35" s="46">
        <f t="shared" si="2"/>
        <v>3372</v>
      </c>
      <c r="N35" s="46">
        <f>N150+N89</f>
        <v>136</v>
      </c>
      <c r="O35" s="46">
        <f>O150+O89</f>
        <v>1406</v>
      </c>
      <c r="P35" s="46">
        <f>P150+P89</f>
        <v>433</v>
      </c>
    </row>
    <row r="36" spans="2:16" s="43" customFormat="1" ht="11.25" customHeight="1">
      <c r="B36" s="44">
        <v>30</v>
      </c>
      <c r="C36" s="45" t="s">
        <v>40</v>
      </c>
      <c r="D36" s="46">
        <f>D90+D151</f>
        <v>9628</v>
      </c>
      <c r="E36" s="46">
        <f>E90+E151</f>
        <v>8365</v>
      </c>
      <c r="F36" s="46">
        <f>F90+F151</f>
        <v>13615</v>
      </c>
      <c r="G36" s="47">
        <f t="shared" si="0"/>
        <v>1.6276150627615062</v>
      </c>
      <c r="H36" s="47">
        <f t="shared" si="1"/>
        <v>37.09503885236103</v>
      </c>
      <c r="I36" s="46">
        <f>I90+I151</f>
        <v>1805</v>
      </c>
      <c r="J36" s="46">
        <f>J90+J151</f>
        <v>1080</v>
      </c>
      <c r="K36" s="46">
        <f>K90+K151</f>
        <v>218</v>
      </c>
      <c r="L36" s="46">
        <f>L90+L151</f>
        <v>0</v>
      </c>
      <c r="M36" s="46">
        <f t="shared" si="2"/>
        <v>3103</v>
      </c>
      <c r="N36" s="46">
        <f>N90+N151</f>
        <v>112</v>
      </c>
      <c r="O36" s="46">
        <f>O90+O151</f>
        <v>1066</v>
      </c>
      <c r="P36" s="46">
        <f>P90+P151</f>
        <v>24</v>
      </c>
    </row>
    <row r="37" spans="2:16" s="43" customFormat="1" ht="11.25" customHeight="1">
      <c r="B37" s="44">
        <v>31</v>
      </c>
      <c r="C37" s="45" t="s">
        <v>41</v>
      </c>
      <c r="D37" s="46">
        <f aca="true" t="shared" si="14" ref="D37:F38">D91</f>
        <v>5642</v>
      </c>
      <c r="E37" s="46">
        <f t="shared" si="14"/>
        <v>5345</v>
      </c>
      <c r="F37" s="46">
        <f t="shared" si="14"/>
        <v>6005</v>
      </c>
      <c r="G37" s="47">
        <f t="shared" si="0"/>
        <v>1.1234798877455565</v>
      </c>
      <c r="H37" s="47">
        <f t="shared" si="1"/>
        <v>28.362956033676333</v>
      </c>
      <c r="I37" s="46">
        <f aca="true" t="shared" si="15" ref="I37:L38">I91</f>
        <v>1001</v>
      </c>
      <c r="J37" s="46">
        <f t="shared" si="15"/>
        <v>415</v>
      </c>
      <c r="K37" s="46">
        <f t="shared" si="15"/>
        <v>100</v>
      </c>
      <c r="L37" s="46">
        <f t="shared" si="15"/>
        <v>0</v>
      </c>
      <c r="M37" s="46">
        <f t="shared" si="2"/>
        <v>1516</v>
      </c>
      <c r="N37" s="46">
        <f aca="true" t="shared" si="16" ref="N37:P38">N91</f>
        <v>209</v>
      </c>
      <c r="O37" s="46">
        <f t="shared" si="16"/>
        <v>786</v>
      </c>
      <c r="P37" s="46">
        <f t="shared" si="16"/>
        <v>1293</v>
      </c>
    </row>
    <row r="38" spans="2:16" s="43" customFormat="1" ht="11.25" customHeight="1">
      <c r="B38" s="44">
        <v>32</v>
      </c>
      <c r="C38" s="45" t="s">
        <v>42</v>
      </c>
      <c r="D38" s="46">
        <f t="shared" si="14"/>
        <v>6617</v>
      </c>
      <c r="E38" s="46">
        <f t="shared" si="14"/>
        <v>5997</v>
      </c>
      <c r="F38" s="46">
        <f t="shared" si="14"/>
        <v>6366</v>
      </c>
      <c r="G38" s="47">
        <f t="shared" si="0"/>
        <v>1.0615307653826913</v>
      </c>
      <c r="H38" s="47">
        <f t="shared" si="1"/>
        <v>28.697682174420542</v>
      </c>
      <c r="I38" s="46">
        <f t="shared" si="15"/>
        <v>1081</v>
      </c>
      <c r="J38" s="46">
        <f t="shared" si="15"/>
        <v>508</v>
      </c>
      <c r="K38" s="46">
        <f t="shared" si="15"/>
        <v>109</v>
      </c>
      <c r="L38" s="46">
        <f t="shared" si="15"/>
        <v>23</v>
      </c>
      <c r="M38" s="46">
        <f t="shared" si="2"/>
        <v>1721</v>
      </c>
      <c r="N38" s="46">
        <f t="shared" si="16"/>
        <v>46</v>
      </c>
      <c r="O38" s="46">
        <f t="shared" si="16"/>
        <v>716</v>
      </c>
      <c r="P38" s="46">
        <f t="shared" si="16"/>
        <v>180</v>
      </c>
    </row>
    <row r="39" spans="2:16" s="43" customFormat="1" ht="11.25" customHeight="1">
      <c r="B39" s="44">
        <v>33</v>
      </c>
      <c r="C39" s="45" t="s">
        <v>43</v>
      </c>
      <c r="D39" s="46">
        <f>D93+D152+D153</f>
        <v>18950</v>
      </c>
      <c r="E39" s="46">
        <f>E93+E152+E153</f>
        <v>15499</v>
      </c>
      <c r="F39" s="46">
        <f>F93+F152+F153</f>
        <v>17039</v>
      </c>
      <c r="G39" s="47">
        <f t="shared" si="0"/>
        <v>1.099361249112846</v>
      </c>
      <c r="H39" s="47">
        <f t="shared" si="1"/>
        <v>28.847022388541195</v>
      </c>
      <c r="I39" s="46">
        <f>I93+I152+I153</f>
        <v>2778</v>
      </c>
      <c r="J39" s="46">
        <f>J93+J152+J153</f>
        <v>1313</v>
      </c>
      <c r="K39" s="46">
        <f>K93+K152+K153</f>
        <v>337</v>
      </c>
      <c r="L39" s="46">
        <f>L93+L152+L153</f>
        <v>43</v>
      </c>
      <c r="M39" s="46">
        <f t="shared" si="2"/>
        <v>4471</v>
      </c>
      <c r="N39" s="46">
        <f>N93+N152+N153</f>
        <v>308</v>
      </c>
      <c r="O39" s="46">
        <f>O93+O152+O153</f>
        <v>2308</v>
      </c>
      <c r="P39" s="46">
        <f>P93+P152+P153</f>
        <v>426</v>
      </c>
    </row>
    <row r="40" spans="2:16" s="43" customFormat="1" ht="11.25" customHeight="1">
      <c r="B40" s="44">
        <v>34</v>
      </c>
      <c r="C40" s="45" t="s">
        <v>44</v>
      </c>
      <c r="D40" s="46">
        <f>D154+D94+D126+D170</f>
        <v>27038</v>
      </c>
      <c r="E40" s="46">
        <f>E154+E94+E126+E170</f>
        <v>21751</v>
      </c>
      <c r="F40" s="46">
        <f>F154+F94+F126+F170</f>
        <v>20876</v>
      </c>
      <c r="G40" s="47">
        <f t="shared" si="0"/>
        <v>0.959771964507379</v>
      </c>
      <c r="H40" s="47">
        <f t="shared" si="1"/>
        <v>25.640200450553998</v>
      </c>
      <c r="I40" s="46">
        <f>I154+I94+I126+I170</f>
        <v>3686</v>
      </c>
      <c r="J40" s="46">
        <f>J154+J94+J126+J170</f>
        <v>1474</v>
      </c>
      <c r="K40" s="46">
        <f>K154+K94+K126+K170</f>
        <v>417</v>
      </c>
      <c r="L40" s="46">
        <f>L154+L94+L126+L170</f>
        <v>0</v>
      </c>
      <c r="M40" s="46">
        <f t="shared" si="2"/>
        <v>5577</v>
      </c>
      <c r="N40" s="46">
        <f>N154+N94+N126+N170</f>
        <v>294</v>
      </c>
      <c r="O40" s="46">
        <f>O154+O94+O126+O170</f>
        <v>2178</v>
      </c>
      <c r="P40" s="46">
        <f>P154+P94+P126+P170</f>
        <v>202</v>
      </c>
    </row>
    <row r="41" spans="2:16" s="43" customFormat="1" ht="11.25" customHeight="1">
      <c r="B41" s="44">
        <v>35</v>
      </c>
      <c r="C41" s="45" t="s">
        <v>45</v>
      </c>
      <c r="D41" s="46">
        <f>D95+D171</f>
        <v>13168</v>
      </c>
      <c r="E41" s="46">
        <f>E95+E171</f>
        <v>11380</v>
      </c>
      <c r="F41" s="46">
        <f>F95+F171</f>
        <v>12953</v>
      </c>
      <c r="G41" s="47">
        <f t="shared" si="0"/>
        <v>1.138224956063269</v>
      </c>
      <c r="H41" s="47">
        <f t="shared" si="1"/>
        <v>29.2091388400703</v>
      </c>
      <c r="I41" s="46">
        <f>I95+I171</f>
        <v>2140</v>
      </c>
      <c r="J41" s="46">
        <f>J95+J171</f>
        <v>976</v>
      </c>
      <c r="K41" s="46">
        <f>K95+K171</f>
        <v>204</v>
      </c>
      <c r="L41" s="46">
        <f>L95+L171</f>
        <v>4</v>
      </c>
      <c r="M41" s="46">
        <f t="shared" si="2"/>
        <v>3324</v>
      </c>
      <c r="N41" s="46">
        <f>N95+N171</f>
        <v>173</v>
      </c>
      <c r="O41" s="46">
        <f>O95+O171</f>
        <v>1149</v>
      </c>
      <c r="P41" s="46">
        <f>P95+P171</f>
        <v>277</v>
      </c>
    </row>
    <row r="42" spans="2:16" s="43" customFormat="1" ht="11.25" customHeight="1">
      <c r="B42" s="44">
        <v>36</v>
      </c>
      <c r="C42" s="45" t="s">
        <v>46</v>
      </c>
      <c r="D42" s="46">
        <f>D96</f>
        <v>6965</v>
      </c>
      <c r="E42" s="46">
        <f>E96</f>
        <v>6216</v>
      </c>
      <c r="F42" s="46">
        <f>F96</f>
        <v>10709</v>
      </c>
      <c r="G42" s="47">
        <f t="shared" si="0"/>
        <v>1.7228120978120978</v>
      </c>
      <c r="H42" s="47">
        <f t="shared" si="1"/>
        <v>39.88095238095239</v>
      </c>
      <c r="I42" s="46">
        <f>I96</f>
        <v>1422</v>
      </c>
      <c r="J42" s="46">
        <f>J96</f>
        <v>837</v>
      </c>
      <c r="K42" s="46">
        <f>K96</f>
        <v>219</v>
      </c>
      <c r="L42" s="46">
        <f>L96</f>
        <v>1</v>
      </c>
      <c r="M42" s="46">
        <f t="shared" si="2"/>
        <v>2479</v>
      </c>
      <c r="N42" s="46">
        <f>N96</f>
        <v>180</v>
      </c>
      <c r="O42" s="46">
        <f>O96</f>
        <v>1376</v>
      </c>
      <c r="P42" s="46">
        <f>P96</f>
        <v>493</v>
      </c>
    </row>
    <row r="43" spans="2:16" s="43" customFormat="1" ht="11.25" customHeight="1">
      <c r="B43" s="44">
        <v>37</v>
      </c>
      <c r="C43" s="45" t="s">
        <v>47</v>
      </c>
      <c r="D43" s="46">
        <f>D97+D155</f>
        <v>9623</v>
      </c>
      <c r="E43" s="46">
        <f>E97+E155</f>
        <v>8369</v>
      </c>
      <c r="F43" s="46">
        <f>F97+F155</f>
        <v>11066</v>
      </c>
      <c r="G43" s="47">
        <f t="shared" si="0"/>
        <v>1.3222607241008484</v>
      </c>
      <c r="H43" s="47">
        <f t="shared" si="1"/>
        <v>35.39252001433863</v>
      </c>
      <c r="I43" s="46">
        <f>I97+I155</f>
        <v>1808</v>
      </c>
      <c r="J43" s="46">
        <f>J97+J155</f>
        <v>879</v>
      </c>
      <c r="K43" s="46">
        <f>K97+K155</f>
        <v>253</v>
      </c>
      <c r="L43" s="46">
        <f>L97+L155</f>
        <v>22</v>
      </c>
      <c r="M43" s="46">
        <f t="shared" si="2"/>
        <v>2962</v>
      </c>
      <c r="N43" s="46">
        <f>N97+N155</f>
        <v>99</v>
      </c>
      <c r="O43" s="46">
        <f>O97+O155</f>
        <v>1056</v>
      </c>
      <c r="P43" s="46">
        <f>P97+P155</f>
        <v>283</v>
      </c>
    </row>
    <row r="44" spans="2:16" s="43" customFormat="1" ht="11.25" customHeight="1">
      <c r="B44" s="44">
        <v>38</v>
      </c>
      <c r="C44" s="45" t="s">
        <v>48</v>
      </c>
      <c r="D44" s="46">
        <f>D156+D98</f>
        <v>12803</v>
      </c>
      <c r="E44" s="46">
        <f>E156+E98</f>
        <v>10251</v>
      </c>
      <c r="F44" s="46">
        <f>F156+F98</f>
        <v>14167</v>
      </c>
      <c r="G44" s="47">
        <f t="shared" si="0"/>
        <v>1.3820115110720905</v>
      </c>
      <c r="H44" s="47">
        <f t="shared" si="1"/>
        <v>29.470295580918936</v>
      </c>
      <c r="I44" s="46">
        <f>I156+I98</f>
        <v>1782</v>
      </c>
      <c r="J44" s="46">
        <f>J156+J98</f>
        <v>935</v>
      </c>
      <c r="K44" s="46">
        <f>K156+K98</f>
        <v>304</v>
      </c>
      <c r="L44" s="46">
        <f>L156+L98</f>
        <v>0</v>
      </c>
      <c r="M44" s="46">
        <f t="shared" si="2"/>
        <v>3021</v>
      </c>
      <c r="N44" s="46">
        <f>N156+N98</f>
        <v>88</v>
      </c>
      <c r="O44" s="46">
        <f>O156+O98</f>
        <v>1710</v>
      </c>
      <c r="P44" s="46">
        <f>P156+P98</f>
        <v>232</v>
      </c>
    </row>
    <row r="45" spans="2:16" s="43" customFormat="1" ht="11.25" customHeight="1">
      <c r="B45" s="44">
        <v>39</v>
      </c>
      <c r="C45" s="45" t="s">
        <v>49</v>
      </c>
      <c r="D45" s="46">
        <f>D99+D157</f>
        <v>6809</v>
      </c>
      <c r="E45" s="46">
        <f>E99+E157</f>
        <v>5331</v>
      </c>
      <c r="F45" s="46">
        <f>F99+F157</f>
        <v>7542</v>
      </c>
      <c r="G45" s="47">
        <f t="shared" si="0"/>
        <v>1.4147439504783343</v>
      </c>
      <c r="H45" s="47">
        <f t="shared" si="1"/>
        <v>33.18326767960983</v>
      </c>
      <c r="I45" s="46">
        <f>I99+I157</f>
        <v>1026</v>
      </c>
      <c r="J45" s="46">
        <f>J99+J157</f>
        <v>567</v>
      </c>
      <c r="K45" s="46">
        <f>K99+K157</f>
        <v>172</v>
      </c>
      <c r="L45" s="46">
        <f>L99+L157</f>
        <v>4</v>
      </c>
      <c r="M45" s="46">
        <f t="shared" si="2"/>
        <v>1769</v>
      </c>
      <c r="N45" s="46">
        <f>N99+N157</f>
        <v>232</v>
      </c>
      <c r="O45" s="46">
        <f>O99+O157</f>
        <v>1020</v>
      </c>
      <c r="P45" s="46">
        <f>P99+P157</f>
        <v>272</v>
      </c>
    </row>
    <row r="46" spans="2:16" s="43" customFormat="1" ht="11.25" customHeight="1">
      <c r="B46" s="44">
        <v>40</v>
      </c>
      <c r="C46" s="45" t="s">
        <v>50</v>
      </c>
      <c r="D46" s="46">
        <f>D172+D128+D127+D100</f>
        <v>47374</v>
      </c>
      <c r="E46" s="46">
        <f>E172+E128+E127+E100</f>
        <v>38507</v>
      </c>
      <c r="F46" s="46">
        <f>F172+F128+F127+F100</f>
        <v>45947</v>
      </c>
      <c r="G46" s="47">
        <f t="shared" si="0"/>
        <v>1.1932116238605968</v>
      </c>
      <c r="H46" s="47">
        <f t="shared" si="1"/>
        <v>29.129768613498847</v>
      </c>
      <c r="I46" s="46">
        <f>I172+I128+I127+I100</f>
        <v>7397</v>
      </c>
      <c r="J46" s="46">
        <f>J172+J128+J127+J100</f>
        <v>3086</v>
      </c>
      <c r="K46" s="46">
        <f>K172+K128+K127+K100</f>
        <v>724</v>
      </c>
      <c r="L46" s="46">
        <f>L172+L128+L127+L100</f>
        <v>10</v>
      </c>
      <c r="M46" s="46">
        <f t="shared" si="2"/>
        <v>11217</v>
      </c>
      <c r="N46" s="46">
        <f>N172+N128+N127+N100</f>
        <v>739</v>
      </c>
      <c r="O46" s="46">
        <f>O172+O128+O127+O100</f>
        <v>4281</v>
      </c>
      <c r="P46" s="46">
        <f>P172+P128+P127+P100</f>
        <v>1260</v>
      </c>
    </row>
    <row r="47" spans="2:16" s="43" customFormat="1" ht="11.25" customHeight="1">
      <c r="B47" s="44">
        <v>41</v>
      </c>
      <c r="C47" s="45" t="s">
        <v>51</v>
      </c>
      <c r="D47" s="46">
        <f>D101</f>
        <v>8740</v>
      </c>
      <c r="E47" s="46">
        <f>E101</f>
        <v>8053</v>
      </c>
      <c r="F47" s="46">
        <f>F101</f>
        <v>17121</v>
      </c>
      <c r="G47" s="47">
        <f t="shared" si="0"/>
        <v>2.126039985098721</v>
      </c>
      <c r="H47" s="47">
        <f t="shared" si="1"/>
        <v>44.81559667204769</v>
      </c>
      <c r="I47" s="46">
        <f>I101</f>
        <v>1965</v>
      </c>
      <c r="J47" s="46">
        <f>J101</f>
        <v>1285</v>
      </c>
      <c r="K47" s="46">
        <f>K101</f>
        <v>359</v>
      </c>
      <c r="L47" s="46">
        <f>L101</f>
        <v>0</v>
      </c>
      <c r="M47" s="46">
        <f t="shared" si="2"/>
        <v>3609</v>
      </c>
      <c r="N47" s="46">
        <f>N101</f>
        <v>50</v>
      </c>
      <c r="O47" s="46">
        <f>O101</f>
        <v>1419</v>
      </c>
      <c r="P47" s="46">
        <f>P101</f>
        <v>184</v>
      </c>
    </row>
    <row r="48" spans="2:16" s="43" customFormat="1" ht="11.25" customHeight="1">
      <c r="B48" s="44">
        <v>42</v>
      </c>
      <c r="C48" s="45" t="s">
        <v>52</v>
      </c>
      <c r="D48" s="46">
        <f>D102+D173+D158</f>
        <v>13809</v>
      </c>
      <c r="E48" s="46">
        <f>E102+E173+E158</f>
        <v>12343</v>
      </c>
      <c r="F48" s="46">
        <f>F102+F173+F158</f>
        <v>22627</v>
      </c>
      <c r="G48" s="47">
        <f t="shared" si="0"/>
        <v>1.833184801101839</v>
      </c>
      <c r="H48" s="47">
        <f t="shared" si="1"/>
        <v>42.453212347079315</v>
      </c>
      <c r="I48" s="46">
        <f>I102+I173+I158</f>
        <v>2989</v>
      </c>
      <c r="J48" s="46">
        <f>J102+J173+J158</f>
        <v>1780</v>
      </c>
      <c r="K48" s="46">
        <f>K102+K173+K158</f>
        <v>471</v>
      </c>
      <c r="L48" s="46">
        <f>L102+L173+L158</f>
        <v>0</v>
      </c>
      <c r="M48" s="46">
        <f t="shared" si="2"/>
        <v>5240</v>
      </c>
      <c r="N48" s="46">
        <f>N102+N173+N158</f>
        <v>217</v>
      </c>
      <c r="O48" s="46">
        <f>O102+O173+O158</f>
        <v>1588</v>
      </c>
      <c r="P48" s="46">
        <f>P102+P173+P158</f>
        <v>597</v>
      </c>
    </row>
    <row r="49" spans="2:16" s="43" customFormat="1" ht="11.25" customHeight="1">
      <c r="B49" s="44">
        <v>43</v>
      </c>
      <c r="C49" s="45" t="s">
        <v>53</v>
      </c>
      <c r="D49" s="46">
        <f>D159+D103</f>
        <v>17025</v>
      </c>
      <c r="E49" s="46">
        <f>E159+E103</f>
        <v>15885</v>
      </c>
      <c r="F49" s="46">
        <f>F159+F103</f>
        <v>25531</v>
      </c>
      <c r="G49" s="47">
        <f t="shared" si="0"/>
        <v>1.6072395341517154</v>
      </c>
      <c r="H49" s="47">
        <f t="shared" si="1"/>
        <v>37.31192949323261</v>
      </c>
      <c r="I49" s="46">
        <f>I159+I103</f>
        <v>3488</v>
      </c>
      <c r="J49" s="46">
        <f>J159+J103</f>
        <v>1901</v>
      </c>
      <c r="K49" s="46">
        <f>K159+K103</f>
        <v>470</v>
      </c>
      <c r="L49" s="46">
        <f>L159+L103</f>
        <v>68</v>
      </c>
      <c r="M49" s="46">
        <f t="shared" si="2"/>
        <v>5927</v>
      </c>
      <c r="N49" s="46">
        <f>N159+N103</f>
        <v>1414</v>
      </c>
      <c r="O49" s="46">
        <f>O159+O103</f>
        <v>2642</v>
      </c>
      <c r="P49" s="46">
        <f>P159+P103</f>
        <v>776</v>
      </c>
    </row>
    <row r="50" spans="2:16" s="43" customFormat="1" ht="11.25" customHeight="1">
      <c r="B50" s="44">
        <v>44</v>
      </c>
      <c r="C50" s="45" t="s">
        <v>54</v>
      </c>
      <c r="D50" s="46">
        <f>D104+D160</f>
        <v>10804</v>
      </c>
      <c r="E50" s="46">
        <f>E104+E160</f>
        <v>9293</v>
      </c>
      <c r="F50" s="46">
        <f>F104+F160</f>
        <v>18488</v>
      </c>
      <c r="G50" s="47">
        <f t="shared" si="0"/>
        <v>1.9894544280641342</v>
      </c>
      <c r="H50" s="47">
        <f t="shared" si="1"/>
        <v>41.719573872807494</v>
      </c>
      <c r="I50" s="46">
        <f>I104+I160</f>
        <v>2210</v>
      </c>
      <c r="J50" s="46">
        <f>J104+J160</f>
        <v>1333</v>
      </c>
      <c r="K50" s="46">
        <f>K104+K160</f>
        <v>334</v>
      </c>
      <c r="L50" s="46">
        <f>L104+L160</f>
        <v>0</v>
      </c>
      <c r="M50" s="46">
        <f t="shared" si="2"/>
        <v>3877</v>
      </c>
      <c r="N50" s="46">
        <f>N104+N160</f>
        <v>169</v>
      </c>
      <c r="O50" s="46">
        <f>O104+O160</f>
        <v>1015</v>
      </c>
      <c r="P50" s="46">
        <f>P104+P160</f>
        <v>245</v>
      </c>
    </row>
    <row r="51" spans="2:16" s="43" customFormat="1" ht="11.25" customHeight="1">
      <c r="B51" s="44">
        <v>45</v>
      </c>
      <c r="C51" s="45" t="s">
        <v>55</v>
      </c>
      <c r="D51" s="46">
        <f>D161+D105</f>
        <v>11107</v>
      </c>
      <c r="E51" s="46">
        <f>E161+E105</f>
        <v>9380</v>
      </c>
      <c r="F51" s="46">
        <f>F161+F105</f>
        <v>19263</v>
      </c>
      <c r="G51" s="47">
        <f t="shared" si="0"/>
        <v>2.0536247334754796</v>
      </c>
      <c r="H51" s="47">
        <f t="shared" si="1"/>
        <v>43.95522388059702</v>
      </c>
      <c r="I51" s="46">
        <f>I161+I105</f>
        <v>2246</v>
      </c>
      <c r="J51" s="46">
        <f>J161+J105</f>
        <v>1478</v>
      </c>
      <c r="K51" s="46">
        <f>K161+K105</f>
        <v>390</v>
      </c>
      <c r="L51" s="46">
        <f>L161+L105</f>
        <v>9</v>
      </c>
      <c r="M51" s="46">
        <f t="shared" si="2"/>
        <v>4123</v>
      </c>
      <c r="N51" s="46">
        <f>N161+N105</f>
        <v>82</v>
      </c>
      <c r="O51" s="46">
        <f>O161+O105</f>
        <v>862</v>
      </c>
      <c r="P51" s="46">
        <f>P161+P105</f>
        <v>453</v>
      </c>
    </row>
    <row r="52" spans="2:16" s="43" customFormat="1" ht="11.25" customHeight="1">
      <c r="B52" s="44">
        <v>46</v>
      </c>
      <c r="C52" s="45" t="s">
        <v>56</v>
      </c>
      <c r="D52" s="46">
        <f>D106+D162</f>
        <v>16219</v>
      </c>
      <c r="E52" s="46">
        <f>E106+E162</f>
        <v>14420</v>
      </c>
      <c r="F52" s="46">
        <f>F106+F162</f>
        <v>25837</v>
      </c>
      <c r="G52" s="47">
        <f t="shared" si="0"/>
        <v>1.7917475728155339</v>
      </c>
      <c r="H52" s="47">
        <f t="shared" si="1"/>
        <v>40.39528432732316</v>
      </c>
      <c r="I52" s="46">
        <f>I106+I162</f>
        <v>3133</v>
      </c>
      <c r="J52" s="46">
        <f>J106+J162</f>
        <v>2174</v>
      </c>
      <c r="K52" s="46">
        <f>K106+K162</f>
        <v>518</v>
      </c>
      <c r="L52" s="46">
        <f>L106+L162</f>
        <v>0</v>
      </c>
      <c r="M52" s="46">
        <f t="shared" si="2"/>
        <v>5825</v>
      </c>
      <c r="N52" s="46">
        <f>N106+N162</f>
        <v>104</v>
      </c>
      <c r="O52" s="46">
        <f>O106+O162</f>
        <v>1364</v>
      </c>
      <c r="P52" s="46">
        <f>P106+P162</f>
        <v>68</v>
      </c>
    </row>
    <row r="53" spans="2:16" s="43" customFormat="1" ht="11.25" customHeight="1">
      <c r="B53" s="44">
        <v>47</v>
      </c>
      <c r="C53" s="45" t="s">
        <v>57</v>
      </c>
      <c r="D53" s="46">
        <f>D107</f>
        <v>16979</v>
      </c>
      <c r="E53" s="46">
        <f>E107</f>
        <v>13111</v>
      </c>
      <c r="F53" s="46">
        <f>F107</f>
        <v>29230</v>
      </c>
      <c r="G53" s="47">
        <f t="shared" si="0"/>
        <v>2.2294256730989246</v>
      </c>
      <c r="H53" s="47">
        <f t="shared" si="1"/>
        <v>48.59278468461597</v>
      </c>
      <c r="I53" s="46">
        <f>I107</f>
        <v>3501</v>
      </c>
      <c r="J53" s="46">
        <f>J107</f>
        <v>2382</v>
      </c>
      <c r="K53" s="46">
        <f>K107</f>
        <v>486</v>
      </c>
      <c r="L53" s="46">
        <f>L107</f>
        <v>2</v>
      </c>
      <c r="M53" s="46">
        <f t="shared" si="2"/>
        <v>6371</v>
      </c>
      <c r="N53" s="46">
        <f>N107</f>
        <v>272</v>
      </c>
      <c r="O53" s="46">
        <f>O107</f>
        <v>1084</v>
      </c>
      <c r="P53" s="46">
        <f>P107</f>
        <v>255</v>
      </c>
    </row>
    <row r="54" spans="2:16" s="43" customFormat="1" ht="11.25" customHeight="1">
      <c r="B54" s="48"/>
      <c r="C54" s="49" t="s">
        <v>144</v>
      </c>
      <c r="D54" s="50">
        <f>SUM(D7:D53)</f>
        <v>1186499</v>
      </c>
      <c r="E54" s="50">
        <f>SUM(E7:E53)</f>
        <v>1039357</v>
      </c>
      <c r="F54" s="50">
        <f>SUM(F7:F53)</f>
        <v>1288809</v>
      </c>
      <c r="G54" s="51">
        <f>F54/E54</f>
        <v>1.240006080682576</v>
      </c>
      <c r="H54" s="51">
        <f>M54/E54*100</f>
        <v>29.836620141106472</v>
      </c>
      <c r="I54" s="50">
        <f aca="true" t="shared" si="17" ref="I54:P54">SUM(I7:I53)</f>
        <v>189473</v>
      </c>
      <c r="J54" s="50">
        <f t="shared" si="17"/>
        <v>96680</v>
      </c>
      <c r="K54" s="50">
        <f t="shared" si="17"/>
        <v>22853</v>
      </c>
      <c r="L54" s="50">
        <f t="shared" si="17"/>
        <v>1103</v>
      </c>
      <c r="M54" s="50">
        <f t="shared" si="17"/>
        <v>310109</v>
      </c>
      <c r="N54" s="50">
        <f t="shared" si="17"/>
        <v>20203</v>
      </c>
      <c r="O54" s="50">
        <f t="shared" si="17"/>
        <v>134522</v>
      </c>
      <c r="P54" s="50">
        <f t="shared" si="17"/>
        <v>45939</v>
      </c>
    </row>
    <row r="55" spans="4:16" s="3" customFormat="1" ht="13.5">
      <c r="D55" s="5"/>
      <c r="E55" s="5"/>
      <c r="F55" s="5"/>
      <c r="G55" s="6"/>
      <c r="H55" s="6"/>
      <c r="I55" s="5"/>
      <c r="J55" s="5"/>
      <c r="K55" s="5"/>
      <c r="L55" s="5"/>
      <c r="M55" s="5"/>
      <c r="N55" s="5"/>
      <c r="O55" s="5"/>
      <c r="P55" s="5"/>
    </row>
    <row r="56" spans="4:16" s="3" customFormat="1" ht="13.5">
      <c r="D56" s="5"/>
      <c r="E56" s="5"/>
      <c r="F56" s="5"/>
      <c r="G56" s="6"/>
      <c r="H56" s="6"/>
      <c r="I56" s="5"/>
      <c r="J56" s="5"/>
      <c r="K56" s="5"/>
      <c r="L56" s="5"/>
      <c r="M56" s="5"/>
      <c r="N56" s="5"/>
      <c r="O56" s="5"/>
      <c r="P56" s="5"/>
    </row>
    <row r="57" spans="1:5" ht="14.25">
      <c r="A57" s="3"/>
      <c r="B57" s="4" t="s">
        <v>145</v>
      </c>
      <c r="C57" s="3"/>
      <c r="D57" s="3"/>
      <c r="E57" s="3"/>
    </row>
    <row r="58" spans="1:5" ht="13.5">
      <c r="A58" s="3"/>
      <c r="B58" s="3"/>
      <c r="C58" s="3"/>
      <c r="D58" s="3"/>
      <c r="E58" s="3"/>
    </row>
    <row r="59" spans="2:16" ht="13.5">
      <c r="B59" s="7"/>
      <c r="C59" s="8"/>
      <c r="D59" s="9" t="s">
        <v>0</v>
      </c>
      <c r="E59" s="9" t="s">
        <v>1</v>
      </c>
      <c r="F59" s="10" t="s">
        <v>142</v>
      </c>
      <c r="G59" s="64" t="s">
        <v>138</v>
      </c>
      <c r="H59" s="64" t="s">
        <v>139</v>
      </c>
      <c r="I59" s="61" t="s">
        <v>137</v>
      </c>
      <c r="J59" s="62"/>
      <c r="K59" s="62"/>
      <c r="L59" s="62"/>
      <c r="M59" s="63"/>
      <c r="N59" s="11" t="s">
        <v>2</v>
      </c>
      <c r="O59" s="11" t="s">
        <v>3</v>
      </c>
      <c r="P59" s="11" t="s">
        <v>4</v>
      </c>
    </row>
    <row r="60" spans="2:16" ht="13.5">
      <c r="B60" s="12"/>
      <c r="C60" s="13"/>
      <c r="D60" s="14" t="s">
        <v>5</v>
      </c>
      <c r="E60" s="14" t="s">
        <v>5</v>
      </c>
      <c r="F60" s="15" t="s">
        <v>143</v>
      </c>
      <c r="G60" s="65"/>
      <c r="H60" s="65"/>
      <c r="I60" s="16" t="s">
        <v>7</v>
      </c>
      <c r="J60" s="16" t="s">
        <v>8</v>
      </c>
      <c r="K60" s="16" t="s">
        <v>9</v>
      </c>
      <c r="L60" s="16" t="s">
        <v>6</v>
      </c>
      <c r="M60" s="17" t="s">
        <v>10</v>
      </c>
      <c r="N60" s="18" t="s">
        <v>11</v>
      </c>
      <c r="O60" s="19"/>
      <c r="P60" s="18" t="s">
        <v>12</v>
      </c>
    </row>
    <row r="61" spans="2:16" ht="13.5">
      <c r="B61" s="20">
        <v>1</v>
      </c>
      <c r="C61" s="21" t="s">
        <v>13</v>
      </c>
      <c r="D61" s="22">
        <v>25447</v>
      </c>
      <c r="E61" s="22">
        <v>22540</v>
      </c>
      <c r="F61" s="22">
        <v>36610</v>
      </c>
      <c r="G61" s="23">
        <v>1.62</v>
      </c>
      <c r="H61" s="23">
        <v>33.98</v>
      </c>
      <c r="I61" s="22">
        <v>4158</v>
      </c>
      <c r="J61" s="22">
        <v>2638</v>
      </c>
      <c r="K61" s="22">
        <v>792</v>
      </c>
      <c r="L61" s="22">
        <v>72</v>
      </c>
      <c r="M61" s="22">
        <v>7660</v>
      </c>
      <c r="N61" s="22">
        <v>532</v>
      </c>
      <c r="O61" s="22">
        <v>2724</v>
      </c>
      <c r="P61" s="22">
        <v>481</v>
      </c>
    </row>
    <row r="62" spans="2:16" ht="13.5">
      <c r="B62" s="20">
        <v>2</v>
      </c>
      <c r="C62" s="21" t="s">
        <v>14</v>
      </c>
      <c r="D62" s="22">
        <v>12963</v>
      </c>
      <c r="E62" s="22">
        <v>12043</v>
      </c>
      <c r="F62" s="22">
        <v>27637</v>
      </c>
      <c r="G62" s="23">
        <v>2.29</v>
      </c>
      <c r="H62" s="23">
        <v>46.69</v>
      </c>
      <c r="I62" s="22">
        <v>2897</v>
      </c>
      <c r="J62" s="22">
        <v>2202</v>
      </c>
      <c r="K62" s="22">
        <v>467</v>
      </c>
      <c r="L62" s="22">
        <v>57</v>
      </c>
      <c r="M62" s="22">
        <v>5623</v>
      </c>
      <c r="N62" s="22">
        <v>95</v>
      </c>
      <c r="O62" s="22">
        <v>1256</v>
      </c>
      <c r="P62" s="22">
        <v>859</v>
      </c>
    </row>
    <row r="63" spans="2:16" ht="13.5">
      <c r="B63" s="20">
        <v>3</v>
      </c>
      <c r="C63" s="21" t="s">
        <v>15</v>
      </c>
      <c r="D63" s="22">
        <v>12287</v>
      </c>
      <c r="E63" s="22">
        <v>11588</v>
      </c>
      <c r="F63" s="22">
        <v>21596</v>
      </c>
      <c r="G63" s="23">
        <v>1.86</v>
      </c>
      <c r="H63" s="23">
        <v>40.44</v>
      </c>
      <c r="I63" s="22">
        <v>2605</v>
      </c>
      <c r="J63" s="22">
        <v>1691</v>
      </c>
      <c r="K63" s="22">
        <v>383</v>
      </c>
      <c r="L63" s="22">
        <v>7</v>
      </c>
      <c r="M63" s="22">
        <v>4686</v>
      </c>
      <c r="N63" s="22">
        <v>95</v>
      </c>
      <c r="O63" s="22">
        <v>1115</v>
      </c>
      <c r="P63" s="22">
        <v>151</v>
      </c>
    </row>
    <row r="64" spans="2:16" ht="13.5">
      <c r="B64" s="20">
        <v>4</v>
      </c>
      <c r="C64" s="21" t="s">
        <v>16</v>
      </c>
      <c r="D64" s="22">
        <v>12204</v>
      </c>
      <c r="E64" s="22">
        <v>11223</v>
      </c>
      <c r="F64" s="22">
        <v>26736</v>
      </c>
      <c r="G64" s="23">
        <v>2.38</v>
      </c>
      <c r="H64" s="23">
        <v>47.22</v>
      </c>
      <c r="I64" s="22">
        <v>2716</v>
      </c>
      <c r="J64" s="22">
        <v>1965</v>
      </c>
      <c r="K64" s="22">
        <v>533</v>
      </c>
      <c r="L64" s="22">
        <v>86</v>
      </c>
      <c r="M64" s="22">
        <v>5300</v>
      </c>
      <c r="N64" s="22">
        <v>82</v>
      </c>
      <c r="O64" s="22">
        <v>1319</v>
      </c>
      <c r="P64" s="22">
        <v>256</v>
      </c>
    </row>
    <row r="65" spans="2:16" ht="12.75" customHeight="1">
      <c r="B65" s="20">
        <v>5</v>
      </c>
      <c r="C65" s="21" t="s">
        <v>17</v>
      </c>
      <c r="D65" s="22">
        <v>8802</v>
      </c>
      <c r="E65" s="22">
        <v>8255</v>
      </c>
      <c r="F65" s="22">
        <v>18072</v>
      </c>
      <c r="G65" s="23">
        <v>2.19</v>
      </c>
      <c r="H65" s="23">
        <v>45.83</v>
      </c>
      <c r="I65" s="22">
        <v>2049</v>
      </c>
      <c r="J65" s="22">
        <v>1361</v>
      </c>
      <c r="K65" s="22">
        <v>363</v>
      </c>
      <c r="L65" s="22">
        <v>10</v>
      </c>
      <c r="M65" s="22">
        <v>3783</v>
      </c>
      <c r="N65" s="22">
        <v>75</v>
      </c>
      <c r="O65" s="22">
        <v>798</v>
      </c>
      <c r="P65" s="22">
        <v>111</v>
      </c>
    </row>
    <row r="66" spans="2:16" ht="13.5">
      <c r="B66" s="20">
        <v>6</v>
      </c>
      <c r="C66" s="21" t="s">
        <v>18</v>
      </c>
      <c r="D66" s="22">
        <v>10889</v>
      </c>
      <c r="E66" s="22">
        <v>10576</v>
      </c>
      <c r="F66" s="22">
        <v>20263</v>
      </c>
      <c r="G66" s="23">
        <v>1.92</v>
      </c>
      <c r="H66" s="23">
        <v>41.83</v>
      </c>
      <c r="I66" s="22">
        <v>2502</v>
      </c>
      <c r="J66" s="22">
        <v>1576</v>
      </c>
      <c r="K66" s="22">
        <v>344</v>
      </c>
      <c r="L66" s="22">
        <v>2</v>
      </c>
      <c r="M66" s="22">
        <v>4424</v>
      </c>
      <c r="N66" s="22">
        <v>121</v>
      </c>
      <c r="O66" s="22">
        <v>1019</v>
      </c>
      <c r="P66" s="22">
        <v>556</v>
      </c>
    </row>
    <row r="67" spans="2:16" ht="13.5">
      <c r="B67" s="20">
        <v>7</v>
      </c>
      <c r="C67" s="21" t="s">
        <v>19</v>
      </c>
      <c r="D67" s="22">
        <v>13368</v>
      </c>
      <c r="E67" s="22">
        <v>12504</v>
      </c>
      <c r="F67" s="22">
        <v>27162</v>
      </c>
      <c r="G67" s="23">
        <v>2.17</v>
      </c>
      <c r="H67" s="23">
        <v>45.31</v>
      </c>
      <c r="I67" s="22">
        <v>3040</v>
      </c>
      <c r="J67" s="22">
        <v>2090</v>
      </c>
      <c r="K67" s="22">
        <v>502</v>
      </c>
      <c r="L67" s="22">
        <v>34</v>
      </c>
      <c r="M67" s="22">
        <v>5666</v>
      </c>
      <c r="N67" s="22">
        <v>91</v>
      </c>
      <c r="O67" s="22">
        <v>1208</v>
      </c>
      <c r="P67" s="22">
        <v>311</v>
      </c>
    </row>
    <row r="68" spans="2:16" ht="13.5">
      <c r="B68" s="20">
        <v>8</v>
      </c>
      <c r="C68" s="21" t="s">
        <v>20</v>
      </c>
      <c r="D68" s="22">
        <v>28100</v>
      </c>
      <c r="E68" s="22">
        <v>24764</v>
      </c>
      <c r="F68" s="22">
        <v>36350</v>
      </c>
      <c r="G68" s="23">
        <v>1.47</v>
      </c>
      <c r="H68" s="23">
        <v>34.56</v>
      </c>
      <c r="I68" s="22">
        <v>4765</v>
      </c>
      <c r="J68" s="22">
        <v>3062</v>
      </c>
      <c r="K68" s="22">
        <v>706</v>
      </c>
      <c r="L68" s="22">
        <v>25</v>
      </c>
      <c r="M68" s="22">
        <v>8558</v>
      </c>
      <c r="N68" s="22">
        <v>191</v>
      </c>
      <c r="O68" s="22">
        <v>3019</v>
      </c>
      <c r="P68" s="22">
        <v>307</v>
      </c>
    </row>
    <row r="69" spans="2:16" ht="13.5">
      <c r="B69" s="20">
        <v>9</v>
      </c>
      <c r="C69" s="21" t="s">
        <v>21</v>
      </c>
      <c r="D69" s="22">
        <v>14543</v>
      </c>
      <c r="E69" s="22">
        <v>13379</v>
      </c>
      <c r="F69" s="22">
        <v>19741</v>
      </c>
      <c r="G69" s="23">
        <v>1.48</v>
      </c>
      <c r="H69" s="23">
        <v>32.78</v>
      </c>
      <c r="I69" s="22">
        <v>2440</v>
      </c>
      <c r="J69" s="22">
        <v>1342</v>
      </c>
      <c r="K69" s="22">
        <v>386</v>
      </c>
      <c r="L69" s="22">
        <v>218</v>
      </c>
      <c r="M69" s="22">
        <v>4386</v>
      </c>
      <c r="N69" s="22">
        <v>226</v>
      </c>
      <c r="O69" s="22">
        <v>1603</v>
      </c>
      <c r="P69" s="22">
        <v>173</v>
      </c>
    </row>
    <row r="70" spans="2:16" ht="13.5">
      <c r="B70" s="20">
        <v>10</v>
      </c>
      <c r="C70" s="21" t="s">
        <v>22</v>
      </c>
      <c r="D70" s="22">
        <v>20514</v>
      </c>
      <c r="E70" s="22">
        <v>17812</v>
      </c>
      <c r="F70" s="22">
        <v>24809</v>
      </c>
      <c r="G70" s="23">
        <v>1.39</v>
      </c>
      <c r="H70" s="23">
        <v>33.25</v>
      </c>
      <c r="I70" s="22">
        <v>3618</v>
      </c>
      <c r="J70" s="22">
        <v>1876</v>
      </c>
      <c r="K70" s="22">
        <v>416</v>
      </c>
      <c r="L70" s="22">
        <v>12</v>
      </c>
      <c r="M70" s="22">
        <v>5922</v>
      </c>
      <c r="N70" s="22">
        <v>129</v>
      </c>
      <c r="O70" s="22">
        <v>1950</v>
      </c>
      <c r="P70" s="22">
        <v>3141</v>
      </c>
    </row>
    <row r="71" spans="2:16" ht="13.5">
      <c r="B71" s="20">
        <v>11</v>
      </c>
      <c r="C71" s="21" t="s">
        <v>23</v>
      </c>
      <c r="D71" s="22">
        <v>53715</v>
      </c>
      <c r="E71" s="22">
        <v>47373</v>
      </c>
      <c r="F71" s="22">
        <v>57355</v>
      </c>
      <c r="G71" s="23">
        <v>1.21</v>
      </c>
      <c r="H71" s="23">
        <v>29.18</v>
      </c>
      <c r="I71" s="22">
        <v>8820</v>
      </c>
      <c r="J71" s="22">
        <v>4270</v>
      </c>
      <c r="K71" s="22">
        <v>680</v>
      </c>
      <c r="L71" s="22">
        <v>53</v>
      </c>
      <c r="M71" s="22">
        <v>13823</v>
      </c>
      <c r="N71" s="22">
        <v>624</v>
      </c>
      <c r="O71" s="22">
        <v>5019</v>
      </c>
      <c r="P71" s="22">
        <v>1153</v>
      </c>
    </row>
    <row r="72" spans="2:16" ht="13.5">
      <c r="B72" s="20">
        <v>12</v>
      </c>
      <c r="C72" s="21" t="s">
        <v>24</v>
      </c>
      <c r="D72" s="22">
        <v>41481</v>
      </c>
      <c r="E72" s="22">
        <v>35231</v>
      </c>
      <c r="F72" s="22">
        <v>49510</v>
      </c>
      <c r="G72" s="23">
        <v>1.41</v>
      </c>
      <c r="H72" s="23">
        <v>33.06</v>
      </c>
      <c r="I72" s="22">
        <v>7033</v>
      </c>
      <c r="J72" s="22">
        <v>3859</v>
      </c>
      <c r="K72" s="22">
        <v>738</v>
      </c>
      <c r="L72" s="22">
        <v>18</v>
      </c>
      <c r="M72" s="22">
        <v>11648</v>
      </c>
      <c r="N72" s="22">
        <v>547</v>
      </c>
      <c r="O72" s="22">
        <v>4707</v>
      </c>
      <c r="P72" s="22">
        <v>2262</v>
      </c>
    </row>
    <row r="73" spans="2:16" ht="13.5">
      <c r="B73" s="20">
        <v>13</v>
      </c>
      <c r="C73" s="21" t="s">
        <v>25</v>
      </c>
      <c r="D73" s="22">
        <v>35785</v>
      </c>
      <c r="E73" s="22">
        <v>32211</v>
      </c>
      <c r="F73" s="22">
        <v>25893</v>
      </c>
      <c r="G73" s="23">
        <v>0.8</v>
      </c>
      <c r="H73" s="23">
        <v>21.42</v>
      </c>
      <c r="I73" s="22">
        <v>4552</v>
      </c>
      <c r="J73" s="22">
        <v>1898</v>
      </c>
      <c r="K73" s="22">
        <v>448</v>
      </c>
      <c r="L73" s="22">
        <v>0</v>
      </c>
      <c r="M73" s="22">
        <v>6898</v>
      </c>
      <c r="N73" s="22">
        <v>538</v>
      </c>
      <c r="O73" s="22">
        <v>4091</v>
      </c>
      <c r="P73" s="22">
        <v>2658</v>
      </c>
    </row>
    <row r="74" spans="2:16" ht="13.5">
      <c r="B74" s="20">
        <v>14</v>
      </c>
      <c r="C74" s="21" t="s">
        <v>154</v>
      </c>
      <c r="D74" s="22">
        <v>26136</v>
      </c>
      <c r="E74" s="22">
        <v>23159</v>
      </c>
      <c r="F74" s="22">
        <v>21746</v>
      </c>
      <c r="G74" s="23">
        <v>0.94</v>
      </c>
      <c r="H74" s="23">
        <v>24.22</v>
      </c>
      <c r="I74" s="22">
        <v>3625</v>
      </c>
      <c r="J74" s="22">
        <v>1650</v>
      </c>
      <c r="K74" s="22">
        <v>334</v>
      </c>
      <c r="L74" s="22">
        <v>0</v>
      </c>
      <c r="M74" s="22">
        <v>5609</v>
      </c>
      <c r="N74" s="22">
        <v>361</v>
      </c>
      <c r="O74" s="22">
        <v>2531</v>
      </c>
      <c r="P74" s="22">
        <v>1192</v>
      </c>
    </row>
    <row r="75" spans="2:16" ht="13.5">
      <c r="B75" s="20">
        <v>15</v>
      </c>
      <c r="C75" s="21" t="s">
        <v>26</v>
      </c>
      <c r="D75" s="22">
        <v>17220</v>
      </c>
      <c r="E75" s="22">
        <v>15975</v>
      </c>
      <c r="F75" s="22">
        <v>19121</v>
      </c>
      <c r="G75" s="23">
        <v>1.2</v>
      </c>
      <c r="H75" s="23">
        <v>29.25</v>
      </c>
      <c r="I75" s="22">
        <v>2922</v>
      </c>
      <c r="J75" s="22">
        <v>1371</v>
      </c>
      <c r="K75" s="22">
        <v>370</v>
      </c>
      <c r="L75" s="22">
        <v>10</v>
      </c>
      <c r="M75" s="22">
        <v>4673</v>
      </c>
      <c r="N75" s="22">
        <v>82</v>
      </c>
      <c r="O75" s="22">
        <v>635</v>
      </c>
      <c r="P75" s="22">
        <v>0</v>
      </c>
    </row>
    <row r="76" spans="2:16" ht="13.5">
      <c r="B76" s="20">
        <v>16</v>
      </c>
      <c r="C76" s="21" t="s">
        <v>27</v>
      </c>
      <c r="D76" s="22">
        <v>7114</v>
      </c>
      <c r="E76" s="22">
        <v>6823</v>
      </c>
      <c r="F76" s="22">
        <v>8767</v>
      </c>
      <c r="G76" s="23">
        <v>1.28</v>
      </c>
      <c r="H76" s="23">
        <v>32.93</v>
      </c>
      <c r="I76" s="22">
        <v>1457</v>
      </c>
      <c r="J76" s="22">
        <v>661</v>
      </c>
      <c r="K76" s="22">
        <v>129</v>
      </c>
      <c r="L76" s="22">
        <v>0</v>
      </c>
      <c r="M76" s="22">
        <v>2247</v>
      </c>
      <c r="N76" s="22">
        <v>128</v>
      </c>
      <c r="O76" s="22">
        <v>972</v>
      </c>
      <c r="P76" s="22">
        <v>276</v>
      </c>
    </row>
    <row r="77" spans="2:16" ht="13.5">
      <c r="B77" s="20">
        <v>17</v>
      </c>
      <c r="C77" s="21" t="s">
        <v>28</v>
      </c>
      <c r="D77" s="22">
        <v>6958</v>
      </c>
      <c r="E77" s="22">
        <v>6608</v>
      </c>
      <c r="F77" s="22">
        <v>9260</v>
      </c>
      <c r="G77" s="23">
        <v>1.4</v>
      </c>
      <c r="H77" s="23">
        <v>34.78</v>
      </c>
      <c r="I77" s="22">
        <v>1362</v>
      </c>
      <c r="J77" s="22">
        <v>724</v>
      </c>
      <c r="K77" s="22">
        <v>198</v>
      </c>
      <c r="L77" s="22">
        <v>14</v>
      </c>
      <c r="M77" s="22">
        <v>2298</v>
      </c>
      <c r="N77" s="22">
        <v>35</v>
      </c>
      <c r="O77" s="22">
        <v>781</v>
      </c>
      <c r="P77" s="22">
        <v>97</v>
      </c>
    </row>
    <row r="78" spans="2:16" ht="13.5">
      <c r="B78" s="20">
        <v>18</v>
      </c>
      <c r="C78" s="21" t="s">
        <v>29</v>
      </c>
      <c r="D78" s="22">
        <v>7871</v>
      </c>
      <c r="E78" s="22">
        <v>7385</v>
      </c>
      <c r="F78" s="22">
        <v>7376</v>
      </c>
      <c r="G78" s="23">
        <v>1</v>
      </c>
      <c r="H78" s="23">
        <v>29.22</v>
      </c>
      <c r="I78" s="22">
        <v>1384</v>
      </c>
      <c r="J78" s="22">
        <v>585</v>
      </c>
      <c r="K78" s="22">
        <v>156</v>
      </c>
      <c r="L78" s="22">
        <v>33</v>
      </c>
      <c r="M78" s="22">
        <v>2158</v>
      </c>
      <c r="N78" s="22">
        <v>17</v>
      </c>
      <c r="O78" s="22">
        <v>685</v>
      </c>
      <c r="P78" s="22">
        <v>357</v>
      </c>
    </row>
    <row r="79" spans="2:16" ht="13.5">
      <c r="B79" s="20">
        <v>19</v>
      </c>
      <c r="C79" s="21" t="s">
        <v>30</v>
      </c>
      <c r="D79" s="22">
        <v>8088</v>
      </c>
      <c r="E79" s="22">
        <v>6983</v>
      </c>
      <c r="F79" s="22">
        <v>11248</v>
      </c>
      <c r="G79" s="23">
        <v>1.61</v>
      </c>
      <c r="H79" s="23">
        <v>38.16</v>
      </c>
      <c r="I79" s="22">
        <v>1513</v>
      </c>
      <c r="J79" s="22">
        <v>845</v>
      </c>
      <c r="K79" s="22">
        <v>255</v>
      </c>
      <c r="L79" s="22">
        <v>52</v>
      </c>
      <c r="M79" s="22">
        <v>2665</v>
      </c>
      <c r="N79" s="22">
        <v>145</v>
      </c>
      <c r="O79" s="22">
        <v>763</v>
      </c>
      <c r="P79" s="22">
        <v>299</v>
      </c>
    </row>
    <row r="80" spans="2:16" ht="13.5">
      <c r="B80" s="20">
        <v>20</v>
      </c>
      <c r="C80" s="21" t="s">
        <v>31</v>
      </c>
      <c r="D80" s="22">
        <v>17701</v>
      </c>
      <c r="E80" s="22">
        <v>15948</v>
      </c>
      <c r="F80" s="22">
        <v>18595</v>
      </c>
      <c r="G80" s="23">
        <v>1.17</v>
      </c>
      <c r="H80" s="23">
        <v>28.87</v>
      </c>
      <c r="I80" s="22">
        <v>2885</v>
      </c>
      <c r="J80" s="22">
        <v>1367</v>
      </c>
      <c r="K80" s="22">
        <v>352</v>
      </c>
      <c r="L80" s="22">
        <v>0</v>
      </c>
      <c r="M80" s="22">
        <v>4604</v>
      </c>
      <c r="N80" s="22">
        <v>187</v>
      </c>
      <c r="O80" s="22">
        <v>1778</v>
      </c>
      <c r="P80" s="22">
        <v>114</v>
      </c>
    </row>
    <row r="81" spans="2:16" ht="13.5">
      <c r="B81" s="20">
        <v>21</v>
      </c>
      <c r="C81" s="21" t="s">
        <v>32</v>
      </c>
      <c r="D81" s="22">
        <v>16197</v>
      </c>
      <c r="E81" s="22">
        <v>14956</v>
      </c>
      <c r="F81" s="22">
        <v>13428</v>
      </c>
      <c r="G81" s="23">
        <v>0.9</v>
      </c>
      <c r="H81" s="23">
        <v>24.08</v>
      </c>
      <c r="I81" s="22">
        <v>2366</v>
      </c>
      <c r="J81" s="22">
        <v>995</v>
      </c>
      <c r="K81" s="22">
        <v>241</v>
      </c>
      <c r="L81" s="22">
        <v>0</v>
      </c>
      <c r="M81" s="22">
        <v>3602</v>
      </c>
      <c r="N81" s="22">
        <v>208</v>
      </c>
      <c r="O81" s="22">
        <v>1607</v>
      </c>
      <c r="P81" s="22">
        <v>77</v>
      </c>
    </row>
    <row r="82" spans="2:16" ht="13.5">
      <c r="B82" s="20">
        <v>22</v>
      </c>
      <c r="C82" s="21" t="s">
        <v>33</v>
      </c>
      <c r="D82" s="22">
        <v>23420</v>
      </c>
      <c r="E82" s="22">
        <v>21801</v>
      </c>
      <c r="F82" s="22">
        <v>19025</v>
      </c>
      <c r="G82" s="23">
        <v>0.87</v>
      </c>
      <c r="H82" s="23">
        <v>22.27</v>
      </c>
      <c r="I82" s="22">
        <v>3093</v>
      </c>
      <c r="J82" s="22">
        <v>1418</v>
      </c>
      <c r="K82" s="22">
        <v>345</v>
      </c>
      <c r="L82" s="22">
        <v>0</v>
      </c>
      <c r="M82" s="22">
        <v>4856</v>
      </c>
      <c r="N82" s="22">
        <v>86</v>
      </c>
      <c r="O82" s="22">
        <v>2665</v>
      </c>
      <c r="P82" s="22">
        <v>791</v>
      </c>
    </row>
    <row r="83" spans="2:16" ht="13.5">
      <c r="B83" s="20">
        <v>23</v>
      </c>
      <c r="C83" s="21" t="s">
        <v>34</v>
      </c>
      <c r="D83" s="22">
        <v>41968</v>
      </c>
      <c r="E83" s="22">
        <v>39447</v>
      </c>
      <c r="F83" s="22">
        <v>31939</v>
      </c>
      <c r="G83" s="23">
        <v>0.81</v>
      </c>
      <c r="H83" s="23">
        <v>21.75</v>
      </c>
      <c r="I83" s="22">
        <v>5703</v>
      </c>
      <c r="J83" s="22">
        <v>2282</v>
      </c>
      <c r="K83" s="22">
        <v>594</v>
      </c>
      <c r="L83" s="22">
        <v>0</v>
      </c>
      <c r="M83" s="22">
        <v>8579</v>
      </c>
      <c r="N83" s="22">
        <v>1488</v>
      </c>
      <c r="O83" s="22">
        <v>6566</v>
      </c>
      <c r="P83" s="22">
        <v>287</v>
      </c>
    </row>
    <row r="84" spans="2:16" ht="13.5">
      <c r="B84" s="20">
        <v>24</v>
      </c>
      <c r="C84" s="21" t="s">
        <v>155</v>
      </c>
      <c r="D84" s="22">
        <v>17985</v>
      </c>
      <c r="E84" s="22">
        <v>16411</v>
      </c>
      <c r="F84" s="22">
        <v>25105</v>
      </c>
      <c r="G84" s="23">
        <v>1.53</v>
      </c>
      <c r="H84" s="23">
        <v>35.54</v>
      </c>
      <c r="I84" s="22">
        <v>3377</v>
      </c>
      <c r="J84" s="22">
        <v>1786</v>
      </c>
      <c r="K84" s="22">
        <v>496</v>
      </c>
      <c r="L84" s="22">
        <v>173</v>
      </c>
      <c r="M84" s="22">
        <v>5832</v>
      </c>
      <c r="N84" s="22">
        <v>279</v>
      </c>
      <c r="O84" s="22">
        <v>2136</v>
      </c>
      <c r="P84" s="22">
        <v>208</v>
      </c>
    </row>
    <row r="85" spans="2:16" ht="13.5">
      <c r="B85" s="20">
        <v>25</v>
      </c>
      <c r="C85" s="21" t="s">
        <v>35</v>
      </c>
      <c r="D85" s="22">
        <v>14541</v>
      </c>
      <c r="E85" s="22">
        <v>12689</v>
      </c>
      <c r="F85" s="22">
        <v>16825</v>
      </c>
      <c r="G85" s="23">
        <v>1.33</v>
      </c>
      <c r="H85" s="23">
        <v>32.13</v>
      </c>
      <c r="I85" s="22">
        <v>2483</v>
      </c>
      <c r="J85" s="22">
        <v>1311</v>
      </c>
      <c r="K85" s="22">
        <v>278</v>
      </c>
      <c r="L85" s="22">
        <v>5</v>
      </c>
      <c r="M85" s="22">
        <v>4077</v>
      </c>
      <c r="N85" s="22">
        <v>21</v>
      </c>
      <c r="O85" s="22">
        <v>1555</v>
      </c>
      <c r="P85" s="22">
        <v>0</v>
      </c>
    </row>
    <row r="86" spans="2:16" ht="13.5">
      <c r="B86" s="20">
        <v>26</v>
      </c>
      <c r="C86" s="21" t="s">
        <v>36</v>
      </c>
      <c r="D86" s="22">
        <v>11504</v>
      </c>
      <c r="E86" s="22">
        <v>10315</v>
      </c>
      <c r="F86" s="22">
        <v>12733</v>
      </c>
      <c r="G86" s="23">
        <v>1.23</v>
      </c>
      <c r="H86" s="23">
        <v>30.4</v>
      </c>
      <c r="I86" s="22">
        <v>1937</v>
      </c>
      <c r="J86" s="22">
        <v>960</v>
      </c>
      <c r="K86" s="22">
        <v>239</v>
      </c>
      <c r="L86" s="22">
        <v>0</v>
      </c>
      <c r="M86" s="22">
        <v>3136</v>
      </c>
      <c r="N86" s="22">
        <v>279</v>
      </c>
      <c r="O86" s="22">
        <v>1545</v>
      </c>
      <c r="P86" s="22">
        <v>356</v>
      </c>
    </row>
    <row r="87" spans="2:16" ht="13.5">
      <c r="B87" s="20">
        <v>27</v>
      </c>
      <c r="C87" s="21" t="s">
        <v>37</v>
      </c>
      <c r="D87" s="22">
        <v>46451</v>
      </c>
      <c r="E87" s="22">
        <v>36495</v>
      </c>
      <c r="F87" s="22">
        <v>43056</v>
      </c>
      <c r="G87" s="23">
        <v>1.18</v>
      </c>
      <c r="H87" s="23">
        <v>30.07</v>
      </c>
      <c r="I87" s="22">
        <v>7032</v>
      </c>
      <c r="J87" s="22">
        <v>3229</v>
      </c>
      <c r="K87" s="22">
        <v>699</v>
      </c>
      <c r="L87" s="22">
        <v>14</v>
      </c>
      <c r="M87" s="22">
        <v>10974</v>
      </c>
      <c r="N87" s="22">
        <v>1150</v>
      </c>
      <c r="O87" s="22">
        <v>5042</v>
      </c>
      <c r="P87" s="22">
        <v>1514</v>
      </c>
    </row>
    <row r="88" spans="2:16" ht="13.5">
      <c r="B88" s="20">
        <v>28</v>
      </c>
      <c r="C88" s="21" t="s">
        <v>38</v>
      </c>
      <c r="D88" s="22">
        <v>25818</v>
      </c>
      <c r="E88" s="22">
        <v>23952</v>
      </c>
      <c r="F88" s="22">
        <v>25712</v>
      </c>
      <c r="G88" s="23">
        <v>1.07</v>
      </c>
      <c r="H88" s="23">
        <v>27.02</v>
      </c>
      <c r="I88" s="22">
        <v>4118</v>
      </c>
      <c r="J88" s="22">
        <v>1902</v>
      </c>
      <c r="K88" s="22">
        <v>453</v>
      </c>
      <c r="L88" s="22">
        <v>0</v>
      </c>
      <c r="M88" s="22">
        <v>6473</v>
      </c>
      <c r="N88" s="22">
        <v>329</v>
      </c>
      <c r="O88" s="22">
        <v>3026</v>
      </c>
      <c r="P88" s="22">
        <v>1088</v>
      </c>
    </row>
    <row r="89" spans="2:16" ht="13.5">
      <c r="B89" s="20">
        <v>29</v>
      </c>
      <c r="C89" s="21" t="s">
        <v>39</v>
      </c>
      <c r="D89" s="22">
        <v>10243</v>
      </c>
      <c r="E89" s="22">
        <v>7695</v>
      </c>
      <c r="F89" s="22">
        <v>9913</v>
      </c>
      <c r="G89" s="23">
        <v>1.29</v>
      </c>
      <c r="H89" s="23">
        <v>31.66</v>
      </c>
      <c r="I89" s="22">
        <v>1490</v>
      </c>
      <c r="J89" s="22">
        <v>795</v>
      </c>
      <c r="K89" s="22">
        <v>151</v>
      </c>
      <c r="L89" s="22">
        <v>0</v>
      </c>
      <c r="M89" s="22">
        <v>2436</v>
      </c>
      <c r="N89" s="22">
        <v>110</v>
      </c>
      <c r="O89" s="22">
        <v>955</v>
      </c>
      <c r="P89" s="22">
        <v>187</v>
      </c>
    </row>
    <row r="90" spans="2:16" ht="13.5">
      <c r="B90" s="20">
        <v>30</v>
      </c>
      <c r="C90" s="21" t="s">
        <v>40</v>
      </c>
      <c r="D90" s="22">
        <v>6053</v>
      </c>
      <c r="E90" s="22">
        <v>5463</v>
      </c>
      <c r="F90" s="22">
        <v>8978</v>
      </c>
      <c r="G90" s="23">
        <v>1.64</v>
      </c>
      <c r="H90" s="23">
        <v>37.2</v>
      </c>
      <c r="I90" s="22">
        <v>1150</v>
      </c>
      <c r="J90" s="22">
        <v>718</v>
      </c>
      <c r="K90" s="22">
        <v>164</v>
      </c>
      <c r="L90" s="22">
        <v>0</v>
      </c>
      <c r="M90" s="22">
        <v>2032</v>
      </c>
      <c r="N90" s="22">
        <v>79</v>
      </c>
      <c r="O90" s="22">
        <v>667</v>
      </c>
      <c r="P90" s="22">
        <v>21</v>
      </c>
    </row>
    <row r="91" spans="2:16" ht="13.5">
      <c r="B91" s="20">
        <v>31</v>
      </c>
      <c r="C91" s="21" t="s">
        <v>41</v>
      </c>
      <c r="D91" s="22">
        <v>5642</v>
      </c>
      <c r="E91" s="22">
        <v>5345</v>
      </c>
      <c r="F91" s="22">
        <v>6005</v>
      </c>
      <c r="G91" s="23">
        <v>1.12</v>
      </c>
      <c r="H91" s="23">
        <v>28.36</v>
      </c>
      <c r="I91" s="22">
        <v>1001</v>
      </c>
      <c r="J91" s="22">
        <v>415</v>
      </c>
      <c r="K91" s="22">
        <v>100</v>
      </c>
      <c r="L91" s="22">
        <v>0</v>
      </c>
      <c r="M91" s="22">
        <v>1516</v>
      </c>
      <c r="N91" s="22">
        <v>209</v>
      </c>
      <c r="O91" s="22">
        <v>786</v>
      </c>
      <c r="P91" s="22">
        <v>1293</v>
      </c>
    </row>
    <row r="92" spans="2:16" ht="13.5">
      <c r="B92" s="20">
        <v>32</v>
      </c>
      <c r="C92" s="21" t="s">
        <v>42</v>
      </c>
      <c r="D92" s="22">
        <v>6617</v>
      </c>
      <c r="E92" s="22">
        <v>5997</v>
      </c>
      <c r="F92" s="22">
        <v>6366</v>
      </c>
      <c r="G92" s="23">
        <v>1.06</v>
      </c>
      <c r="H92" s="23">
        <v>28.7</v>
      </c>
      <c r="I92" s="22">
        <v>1081</v>
      </c>
      <c r="J92" s="22">
        <v>508</v>
      </c>
      <c r="K92" s="22">
        <v>109</v>
      </c>
      <c r="L92" s="22">
        <v>23</v>
      </c>
      <c r="M92" s="22">
        <v>1721</v>
      </c>
      <c r="N92" s="22">
        <v>46</v>
      </c>
      <c r="O92" s="22">
        <v>716</v>
      </c>
      <c r="P92" s="22">
        <v>180</v>
      </c>
    </row>
    <row r="93" spans="2:16" ht="13.5">
      <c r="B93" s="20">
        <v>33</v>
      </c>
      <c r="C93" s="21" t="s">
        <v>43</v>
      </c>
      <c r="D93" s="22">
        <v>7581</v>
      </c>
      <c r="E93" s="22">
        <v>6486</v>
      </c>
      <c r="F93" s="22">
        <v>6650</v>
      </c>
      <c r="G93" s="23">
        <v>1.03</v>
      </c>
      <c r="H93" s="23">
        <v>29.45</v>
      </c>
      <c r="I93" s="22">
        <v>1213</v>
      </c>
      <c r="J93" s="22">
        <v>496</v>
      </c>
      <c r="K93" s="22">
        <v>158</v>
      </c>
      <c r="L93" s="22">
        <v>43</v>
      </c>
      <c r="M93" s="22">
        <v>1910</v>
      </c>
      <c r="N93" s="22">
        <v>35</v>
      </c>
      <c r="O93" s="22">
        <v>444</v>
      </c>
      <c r="P93" s="22">
        <v>113</v>
      </c>
    </row>
    <row r="94" spans="2:16" ht="13.5">
      <c r="B94" s="20">
        <v>34</v>
      </c>
      <c r="C94" s="21" t="s">
        <v>44</v>
      </c>
      <c r="D94" s="22">
        <v>9273</v>
      </c>
      <c r="E94" s="22">
        <v>7641</v>
      </c>
      <c r="F94" s="22">
        <v>7774</v>
      </c>
      <c r="G94" s="23">
        <v>1.02</v>
      </c>
      <c r="H94" s="23">
        <v>26.48</v>
      </c>
      <c r="I94" s="22">
        <v>1311</v>
      </c>
      <c r="J94" s="22">
        <v>529</v>
      </c>
      <c r="K94" s="22">
        <v>183</v>
      </c>
      <c r="L94" s="22">
        <v>0</v>
      </c>
      <c r="M94" s="22">
        <v>2023</v>
      </c>
      <c r="N94" s="22">
        <v>115</v>
      </c>
      <c r="O94" s="22">
        <v>646</v>
      </c>
      <c r="P94" s="22">
        <v>110</v>
      </c>
    </row>
    <row r="95" spans="2:16" ht="13.5">
      <c r="B95" s="20">
        <v>35</v>
      </c>
      <c r="C95" s="21" t="s">
        <v>45</v>
      </c>
      <c r="D95" s="22">
        <v>11090</v>
      </c>
      <c r="E95" s="22">
        <v>10222</v>
      </c>
      <c r="F95" s="22">
        <v>11313</v>
      </c>
      <c r="G95" s="23">
        <v>1.11</v>
      </c>
      <c r="H95" s="23">
        <v>28.59</v>
      </c>
      <c r="I95" s="22">
        <v>1886</v>
      </c>
      <c r="J95" s="22">
        <v>859</v>
      </c>
      <c r="K95" s="22">
        <v>173</v>
      </c>
      <c r="L95" s="22">
        <v>4</v>
      </c>
      <c r="M95" s="22">
        <v>2922</v>
      </c>
      <c r="N95" s="22">
        <v>100</v>
      </c>
      <c r="O95" s="22">
        <v>862</v>
      </c>
      <c r="P95" s="22">
        <v>162</v>
      </c>
    </row>
    <row r="96" spans="2:16" ht="13.5">
      <c r="B96" s="20">
        <v>36</v>
      </c>
      <c r="C96" s="21" t="s">
        <v>46</v>
      </c>
      <c r="D96" s="22">
        <v>6965</v>
      </c>
      <c r="E96" s="22">
        <v>6216</v>
      </c>
      <c r="F96" s="22">
        <v>10709</v>
      </c>
      <c r="G96" s="23">
        <v>1.72</v>
      </c>
      <c r="H96" s="23">
        <v>39.88</v>
      </c>
      <c r="I96" s="22">
        <v>1422</v>
      </c>
      <c r="J96" s="22">
        <v>837</v>
      </c>
      <c r="K96" s="22">
        <v>219</v>
      </c>
      <c r="L96" s="22">
        <v>1</v>
      </c>
      <c r="M96" s="22">
        <v>2479</v>
      </c>
      <c r="N96" s="22">
        <v>180</v>
      </c>
      <c r="O96" s="22">
        <v>1376</v>
      </c>
      <c r="P96" s="22">
        <v>493</v>
      </c>
    </row>
    <row r="97" spans="2:16" ht="13.5">
      <c r="B97" s="20">
        <v>37</v>
      </c>
      <c r="C97" s="21" t="s">
        <v>47</v>
      </c>
      <c r="D97" s="22">
        <v>6119</v>
      </c>
      <c r="E97" s="22">
        <v>5475</v>
      </c>
      <c r="F97" s="22">
        <v>8249</v>
      </c>
      <c r="G97" s="23">
        <v>1.51</v>
      </c>
      <c r="H97" s="23">
        <v>35.78</v>
      </c>
      <c r="I97" s="22">
        <v>1192</v>
      </c>
      <c r="J97" s="22">
        <v>568</v>
      </c>
      <c r="K97" s="22">
        <v>177</v>
      </c>
      <c r="L97" s="22">
        <v>22</v>
      </c>
      <c r="M97" s="22">
        <v>1959</v>
      </c>
      <c r="N97" s="22">
        <v>43</v>
      </c>
      <c r="O97" s="22">
        <v>678</v>
      </c>
      <c r="P97" s="22">
        <v>130</v>
      </c>
    </row>
    <row r="98" spans="2:16" ht="13.5">
      <c r="B98" s="20">
        <v>38</v>
      </c>
      <c r="C98" s="21" t="s">
        <v>48</v>
      </c>
      <c r="D98" s="22">
        <v>8121</v>
      </c>
      <c r="E98" s="22">
        <v>6808</v>
      </c>
      <c r="F98" s="22">
        <v>9976</v>
      </c>
      <c r="G98" s="23">
        <v>1.47</v>
      </c>
      <c r="H98" s="23">
        <v>29.66</v>
      </c>
      <c r="I98" s="22">
        <v>1183</v>
      </c>
      <c r="J98" s="22">
        <v>619</v>
      </c>
      <c r="K98" s="22">
        <v>217</v>
      </c>
      <c r="L98" s="22">
        <v>0</v>
      </c>
      <c r="M98" s="22">
        <v>2019</v>
      </c>
      <c r="N98" s="22">
        <v>88</v>
      </c>
      <c r="O98" s="22">
        <v>831</v>
      </c>
      <c r="P98" s="22">
        <v>109</v>
      </c>
    </row>
    <row r="99" spans="2:16" ht="13.5">
      <c r="B99" s="20">
        <v>39</v>
      </c>
      <c r="C99" s="21" t="s">
        <v>49</v>
      </c>
      <c r="D99" s="22">
        <v>3638</v>
      </c>
      <c r="E99" s="22">
        <v>3013</v>
      </c>
      <c r="F99" s="22">
        <v>4703</v>
      </c>
      <c r="G99" s="23">
        <v>1.56</v>
      </c>
      <c r="H99" s="23">
        <v>36.57</v>
      </c>
      <c r="I99" s="22">
        <v>644</v>
      </c>
      <c r="J99" s="22">
        <v>354</v>
      </c>
      <c r="K99" s="22">
        <v>100</v>
      </c>
      <c r="L99" s="22">
        <v>4</v>
      </c>
      <c r="M99" s="22">
        <v>1102</v>
      </c>
      <c r="N99" s="22">
        <v>29</v>
      </c>
      <c r="O99" s="22">
        <v>354</v>
      </c>
      <c r="P99" s="22">
        <v>36</v>
      </c>
    </row>
    <row r="100" spans="2:16" ht="13.5">
      <c r="B100" s="20">
        <v>40</v>
      </c>
      <c r="C100" s="21" t="s">
        <v>50</v>
      </c>
      <c r="D100" s="22">
        <v>24301</v>
      </c>
      <c r="E100" s="22">
        <v>20857</v>
      </c>
      <c r="F100" s="22">
        <v>25187</v>
      </c>
      <c r="G100" s="23">
        <v>1.21</v>
      </c>
      <c r="H100" s="23">
        <v>27.73</v>
      </c>
      <c r="I100" s="22">
        <v>3758</v>
      </c>
      <c r="J100" s="22">
        <v>1610</v>
      </c>
      <c r="K100" s="22">
        <v>416</v>
      </c>
      <c r="L100" s="22">
        <v>0</v>
      </c>
      <c r="M100" s="22">
        <v>5784</v>
      </c>
      <c r="N100" s="22">
        <v>301</v>
      </c>
      <c r="O100" s="22">
        <v>1867</v>
      </c>
      <c r="P100" s="22">
        <v>353</v>
      </c>
    </row>
    <row r="101" spans="2:16" ht="13.5">
      <c r="B101" s="20">
        <v>41</v>
      </c>
      <c r="C101" s="21" t="s">
        <v>51</v>
      </c>
      <c r="D101" s="22">
        <v>8740</v>
      </c>
      <c r="E101" s="22">
        <v>8053</v>
      </c>
      <c r="F101" s="22">
        <v>17121</v>
      </c>
      <c r="G101" s="23">
        <v>2.13</v>
      </c>
      <c r="H101" s="23">
        <v>44.82</v>
      </c>
      <c r="I101" s="22">
        <v>1965</v>
      </c>
      <c r="J101" s="22">
        <v>1285</v>
      </c>
      <c r="K101" s="22">
        <v>359</v>
      </c>
      <c r="L101" s="22">
        <v>0</v>
      </c>
      <c r="M101" s="22">
        <v>3609</v>
      </c>
      <c r="N101" s="22">
        <v>50</v>
      </c>
      <c r="O101" s="22">
        <v>1419</v>
      </c>
      <c r="P101" s="22">
        <v>184</v>
      </c>
    </row>
    <row r="102" spans="2:16" ht="13.5">
      <c r="B102" s="20">
        <v>42</v>
      </c>
      <c r="C102" s="21" t="s">
        <v>52</v>
      </c>
      <c r="D102" s="22">
        <v>7735</v>
      </c>
      <c r="E102" s="22">
        <v>6997</v>
      </c>
      <c r="F102" s="22">
        <v>14712</v>
      </c>
      <c r="G102" s="23">
        <v>2.1</v>
      </c>
      <c r="H102" s="23">
        <v>47.09</v>
      </c>
      <c r="I102" s="22">
        <v>1846</v>
      </c>
      <c r="J102" s="22">
        <v>1135</v>
      </c>
      <c r="K102" s="22">
        <v>314</v>
      </c>
      <c r="L102" s="22">
        <v>0</v>
      </c>
      <c r="M102" s="22">
        <v>3295</v>
      </c>
      <c r="N102" s="22">
        <v>75</v>
      </c>
      <c r="O102" s="22">
        <v>633</v>
      </c>
      <c r="P102" s="22">
        <v>116</v>
      </c>
    </row>
    <row r="103" spans="2:16" ht="13.5">
      <c r="B103" s="20">
        <v>43</v>
      </c>
      <c r="C103" s="21" t="s">
        <v>53</v>
      </c>
      <c r="D103" s="22">
        <v>10374</v>
      </c>
      <c r="E103" s="22">
        <v>9758</v>
      </c>
      <c r="F103" s="22">
        <v>17546</v>
      </c>
      <c r="G103" s="23">
        <v>1.8</v>
      </c>
      <c r="H103" s="23">
        <v>41.88</v>
      </c>
      <c r="I103" s="22">
        <v>2417</v>
      </c>
      <c r="J103" s="22">
        <v>1284</v>
      </c>
      <c r="K103" s="22">
        <v>318</v>
      </c>
      <c r="L103" s="22">
        <v>68</v>
      </c>
      <c r="M103" s="22">
        <v>4087</v>
      </c>
      <c r="N103" s="22">
        <v>123</v>
      </c>
      <c r="O103" s="22">
        <v>1003</v>
      </c>
      <c r="P103" s="22">
        <v>170</v>
      </c>
    </row>
    <row r="104" spans="2:16" ht="13.5">
      <c r="B104" s="20">
        <v>44</v>
      </c>
      <c r="C104" s="21" t="s">
        <v>54</v>
      </c>
      <c r="D104" s="22">
        <v>6282</v>
      </c>
      <c r="E104" s="22">
        <v>5243</v>
      </c>
      <c r="F104" s="22">
        <v>11965</v>
      </c>
      <c r="G104" s="23">
        <v>2.28</v>
      </c>
      <c r="H104" s="23">
        <v>45.7</v>
      </c>
      <c r="I104" s="22">
        <v>1322</v>
      </c>
      <c r="J104" s="22">
        <v>842</v>
      </c>
      <c r="K104" s="22">
        <v>232</v>
      </c>
      <c r="L104" s="22">
        <v>0</v>
      </c>
      <c r="M104" s="22">
        <v>2396</v>
      </c>
      <c r="N104" s="22">
        <v>64</v>
      </c>
      <c r="O104" s="22">
        <v>473</v>
      </c>
      <c r="P104" s="22">
        <v>18</v>
      </c>
    </row>
    <row r="105" spans="2:16" ht="13.5">
      <c r="B105" s="20">
        <v>45</v>
      </c>
      <c r="C105" s="21" t="s">
        <v>55</v>
      </c>
      <c r="D105" s="22">
        <v>7960</v>
      </c>
      <c r="E105" s="22">
        <v>6710</v>
      </c>
      <c r="F105" s="22">
        <v>14910</v>
      </c>
      <c r="G105" s="23">
        <v>2.22</v>
      </c>
      <c r="H105" s="23">
        <v>46.83</v>
      </c>
      <c r="I105" s="22">
        <v>1685</v>
      </c>
      <c r="J105" s="22">
        <v>1166</v>
      </c>
      <c r="K105" s="22">
        <v>285</v>
      </c>
      <c r="L105" s="22">
        <v>6</v>
      </c>
      <c r="M105" s="22">
        <v>3142</v>
      </c>
      <c r="N105" s="22">
        <v>57</v>
      </c>
      <c r="O105" s="22">
        <v>467</v>
      </c>
      <c r="P105" s="22">
        <v>54</v>
      </c>
    </row>
    <row r="106" spans="2:16" ht="13.5">
      <c r="B106" s="20">
        <v>46</v>
      </c>
      <c r="C106" s="21" t="s">
        <v>56</v>
      </c>
      <c r="D106" s="22">
        <v>10786</v>
      </c>
      <c r="E106" s="22">
        <v>9497</v>
      </c>
      <c r="F106" s="22">
        <v>19078</v>
      </c>
      <c r="G106" s="23">
        <v>2.01</v>
      </c>
      <c r="H106" s="23">
        <v>44.14</v>
      </c>
      <c r="I106" s="22">
        <v>2185</v>
      </c>
      <c r="J106" s="22">
        <v>1652</v>
      </c>
      <c r="K106" s="22">
        <v>355</v>
      </c>
      <c r="L106" s="22">
        <v>0</v>
      </c>
      <c r="M106" s="22">
        <v>4192</v>
      </c>
      <c r="N106" s="22">
        <v>16</v>
      </c>
      <c r="O106" s="22">
        <v>628</v>
      </c>
      <c r="P106" s="22">
        <v>68</v>
      </c>
    </row>
    <row r="107" spans="2:16" ht="13.5">
      <c r="B107" s="20">
        <v>47</v>
      </c>
      <c r="C107" s="21" t="s">
        <v>57</v>
      </c>
      <c r="D107" s="22">
        <v>16979</v>
      </c>
      <c r="E107" s="22">
        <v>13111</v>
      </c>
      <c r="F107" s="22">
        <v>29230</v>
      </c>
      <c r="G107" s="23">
        <v>2.23</v>
      </c>
      <c r="H107" s="23">
        <v>48.59</v>
      </c>
      <c r="I107" s="22">
        <v>3501</v>
      </c>
      <c r="J107" s="22">
        <v>2382</v>
      </c>
      <c r="K107" s="22">
        <v>486</v>
      </c>
      <c r="L107" s="22">
        <v>2</v>
      </c>
      <c r="M107" s="22">
        <v>6371</v>
      </c>
      <c r="N107" s="22">
        <v>272</v>
      </c>
      <c r="O107" s="22">
        <v>1084</v>
      </c>
      <c r="P107" s="22">
        <v>255</v>
      </c>
    </row>
    <row r="108" spans="2:16" ht="13.5">
      <c r="B108" s="20"/>
      <c r="C108" s="21"/>
      <c r="D108" s="22"/>
      <c r="E108" s="22"/>
      <c r="F108" s="22"/>
      <c r="G108" s="23"/>
      <c r="H108" s="23"/>
      <c r="I108" s="22"/>
      <c r="J108" s="22"/>
      <c r="K108" s="22"/>
      <c r="L108" s="22"/>
      <c r="M108" s="22"/>
      <c r="N108" s="22"/>
      <c r="O108" s="24"/>
      <c r="P108" s="24"/>
    </row>
    <row r="109" spans="2:16" ht="13.5">
      <c r="B109" s="25"/>
      <c r="C109" s="26" t="s">
        <v>58</v>
      </c>
      <c r="D109" s="22">
        <f>SUM(D61:D107)</f>
        <v>753569</v>
      </c>
      <c r="E109" s="22">
        <f>SUM(E61:E107)</f>
        <v>669033</v>
      </c>
      <c r="F109" s="22">
        <f>SUM(F61:F107)</f>
        <v>916055</v>
      </c>
      <c r="G109" s="23">
        <f>F109/E109</f>
        <v>1.369222444931715</v>
      </c>
      <c r="H109" s="23">
        <f>M109/E109*100</f>
        <v>32.15910127004199</v>
      </c>
      <c r="I109" s="22">
        <f aca="true" t="shared" si="18" ref="I109:P109">SUM(I61:I107)</f>
        <v>128704</v>
      </c>
      <c r="J109" s="22">
        <f t="shared" si="18"/>
        <v>68970</v>
      </c>
      <c r="K109" s="22">
        <f t="shared" si="18"/>
        <v>16413</v>
      </c>
      <c r="L109" s="22">
        <f t="shared" si="18"/>
        <v>1068</v>
      </c>
      <c r="M109" s="22">
        <f t="shared" si="18"/>
        <v>215155</v>
      </c>
      <c r="N109" s="22">
        <f t="shared" si="18"/>
        <v>10133</v>
      </c>
      <c r="O109" s="22">
        <f t="shared" si="18"/>
        <v>78004</v>
      </c>
      <c r="P109" s="22">
        <f t="shared" si="18"/>
        <v>23127</v>
      </c>
    </row>
    <row r="110" spans="2:16" ht="12" customHeight="1">
      <c r="B110" s="25"/>
      <c r="C110" s="26"/>
      <c r="D110" s="22"/>
      <c r="E110" s="22"/>
      <c r="F110" s="22"/>
      <c r="G110" s="23"/>
      <c r="H110" s="23"/>
      <c r="I110" s="22"/>
      <c r="J110" s="22"/>
      <c r="K110" s="22"/>
      <c r="L110" s="22"/>
      <c r="M110" s="22"/>
      <c r="N110" s="22"/>
      <c r="O110" s="24"/>
      <c r="P110" s="24"/>
    </row>
    <row r="111" spans="2:16" ht="13.5">
      <c r="B111" s="25"/>
      <c r="C111" s="21" t="s">
        <v>59</v>
      </c>
      <c r="D111" s="22">
        <f>SUM(D109+D197)</f>
        <v>1186499</v>
      </c>
      <c r="E111" s="22">
        <f>SUM(E109+E197)</f>
        <v>1039357</v>
      </c>
      <c r="F111" s="22">
        <f>SUM(F109+F197)</f>
        <v>1288809</v>
      </c>
      <c r="G111" s="27">
        <f>F111/E111</f>
        <v>1.240006080682576</v>
      </c>
      <c r="H111" s="27">
        <f>M111/E111*100</f>
        <v>29.836620141106472</v>
      </c>
      <c r="I111" s="22">
        <f aca="true" t="shared" si="19" ref="I111:P111">SUM(I109+I197)</f>
        <v>130942</v>
      </c>
      <c r="J111" s="22">
        <f t="shared" si="19"/>
        <v>96680</v>
      </c>
      <c r="K111" s="22">
        <f t="shared" si="19"/>
        <v>22853</v>
      </c>
      <c r="L111" s="22">
        <f t="shared" si="19"/>
        <v>1103</v>
      </c>
      <c r="M111" s="22">
        <f t="shared" si="19"/>
        <v>310109</v>
      </c>
      <c r="N111" s="22">
        <f t="shared" si="19"/>
        <v>20203</v>
      </c>
      <c r="O111" s="22">
        <f t="shared" si="19"/>
        <v>134522</v>
      </c>
      <c r="P111" s="22">
        <f t="shared" si="19"/>
        <v>45939</v>
      </c>
    </row>
    <row r="112" spans="2:16" ht="13.5">
      <c r="B112" s="3"/>
      <c r="C112" s="3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</row>
    <row r="113" spans="2:8" ht="14.25">
      <c r="B113" s="4" t="s">
        <v>60</v>
      </c>
      <c r="C113" s="3"/>
      <c r="D113" s="3"/>
      <c r="E113" s="3"/>
      <c r="G113" s="6"/>
      <c r="H113" s="6"/>
    </row>
    <row r="114" spans="2:8" ht="13.5">
      <c r="B114" s="3"/>
      <c r="C114" s="3"/>
      <c r="D114" s="3"/>
      <c r="E114" s="3"/>
      <c r="G114" s="6"/>
      <c r="H114" s="6"/>
    </row>
    <row r="115" spans="2:16" ht="13.5">
      <c r="B115" s="7"/>
      <c r="C115" s="8"/>
      <c r="D115" s="9" t="s">
        <v>0</v>
      </c>
      <c r="E115" s="9" t="s">
        <v>1</v>
      </c>
      <c r="F115" s="10" t="s">
        <v>142</v>
      </c>
      <c r="G115" s="64" t="s">
        <v>138</v>
      </c>
      <c r="H115" s="64" t="s">
        <v>139</v>
      </c>
      <c r="I115" s="61" t="s">
        <v>137</v>
      </c>
      <c r="J115" s="62"/>
      <c r="K115" s="62"/>
      <c r="L115" s="62"/>
      <c r="M115" s="63"/>
      <c r="N115" s="11" t="s">
        <v>2</v>
      </c>
      <c r="O115" s="11" t="s">
        <v>3</v>
      </c>
      <c r="P115" s="11" t="s">
        <v>4</v>
      </c>
    </row>
    <row r="116" spans="2:16" ht="13.5">
      <c r="B116" s="12"/>
      <c r="C116" s="13"/>
      <c r="D116" s="14" t="s">
        <v>5</v>
      </c>
      <c r="E116" s="14" t="s">
        <v>5</v>
      </c>
      <c r="F116" s="15" t="s">
        <v>143</v>
      </c>
      <c r="G116" s="65"/>
      <c r="H116" s="65"/>
      <c r="I116" s="16" t="s">
        <v>7</v>
      </c>
      <c r="J116" s="16" t="s">
        <v>8</v>
      </c>
      <c r="K116" s="16" t="s">
        <v>9</v>
      </c>
      <c r="L116" s="16" t="s">
        <v>6</v>
      </c>
      <c r="M116" s="17" t="s">
        <v>10</v>
      </c>
      <c r="N116" s="18" t="s">
        <v>11</v>
      </c>
      <c r="O116" s="19"/>
      <c r="P116" s="18" t="s">
        <v>12</v>
      </c>
    </row>
    <row r="117" spans="2:16" ht="13.5">
      <c r="B117" s="29">
        <v>48</v>
      </c>
      <c r="C117" s="30" t="s">
        <v>75</v>
      </c>
      <c r="D117" s="31">
        <v>15181</v>
      </c>
      <c r="E117" s="31">
        <v>12971</v>
      </c>
      <c r="F117" s="31">
        <v>13868</v>
      </c>
      <c r="G117" s="23">
        <v>1.07</v>
      </c>
      <c r="H117" s="23">
        <v>25.46</v>
      </c>
      <c r="I117" s="31">
        <v>2067</v>
      </c>
      <c r="J117" s="31">
        <v>984</v>
      </c>
      <c r="K117" s="31">
        <v>252</v>
      </c>
      <c r="L117" s="31">
        <v>0</v>
      </c>
      <c r="M117" s="31">
        <v>3303</v>
      </c>
      <c r="N117" s="31">
        <v>146</v>
      </c>
      <c r="O117" s="31">
        <v>1989</v>
      </c>
      <c r="P117" s="1">
        <v>475</v>
      </c>
    </row>
    <row r="118" spans="2:16" ht="13.5">
      <c r="B118" s="29">
        <f aca="true" t="shared" si="20" ref="B118:B153">B117+1</f>
        <v>49</v>
      </c>
      <c r="C118" s="30" t="s">
        <v>76</v>
      </c>
      <c r="D118" s="31">
        <v>9869</v>
      </c>
      <c r="E118" s="31">
        <v>8388</v>
      </c>
      <c r="F118" s="31">
        <v>14423</v>
      </c>
      <c r="G118" s="23">
        <v>1.72</v>
      </c>
      <c r="H118" s="23">
        <v>38.59</v>
      </c>
      <c r="I118" s="31">
        <v>1846</v>
      </c>
      <c r="J118" s="31">
        <v>1130</v>
      </c>
      <c r="K118" s="31">
        <v>261</v>
      </c>
      <c r="L118" s="31">
        <v>0</v>
      </c>
      <c r="M118" s="31">
        <v>3237</v>
      </c>
      <c r="N118" s="31">
        <v>45</v>
      </c>
      <c r="O118" s="31">
        <v>1002</v>
      </c>
      <c r="P118" s="1">
        <v>739</v>
      </c>
    </row>
    <row r="119" spans="2:16" ht="13.5">
      <c r="B119" s="29">
        <f t="shared" si="20"/>
        <v>50</v>
      </c>
      <c r="C119" s="30" t="s">
        <v>77</v>
      </c>
      <c r="D119" s="31">
        <v>8999</v>
      </c>
      <c r="E119" s="31">
        <v>7915</v>
      </c>
      <c r="F119" s="31">
        <v>9921</v>
      </c>
      <c r="G119" s="23">
        <v>1.25</v>
      </c>
      <c r="H119" s="23">
        <v>31.5</v>
      </c>
      <c r="I119" s="31">
        <v>1574</v>
      </c>
      <c r="J119" s="31">
        <v>758</v>
      </c>
      <c r="K119" s="31">
        <v>161</v>
      </c>
      <c r="L119" s="31">
        <v>0</v>
      </c>
      <c r="M119" s="31">
        <v>2493</v>
      </c>
      <c r="N119" s="31">
        <v>81</v>
      </c>
      <c r="O119" s="31">
        <v>1018</v>
      </c>
      <c r="P119" s="1">
        <v>593</v>
      </c>
    </row>
    <row r="120" spans="2:16" ht="13.5">
      <c r="B120" s="29">
        <f t="shared" si="20"/>
        <v>51</v>
      </c>
      <c r="C120" s="30" t="s">
        <v>78</v>
      </c>
      <c r="D120" s="31">
        <v>33700</v>
      </c>
      <c r="E120" s="31">
        <v>31514</v>
      </c>
      <c r="F120" s="31">
        <v>23682</v>
      </c>
      <c r="G120" s="23">
        <v>0.75</v>
      </c>
      <c r="H120" s="23">
        <v>21.14</v>
      </c>
      <c r="I120" s="31">
        <v>4460</v>
      </c>
      <c r="J120" s="31">
        <v>1725</v>
      </c>
      <c r="K120" s="31">
        <v>478</v>
      </c>
      <c r="L120" s="31">
        <v>0</v>
      </c>
      <c r="M120" s="31">
        <v>6663</v>
      </c>
      <c r="N120" s="31">
        <v>1333</v>
      </c>
      <c r="O120" s="31">
        <v>5844</v>
      </c>
      <c r="P120" s="1">
        <v>2479</v>
      </c>
    </row>
    <row r="121" spans="2:16" ht="13.5">
      <c r="B121" s="29">
        <f t="shared" si="20"/>
        <v>52</v>
      </c>
      <c r="C121" s="30" t="s">
        <v>79</v>
      </c>
      <c r="D121" s="31">
        <v>12885</v>
      </c>
      <c r="E121" s="31">
        <v>11678</v>
      </c>
      <c r="F121" s="31">
        <v>6272</v>
      </c>
      <c r="G121" s="23">
        <v>0.54</v>
      </c>
      <c r="H121" s="23">
        <v>15.38</v>
      </c>
      <c r="I121" s="31">
        <v>1254</v>
      </c>
      <c r="J121" s="31">
        <v>445</v>
      </c>
      <c r="K121" s="31">
        <v>97</v>
      </c>
      <c r="L121" s="31">
        <v>0</v>
      </c>
      <c r="M121" s="31">
        <v>1796</v>
      </c>
      <c r="N121" s="31">
        <v>65</v>
      </c>
      <c r="O121" s="31">
        <v>1721</v>
      </c>
      <c r="P121" s="1">
        <v>685</v>
      </c>
    </row>
    <row r="122" spans="2:16" ht="13.5">
      <c r="B122" s="29">
        <f t="shared" si="20"/>
        <v>53</v>
      </c>
      <c r="C122" s="30" t="s">
        <v>61</v>
      </c>
      <c r="D122" s="31">
        <v>20173</v>
      </c>
      <c r="E122" s="31">
        <v>18019</v>
      </c>
      <c r="F122" s="31">
        <v>11974</v>
      </c>
      <c r="G122" s="23">
        <v>0.66</v>
      </c>
      <c r="H122" s="23">
        <v>17.56</v>
      </c>
      <c r="I122" s="31">
        <v>2142</v>
      </c>
      <c r="J122" s="31">
        <v>836</v>
      </c>
      <c r="K122" s="31">
        <v>186</v>
      </c>
      <c r="L122" s="31">
        <v>0</v>
      </c>
      <c r="M122" s="31">
        <v>3164</v>
      </c>
      <c r="N122" s="31">
        <v>128</v>
      </c>
      <c r="O122" s="31">
        <v>3276</v>
      </c>
      <c r="P122" s="1">
        <v>1425</v>
      </c>
    </row>
    <row r="123" spans="2:16" ht="13.5">
      <c r="B123" s="29">
        <f t="shared" si="20"/>
        <v>54</v>
      </c>
      <c r="C123" s="30" t="s">
        <v>80</v>
      </c>
      <c r="D123" s="31">
        <v>12062</v>
      </c>
      <c r="E123" s="31">
        <v>10733</v>
      </c>
      <c r="F123" s="31">
        <v>9240</v>
      </c>
      <c r="G123" s="23">
        <v>0.86</v>
      </c>
      <c r="H123" s="23">
        <v>22.88</v>
      </c>
      <c r="I123" s="31">
        <v>1637</v>
      </c>
      <c r="J123" s="31">
        <v>710</v>
      </c>
      <c r="K123" s="31">
        <v>109</v>
      </c>
      <c r="L123" s="31">
        <v>0</v>
      </c>
      <c r="M123" s="31">
        <v>2456</v>
      </c>
      <c r="N123" s="31">
        <v>586</v>
      </c>
      <c r="O123" s="31">
        <v>2041</v>
      </c>
      <c r="P123" s="1">
        <v>837</v>
      </c>
    </row>
    <row r="124" spans="2:16" ht="13.5">
      <c r="B124" s="29">
        <f t="shared" si="20"/>
        <v>55</v>
      </c>
      <c r="C124" s="30" t="s">
        <v>81</v>
      </c>
      <c r="D124" s="31">
        <v>22565</v>
      </c>
      <c r="E124" s="31">
        <v>17754</v>
      </c>
      <c r="F124" s="31">
        <v>15338</v>
      </c>
      <c r="G124" s="23">
        <v>0.86</v>
      </c>
      <c r="H124" s="23">
        <v>27.77</v>
      </c>
      <c r="I124" s="31">
        <v>3169</v>
      </c>
      <c r="J124" s="31">
        <v>1461</v>
      </c>
      <c r="K124" s="31">
        <v>300</v>
      </c>
      <c r="L124" s="31">
        <v>0</v>
      </c>
      <c r="M124" s="31">
        <v>4930</v>
      </c>
      <c r="N124" s="31">
        <v>521</v>
      </c>
      <c r="O124" s="31">
        <v>2618</v>
      </c>
      <c r="P124" s="1">
        <v>919</v>
      </c>
    </row>
    <row r="125" spans="2:16" ht="13.5">
      <c r="B125" s="29">
        <f t="shared" si="20"/>
        <v>56</v>
      </c>
      <c r="C125" s="30" t="s">
        <v>82</v>
      </c>
      <c r="D125" s="31">
        <v>9476</v>
      </c>
      <c r="E125" s="31">
        <v>9419</v>
      </c>
      <c r="F125" s="31">
        <v>8106</v>
      </c>
      <c r="G125" s="23">
        <v>0.86</v>
      </c>
      <c r="H125" s="23">
        <v>22.26</v>
      </c>
      <c r="I125" s="31">
        <v>1369</v>
      </c>
      <c r="J125" s="31">
        <v>595</v>
      </c>
      <c r="K125" s="31">
        <v>133</v>
      </c>
      <c r="L125" s="31">
        <v>0</v>
      </c>
      <c r="M125" s="31">
        <v>2097</v>
      </c>
      <c r="N125" s="31">
        <v>312</v>
      </c>
      <c r="O125" s="31">
        <v>1989</v>
      </c>
      <c r="P125" s="1">
        <v>827</v>
      </c>
    </row>
    <row r="126" spans="2:16" ht="13.5">
      <c r="B126" s="29">
        <f t="shared" si="20"/>
        <v>57</v>
      </c>
      <c r="C126" s="30" t="s">
        <v>83</v>
      </c>
      <c r="D126" s="31">
        <v>11838</v>
      </c>
      <c r="E126" s="31">
        <v>9030</v>
      </c>
      <c r="F126" s="31">
        <v>8043</v>
      </c>
      <c r="G126" s="23">
        <v>0.89</v>
      </c>
      <c r="H126" s="23">
        <v>24.8</v>
      </c>
      <c r="I126" s="31">
        <v>1509</v>
      </c>
      <c r="J126" s="31">
        <v>584</v>
      </c>
      <c r="K126" s="31">
        <v>146</v>
      </c>
      <c r="L126" s="31">
        <v>0</v>
      </c>
      <c r="M126" s="31">
        <v>2239</v>
      </c>
      <c r="N126" s="31">
        <v>49</v>
      </c>
      <c r="O126" s="31">
        <v>1080</v>
      </c>
      <c r="P126" s="1">
        <v>54</v>
      </c>
    </row>
    <row r="127" spans="2:16" ht="13.5">
      <c r="B127" s="29">
        <f t="shared" si="20"/>
        <v>58</v>
      </c>
      <c r="C127" s="30" t="s">
        <v>62</v>
      </c>
      <c r="D127" s="31">
        <v>8954</v>
      </c>
      <c r="E127" s="31">
        <v>4905</v>
      </c>
      <c r="F127" s="31">
        <v>7576</v>
      </c>
      <c r="G127" s="23">
        <v>1.54</v>
      </c>
      <c r="H127" s="23">
        <v>37.37</v>
      </c>
      <c r="I127" s="31">
        <v>1163</v>
      </c>
      <c r="J127" s="31">
        <v>534</v>
      </c>
      <c r="K127" s="31">
        <v>136</v>
      </c>
      <c r="L127" s="31">
        <v>0</v>
      </c>
      <c r="M127" s="31">
        <v>1833</v>
      </c>
      <c r="N127" s="31">
        <v>149</v>
      </c>
      <c r="O127" s="31">
        <v>726</v>
      </c>
      <c r="P127" s="1">
        <v>109</v>
      </c>
    </row>
    <row r="128" spans="2:16" ht="13.5">
      <c r="B128" s="29">
        <f t="shared" si="20"/>
        <v>59</v>
      </c>
      <c r="C128" s="30" t="s">
        <v>84</v>
      </c>
      <c r="D128" s="31">
        <v>13134</v>
      </c>
      <c r="E128" s="31">
        <v>11992</v>
      </c>
      <c r="F128" s="31">
        <v>12125</v>
      </c>
      <c r="G128" s="23">
        <v>1.01</v>
      </c>
      <c r="H128" s="23">
        <v>27.68</v>
      </c>
      <c r="I128" s="31">
        <v>2308</v>
      </c>
      <c r="J128" s="31">
        <v>850</v>
      </c>
      <c r="K128" s="31">
        <v>151</v>
      </c>
      <c r="L128" s="31">
        <v>10</v>
      </c>
      <c r="M128" s="31">
        <v>3319</v>
      </c>
      <c r="N128" s="31">
        <v>261</v>
      </c>
      <c r="O128" s="31">
        <v>1467</v>
      </c>
      <c r="P128" s="1">
        <v>686</v>
      </c>
    </row>
    <row r="129" spans="2:16" ht="13.5">
      <c r="B129" s="29">
        <f t="shared" si="20"/>
        <v>60</v>
      </c>
      <c r="C129" s="30" t="s">
        <v>85</v>
      </c>
      <c r="D129" s="31">
        <v>2953</v>
      </c>
      <c r="E129" s="31">
        <v>2571</v>
      </c>
      <c r="F129" s="31">
        <v>3901</v>
      </c>
      <c r="G129" s="23">
        <v>1.52</v>
      </c>
      <c r="H129" s="23">
        <v>33.41</v>
      </c>
      <c r="I129" s="31">
        <v>529</v>
      </c>
      <c r="J129" s="31">
        <v>273</v>
      </c>
      <c r="K129" s="31">
        <v>57</v>
      </c>
      <c r="L129" s="31">
        <v>0</v>
      </c>
      <c r="M129" s="31">
        <v>859</v>
      </c>
      <c r="N129" s="31">
        <v>58</v>
      </c>
      <c r="O129" s="31">
        <v>278</v>
      </c>
      <c r="P129" s="1">
        <v>2</v>
      </c>
    </row>
    <row r="130" spans="2:16" ht="13.5">
      <c r="B130" s="29">
        <f t="shared" si="20"/>
        <v>61</v>
      </c>
      <c r="C130" s="30" t="s">
        <v>86</v>
      </c>
      <c r="D130" s="31">
        <v>2779</v>
      </c>
      <c r="E130" s="31">
        <v>2553</v>
      </c>
      <c r="F130" s="31">
        <v>5389</v>
      </c>
      <c r="G130" s="23">
        <v>2.11</v>
      </c>
      <c r="H130" s="23">
        <v>42.03</v>
      </c>
      <c r="I130" s="31">
        <v>602</v>
      </c>
      <c r="J130" s="31">
        <v>372</v>
      </c>
      <c r="K130" s="31">
        <v>99</v>
      </c>
      <c r="L130" s="31">
        <v>0</v>
      </c>
      <c r="M130" s="31">
        <v>1073</v>
      </c>
      <c r="N130" s="31">
        <v>29</v>
      </c>
      <c r="O130" s="31">
        <v>259</v>
      </c>
      <c r="P130" s="1">
        <v>52</v>
      </c>
    </row>
    <row r="131" spans="2:16" ht="13.5">
      <c r="B131" s="29">
        <f t="shared" si="20"/>
        <v>62</v>
      </c>
      <c r="C131" s="30" t="s">
        <v>87</v>
      </c>
      <c r="D131" s="31">
        <v>3444</v>
      </c>
      <c r="E131" s="31">
        <v>3121</v>
      </c>
      <c r="F131" s="31">
        <v>5570</v>
      </c>
      <c r="G131" s="23">
        <v>1.78</v>
      </c>
      <c r="H131" s="23">
        <v>38.03</v>
      </c>
      <c r="I131" s="31">
        <v>657</v>
      </c>
      <c r="J131" s="31">
        <v>405</v>
      </c>
      <c r="K131" s="31">
        <v>125</v>
      </c>
      <c r="L131" s="31">
        <v>0</v>
      </c>
      <c r="M131" s="31">
        <v>1187</v>
      </c>
      <c r="N131" s="31">
        <v>230</v>
      </c>
      <c r="O131" s="31">
        <v>600</v>
      </c>
      <c r="P131" s="1">
        <v>166</v>
      </c>
    </row>
    <row r="132" spans="2:16" ht="13.5">
      <c r="B132" s="29">
        <f t="shared" si="20"/>
        <v>63</v>
      </c>
      <c r="C132" s="30" t="s">
        <v>63</v>
      </c>
      <c r="D132" s="31">
        <v>3292</v>
      </c>
      <c r="E132" s="31">
        <v>2942</v>
      </c>
      <c r="F132" s="31">
        <v>5534</v>
      </c>
      <c r="G132" s="23">
        <v>1.88</v>
      </c>
      <c r="H132" s="23">
        <v>40.48</v>
      </c>
      <c r="I132" s="31">
        <v>683</v>
      </c>
      <c r="J132" s="31">
        <v>366</v>
      </c>
      <c r="K132" s="31">
        <v>139</v>
      </c>
      <c r="L132" s="31">
        <v>3</v>
      </c>
      <c r="M132" s="31">
        <v>1191</v>
      </c>
      <c r="N132" s="31">
        <v>15</v>
      </c>
      <c r="O132" s="31">
        <v>304</v>
      </c>
      <c r="P132" s="1">
        <v>38</v>
      </c>
    </row>
    <row r="133" spans="2:16" ht="13.5">
      <c r="B133" s="29">
        <f t="shared" si="20"/>
        <v>64</v>
      </c>
      <c r="C133" s="30" t="s">
        <v>64</v>
      </c>
      <c r="D133" s="31">
        <v>4800</v>
      </c>
      <c r="E133" s="31">
        <v>4232</v>
      </c>
      <c r="F133" s="31">
        <v>5066</v>
      </c>
      <c r="G133" s="23">
        <v>1.2</v>
      </c>
      <c r="H133" s="23">
        <v>27.29</v>
      </c>
      <c r="I133" s="31">
        <v>714</v>
      </c>
      <c r="J133" s="31">
        <v>339</v>
      </c>
      <c r="K133" s="31">
        <v>100</v>
      </c>
      <c r="L133" s="31">
        <v>2</v>
      </c>
      <c r="M133" s="31">
        <v>1155</v>
      </c>
      <c r="N133" s="31">
        <v>156</v>
      </c>
      <c r="O133" s="31">
        <v>668</v>
      </c>
      <c r="P133" s="1">
        <v>535</v>
      </c>
    </row>
    <row r="134" spans="2:16" ht="13.5">
      <c r="B134" s="29"/>
      <c r="C134" s="30" t="s">
        <v>146</v>
      </c>
      <c r="D134" s="31">
        <v>2951</v>
      </c>
      <c r="E134" s="31">
        <v>2618</v>
      </c>
      <c r="F134" s="31">
        <v>2879</v>
      </c>
      <c r="G134" s="23">
        <v>1.1</v>
      </c>
      <c r="H134" s="23">
        <v>23.19</v>
      </c>
      <c r="I134" s="31">
        <v>416</v>
      </c>
      <c r="J134" s="31">
        <v>168</v>
      </c>
      <c r="K134" s="31">
        <v>23</v>
      </c>
      <c r="L134" s="31">
        <v>0</v>
      </c>
      <c r="M134" s="31">
        <v>607</v>
      </c>
      <c r="N134" s="31">
        <v>49</v>
      </c>
      <c r="O134" s="52">
        <v>227</v>
      </c>
      <c r="P134" s="1">
        <v>94</v>
      </c>
    </row>
    <row r="135" spans="2:16" ht="13.5">
      <c r="B135" s="29"/>
      <c r="C135" s="30" t="s">
        <v>147</v>
      </c>
      <c r="D135" s="31">
        <v>5564</v>
      </c>
      <c r="E135" s="31">
        <v>4600</v>
      </c>
      <c r="F135" s="31">
        <v>3641</v>
      </c>
      <c r="G135" s="23">
        <v>0.79</v>
      </c>
      <c r="H135" s="23">
        <v>21.63</v>
      </c>
      <c r="I135" s="31">
        <v>684</v>
      </c>
      <c r="J135" s="31">
        <v>252</v>
      </c>
      <c r="K135" s="31">
        <v>59</v>
      </c>
      <c r="L135" s="31">
        <v>0</v>
      </c>
      <c r="M135" s="31">
        <v>995</v>
      </c>
      <c r="N135" s="31">
        <v>127</v>
      </c>
      <c r="O135" s="52">
        <v>349</v>
      </c>
      <c r="P135" s="1">
        <v>167</v>
      </c>
    </row>
    <row r="136" spans="2:16" ht="13.5">
      <c r="B136" s="29">
        <f>B133+1</f>
        <v>65</v>
      </c>
      <c r="C136" s="30" t="s">
        <v>88</v>
      </c>
      <c r="D136" s="31">
        <v>3813</v>
      </c>
      <c r="E136" s="31">
        <v>3549</v>
      </c>
      <c r="F136" s="31">
        <v>5368</v>
      </c>
      <c r="G136" s="23">
        <v>1.51</v>
      </c>
      <c r="H136" s="23">
        <v>33.78</v>
      </c>
      <c r="I136" s="31">
        <v>673</v>
      </c>
      <c r="J136" s="31">
        <v>395</v>
      </c>
      <c r="K136" s="31">
        <v>131</v>
      </c>
      <c r="L136" s="31">
        <v>0</v>
      </c>
      <c r="M136" s="31">
        <v>1199</v>
      </c>
      <c r="N136" s="31">
        <v>320</v>
      </c>
      <c r="O136" s="31">
        <v>1022</v>
      </c>
      <c r="P136" s="1">
        <v>368</v>
      </c>
    </row>
    <row r="137" spans="2:16" ht="13.5">
      <c r="B137" s="29">
        <f>B136+1</f>
        <v>66</v>
      </c>
      <c r="C137" s="30" t="s">
        <v>89</v>
      </c>
      <c r="D137" s="31">
        <v>4568</v>
      </c>
      <c r="E137" s="31">
        <v>4251</v>
      </c>
      <c r="F137" s="31">
        <v>3742</v>
      </c>
      <c r="G137" s="23">
        <v>0.88</v>
      </c>
      <c r="H137" s="23">
        <v>23.76</v>
      </c>
      <c r="I137" s="31">
        <v>653</v>
      </c>
      <c r="J137" s="31">
        <v>286</v>
      </c>
      <c r="K137" s="31">
        <v>71</v>
      </c>
      <c r="L137" s="31">
        <v>0</v>
      </c>
      <c r="M137" s="31">
        <v>1010</v>
      </c>
      <c r="N137" s="31">
        <v>20</v>
      </c>
      <c r="O137" s="31">
        <v>240</v>
      </c>
      <c r="P137" s="1">
        <v>154</v>
      </c>
    </row>
    <row r="138" spans="2:16" ht="13.5">
      <c r="B138" s="29">
        <f t="shared" si="20"/>
        <v>67</v>
      </c>
      <c r="C138" s="30" t="s">
        <v>90</v>
      </c>
      <c r="D138" s="31">
        <v>3078</v>
      </c>
      <c r="E138" s="31">
        <v>2761</v>
      </c>
      <c r="F138" s="31">
        <v>4031</v>
      </c>
      <c r="G138" s="23">
        <v>1.46</v>
      </c>
      <c r="H138" s="23">
        <v>35.49</v>
      </c>
      <c r="I138" s="31">
        <v>647</v>
      </c>
      <c r="J138" s="31">
        <v>282</v>
      </c>
      <c r="K138" s="31">
        <v>51</v>
      </c>
      <c r="L138" s="31">
        <v>0</v>
      </c>
      <c r="M138" s="31">
        <v>980</v>
      </c>
      <c r="N138" s="31">
        <v>58</v>
      </c>
      <c r="O138" s="31">
        <v>401</v>
      </c>
      <c r="P138" s="1">
        <v>197</v>
      </c>
    </row>
    <row r="139" spans="2:16" ht="13.5">
      <c r="B139" s="29">
        <f t="shared" si="20"/>
        <v>68</v>
      </c>
      <c r="C139" s="30" t="s">
        <v>91</v>
      </c>
      <c r="D139" s="31">
        <v>4492</v>
      </c>
      <c r="E139" s="31">
        <v>4206</v>
      </c>
      <c r="F139" s="31">
        <v>3327</v>
      </c>
      <c r="G139" s="23">
        <v>0.08</v>
      </c>
      <c r="H139" s="23">
        <v>20.92</v>
      </c>
      <c r="I139" s="31">
        <v>595</v>
      </c>
      <c r="J139" s="31">
        <v>239</v>
      </c>
      <c r="K139" s="31">
        <v>46</v>
      </c>
      <c r="L139" s="31">
        <v>0</v>
      </c>
      <c r="M139" s="31">
        <v>880</v>
      </c>
      <c r="N139" s="31">
        <v>157</v>
      </c>
      <c r="O139" s="31">
        <v>518</v>
      </c>
      <c r="P139" s="1">
        <v>502</v>
      </c>
    </row>
    <row r="140" spans="2:16" ht="13.5">
      <c r="B140" s="29">
        <f t="shared" si="20"/>
        <v>69</v>
      </c>
      <c r="C140" s="30" t="s">
        <v>92</v>
      </c>
      <c r="D140" s="31">
        <v>3745</v>
      </c>
      <c r="E140" s="31">
        <v>3423</v>
      </c>
      <c r="F140" s="31">
        <v>3608</v>
      </c>
      <c r="G140" s="23">
        <v>1.05</v>
      </c>
      <c r="H140" s="23">
        <v>27.17</v>
      </c>
      <c r="I140" s="31">
        <v>628</v>
      </c>
      <c r="J140" s="31">
        <v>255</v>
      </c>
      <c r="K140" s="31">
        <v>47</v>
      </c>
      <c r="L140" s="31">
        <v>0</v>
      </c>
      <c r="M140" s="31">
        <v>930</v>
      </c>
      <c r="N140" s="31">
        <v>27</v>
      </c>
      <c r="O140" s="31">
        <v>487</v>
      </c>
      <c r="P140" s="1">
        <v>2</v>
      </c>
    </row>
    <row r="141" spans="2:16" ht="13.5">
      <c r="B141" s="29">
        <f t="shared" si="20"/>
        <v>70</v>
      </c>
      <c r="C141" s="30" t="s">
        <v>93</v>
      </c>
      <c r="D141" s="31">
        <v>3829</v>
      </c>
      <c r="E141" s="31">
        <v>3419</v>
      </c>
      <c r="F141" s="31">
        <v>2110</v>
      </c>
      <c r="G141" s="23">
        <v>0.62</v>
      </c>
      <c r="H141" s="23">
        <v>18.57</v>
      </c>
      <c r="I141" s="31">
        <v>464</v>
      </c>
      <c r="J141" s="31">
        <v>143</v>
      </c>
      <c r="K141" s="31">
        <v>28</v>
      </c>
      <c r="L141" s="31">
        <v>0</v>
      </c>
      <c r="M141" s="31">
        <v>635</v>
      </c>
      <c r="N141" s="31">
        <v>1</v>
      </c>
      <c r="O141" s="31">
        <v>559</v>
      </c>
      <c r="P141" s="1">
        <v>106</v>
      </c>
    </row>
    <row r="142" spans="2:16" ht="13.5">
      <c r="B142" s="29">
        <f t="shared" si="20"/>
        <v>71</v>
      </c>
      <c r="C142" s="30" t="s">
        <v>94</v>
      </c>
      <c r="D142" s="31">
        <v>6264</v>
      </c>
      <c r="E142" s="31">
        <v>5684</v>
      </c>
      <c r="F142" s="31">
        <v>5152</v>
      </c>
      <c r="G142" s="23">
        <v>0.91</v>
      </c>
      <c r="H142" s="23">
        <v>23.15</v>
      </c>
      <c r="I142" s="31">
        <v>842</v>
      </c>
      <c r="J142" s="31">
        <v>392</v>
      </c>
      <c r="K142" s="31">
        <v>82</v>
      </c>
      <c r="L142" s="31">
        <v>0</v>
      </c>
      <c r="M142" s="31">
        <v>1316</v>
      </c>
      <c r="N142" s="31">
        <v>90</v>
      </c>
      <c r="O142" s="31">
        <v>909</v>
      </c>
      <c r="P142" s="1">
        <v>372</v>
      </c>
    </row>
    <row r="143" spans="2:16" ht="13.5">
      <c r="B143" s="29">
        <f t="shared" si="20"/>
        <v>72</v>
      </c>
      <c r="C143" s="30" t="s">
        <v>95</v>
      </c>
      <c r="D143" s="31">
        <v>6292</v>
      </c>
      <c r="E143" s="31">
        <v>3792</v>
      </c>
      <c r="F143" s="31">
        <v>2581</v>
      </c>
      <c r="G143" s="23">
        <v>0.68</v>
      </c>
      <c r="H143" s="23">
        <v>20.2</v>
      </c>
      <c r="I143" s="31">
        <v>519</v>
      </c>
      <c r="J143" s="31">
        <v>220</v>
      </c>
      <c r="K143" s="31">
        <v>27</v>
      </c>
      <c r="L143" s="31">
        <v>0</v>
      </c>
      <c r="M143" s="31">
        <v>766</v>
      </c>
      <c r="N143" s="31">
        <v>59</v>
      </c>
      <c r="O143" s="31">
        <v>634</v>
      </c>
      <c r="P143" s="1">
        <v>380</v>
      </c>
    </row>
    <row r="144" spans="2:16" ht="13.5">
      <c r="B144" s="29">
        <f t="shared" si="20"/>
        <v>73</v>
      </c>
      <c r="C144" s="30" t="s">
        <v>96</v>
      </c>
      <c r="D144" s="31">
        <v>4040</v>
      </c>
      <c r="E144" s="31">
        <v>3692</v>
      </c>
      <c r="F144" s="31">
        <v>4195</v>
      </c>
      <c r="G144" s="23">
        <v>1.14</v>
      </c>
      <c r="H144" s="23">
        <v>28.55</v>
      </c>
      <c r="I144" s="31">
        <v>690</v>
      </c>
      <c r="J144" s="31">
        <v>302</v>
      </c>
      <c r="K144" s="31">
        <v>59</v>
      </c>
      <c r="L144" s="31">
        <v>3</v>
      </c>
      <c r="M144" s="31">
        <v>1054</v>
      </c>
      <c r="N144" s="31">
        <v>72</v>
      </c>
      <c r="O144" s="31">
        <v>482</v>
      </c>
      <c r="P144" s="1">
        <v>161</v>
      </c>
    </row>
    <row r="145" spans="2:16" ht="13.5">
      <c r="B145" s="29">
        <f t="shared" si="20"/>
        <v>74</v>
      </c>
      <c r="C145" s="30" t="s">
        <v>97</v>
      </c>
      <c r="D145" s="31">
        <v>4037</v>
      </c>
      <c r="E145" s="31">
        <v>3612</v>
      </c>
      <c r="F145" s="31">
        <v>2976</v>
      </c>
      <c r="G145" s="23">
        <v>0.82</v>
      </c>
      <c r="H145" s="23">
        <v>21.18</v>
      </c>
      <c r="I145" s="31">
        <v>497</v>
      </c>
      <c r="J145" s="31">
        <v>212</v>
      </c>
      <c r="K145" s="31">
        <v>56</v>
      </c>
      <c r="L145" s="31">
        <v>0</v>
      </c>
      <c r="M145" s="31">
        <v>765</v>
      </c>
      <c r="N145" s="31">
        <v>123</v>
      </c>
      <c r="O145" s="31">
        <v>591</v>
      </c>
      <c r="P145" s="1">
        <v>199</v>
      </c>
    </row>
    <row r="146" spans="2:16" ht="13.5">
      <c r="B146" s="29"/>
      <c r="C146" s="30" t="s">
        <v>148</v>
      </c>
      <c r="D146" s="31">
        <v>3820</v>
      </c>
      <c r="E146" s="31">
        <v>3592</v>
      </c>
      <c r="F146" s="31">
        <v>4045</v>
      </c>
      <c r="G146" s="23">
        <v>1.13</v>
      </c>
      <c r="H146" s="23">
        <v>27.37</v>
      </c>
      <c r="I146" s="31">
        <v>642</v>
      </c>
      <c r="J146" s="31">
        <v>273</v>
      </c>
      <c r="K146" s="31">
        <v>68</v>
      </c>
      <c r="L146" s="31">
        <v>0</v>
      </c>
      <c r="M146" s="31">
        <v>983</v>
      </c>
      <c r="N146" s="31">
        <v>49</v>
      </c>
      <c r="O146" s="1">
        <v>545</v>
      </c>
      <c r="P146" s="1">
        <v>22</v>
      </c>
    </row>
    <row r="147" spans="2:16" ht="13.5">
      <c r="B147" s="29">
        <f>B145+1</f>
        <v>75</v>
      </c>
      <c r="C147" s="30" t="s">
        <v>98</v>
      </c>
      <c r="D147" s="31">
        <v>7956</v>
      </c>
      <c r="E147" s="31">
        <v>6861</v>
      </c>
      <c r="F147" s="31">
        <v>9549</v>
      </c>
      <c r="G147" s="23">
        <v>1.39</v>
      </c>
      <c r="H147" s="23">
        <v>32.49</v>
      </c>
      <c r="I147" s="31">
        <v>1358</v>
      </c>
      <c r="J147" s="31">
        <v>678</v>
      </c>
      <c r="K147" s="31">
        <v>193</v>
      </c>
      <c r="L147" s="31">
        <v>0</v>
      </c>
      <c r="M147" s="31">
        <v>2229</v>
      </c>
      <c r="N147" s="31">
        <v>37</v>
      </c>
      <c r="O147" s="31">
        <v>839</v>
      </c>
      <c r="P147" s="1">
        <v>61</v>
      </c>
    </row>
    <row r="148" spans="2:16" ht="13.5">
      <c r="B148" s="29"/>
      <c r="C148" s="30" t="s">
        <v>149</v>
      </c>
      <c r="D148" s="31">
        <v>3316</v>
      </c>
      <c r="E148" s="31">
        <v>2894</v>
      </c>
      <c r="F148" s="31">
        <v>3691</v>
      </c>
      <c r="G148" s="23">
        <v>1.28</v>
      </c>
      <c r="H148" s="23">
        <v>29.92</v>
      </c>
      <c r="I148" s="31">
        <v>567</v>
      </c>
      <c r="J148" s="31">
        <v>232</v>
      </c>
      <c r="K148" s="31">
        <v>55</v>
      </c>
      <c r="L148" s="31">
        <v>12</v>
      </c>
      <c r="M148" s="31">
        <v>866</v>
      </c>
      <c r="N148" s="31">
        <v>70</v>
      </c>
      <c r="O148" s="31">
        <v>359</v>
      </c>
      <c r="P148" s="1">
        <v>95</v>
      </c>
    </row>
    <row r="149" spans="2:16" ht="13.5">
      <c r="B149" s="29">
        <f>B147+1</f>
        <v>76</v>
      </c>
      <c r="C149" s="30" t="s">
        <v>99</v>
      </c>
      <c r="D149" s="31">
        <v>5207</v>
      </c>
      <c r="E149" s="31">
        <v>4807</v>
      </c>
      <c r="F149" s="31">
        <v>4573</v>
      </c>
      <c r="G149" s="23">
        <v>0.95</v>
      </c>
      <c r="H149" s="23">
        <v>24.13</v>
      </c>
      <c r="I149" s="31">
        <v>733</v>
      </c>
      <c r="J149" s="31">
        <v>362</v>
      </c>
      <c r="K149" s="31">
        <v>65</v>
      </c>
      <c r="L149" s="31">
        <v>0</v>
      </c>
      <c r="M149" s="31">
        <v>1160</v>
      </c>
      <c r="N149" s="31">
        <v>49</v>
      </c>
      <c r="O149" s="31">
        <v>846</v>
      </c>
      <c r="P149" s="1">
        <v>265</v>
      </c>
    </row>
    <row r="150" spans="2:16" ht="13.5">
      <c r="B150" s="29">
        <f t="shared" si="20"/>
        <v>77</v>
      </c>
      <c r="C150" s="30" t="s">
        <v>156</v>
      </c>
      <c r="D150" s="31">
        <v>3351</v>
      </c>
      <c r="E150" s="31">
        <v>2751</v>
      </c>
      <c r="F150" s="31">
        <v>3788</v>
      </c>
      <c r="G150" s="23">
        <v>1.38</v>
      </c>
      <c r="H150" s="23">
        <v>34.02</v>
      </c>
      <c r="I150" s="31">
        <v>581</v>
      </c>
      <c r="J150" s="31">
        <v>301</v>
      </c>
      <c r="K150" s="31">
        <v>54</v>
      </c>
      <c r="L150" s="31">
        <v>0</v>
      </c>
      <c r="M150" s="31">
        <v>936</v>
      </c>
      <c r="N150" s="31">
        <v>26</v>
      </c>
      <c r="O150" s="31">
        <v>451</v>
      </c>
      <c r="P150" s="1">
        <v>246</v>
      </c>
    </row>
    <row r="151" spans="1:16" ht="13.5">
      <c r="A151" s="1" t="s">
        <v>74</v>
      </c>
      <c r="B151" s="29">
        <f t="shared" si="20"/>
        <v>78</v>
      </c>
      <c r="C151" s="30" t="s">
        <v>65</v>
      </c>
      <c r="D151" s="31">
        <v>3575</v>
      </c>
      <c r="E151" s="31">
        <v>2902</v>
      </c>
      <c r="F151" s="31">
        <v>4637</v>
      </c>
      <c r="G151" s="23">
        <v>1.6</v>
      </c>
      <c r="H151" s="23">
        <v>36.91</v>
      </c>
      <c r="I151" s="31">
        <v>655</v>
      </c>
      <c r="J151" s="31">
        <v>362</v>
      </c>
      <c r="K151" s="31">
        <v>54</v>
      </c>
      <c r="L151" s="31">
        <v>0</v>
      </c>
      <c r="M151" s="31">
        <v>1071</v>
      </c>
      <c r="N151" s="31">
        <v>33</v>
      </c>
      <c r="O151" s="31">
        <v>399</v>
      </c>
      <c r="P151" s="1">
        <v>3</v>
      </c>
    </row>
    <row r="152" spans="2:16" ht="13.5">
      <c r="B152" s="29">
        <f t="shared" si="20"/>
        <v>79</v>
      </c>
      <c r="C152" s="30" t="s">
        <v>100</v>
      </c>
      <c r="D152" s="31">
        <v>6608</v>
      </c>
      <c r="E152" s="31">
        <v>5398</v>
      </c>
      <c r="F152" s="31">
        <v>5959</v>
      </c>
      <c r="G152" s="23">
        <v>1.1</v>
      </c>
      <c r="H152" s="23">
        <v>26.45</v>
      </c>
      <c r="I152" s="31">
        <v>841</v>
      </c>
      <c r="J152" s="31">
        <v>490</v>
      </c>
      <c r="K152" s="31">
        <v>97</v>
      </c>
      <c r="L152" s="31">
        <v>0</v>
      </c>
      <c r="M152" s="31">
        <v>1428</v>
      </c>
      <c r="N152" s="31">
        <v>218</v>
      </c>
      <c r="O152" s="31">
        <v>1289</v>
      </c>
      <c r="P152" s="1">
        <v>159</v>
      </c>
    </row>
    <row r="153" spans="2:16" ht="13.5">
      <c r="B153" s="29">
        <f t="shared" si="20"/>
        <v>80</v>
      </c>
      <c r="C153" s="30" t="s">
        <v>101</v>
      </c>
      <c r="D153" s="31">
        <v>4761</v>
      </c>
      <c r="E153" s="31">
        <v>3615</v>
      </c>
      <c r="F153" s="31">
        <v>4430</v>
      </c>
      <c r="G153" s="23">
        <v>1.23</v>
      </c>
      <c r="H153" s="23">
        <v>31.34</v>
      </c>
      <c r="I153" s="31">
        <v>724</v>
      </c>
      <c r="J153" s="31">
        <v>327</v>
      </c>
      <c r="K153" s="31">
        <v>82</v>
      </c>
      <c r="L153" s="31">
        <v>0</v>
      </c>
      <c r="M153" s="31">
        <v>1133</v>
      </c>
      <c r="N153" s="31">
        <v>55</v>
      </c>
      <c r="O153" s="31">
        <v>575</v>
      </c>
      <c r="P153" s="1">
        <v>154</v>
      </c>
    </row>
    <row r="154" spans="2:16" ht="13.5">
      <c r="B154" s="29">
        <f aca="true" t="shared" si="21" ref="B154:B185">B153+1</f>
        <v>81</v>
      </c>
      <c r="C154" s="30" t="s">
        <v>102</v>
      </c>
      <c r="D154" s="31">
        <v>4085</v>
      </c>
      <c r="E154" s="31">
        <v>3450</v>
      </c>
      <c r="F154" s="31">
        <v>3102</v>
      </c>
      <c r="G154" s="23">
        <v>0.9</v>
      </c>
      <c r="H154" s="23">
        <v>23.51</v>
      </c>
      <c r="I154" s="31">
        <v>544</v>
      </c>
      <c r="J154" s="31">
        <v>208</v>
      </c>
      <c r="K154" s="31">
        <v>59</v>
      </c>
      <c r="L154" s="31">
        <v>0</v>
      </c>
      <c r="M154" s="31">
        <v>811</v>
      </c>
      <c r="N154" s="31">
        <v>130</v>
      </c>
      <c r="O154" s="31">
        <v>290</v>
      </c>
      <c r="P154" s="1">
        <v>38</v>
      </c>
    </row>
    <row r="155" spans="2:16" ht="13.5">
      <c r="B155" s="29">
        <f t="shared" si="21"/>
        <v>82</v>
      </c>
      <c r="C155" s="30" t="s">
        <v>103</v>
      </c>
      <c r="D155" s="31">
        <v>3504</v>
      </c>
      <c r="E155" s="31">
        <v>2894</v>
      </c>
      <c r="F155" s="31">
        <v>2817</v>
      </c>
      <c r="G155" s="23">
        <v>0.97</v>
      </c>
      <c r="H155" s="23">
        <v>34.66</v>
      </c>
      <c r="I155" s="31">
        <v>616</v>
      </c>
      <c r="J155" s="31">
        <v>311</v>
      </c>
      <c r="K155" s="31">
        <v>76</v>
      </c>
      <c r="L155" s="31">
        <v>0</v>
      </c>
      <c r="M155" s="31">
        <v>1003</v>
      </c>
      <c r="N155" s="31">
        <v>56</v>
      </c>
      <c r="O155" s="31">
        <v>378</v>
      </c>
      <c r="P155" s="1">
        <v>153</v>
      </c>
    </row>
    <row r="156" spans="2:16" ht="13.5">
      <c r="B156" s="29">
        <f t="shared" si="21"/>
        <v>83</v>
      </c>
      <c r="C156" s="30" t="s">
        <v>104</v>
      </c>
      <c r="D156" s="31">
        <v>4682</v>
      </c>
      <c r="E156" s="31">
        <v>3443</v>
      </c>
      <c r="F156" s="31">
        <v>4191</v>
      </c>
      <c r="G156" s="23">
        <v>1.22</v>
      </c>
      <c r="H156" s="23">
        <v>29.1</v>
      </c>
      <c r="I156" s="31">
        <v>599</v>
      </c>
      <c r="J156" s="31">
        <v>316</v>
      </c>
      <c r="K156" s="31">
        <v>87</v>
      </c>
      <c r="L156" s="31">
        <v>0</v>
      </c>
      <c r="M156" s="31">
        <v>1002</v>
      </c>
      <c r="N156" s="31">
        <v>0</v>
      </c>
      <c r="O156" s="31">
        <v>879</v>
      </c>
      <c r="P156" s="1">
        <v>123</v>
      </c>
    </row>
    <row r="157" spans="2:16" ht="13.5">
      <c r="B157" s="29">
        <f t="shared" si="21"/>
        <v>84</v>
      </c>
      <c r="C157" s="30" t="s">
        <v>105</v>
      </c>
      <c r="D157" s="31">
        <v>3171</v>
      </c>
      <c r="E157" s="31">
        <v>2318</v>
      </c>
      <c r="F157" s="31">
        <v>2839</v>
      </c>
      <c r="G157" s="23">
        <v>1.22</v>
      </c>
      <c r="H157" s="23">
        <v>28.77</v>
      </c>
      <c r="I157" s="31">
        <v>382</v>
      </c>
      <c r="J157" s="31">
        <v>213</v>
      </c>
      <c r="K157" s="31">
        <v>72</v>
      </c>
      <c r="L157" s="31">
        <v>0</v>
      </c>
      <c r="M157" s="31">
        <v>667</v>
      </c>
      <c r="N157" s="31">
        <v>203</v>
      </c>
      <c r="O157" s="31">
        <v>666</v>
      </c>
      <c r="P157" s="1">
        <v>236</v>
      </c>
    </row>
    <row r="158" spans="2:16" ht="13.5">
      <c r="B158" s="29">
        <f t="shared" si="21"/>
        <v>85</v>
      </c>
      <c r="C158" s="30" t="s">
        <v>106</v>
      </c>
      <c r="D158" s="31">
        <v>3798</v>
      </c>
      <c r="E158" s="31">
        <v>3336</v>
      </c>
      <c r="F158" s="31">
        <v>4899</v>
      </c>
      <c r="G158" s="23">
        <v>1.47</v>
      </c>
      <c r="H158" s="23">
        <v>36.3</v>
      </c>
      <c r="I158" s="31">
        <v>703</v>
      </c>
      <c r="J158" s="31">
        <v>391</v>
      </c>
      <c r="K158" s="31">
        <v>117</v>
      </c>
      <c r="L158" s="31">
        <v>0</v>
      </c>
      <c r="M158" s="31">
        <v>1211</v>
      </c>
      <c r="N158" s="31">
        <v>38</v>
      </c>
      <c r="O158" s="31">
        <v>710</v>
      </c>
      <c r="P158" s="1">
        <v>405</v>
      </c>
    </row>
    <row r="159" spans="2:16" ht="13.5">
      <c r="B159" s="29">
        <f t="shared" si="21"/>
        <v>86</v>
      </c>
      <c r="C159" s="30" t="s">
        <v>107</v>
      </c>
      <c r="D159" s="31">
        <v>6651</v>
      </c>
      <c r="E159" s="31">
        <v>6127</v>
      </c>
      <c r="F159" s="31">
        <v>7985</v>
      </c>
      <c r="G159" s="23">
        <v>1.3</v>
      </c>
      <c r="H159" s="23">
        <v>30.03</v>
      </c>
      <c r="I159" s="31">
        <v>1071</v>
      </c>
      <c r="J159" s="31">
        <v>617</v>
      </c>
      <c r="K159" s="31">
        <v>152</v>
      </c>
      <c r="L159" s="31">
        <v>0</v>
      </c>
      <c r="M159" s="31">
        <v>1840</v>
      </c>
      <c r="N159" s="31">
        <v>1291</v>
      </c>
      <c r="O159" s="31">
        <v>1639</v>
      </c>
      <c r="P159" s="1">
        <v>606</v>
      </c>
    </row>
    <row r="160" spans="2:16" ht="13.5">
      <c r="B160" s="29">
        <f t="shared" si="21"/>
        <v>87</v>
      </c>
      <c r="C160" s="30" t="s">
        <v>108</v>
      </c>
      <c r="D160" s="31">
        <v>4522</v>
      </c>
      <c r="E160" s="31">
        <v>4050</v>
      </c>
      <c r="F160" s="31">
        <v>6523</v>
      </c>
      <c r="G160" s="23">
        <v>1.61</v>
      </c>
      <c r="H160" s="23">
        <v>36.57</v>
      </c>
      <c r="I160" s="31">
        <v>888</v>
      </c>
      <c r="J160" s="31">
        <v>491</v>
      </c>
      <c r="K160" s="31">
        <v>102</v>
      </c>
      <c r="L160" s="31">
        <v>0</v>
      </c>
      <c r="M160" s="31">
        <v>1481</v>
      </c>
      <c r="N160" s="31">
        <v>105</v>
      </c>
      <c r="O160" s="31">
        <v>542</v>
      </c>
      <c r="P160" s="1">
        <v>227</v>
      </c>
    </row>
    <row r="161" spans="2:16" ht="13.5">
      <c r="B161" s="29">
        <f t="shared" si="21"/>
        <v>88</v>
      </c>
      <c r="C161" s="30" t="s">
        <v>109</v>
      </c>
      <c r="D161" s="31">
        <v>3147</v>
      </c>
      <c r="E161" s="31">
        <v>2670</v>
      </c>
      <c r="F161" s="31">
        <v>4353</v>
      </c>
      <c r="G161" s="23">
        <v>1.63</v>
      </c>
      <c r="H161" s="23">
        <v>36.74</v>
      </c>
      <c r="I161" s="31">
        <v>561</v>
      </c>
      <c r="J161" s="31">
        <v>312</v>
      </c>
      <c r="K161" s="31">
        <v>105</v>
      </c>
      <c r="L161" s="31">
        <v>3</v>
      </c>
      <c r="M161" s="31">
        <v>981</v>
      </c>
      <c r="N161" s="31">
        <v>25</v>
      </c>
      <c r="O161" s="31">
        <v>395</v>
      </c>
      <c r="P161" s="1">
        <v>399</v>
      </c>
    </row>
    <row r="162" spans="2:15" ht="13.5">
      <c r="B162" s="29">
        <f t="shared" si="21"/>
        <v>89</v>
      </c>
      <c r="C162" s="30" t="s">
        <v>66</v>
      </c>
      <c r="D162" s="31">
        <v>5433</v>
      </c>
      <c r="E162" s="31">
        <v>4923</v>
      </c>
      <c r="F162" s="31">
        <v>6759</v>
      </c>
      <c r="G162" s="23">
        <v>1.37</v>
      </c>
      <c r="H162" s="23">
        <v>33.17</v>
      </c>
      <c r="I162" s="31">
        <v>948</v>
      </c>
      <c r="J162" s="31">
        <v>522</v>
      </c>
      <c r="K162" s="31">
        <v>163</v>
      </c>
      <c r="L162" s="31">
        <v>0</v>
      </c>
      <c r="M162" s="31">
        <v>1633</v>
      </c>
      <c r="N162" s="31">
        <v>88</v>
      </c>
      <c r="O162" s="31">
        <v>736</v>
      </c>
    </row>
    <row r="163" spans="2:16" ht="13.5">
      <c r="B163" s="29">
        <f t="shared" si="21"/>
        <v>90</v>
      </c>
      <c r="C163" s="30" t="s">
        <v>110</v>
      </c>
      <c r="D163" s="31">
        <v>941</v>
      </c>
      <c r="E163" s="31">
        <v>855</v>
      </c>
      <c r="F163" s="31">
        <v>1155</v>
      </c>
      <c r="G163" s="23">
        <v>1.35</v>
      </c>
      <c r="H163" s="23">
        <v>31.93</v>
      </c>
      <c r="I163" s="31">
        <v>148</v>
      </c>
      <c r="J163" s="31">
        <v>90</v>
      </c>
      <c r="K163" s="31">
        <v>35</v>
      </c>
      <c r="L163" s="31">
        <v>0</v>
      </c>
      <c r="M163" s="31">
        <v>273</v>
      </c>
      <c r="N163" s="31">
        <v>15</v>
      </c>
      <c r="O163" s="31">
        <v>139</v>
      </c>
      <c r="P163" s="53">
        <v>64</v>
      </c>
    </row>
    <row r="164" spans="2:16" ht="13.5">
      <c r="B164" s="29">
        <f t="shared" si="21"/>
        <v>91</v>
      </c>
      <c r="C164" s="30" t="s">
        <v>111</v>
      </c>
      <c r="D164" s="31">
        <v>1906</v>
      </c>
      <c r="E164" s="31">
        <v>1611</v>
      </c>
      <c r="F164" s="31">
        <v>2687</v>
      </c>
      <c r="G164" s="23">
        <v>1.67</v>
      </c>
      <c r="H164" s="23">
        <v>33.89</v>
      </c>
      <c r="I164" s="31">
        <v>286</v>
      </c>
      <c r="J164" s="31">
        <v>211</v>
      </c>
      <c r="K164" s="31">
        <v>49</v>
      </c>
      <c r="L164" s="31">
        <v>0</v>
      </c>
      <c r="M164" s="31">
        <v>546</v>
      </c>
      <c r="N164" s="31">
        <v>8</v>
      </c>
      <c r="O164" s="31">
        <v>177</v>
      </c>
      <c r="P164" s="1">
        <v>113</v>
      </c>
    </row>
    <row r="165" spans="2:16" ht="13.5">
      <c r="B165" s="29">
        <f t="shared" si="21"/>
        <v>92</v>
      </c>
      <c r="C165" s="30" t="s">
        <v>140</v>
      </c>
      <c r="D165" s="31">
        <v>10636</v>
      </c>
      <c r="E165" s="31">
        <v>7736</v>
      </c>
      <c r="F165" s="31">
        <v>8714</v>
      </c>
      <c r="G165" s="23">
        <v>1.13</v>
      </c>
      <c r="H165" s="23">
        <v>26.67</v>
      </c>
      <c r="I165" s="31">
        <v>1280</v>
      </c>
      <c r="J165" s="31">
        <v>624</v>
      </c>
      <c r="K165" s="31">
        <v>159</v>
      </c>
      <c r="L165" s="31">
        <v>0</v>
      </c>
      <c r="M165" s="31">
        <v>2063</v>
      </c>
      <c r="N165" s="31">
        <v>237</v>
      </c>
      <c r="O165" s="31">
        <v>1164</v>
      </c>
      <c r="P165" s="1">
        <v>375</v>
      </c>
    </row>
    <row r="166" spans="2:16" ht="13.5">
      <c r="B166" s="29">
        <f t="shared" si="21"/>
        <v>93</v>
      </c>
      <c r="C166" s="30" t="s">
        <v>112</v>
      </c>
      <c r="D166" s="31">
        <v>6177</v>
      </c>
      <c r="E166" s="31">
        <v>5351</v>
      </c>
      <c r="F166" s="31">
        <v>6212</v>
      </c>
      <c r="G166" s="23">
        <v>1.16</v>
      </c>
      <c r="H166" s="23">
        <v>27.58</v>
      </c>
      <c r="I166" s="31">
        <v>958</v>
      </c>
      <c r="J166" s="31">
        <v>447</v>
      </c>
      <c r="K166" s="31">
        <v>69</v>
      </c>
      <c r="L166" s="31">
        <v>2</v>
      </c>
      <c r="M166" s="31">
        <v>1476</v>
      </c>
      <c r="N166" s="31">
        <v>15</v>
      </c>
      <c r="O166" s="31">
        <v>598</v>
      </c>
      <c r="P166" s="1">
        <v>0</v>
      </c>
    </row>
    <row r="167" spans="2:16" ht="13.5">
      <c r="B167" s="29">
        <f t="shared" si="21"/>
        <v>94</v>
      </c>
      <c r="C167" s="30" t="s">
        <v>67</v>
      </c>
      <c r="D167" s="31">
        <v>4957</v>
      </c>
      <c r="E167" s="31">
        <v>4140</v>
      </c>
      <c r="F167" s="31">
        <v>4956</v>
      </c>
      <c r="G167" s="23">
        <v>1.2</v>
      </c>
      <c r="H167" s="23">
        <v>28.55</v>
      </c>
      <c r="I167" s="31">
        <v>780</v>
      </c>
      <c r="J167" s="31">
        <v>339</v>
      </c>
      <c r="K167" s="31">
        <v>63</v>
      </c>
      <c r="L167" s="31">
        <v>0</v>
      </c>
      <c r="M167" s="31">
        <v>1182</v>
      </c>
      <c r="N167" s="31">
        <v>576</v>
      </c>
      <c r="O167" s="31">
        <v>48</v>
      </c>
      <c r="P167" s="1">
        <v>59</v>
      </c>
    </row>
    <row r="168" spans="2:16" ht="13.5">
      <c r="B168" s="29">
        <f t="shared" si="21"/>
        <v>95</v>
      </c>
      <c r="C168" s="30" t="s">
        <v>113</v>
      </c>
      <c r="D168" s="31">
        <v>4334</v>
      </c>
      <c r="E168" s="31">
        <v>3720</v>
      </c>
      <c r="F168" s="31">
        <v>3069</v>
      </c>
      <c r="G168" s="23">
        <v>0.83</v>
      </c>
      <c r="H168" s="23">
        <v>20.86</v>
      </c>
      <c r="I168" s="31">
        <v>511</v>
      </c>
      <c r="J168" s="31">
        <v>228</v>
      </c>
      <c r="K168" s="31">
        <v>37</v>
      </c>
      <c r="L168" s="31">
        <v>0</v>
      </c>
      <c r="M168" s="31">
        <v>776</v>
      </c>
      <c r="N168" s="31">
        <v>29</v>
      </c>
      <c r="O168" s="31">
        <v>304</v>
      </c>
      <c r="P168" s="1">
        <v>165</v>
      </c>
    </row>
    <row r="169" spans="2:16" ht="13.5">
      <c r="B169" s="29">
        <f t="shared" si="21"/>
        <v>96</v>
      </c>
      <c r="C169" s="30" t="s">
        <v>114</v>
      </c>
      <c r="D169" s="31">
        <v>4895</v>
      </c>
      <c r="E169" s="31">
        <v>4367</v>
      </c>
      <c r="F169" s="31">
        <v>2840</v>
      </c>
      <c r="G169" s="23">
        <v>0.65</v>
      </c>
      <c r="H169" s="23">
        <v>20.59</v>
      </c>
      <c r="I169" s="31">
        <v>632</v>
      </c>
      <c r="J169" s="31">
        <v>228</v>
      </c>
      <c r="K169" s="31">
        <v>39</v>
      </c>
      <c r="L169" s="31">
        <v>0</v>
      </c>
      <c r="M169" s="31">
        <v>899</v>
      </c>
      <c r="N169" s="31">
        <v>180</v>
      </c>
      <c r="O169" s="31">
        <v>668</v>
      </c>
      <c r="P169" s="1">
        <v>319</v>
      </c>
    </row>
    <row r="170" spans="2:16" ht="13.5">
      <c r="B170" s="29">
        <f t="shared" si="21"/>
        <v>97</v>
      </c>
      <c r="C170" s="30" t="s">
        <v>115</v>
      </c>
      <c r="D170" s="31">
        <v>1842</v>
      </c>
      <c r="E170" s="31">
        <v>1630</v>
      </c>
      <c r="F170" s="31">
        <v>1957</v>
      </c>
      <c r="G170" s="23">
        <v>1.2</v>
      </c>
      <c r="H170" s="23">
        <v>30.92</v>
      </c>
      <c r="I170" s="31">
        <v>322</v>
      </c>
      <c r="J170" s="31">
        <v>153</v>
      </c>
      <c r="K170" s="31">
        <v>29</v>
      </c>
      <c r="L170" s="31">
        <v>0</v>
      </c>
      <c r="M170" s="31">
        <v>504</v>
      </c>
      <c r="N170" s="31">
        <v>0</v>
      </c>
      <c r="O170" s="31">
        <v>162</v>
      </c>
      <c r="P170" s="1">
        <v>0</v>
      </c>
    </row>
    <row r="171" spans="2:16" ht="13.5">
      <c r="B171" s="29">
        <f t="shared" si="21"/>
        <v>98</v>
      </c>
      <c r="C171" s="30" t="s">
        <v>116</v>
      </c>
      <c r="D171" s="31">
        <v>2078</v>
      </c>
      <c r="E171" s="31">
        <v>1158</v>
      </c>
      <c r="F171" s="31">
        <v>1640</v>
      </c>
      <c r="G171" s="23">
        <v>1.42</v>
      </c>
      <c r="H171" s="23">
        <v>34.72</v>
      </c>
      <c r="I171" s="31">
        <v>254</v>
      </c>
      <c r="J171" s="31">
        <v>117</v>
      </c>
      <c r="K171" s="31">
        <v>31</v>
      </c>
      <c r="L171" s="31">
        <v>0</v>
      </c>
      <c r="M171" s="31">
        <v>402</v>
      </c>
      <c r="N171" s="31">
        <v>73</v>
      </c>
      <c r="O171" s="31">
        <v>287</v>
      </c>
      <c r="P171" s="1">
        <v>115</v>
      </c>
    </row>
    <row r="172" spans="2:16" ht="13.5">
      <c r="B172" s="29">
        <f t="shared" si="21"/>
        <v>99</v>
      </c>
      <c r="C172" s="30" t="s">
        <v>68</v>
      </c>
      <c r="D172" s="31">
        <v>985</v>
      </c>
      <c r="E172" s="31">
        <v>753</v>
      </c>
      <c r="F172" s="31">
        <v>1059</v>
      </c>
      <c r="G172" s="23">
        <v>1.41</v>
      </c>
      <c r="H172" s="23">
        <v>37.32</v>
      </c>
      <c r="I172" s="31">
        <v>168</v>
      </c>
      <c r="J172" s="31">
        <v>92</v>
      </c>
      <c r="K172" s="31">
        <v>21</v>
      </c>
      <c r="L172" s="31">
        <v>0</v>
      </c>
      <c r="M172" s="31">
        <v>281</v>
      </c>
      <c r="N172" s="31">
        <v>28</v>
      </c>
      <c r="O172" s="31">
        <v>221</v>
      </c>
      <c r="P172" s="1">
        <v>112</v>
      </c>
    </row>
    <row r="173" spans="2:16" ht="13.5">
      <c r="B173" s="29">
        <f t="shared" si="21"/>
        <v>100</v>
      </c>
      <c r="C173" s="30" t="s">
        <v>69</v>
      </c>
      <c r="D173" s="31">
        <v>2276</v>
      </c>
      <c r="E173" s="31">
        <v>2010</v>
      </c>
      <c r="F173" s="31">
        <v>3016</v>
      </c>
      <c r="G173" s="23">
        <v>1.5</v>
      </c>
      <c r="H173" s="23">
        <v>36.52</v>
      </c>
      <c r="I173" s="31">
        <v>440</v>
      </c>
      <c r="J173" s="31">
        <v>254</v>
      </c>
      <c r="K173" s="31">
        <v>40</v>
      </c>
      <c r="L173" s="31">
        <v>0</v>
      </c>
      <c r="M173" s="31">
        <v>734</v>
      </c>
      <c r="N173" s="31">
        <v>104</v>
      </c>
      <c r="O173" s="31">
        <v>245</v>
      </c>
      <c r="P173" s="1">
        <v>76</v>
      </c>
    </row>
    <row r="174" spans="2:16" ht="13.5">
      <c r="B174" s="29">
        <f t="shared" si="21"/>
        <v>101</v>
      </c>
      <c r="C174" s="30" t="s">
        <v>70</v>
      </c>
      <c r="D174" s="31">
        <v>291</v>
      </c>
      <c r="E174" s="31">
        <v>226</v>
      </c>
      <c r="F174" s="31">
        <v>89</v>
      </c>
      <c r="G174" s="23">
        <v>0.39</v>
      </c>
      <c r="H174" s="23">
        <v>13.72</v>
      </c>
      <c r="I174" s="31">
        <v>21</v>
      </c>
      <c r="J174" s="31">
        <v>9</v>
      </c>
      <c r="K174" s="31">
        <v>1</v>
      </c>
      <c r="L174" s="31">
        <v>0</v>
      </c>
      <c r="M174" s="31">
        <v>31</v>
      </c>
      <c r="N174" s="31">
        <v>2</v>
      </c>
      <c r="O174" s="31">
        <v>64</v>
      </c>
      <c r="P174" s="1">
        <v>7</v>
      </c>
    </row>
    <row r="175" spans="2:16" ht="13.5">
      <c r="B175" s="29">
        <f t="shared" si="21"/>
        <v>102</v>
      </c>
      <c r="C175" s="30" t="s">
        <v>117</v>
      </c>
      <c r="D175" s="31">
        <v>671</v>
      </c>
      <c r="E175" s="31">
        <v>546</v>
      </c>
      <c r="F175" s="31">
        <v>23</v>
      </c>
      <c r="G175" s="23">
        <v>19.75</v>
      </c>
      <c r="H175" s="23">
        <v>17.03</v>
      </c>
      <c r="I175" s="31">
        <v>64</v>
      </c>
      <c r="J175" s="31">
        <v>21</v>
      </c>
      <c r="K175" s="31">
        <v>8</v>
      </c>
      <c r="L175" s="31">
        <v>0</v>
      </c>
      <c r="M175" s="31">
        <v>93</v>
      </c>
      <c r="N175" s="31">
        <v>1</v>
      </c>
      <c r="O175" s="31">
        <v>56</v>
      </c>
      <c r="P175" s="1">
        <v>12</v>
      </c>
    </row>
    <row r="176" spans="2:16" ht="13.5">
      <c r="B176" s="29">
        <f t="shared" si="21"/>
        <v>103</v>
      </c>
      <c r="C176" s="30" t="s">
        <v>118</v>
      </c>
      <c r="D176" s="31">
        <v>1449</v>
      </c>
      <c r="E176" s="31">
        <v>960</v>
      </c>
      <c r="F176" s="31">
        <v>490</v>
      </c>
      <c r="G176" s="23">
        <v>0.51</v>
      </c>
      <c r="H176" s="23">
        <v>15</v>
      </c>
      <c r="I176" s="31">
        <v>104</v>
      </c>
      <c r="J176" s="31">
        <v>32</v>
      </c>
      <c r="K176" s="31">
        <v>8</v>
      </c>
      <c r="L176" s="31">
        <v>0</v>
      </c>
      <c r="M176" s="31">
        <v>144</v>
      </c>
      <c r="N176" s="31">
        <v>8</v>
      </c>
      <c r="O176" s="31">
        <v>130</v>
      </c>
      <c r="P176" s="1">
        <v>93</v>
      </c>
    </row>
    <row r="177" spans="2:16" ht="13.5">
      <c r="B177" s="29">
        <f t="shared" si="21"/>
        <v>104</v>
      </c>
      <c r="C177" s="30" t="s">
        <v>119</v>
      </c>
      <c r="D177" s="31">
        <v>1848</v>
      </c>
      <c r="E177" s="31">
        <v>1500</v>
      </c>
      <c r="F177" s="31">
        <v>948</v>
      </c>
      <c r="G177" s="23">
        <v>0.63</v>
      </c>
      <c r="H177" s="23">
        <v>18.27</v>
      </c>
      <c r="I177" s="31">
        <v>183</v>
      </c>
      <c r="J177" s="31">
        <v>72</v>
      </c>
      <c r="K177" s="31">
        <v>19</v>
      </c>
      <c r="L177" s="31">
        <v>0</v>
      </c>
      <c r="M177" s="31">
        <v>274</v>
      </c>
      <c r="N177" s="31">
        <v>42</v>
      </c>
      <c r="O177" s="31">
        <v>260</v>
      </c>
      <c r="P177" s="1">
        <v>137</v>
      </c>
    </row>
    <row r="178" spans="2:16" ht="13.5">
      <c r="B178" s="29">
        <f t="shared" si="21"/>
        <v>105</v>
      </c>
      <c r="C178" s="30" t="s">
        <v>120</v>
      </c>
      <c r="D178" s="31">
        <v>1227</v>
      </c>
      <c r="E178" s="31">
        <v>1017</v>
      </c>
      <c r="F178" s="31">
        <v>565</v>
      </c>
      <c r="G178" s="23">
        <v>0.56</v>
      </c>
      <c r="H178" s="23">
        <v>17.4</v>
      </c>
      <c r="I178" s="31">
        <v>128</v>
      </c>
      <c r="J178" s="31">
        <v>40</v>
      </c>
      <c r="K178" s="31">
        <v>9</v>
      </c>
      <c r="L178" s="31">
        <v>0</v>
      </c>
      <c r="M178" s="31">
        <v>177</v>
      </c>
      <c r="N178" s="31">
        <v>8</v>
      </c>
      <c r="O178" s="31">
        <v>161</v>
      </c>
      <c r="P178" s="1">
        <v>146</v>
      </c>
    </row>
    <row r="179" spans="2:16" ht="13.5">
      <c r="B179" s="29">
        <f t="shared" si="21"/>
        <v>106</v>
      </c>
      <c r="C179" s="30" t="s">
        <v>121</v>
      </c>
      <c r="D179" s="31">
        <v>1043</v>
      </c>
      <c r="E179" s="31">
        <v>910</v>
      </c>
      <c r="F179" s="31">
        <v>877</v>
      </c>
      <c r="G179" s="23">
        <v>0.96</v>
      </c>
      <c r="H179" s="23">
        <v>23.08</v>
      </c>
      <c r="I179" s="31">
        <v>127</v>
      </c>
      <c r="J179" s="31">
        <v>68</v>
      </c>
      <c r="K179" s="31">
        <v>15</v>
      </c>
      <c r="L179" s="31">
        <v>0</v>
      </c>
      <c r="M179" s="31">
        <v>210</v>
      </c>
      <c r="N179" s="31">
        <v>47</v>
      </c>
      <c r="O179" s="31">
        <v>215</v>
      </c>
      <c r="P179" s="1">
        <v>93</v>
      </c>
    </row>
    <row r="180" spans="2:16" ht="13.5">
      <c r="B180" s="29">
        <f t="shared" si="21"/>
        <v>107</v>
      </c>
      <c r="C180" s="30" t="s">
        <v>122</v>
      </c>
      <c r="D180" s="31">
        <v>1770</v>
      </c>
      <c r="E180" s="31">
        <v>1606</v>
      </c>
      <c r="F180" s="31">
        <v>1348</v>
      </c>
      <c r="G180" s="23">
        <v>0.84</v>
      </c>
      <c r="H180" s="23">
        <v>21.48</v>
      </c>
      <c r="I180" s="31">
        <v>240</v>
      </c>
      <c r="J180" s="31">
        <v>96</v>
      </c>
      <c r="K180" s="31">
        <v>9</v>
      </c>
      <c r="L180" s="31">
        <v>0</v>
      </c>
      <c r="M180" s="31">
        <v>345</v>
      </c>
      <c r="N180" s="31">
        <v>14</v>
      </c>
      <c r="O180" s="31">
        <v>97</v>
      </c>
      <c r="P180" s="1">
        <v>84</v>
      </c>
    </row>
    <row r="181" spans="2:16" ht="13.5">
      <c r="B181" s="29">
        <f t="shared" si="21"/>
        <v>108</v>
      </c>
      <c r="C181" s="30" t="s">
        <v>123</v>
      </c>
      <c r="D181" s="31">
        <v>3481</v>
      </c>
      <c r="E181" s="31">
        <v>2777</v>
      </c>
      <c r="F181" s="31">
        <v>1717</v>
      </c>
      <c r="G181" s="23">
        <v>0.62</v>
      </c>
      <c r="H181" s="23">
        <v>18.26</v>
      </c>
      <c r="I181" s="31">
        <v>357</v>
      </c>
      <c r="J181" s="31">
        <v>124</v>
      </c>
      <c r="K181" s="31">
        <v>26</v>
      </c>
      <c r="L181" s="31">
        <v>0</v>
      </c>
      <c r="M181" s="31">
        <v>507</v>
      </c>
      <c r="N181" s="31">
        <v>58</v>
      </c>
      <c r="O181" s="31">
        <v>369</v>
      </c>
      <c r="P181" s="1">
        <v>193</v>
      </c>
    </row>
    <row r="182" spans="2:16" ht="13.5">
      <c r="B182" s="29">
        <f t="shared" si="21"/>
        <v>109</v>
      </c>
      <c r="C182" s="30" t="s">
        <v>124</v>
      </c>
      <c r="D182" s="31">
        <v>2408</v>
      </c>
      <c r="E182" s="31">
        <v>2019</v>
      </c>
      <c r="F182" s="31">
        <v>1164</v>
      </c>
      <c r="G182" s="23">
        <v>0.58</v>
      </c>
      <c r="H182" s="23">
        <v>16.69</v>
      </c>
      <c r="I182" s="31">
        <v>245</v>
      </c>
      <c r="J182" s="31">
        <v>78</v>
      </c>
      <c r="K182" s="31">
        <v>14</v>
      </c>
      <c r="L182" s="31">
        <v>0</v>
      </c>
      <c r="M182" s="31">
        <v>337</v>
      </c>
      <c r="N182" s="31">
        <v>47</v>
      </c>
      <c r="O182" s="31">
        <v>301</v>
      </c>
      <c r="P182" s="1">
        <v>175</v>
      </c>
    </row>
    <row r="183" spans="2:16" ht="13.5">
      <c r="B183" s="29">
        <f t="shared" si="21"/>
        <v>110</v>
      </c>
      <c r="C183" s="30" t="s">
        <v>125</v>
      </c>
      <c r="D183" s="31">
        <v>1722</v>
      </c>
      <c r="E183" s="31">
        <v>1356</v>
      </c>
      <c r="F183" s="31">
        <v>882</v>
      </c>
      <c r="G183" s="23">
        <v>0.65</v>
      </c>
      <c r="H183" s="23">
        <v>17.48</v>
      </c>
      <c r="I183" s="31">
        <v>153</v>
      </c>
      <c r="J183" s="31">
        <v>72</v>
      </c>
      <c r="K183" s="31">
        <v>12</v>
      </c>
      <c r="L183" s="31">
        <v>0</v>
      </c>
      <c r="M183" s="31">
        <v>237</v>
      </c>
      <c r="N183" s="31">
        <v>55</v>
      </c>
      <c r="O183" s="31">
        <v>293</v>
      </c>
      <c r="P183" s="1">
        <v>255</v>
      </c>
    </row>
    <row r="184" spans="2:16" ht="13.5">
      <c r="B184" s="29">
        <f t="shared" si="21"/>
        <v>111</v>
      </c>
      <c r="C184" s="30" t="s">
        <v>126</v>
      </c>
      <c r="D184" s="31">
        <v>5306</v>
      </c>
      <c r="E184" s="31">
        <v>4588</v>
      </c>
      <c r="F184" s="31">
        <v>3812</v>
      </c>
      <c r="G184" s="23">
        <v>0.83</v>
      </c>
      <c r="H184" s="23">
        <v>22.65</v>
      </c>
      <c r="I184" s="31">
        <v>681</v>
      </c>
      <c r="J184" s="31">
        <v>280</v>
      </c>
      <c r="K184" s="31">
        <v>78</v>
      </c>
      <c r="L184" s="31">
        <v>0</v>
      </c>
      <c r="M184" s="31">
        <v>1039</v>
      </c>
      <c r="N184" s="31">
        <v>149</v>
      </c>
      <c r="O184" s="31">
        <v>1038</v>
      </c>
      <c r="P184" s="1">
        <v>812</v>
      </c>
    </row>
    <row r="185" spans="2:16" ht="13.5">
      <c r="B185" s="29">
        <f t="shared" si="21"/>
        <v>112</v>
      </c>
      <c r="C185" s="30" t="s">
        <v>71</v>
      </c>
      <c r="D185" s="31">
        <v>5979</v>
      </c>
      <c r="E185" s="31">
        <v>5050</v>
      </c>
      <c r="F185" s="31">
        <v>2987</v>
      </c>
      <c r="G185" s="23">
        <v>0.59</v>
      </c>
      <c r="H185" s="23">
        <v>16.83</v>
      </c>
      <c r="I185" s="31">
        <v>588</v>
      </c>
      <c r="J185" s="31">
        <v>229</v>
      </c>
      <c r="K185" s="31">
        <v>33</v>
      </c>
      <c r="L185" s="31">
        <v>0</v>
      </c>
      <c r="M185" s="31">
        <v>850</v>
      </c>
      <c r="N185" s="31">
        <v>166</v>
      </c>
      <c r="O185" s="31">
        <v>849</v>
      </c>
      <c r="P185" s="1">
        <v>18</v>
      </c>
    </row>
    <row r="186" spans="2:16" ht="13.5">
      <c r="B186" s="29">
        <f aca="true" t="shared" si="22" ref="B186:B196">B185+1</f>
        <v>113</v>
      </c>
      <c r="C186" s="30" t="s">
        <v>127</v>
      </c>
      <c r="D186" s="31">
        <v>1353</v>
      </c>
      <c r="E186" s="31">
        <v>1031</v>
      </c>
      <c r="F186" s="31">
        <v>832</v>
      </c>
      <c r="G186" s="23">
        <v>0.81</v>
      </c>
      <c r="H186" s="23">
        <v>23.28</v>
      </c>
      <c r="I186" s="31">
        <v>159</v>
      </c>
      <c r="J186" s="31">
        <v>64</v>
      </c>
      <c r="K186" s="31">
        <v>17</v>
      </c>
      <c r="L186" s="31">
        <v>0</v>
      </c>
      <c r="M186" s="31">
        <v>240</v>
      </c>
      <c r="N186" s="31">
        <v>80</v>
      </c>
      <c r="O186" s="31">
        <v>209</v>
      </c>
      <c r="P186" s="1">
        <v>404</v>
      </c>
    </row>
    <row r="187" spans="2:16" ht="13.5">
      <c r="B187" s="29">
        <f t="shared" si="22"/>
        <v>114</v>
      </c>
      <c r="C187" s="30" t="s">
        <v>128</v>
      </c>
      <c r="D187" s="31">
        <v>1903</v>
      </c>
      <c r="E187" s="31">
        <v>1328</v>
      </c>
      <c r="F187" s="31">
        <v>565</v>
      </c>
      <c r="G187" s="23">
        <v>0.43</v>
      </c>
      <c r="H187" s="23">
        <v>12.42</v>
      </c>
      <c r="I187" s="31">
        <v>113</v>
      </c>
      <c r="J187" s="31">
        <v>43</v>
      </c>
      <c r="K187" s="31">
        <v>9</v>
      </c>
      <c r="L187" s="31">
        <v>0</v>
      </c>
      <c r="M187" s="31">
        <v>165</v>
      </c>
      <c r="N187" s="31">
        <v>3</v>
      </c>
      <c r="O187" s="31">
        <v>221</v>
      </c>
      <c r="P187" s="1">
        <v>113</v>
      </c>
    </row>
    <row r="188" spans="2:16" ht="13.5">
      <c r="B188" s="29">
        <f t="shared" si="22"/>
        <v>115</v>
      </c>
      <c r="C188" s="30" t="s">
        <v>129</v>
      </c>
      <c r="D188" s="31">
        <v>3267</v>
      </c>
      <c r="E188" s="31">
        <v>3030</v>
      </c>
      <c r="F188" s="31">
        <v>2217</v>
      </c>
      <c r="G188" s="23">
        <v>0.73</v>
      </c>
      <c r="H188" s="23">
        <v>17.33</v>
      </c>
      <c r="I188" s="31">
        <v>385</v>
      </c>
      <c r="J188" s="31">
        <v>114</v>
      </c>
      <c r="K188" s="31">
        <v>26</v>
      </c>
      <c r="L188" s="31">
        <v>0</v>
      </c>
      <c r="M188" s="31">
        <v>525</v>
      </c>
      <c r="N188" s="31">
        <v>33</v>
      </c>
      <c r="O188" s="31">
        <v>369</v>
      </c>
      <c r="P188" s="1">
        <v>237</v>
      </c>
    </row>
    <row r="189" spans="2:16" ht="13.5">
      <c r="B189" s="29">
        <f t="shared" si="22"/>
        <v>116</v>
      </c>
      <c r="C189" s="30" t="s">
        <v>130</v>
      </c>
      <c r="D189" s="31">
        <v>1504</v>
      </c>
      <c r="E189" s="31">
        <v>1258</v>
      </c>
      <c r="F189" s="31">
        <v>1019</v>
      </c>
      <c r="G189" s="23">
        <v>0.81</v>
      </c>
      <c r="H189" s="23">
        <v>21.38</v>
      </c>
      <c r="I189" s="31">
        <v>174</v>
      </c>
      <c r="J189" s="31">
        <v>80</v>
      </c>
      <c r="K189" s="31">
        <v>15</v>
      </c>
      <c r="L189" s="31">
        <v>0</v>
      </c>
      <c r="M189" s="31">
        <v>269</v>
      </c>
      <c r="N189" s="31">
        <v>7</v>
      </c>
      <c r="O189" s="31">
        <v>78</v>
      </c>
      <c r="P189" s="1">
        <v>72</v>
      </c>
    </row>
    <row r="190" spans="2:16" ht="13.5">
      <c r="B190" s="29">
        <f t="shared" si="22"/>
        <v>117</v>
      </c>
      <c r="C190" s="30" t="s">
        <v>131</v>
      </c>
      <c r="D190" s="31">
        <v>2200</v>
      </c>
      <c r="E190" s="31">
        <v>1976</v>
      </c>
      <c r="F190" s="31">
        <v>1611</v>
      </c>
      <c r="G190" s="23">
        <v>0.82</v>
      </c>
      <c r="H190" s="23">
        <v>20.65</v>
      </c>
      <c r="I190" s="31">
        <v>278</v>
      </c>
      <c r="J190" s="31">
        <v>108</v>
      </c>
      <c r="K190" s="31">
        <v>22</v>
      </c>
      <c r="L190" s="31">
        <v>0</v>
      </c>
      <c r="M190" s="31">
        <v>408</v>
      </c>
      <c r="N190" s="31">
        <v>5</v>
      </c>
      <c r="O190" s="31">
        <v>283</v>
      </c>
      <c r="P190" s="1">
        <v>139</v>
      </c>
    </row>
    <row r="191" spans="2:16" ht="13.5">
      <c r="B191" s="29">
        <f t="shared" si="22"/>
        <v>118</v>
      </c>
      <c r="C191" s="30" t="s">
        <v>132</v>
      </c>
      <c r="D191" s="31">
        <v>1399</v>
      </c>
      <c r="E191" s="31">
        <v>1201</v>
      </c>
      <c r="F191" s="31">
        <v>790</v>
      </c>
      <c r="G191" s="23">
        <v>0.66</v>
      </c>
      <c r="H191" s="23">
        <v>18.82</v>
      </c>
      <c r="I191" s="31">
        <v>159</v>
      </c>
      <c r="J191" s="31">
        <v>61</v>
      </c>
      <c r="K191" s="31">
        <v>6</v>
      </c>
      <c r="L191" s="31">
        <v>0</v>
      </c>
      <c r="M191" s="31">
        <v>226</v>
      </c>
      <c r="N191" s="31">
        <v>24</v>
      </c>
      <c r="O191" s="31">
        <v>159</v>
      </c>
      <c r="P191" s="1">
        <v>72</v>
      </c>
    </row>
    <row r="192" spans="2:16" ht="13.5">
      <c r="B192" s="29">
        <f t="shared" si="22"/>
        <v>119</v>
      </c>
      <c r="C192" s="30" t="s">
        <v>133</v>
      </c>
      <c r="D192" s="31">
        <v>4118</v>
      </c>
      <c r="E192" s="31">
        <v>3678</v>
      </c>
      <c r="F192" s="31">
        <v>2702</v>
      </c>
      <c r="G192" s="23">
        <v>0.73</v>
      </c>
      <c r="H192" s="23">
        <v>20.64</v>
      </c>
      <c r="I192" s="31">
        <v>508</v>
      </c>
      <c r="J192" s="31">
        <v>210</v>
      </c>
      <c r="K192" s="31">
        <v>41</v>
      </c>
      <c r="L192" s="31">
        <v>0</v>
      </c>
      <c r="M192" s="31">
        <v>759</v>
      </c>
      <c r="N192" s="31">
        <v>19</v>
      </c>
      <c r="O192" s="31">
        <v>339</v>
      </c>
      <c r="P192" s="1">
        <v>160</v>
      </c>
    </row>
    <row r="193" spans="2:16" ht="13.5">
      <c r="B193" s="29">
        <f t="shared" si="22"/>
        <v>120</v>
      </c>
      <c r="C193" s="30" t="s">
        <v>134</v>
      </c>
      <c r="D193" s="31">
        <v>6197</v>
      </c>
      <c r="E193" s="31">
        <v>5490</v>
      </c>
      <c r="F193" s="31">
        <v>3697</v>
      </c>
      <c r="G193" s="23">
        <v>0.67</v>
      </c>
      <c r="H193" s="23">
        <v>19.27</v>
      </c>
      <c r="I193" s="31">
        <v>738</v>
      </c>
      <c r="J193" s="31">
        <v>251</v>
      </c>
      <c r="K193" s="31">
        <v>69</v>
      </c>
      <c r="L193" s="31">
        <v>0</v>
      </c>
      <c r="M193" s="31">
        <v>1058</v>
      </c>
      <c r="N193" s="31">
        <v>78</v>
      </c>
      <c r="O193" s="31">
        <v>514</v>
      </c>
      <c r="P193" s="1">
        <v>382</v>
      </c>
    </row>
    <row r="194" spans="2:16" ht="13.5">
      <c r="B194" s="29">
        <f t="shared" si="22"/>
        <v>121</v>
      </c>
      <c r="C194" s="30" t="s">
        <v>135</v>
      </c>
      <c r="D194" s="31">
        <v>5767</v>
      </c>
      <c r="E194" s="31">
        <v>5231</v>
      </c>
      <c r="F194" s="31">
        <v>5676</v>
      </c>
      <c r="G194" s="23">
        <v>1.09</v>
      </c>
      <c r="H194" s="23">
        <v>26.92</v>
      </c>
      <c r="I194" s="31">
        <v>893</v>
      </c>
      <c r="J194" s="31">
        <v>430</v>
      </c>
      <c r="K194" s="31">
        <v>85</v>
      </c>
      <c r="L194" s="31">
        <v>0</v>
      </c>
      <c r="M194" s="31">
        <v>1408</v>
      </c>
      <c r="N194" s="31">
        <v>65</v>
      </c>
      <c r="O194" s="31">
        <v>523</v>
      </c>
      <c r="P194" s="1">
        <v>636</v>
      </c>
    </row>
    <row r="195" spans="2:16" ht="13.5">
      <c r="B195" s="29">
        <f t="shared" si="22"/>
        <v>122</v>
      </c>
      <c r="C195" s="30" t="s">
        <v>136</v>
      </c>
      <c r="D195" s="31">
        <v>3713</v>
      </c>
      <c r="E195" s="31">
        <v>3299</v>
      </c>
      <c r="F195" s="31">
        <v>3569</v>
      </c>
      <c r="G195" s="23">
        <v>1.08</v>
      </c>
      <c r="H195" s="23">
        <v>24.64</v>
      </c>
      <c r="I195" s="31">
        <v>506</v>
      </c>
      <c r="J195" s="31">
        <v>252</v>
      </c>
      <c r="K195" s="31">
        <v>55</v>
      </c>
      <c r="L195" s="31">
        <v>0</v>
      </c>
      <c r="M195" s="31">
        <v>813</v>
      </c>
      <c r="N195" s="31">
        <v>35</v>
      </c>
      <c r="O195" s="31">
        <v>362</v>
      </c>
      <c r="P195" s="1">
        <v>163</v>
      </c>
    </row>
    <row r="196" spans="2:16" ht="13.5">
      <c r="B196" s="29">
        <f t="shared" si="22"/>
        <v>123</v>
      </c>
      <c r="C196" s="30" t="s">
        <v>72</v>
      </c>
      <c r="D196" s="31">
        <v>6923</v>
      </c>
      <c r="E196" s="31">
        <v>5541</v>
      </c>
      <c r="F196" s="31">
        <v>4091</v>
      </c>
      <c r="G196" s="23">
        <v>0.74</v>
      </c>
      <c r="H196" s="23">
        <v>20.5</v>
      </c>
      <c r="I196" s="31">
        <v>782</v>
      </c>
      <c r="J196" s="31">
        <v>274</v>
      </c>
      <c r="K196" s="31">
        <v>80</v>
      </c>
      <c r="L196" s="31">
        <v>0</v>
      </c>
      <c r="M196" s="31">
        <v>1136</v>
      </c>
      <c r="N196" s="31">
        <v>119</v>
      </c>
      <c r="O196" s="31">
        <v>778</v>
      </c>
      <c r="P196" s="1">
        <v>496</v>
      </c>
    </row>
    <row r="197" spans="2:16" ht="13.5">
      <c r="B197" s="12"/>
      <c r="C197" s="32" t="s">
        <v>73</v>
      </c>
      <c r="D197" s="31">
        <f>SUM(D117:D196)</f>
        <v>432930</v>
      </c>
      <c r="E197" s="31">
        <f>SUM(E117:E196)</f>
        <v>370324</v>
      </c>
      <c r="F197" s="31">
        <f>SUM(F117:F196)</f>
        <v>372754</v>
      </c>
      <c r="G197" s="23">
        <f>F197/E197</f>
        <v>1.006561821540057</v>
      </c>
      <c r="H197" s="23">
        <f>M197/E197*100</f>
        <v>25.64079022693641</v>
      </c>
      <c r="I197" s="31">
        <f>SUM(I165:I166)</f>
        <v>2238</v>
      </c>
      <c r="J197" s="31">
        <f aca="true" t="shared" si="23" ref="J197:P197">SUM(J117:J196)</f>
        <v>27710</v>
      </c>
      <c r="K197" s="31">
        <f t="shared" si="23"/>
        <v>6440</v>
      </c>
      <c r="L197" s="31">
        <f t="shared" si="23"/>
        <v>35</v>
      </c>
      <c r="M197" s="31">
        <f t="shared" si="23"/>
        <v>94954</v>
      </c>
      <c r="N197" s="31">
        <f t="shared" si="23"/>
        <v>10070</v>
      </c>
      <c r="O197" s="31">
        <f t="shared" si="23"/>
        <v>56518</v>
      </c>
      <c r="P197" s="31">
        <f t="shared" si="23"/>
        <v>22812</v>
      </c>
    </row>
    <row r="198" spans="2:16" ht="14.25">
      <c r="B198" s="3"/>
      <c r="C198" s="3"/>
      <c r="D198" s="3"/>
      <c r="E198" s="3"/>
      <c r="F198" s="3"/>
      <c r="G198" s="3"/>
      <c r="H198" s="3"/>
      <c r="I198" s="59" t="s">
        <v>157</v>
      </c>
      <c r="J198" s="60"/>
      <c r="K198" s="60"/>
      <c r="L198" s="60"/>
      <c r="M198" s="60"/>
      <c r="N198" s="60"/>
      <c r="O198" s="60"/>
      <c r="P198" s="60"/>
    </row>
    <row r="199" spans="2:16" ht="13.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</sheetData>
  <mergeCells count="10">
    <mergeCell ref="G5:G6"/>
    <mergeCell ref="H5:H6"/>
    <mergeCell ref="I5:M5"/>
    <mergeCell ref="I198:P198"/>
    <mergeCell ref="I59:M59"/>
    <mergeCell ref="G59:G60"/>
    <mergeCell ref="H59:H60"/>
    <mergeCell ref="G115:G116"/>
    <mergeCell ref="H115:H116"/>
    <mergeCell ref="I115:M115"/>
  </mergeCells>
  <printOptions/>
  <pageMargins left="0.7874015748031497" right="0.1968503937007874" top="0.64" bottom="0.38" header="0.36" footer="0.31496062992125984"/>
  <pageSetup horizontalDpi="600" verticalDpi="600" orientation="landscape" paperSize="9" r:id="rId1"/>
  <headerFooter alignWithMargins="0">
    <oddHeader>&amp;L&amp;"ＭＳ ゴシック,標準"&amp;12②平成１５年度３歳児歯科健康診査実施状況（都道府県別）</oddHeader>
  </headerFooter>
  <rowBreaks count="1" manualBreakCount="1">
    <brk id="112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滋賀県</cp:lastModifiedBy>
  <cp:lastPrinted>2006-03-08T05:59:09Z</cp:lastPrinted>
  <dcterms:created xsi:type="dcterms:W3CDTF">1996-11-06T04:17:08Z</dcterms:created>
  <dcterms:modified xsi:type="dcterms:W3CDTF">2006-03-15T05:33:29Z</dcterms:modified>
  <cp:category/>
  <cp:version/>
  <cp:contentType/>
  <cp:contentStatus/>
</cp:coreProperties>
</file>