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75" windowHeight="8715" activeTab="0"/>
  </bookViews>
  <sheets>
    <sheet name="その１" sheetId="1" r:id="rId1"/>
  </sheets>
  <definedNames>
    <definedName name="_xlnm.Print_Area" localSheetId="0">'その１'!$A$1:$H$113</definedName>
  </definedNames>
  <calcPr fullCalcOnLoad="1"/>
</workbook>
</file>

<file path=xl/sharedStrings.xml><?xml version="1.0" encoding="utf-8"?>
<sst xmlns="http://schemas.openxmlformats.org/spreadsheetml/2006/main" count="185" uniqueCount="155">
  <si>
    <t>（単位：千円）</t>
  </si>
  <si>
    <t>区　　　　　　　　　　　　　分</t>
  </si>
  <si>
    <t>都　　　　　市</t>
  </si>
  <si>
    <t>合　　　　　計</t>
  </si>
  <si>
    <t>純　　計　　額</t>
  </si>
  <si>
    <t>総　　　　　　　　　　　             額</t>
  </si>
  <si>
    <t>一</t>
  </si>
  <si>
    <t>二</t>
  </si>
  <si>
    <t>地方譲与税</t>
  </si>
  <si>
    <t>地方道路譲与税</t>
  </si>
  <si>
    <t>自動車重量譲与税</t>
  </si>
  <si>
    <t>三</t>
  </si>
  <si>
    <t>利子割交付金</t>
  </si>
  <si>
    <t>ゴルフ場利用税交付金</t>
  </si>
  <si>
    <t xml:space="preserve">特別地方消費税交付金 </t>
  </si>
  <si>
    <t xml:space="preserve">自動車取得税交付金 </t>
  </si>
  <si>
    <t xml:space="preserve">地方交付税  </t>
  </si>
  <si>
    <t xml:space="preserve">普通交付税  </t>
  </si>
  <si>
    <t xml:space="preserve">特別交付税  </t>
  </si>
  <si>
    <t xml:space="preserve">交通安全対策特別交付金 </t>
  </si>
  <si>
    <t>分担金及び負担金</t>
  </si>
  <si>
    <t>同級他団体からのもの</t>
  </si>
  <si>
    <t>市町村分賦金</t>
  </si>
  <si>
    <t>その他</t>
  </si>
  <si>
    <t>使用料</t>
  </si>
  <si>
    <t>授業料　　　　</t>
  </si>
  <si>
    <t xml:space="preserve">(1) 高等学校   </t>
  </si>
  <si>
    <t>(2) 幼稚園</t>
  </si>
  <si>
    <t>(3) その他</t>
  </si>
  <si>
    <t>保育所使用料</t>
  </si>
  <si>
    <t>公営住宅使用料</t>
  </si>
  <si>
    <t>手数料</t>
  </si>
  <si>
    <t>国庫支出金</t>
  </si>
  <si>
    <t>生活保護費負担金</t>
  </si>
  <si>
    <t>普通建設事業費支出金</t>
  </si>
  <si>
    <t>災害復旧事業費支出金</t>
  </si>
  <si>
    <t>失業対策事業費支出金</t>
  </si>
  <si>
    <t>委託金　　</t>
  </si>
  <si>
    <t>(1) 普通建設事業</t>
  </si>
  <si>
    <t xml:space="preserve">(2) 災害復旧事業    </t>
  </si>
  <si>
    <t xml:space="preserve">(3) その他  </t>
  </si>
  <si>
    <t>財政補給金</t>
  </si>
  <si>
    <t>特定防衛施設周辺整備調整交付金</t>
  </si>
  <si>
    <t>国有提供施設等所在市町村助成交付金</t>
  </si>
  <si>
    <t>都道府県支出金</t>
  </si>
  <si>
    <t>国庫財源を伴うもの</t>
  </si>
  <si>
    <t xml:space="preserve">　 (ｱ) 普通建設事業   </t>
  </si>
  <si>
    <t xml:space="preserve">　 (ｲ) 災害復旧事業 </t>
  </si>
  <si>
    <t>　 (ｳ) その他</t>
  </si>
  <si>
    <t>都道府県費のみのもの</t>
  </si>
  <si>
    <t>(1) 普通建設事業費支出金</t>
  </si>
  <si>
    <t>(2) 災害復旧事業費支出金</t>
  </si>
  <si>
    <t>財産収入</t>
  </si>
  <si>
    <t>財産運用収入</t>
  </si>
  <si>
    <t>財産売払収入</t>
  </si>
  <si>
    <t>(1) 土地建物</t>
  </si>
  <si>
    <t xml:space="preserve">(2) 立木竹 </t>
  </si>
  <si>
    <t xml:space="preserve">(3) その他   </t>
  </si>
  <si>
    <t>寄附金</t>
  </si>
  <si>
    <t>繰入金</t>
  </si>
  <si>
    <t>繰越金</t>
  </si>
  <si>
    <t>純繰越金</t>
  </si>
  <si>
    <t>繰越事業費等充当財源繰越額</t>
  </si>
  <si>
    <t>諸収入</t>
  </si>
  <si>
    <t>延滞金・加算金及び過料</t>
  </si>
  <si>
    <t>預金利子</t>
  </si>
  <si>
    <t>公営企業貸付金元利収入</t>
  </si>
  <si>
    <t>貸付金元利収入</t>
  </si>
  <si>
    <t>受託事業収入</t>
  </si>
  <si>
    <t>(1) 同級他団体からのもの</t>
  </si>
  <si>
    <t xml:space="preserve">(2) 民間からのもの   </t>
  </si>
  <si>
    <t>収益事業収入</t>
  </si>
  <si>
    <t>雑入</t>
  </si>
  <si>
    <t>(1) 一部事務組合配分金</t>
  </si>
  <si>
    <t>(2) その他</t>
  </si>
  <si>
    <t>地方債</t>
  </si>
  <si>
    <t>第２表　　歳　　　入　　　決　　　算　　　　　</t>
  </si>
  <si>
    <t>八</t>
  </si>
  <si>
    <t>軽油引取税交付金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</si>
  <si>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</si>
  <si>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</si>
  <si>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</si>
  <si>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</si>
  <si>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</si>
  <si>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</si>
  <si>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</si>
  <si>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</si>
  <si>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</si>
  <si>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</si>
  <si>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</si>
  <si>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二十一</t>
  </si>
  <si>
    <t>二十二</t>
  </si>
  <si>
    <t>二十三</t>
  </si>
  <si>
    <t>電源立地地域対策交付金</t>
  </si>
  <si>
    <t>四</t>
  </si>
  <si>
    <t>配当割交付金</t>
  </si>
  <si>
    <t>五</t>
  </si>
  <si>
    <t>株式等譲渡所得割交付金</t>
  </si>
  <si>
    <t>六</t>
  </si>
  <si>
    <t>七</t>
  </si>
  <si>
    <t>二十</t>
  </si>
  <si>
    <t>二十四</t>
  </si>
  <si>
    <t>二十五</t>
  </si>
  <si>
    <t>法定受託事務に係るもの</t>
  </si>
  <si>
    <t>自治事務に係るもの</t>
  </si>
  <si>
    <t>町</t>
  </si>
  <si>
    <t>市　町　計</t>
  </si>
  <si>
    <t>地方消費税交付金</t>
  </si>
  <si>
    <t>町</t>
  </si>
  <si>
    <t>市　町　計</t>
  </si>
  <si>
    <t>一部事務組合等</t>
  </si>
  <si>
    <t>地方特例交付金等</t>
  </si>
  <si>
    <t>　　　　　　　　</t>
  </si>
  <si>
    <t>児童保護費等負担金</t>
  </si>
  <si>
    <t>(1) 児童保護費等負担金</t>
  </si>
  <si>
    <t>４</t>
  </si>
  <si>
    <t>５</t>
  </si>
  <si>
    <t>６</t>
  </si>
  <si>
    <t>７</t>
  </si>
  <si>
    <t>障害者自立支援給付費等負担金</t>
  </si>
  <si>
    <t>３</t>
  </si>
  <si>
    <t>４</t>
  </si>
  <si>
    <t>１</t>
  </si>
  <si>
    <t>２</t>
  </si>
  <si>
    <t>５</t>
  </si>
  <si>
    <t>６</t>
  </si>
  <si>
    <t>７</t>
  </si>
  <si>
    <t>３</t>
  </si>
  <si>
    <t>１</t>
  </si>
  <si>
    <t>２</t>
  </si>
  <si>
    <t>地方揮発油譲与税</t>
  </si>
  <si>
    <t xml:space="preserve">地方税 </t>
  </si>
  <si>
    <t>児童手当及び子ども手当特例交付金</t>
  </si>
  <si>
    <t>減収補填特例交付金</t>
  </si>
  <si>
    <t>児童手当及び子ども手当交付金</t>
  </si>
  <si>
    <t>８</t>
  </si>
  <si>
    <t>９</t>
  </si>
  <si>
    <t>１０</t>
  </si>
  <si>
    <t>１１</t>
  </si>
  <si>
    <t>１２</t>
  </si>
  <si>
    <t>社会資本整備総合交付金</t>
  </si>
  <si>
    <t>(2) 障害者自立支援給付費等
    負担金</t>
  </si>
  <si>
    <t>(3) 児童手当及び子ども手当交付金</t>
  </si>
  <si>
    <t>(4) 普通建設事業費支出金</t>
  </si>
  <si>
    <t>(5) 災害復旧事業費支出金</t>
  </si>
  <si>
    <t>(6) 委託金</t>
  </si>
  <si>
    <r>
      <t xml:space="preserve">(7) </t>
    </r>
    <r>
      <rPr>
        <sz val="10"/>
        <rFont val="ＭＳ Ｐ明朝"/>
        <family val="1"/>
      </rPr>
      <t>電源立地地域対策交付金</t>
    </r>
  </si>
  <si>
    <t>(8) その他</t>
  </si>
  <si>
    <r>
      <t>第１　　１　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年度普通会計決算の状況</t>
    </r>
  </si>
  <si>
    <t>３</t>
  </si>
  <si>
    <t>震災復興特別交付税</t>
  </si>
  <si>
    <t>１３</t>
  </si>
  <si>
    <t>１４</t>
  </si>
  <si>
    <t>その他</t>
  </si>
  <si>
    <t>東日本大震災復復興交付金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</si>
</sst>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7" fillId="0" borderId="1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41" fontId="6" fillId="0" borderId="2" xfId="16" applyNumberFormat="1" applyFont="1" applyFill="1" applyBorder="1" applyAlignment="1">
      <alignment horizontal="centerContinuous" vertical="center"/>
    </xf>
    <xf numFmtId="41" fontId="6" fillId="0" borderId="3" xfId="16" applyNumberFormat="1" applyFont="1" applyFill="1" applyBorder="1" applyAlignment="1">
      <alignment horizontal="centerContinuous" vertical="center"/>
    </xf>
    <xf numFmtId="41" fontId="4" fillId="0" borderId="3" xfId="16" applyNumberFormat="1" applyFont="1" applyFill="1" applyBorder="1" applyAlignment="1">
      <alignment horizontal="right" vertical="center"/>
    </xf>
    <xf numFmtId="41" fontId="6" fillId="0" borderId="4" xfId="16" applyNumberFormat="1" applyFont="1" applyFill="1" applyBorder="1" applyAlignment="1">
      <alignment horizontal="center" vertical="center"/>
    </xf>
    <xf numFmtId="41" fontId="6" fillId="0" borderId="5" xfId="16" applyNumberFormat="1" applyFont="1" applyFill="1" applyBorder="1" applyAlignment="1">
      <alignment horizontal="left" vertical="center"/>
    </xf>
    <xf numFmtId="41" fontId="4" fillId="0" borderId="5" xfId="16" applyNumberFormat="1" applyFont="1" applyFill="1" applyBorder="1" applyAlignment="1">
      <alignment horizontal="right" vertical="center"/>
    </xf>
    <xf numFmtId="41" fontId="4" fillId="0" borderId="6" xfId="16" applyNumberFormat="1" applyFont="1" applyFill="1" applyBorder="1" applyAlignment="1">
      <alignment horizontal="right" vertical="center"/>
    </xf>
    <xf numFmtId="41" fontId="6" fillId="0" borderId="7" xfId="16" applyNumberFormat="1" applyFont="1" applyFill="1" applyBorder="1" applyAlignment="1">
      <alignment horizontal="center" vertical="center"/>
    </xf>
    <xf numFmtId="41" fontId="6" fillId="0" borderId="8" xfId="16" applyNumberFormat="1" applyFont="1" applyFill="1" applyBorder="1" applyAlignment="1">
      <alignment horizontal="left" vertical="center"/>
    </xf>
    <xf numFmtId="41" fontId="4" fillId="0" borderId="8" xfId="16" applyNumberFormat="1" applyFont="1" applyFill="1" applyBorder="1" applyAlignment="1">
      <alignment horizontal="right" vertical="center"/>
    </xf>
    <xf numFmtId="41" fontId="4" fillId="0" borderId="9" xfId="16" applyNumberFormat="1" applyFont="1" applyFill="1" applyBorder="1" applyAlignment="1">
      <alignment horizontal="right" vertical="center"/>
    </xf>
    <xf numFmtId="41" fontId="6" fillId="0" borderId="7" xfId="16" applyNumberFormat="1" applyFont="1" applyFill="1" applyBorder="1" applyAlignment="1" quotePrefix="1">
      <alignment horizontal="right" vertical="center"/>
    </xf>
    <xf numFmtId="41" fontId="6" fillId="0" borderId="4" xfId="16" applyNumberFormat="1" applyFont="1" applyFill="1" applyBorder="1" applyAlignment="1" quotePrefix="1">
      <alignment horizontal="right" vertical="center"/>
    </xf>
    <xf numFmtId="41" fontId="6" fillId="0" borderId="7" xfId="16" applyNumberFormat="1" applyFont="1" applyFill="1" applyBorder="1" applyAlignment="1">
      <alignment horizontal="right" vertical="center"/>
    </xf>
    <xf numFmtId="41" fontId="6" fillId="0" borderId="3" xfId="16" applyNumberFormat="1" applyFont="1" applyFill="1" applyBorder="1" applyAlignment="1">
      <alignment horizontal="left" vertical="center"/>
    </xf>
    <xf numFmtId="41" fontId="4" fillId="0" borderId="10" xfId="16" applyNumberFormat="1" applyFont="1" applyFill="1" applyBorder="1" applyAlignment="1">
      <alignment horizontal="right" vertical="center"/>
    </xf>
    <xf numFmtId="41" fontId="0" fillId="0" borderId="0" xfId="16" applyNumberFormat="1" applyFont="1" applyFill="1" applyBorder="1" applyAlignment="1">
      <alignment horizontal="left" vertical="center"/>
    </xf>
    <xf numFmtId="41" fontId="4" fillId="0" borderId="0" xfId="16" applyNumberFormat="1" applyFont="1" applyFill="1" applyAlignment="1">
      <alignment horizontal="right" vertical="center"/>
    </xf>
    <xf numFmtId="41" fontId="5" fillId="0" borderId="0" xfId="16" applyNumberFormat="1" applyFont="1" applyFill="1" applyAlignment="1">
      <alignment/>
    </xf>
    <xf numFmtId="41" fontId="6" fillId="0" borderId="0" xfId="16" applyNumberFormat="1" applyFont="1" applyFill="1" applyAlignment="1">
      <alignment horizontal="right"/>
    </xf>
    <xf numFmtId="41" fontId="6" fillId="0" borderId="1" xfId="16" applyNumberFormat="1" applyFont="1" applyFill="1" applyBorder="1" applyAlignment="1">
      <alignment horizontal="right"/>
    </xf>
    <xf numFmtId="41" fontId="7" fillId="0" borderId="1" xfId="16" applyNumberFormat="1" applyFont="1" applyFill="1" applyBorder="1" applyAlignment="1">
      <alignment horizontal="right"/>
    </xf>
    <xf numFmtId="41" fontId="6" fillId="0" borderId="5" xfId="16" applyNumberFormat="1" applyFont="1" applyFill="1" applyBorder="1" applyAlignment="1">
      <alignment horizontal="left" vertical="center" wrapText="1"/>
    </xf>
    <xf numFmtId="41" fontId="6" fillId="0" borderId="7" xfId="16" applyNumberFormat="1" applyFont="1" applyFill="1" applyBorder="1" applyAlignment="1">
      <alignment vertical="center"/>
    </xf>
    <xf numFmtId="41" fontId="6" fillId="0" borderId="8" xfId="16" applyNumberFormat="1" applyFont="1" applyFill="1" applyBorder="1" applyAlignment="1">
      <alignment vertical="center"/>
    </xf>
    <xf numFmtId="41" fontId="6" fillId="0" borderId="4" xfId="16" applyNumberFormat="1" applyFont="1" applyFill="1" applyBorder="1" applyAlignment="1">
      <alignment horizontal="right" vertical="center"/>
    </xf>
    <xf numFmtId="41" fontId="6" fillId="0" borderId="2" xfId="16" applyNumberFormat="1" applyFont="1" applyFill="1" applyBorder="1" applyAlignment="1">
      <alignment horizontal="center" vertical="center"/>
    </xf>
    <xf numFmtId="41" fontId="6" fillId="0" borderId="11" xfId="16" applyNumberFormat="1" applyFont="1" applyFill="1" applyBorder="1" applyAlignment="1">
      <alignment horizontal="left" vertical="center"/>
    </xf>
    <xf numFmtId="41" fontId="4" fillId="0" borderId="11" xfId="16" applyNumberFormat="1" applyFont="1" applyFill="1" applyBorder="1" applyAlignment="1">
      <alignment horizontal="right" vertical="center"/>
    </xf>
    <xf numFmtId="41" fontId="4" fillId="0" borderId="12" xfId="16" applyNumberFormat="1" applyFont="1" applyFill="1" applyBorder="1" applyAlignment="1">
      <alignment horizontal="right" vertical="center"/>
    </xf>
    <xf numFmtId="41" fontId="6" fillId="0" borderId="13" xfId="16" applyNumberFormat="1" applyFont="1" applyFill="1" applyBorder="1" applyAlignment="1" quotePrefix="1">
      <alignment horizontal="right" vertical="center"/>
    </xf>
    <xf numFmtId="41" fontId="4" fillId="0" borderId="14" xfId="16" applyNumberFormat="1" applyFont="1" applyFill="1" applyBorder="1" applyAlignment="1">
      <alignment horizontal="right" vertical="center"/>
    </xf>
    <xf numFmtId="41" fontId="4" fillId="0" borderId="15" xfId="16" applyNumberFormat="1" applyFont="1" applyFill="1" applyBorder="1" applyAlignment="1">
      <alignment horizontal="right" vertical="center"/>
    </xf>
    <xf numFmtId="41" fontId="4" fillId="0" borderId="16" xfId="16" applyNumberFormat="1" applyFont="1" applyFill="1" applyBorder="1" applyAlignment="1">
      <alignment horizontal="right" vertical="center"/>
    </xf>
    <xf numFmtId="41" fontId="6" fillId="0" borderId="17" xfId="16" applyNumberFormat="1" applyFont="1" applyFill="1" applyBorder="1" applyAlignment="1">
      <alignment horizontal="center" vertical="center"/>
    </xf>
    <xf numFmtId="41" fontId="4" fillId="0" borderId="18" xfId="16" applyNumberFormat="1" applyFont="1" applyFill="1" applyBorder="1" applyAlignment="1">
      <alignment horizontal="right" vertical="center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/>
    </xf>
    <xf numFmtId="41" fontId="0" fillId="0" borderId="0" xfId="16" applyNumberFormat="1" applyFont="1" applyFill="1" applyAlignment="1" quotePrefix="1">
      <alignment horizontal="right" vertical="center"/>
    </xf>
    <xf numFmtId="41" fontId="0" fillId="0" borderId="0" xfId="16" applyNumberFormat="1" applyFont="1" applyFill="1" applyAlignment="1">
      <alignment horizontal="left"/>
    </xf>
    <xf numFmtId="41" fontId="0" fillId="0" borderId="0" xfId="16" applyNumberFormat="1" applyFont="1" applyFill="1" applyAlignment="1">
      <alignment horizontal="right"/>
    </xf>
    <xf numFmtId="41" fontId="4" fillId="0" borderId="5" xfId="16" applyNumberFormat="1" applyFont="1" applyFill="1" applyBorder="1" applyAlignment="1" applyProtection="1">
      <alignment horizontal="right" vertical="center"/>
      <protection locked="0"/>
    </xf>
    <xf numFmtId="41" fontId="4" fillId="0" borderId="8" xfId="16" applyNumberFormat="1" applyFont="1" applyFill="1" applyBorder="1" applyAlignment="1" applyProtection="1">
      <alignment horizontal="right" vertical="center"/>
      <protection locked="0"/>
    </xf>
    <xf numFmtId="41" fontId="4" fillId="0" borderId="11" xfId="16" applyNumberFormat="1" applyFont="1" applyFill="1" applyBorder="1" applyAlignment="1" applyProtection="1">
      <alignment horizontal="right" vertical="center"/>
      <protection locked="0"/>
    </xf>
    <xf numFmtId="41" fontId="4" fillId="0" borderId="19" xfId="0" applyNumberFormat="1" applyFont="1" applyFill="1" applyBorder="1" applyAlignment="1" applyProtection="1">
      <alignment horizontal="right" vertical="center"/>
      <protection locked="0"/>
    </xf>
    <xf numFmtId="41" fontId="4" fillId="0" borderId="8" xfId="16" applyNumberFormat="1" applyFont="1" applyFill="1" applyBorder="1" applyAlignment="1" applyProtection="1">
      <alignment vertical="center"/>
      <protection locked="0"/>
    </xf>
    <xf numFmtId="41" fontId="4" fillId="0" borderId="5" xfId="16" applyNumberFormat="1" applyFont="1" applyFill="1" applyBorder="1" applyAlignment="1" applyProtection="1">
      <alignment vertical="center"/>
      <protection locked="0"/>
    </xf>
    <xf numFmtId="41" fontId="4" fillId="0" borderId="3" xfId="16" applyNumberFormat="1" applyFont="1" applyFill="1" applyBorder="1" applyAlignment="1" applyProtection="1">
      <alignment horizontal="right" vertical="center"/>
      <protection locked="0"/>
    </xf>
    <xf numFmtId="177" fontId="0" fillId="0" borderId="0" xfId="16" applyNumberFormat="1" applyFont="1" applyFill="1" applyAlignment="1" applyProtection="1">
      <alignment horizontal="left"/>
      <protection locked="0"/>
    </xf>
    <xf numFmtId="41" fontId="4" fillId="0" borderId="20" xfId="16" applyNumberFormat="1" applyFont="1" applyFill="1" applyBorder="1" applyAlignment="1">
      <alignment horizontal="right" vertical="center"/>
    </xf>
    <xf numFmtId="41" fontId="6" fillId="0" borderId="21" xfId="16" applyNumberFormat="1" applyFont="1" applyFill="1" applyBorder="1" applyAlignment="1">
      <alignment horizontal="left" vertical="center"/>
    </xf>
    <xf numFmtId="41" fontId="4" fillId="0" borderId="19" xfId="16" applyNumberFormat="1" applyFont="1" applyFill="1" applyBorder="1" applyAlignment="1" applyProtection="1">
      <alignment horizontal="right" vertical="center"/>
      <protection locked="0"/>
    </xf>
    <xf numFmtId="41" fontId="4" fillId="0" borderId="19" xfId="16" applyNumberFormat="1" applyFont="1" applyFill="1" applyBorder="1" applyAlignment="1">
      <alignment horizontal="right" vertical="center"/>
    </xf>
    <xf numFmtId="41" fontId="4" fillId="0" borderId="22" xfId="16" applyNumberFormat="1" applyFont="1" applyFill="1" applyBorder="1" applyAlignment="1">
      <alignment horizontal="right" vertical="center"/>
    </xf>
    <xf numFmtId="41" fontId="4" fillId="0" borderId="23" xfId="16" applyNumberFormat="1" applyFont="1" applyFill="1" applyBorder="1" applyAlignment="1" applyProtection="1">
      <alignment horizontal="right" vertical="center"/>
      <protection locked="0"/>
    </xf>
    <xf numFmtId="38" fontId="0" fillId="0" borderId="1" xfId="16" applyFont="1" applyFill="1" applyBorder="1" applyAlignment="1">
      <alignment horizontal="right"/>
    </xf>
    <xf numFmtId="41" fontId="0" fillId="0" borderId="1" xfId="16" applyNumberFormat="1" applyFont="1" applyFill="1" applyBorder="1" applyAlignment="1">
      <alignment horizontal="right"/>
    </xf>
    <xf numFmtId="41" fontId="4" fillId="0" borderId="21" xfId="16" applyNumberFormat="1" applyFont="1" applyFill="1" applyBorder="1" applyAlignment="1" applyProtection="1">
      <alignment horizontal="right" vertical="center"/>
      <protection locked="0"/>
    </xf>
    <xf numFmtId="41" fontId="4" fillId="0" borderId="21" xfId="16" applyNumberFormat="1" applyFont="1" applyFill="1" applyBorder="1" applyAlignment="1">
      <alignment horizontal="right" vertical="center"/>
    </xf>
    <xf numFmtId="41" fontId="4" fillId="0" borderId="24" xfId="16" applyNumberFormat="1" applyFont="1" applyFill="1" applyBorder="1" applyAlignment="1">
      <alignment horizontal="right" vertical="center"/>
    </xf>
    <xf numFmtId="41" fontId="6" fillId="0" borderId="8" xfId="16" applyNumberFormat="1" applyFont="1" applyFill="1" applyBorder="1" applyAlignment="1">
      <alignment horizontal="left" vertical="center" wrapText="1"/>
    </xf>
    <xf numFmtId="41" fontId="6" fillId="0" borderId="25" xfId="16" applyNumberFormat="1" applyFont="1" applyFill="1" applyBorder="1" applyAlignment="1" quotePrefix="1">
      <alignment horizontal="right" vertical="center"/>
    </xf>
    <xf numFmtId="41" fontId="6" fillId="0" borderId="21" xfId="16" applyNumberFormat="1" applyFont="1" applyFill="1" applyBorder="1" applyAlignment="1">
      <alignment horizontal="left" vertical="center" shrinkToFit="1"/>
    </xf>
    <xf numFmtId="41" fontId="6" fillId="0" borderId="26" xfId="16" applyNumberFormat="1" applyFont="1" applyFill="1" applyBorder="1" applyAlignment="1" quotePrefix="1">
      <alignment horizontal="right" vertical="center"/>
    </xf>
    <xf numFmtId="41" fontId="6" fillId="0" borderId="27" xfId="16" applyNumberFormat="1" applyFont="1" applyFill="1" applyBorder="1" applyAlignment="1">
      <alignment horizontal="left" vertical="center"/>
    </xf>
    <xf numFmtId="41" fontId="4" fillId="0" borderId="28" xfId="16" applyNumberFormat="1" applyFont="1" applyFill="1" applyBorder="1" applyAlignment="1" applyProtection="1">
      <alignment horizontal="right" vertical="center"/>
      <protection locked="0"/>
    </xf>
    <xf numFmtId="41" fontId="4" fillId="0" borderId="27" xfId="16" applyNumberFormat="1" applyFont="1" applyFill="1" applyBorder="1" applyAlignment="1">
      <alignment horizontal="right" vertical="center"/>
    </xf>
    <xf numFmtId="41" fontId="4" fillId="0" borderId="29" xfId="16" applyNumberFormat="1" applyFont="1" applyFill="1" applyBorder="1" applyAlignment="1">
      <alignment horizontal="right" vertical="center"/>
    </xf>
    <xf numFmtId="38" fontId="6" fillId="0" borderId="30" xfId="16" applyFont="1" applyFill="1" applyBorder="1" applyAlignment="1">
      <alignment horizontal="centerContinuous" vertical="center"/>
    </xf>
    <xf numFmtId="38" fontId="6" fillId="0" borderId="31" xfId="16" applyFont="1" applyFill="1" applyBorder="1" applyAlignment="1">
      <alignment horizontal="centerContinuous" vertical="center"/>
    </xf>
    <xf numFmtId="38" fontId="6" fillId="0" borderId="31" xfId="16" applyFont="1" applyFill="1" applyBorder="1" applyAlignment="1">
      <alignment horizontal="center" vertical="center"/>
    </xf>
    <xf numFmtId="38" fontId="10" fillId="0" borderId="31" xfId="16" applyFont="1" applyFill="1" applyBorder="1" applyAlignment="1">
      <alignment horizontal="center" vertical="center"/>
    </xf>
    <xf numFmtId="38" fontId="6" fillId="0" borderId="32" xfId="16" applyFont="1" applyFill="1" applyBorder="1" applyAlignment="1">
      <alignment horizontal="center" vertical="center"/>
    </xf>
    <xf numFmtId="41" fontId="6" fillId="0" borderId="33" xfId="16" applyNumberFormat="1" applyFont="1" applyFill="1" applyBorder="1" applyAlignment="1">
      <alignment horizontal="right" vertical="center"/>
    </xf>
    <xf numFmtId="41" fontId="4" fillId="0" borderId="14" xfId="16" applyNumberFormat="1" applyFont="1" applyFill="1" applyBorder="1" applyAlignment="1" applyProtection="1">
      <alignment horizontal="right" vertical="center"/>
      <protection locked="0"/>
    </xf>
    <xf numFmtId="41" fontId="6" fillId="0" borderId="5" xfId="16" applyNumberFormat="1" applyFont="1" applyFill="1" applyBorder="1" applyAlignment="1">
      <alignment horizontal="left" vertical="center" shrinkToFit="1"/>
    </xf>
    <xf numFmtId="41" fontId="6" fillId="0" borderId="8" xfId="16" applyNumberFormat="1" applyFont="1" applyFill="1" applyBorder="1" applyAlignment="1">
      <alignment horizontal="left" vertical="center" shrinkToFit="1"/>
    </xf>
    <xf numFmtId="41" fontId="6" fillId="0" borderId="18" xfId="16" applyNumberFormat="1" applyFont="1" applyFill="1" applyBorder="1" applyAlignment="1">
      <alignment horizontal="left" vertical="center" shrinkToFit="1"/>
    </xf>
    <xf numFmtId="41" fontId="6" fillId="0" borderId="14" xfId="16" applyNumberFormat="1" applyFont="1" applyFill="1" applyBorder="1" applyAlignment="1">
      <alignment horizontal="left" vertical="center" shrinkToFit="1"/>
    </xf>
    <xf numFmtId="41" fontId="4" fillId="0" borderId="34" xfId="16" applyNumberFormat="1" applyFont="1" applyFill="1" applyBorder="1" applyAlignment="1" applyProtection="1">
      <alignment horizontal="right" vertical="center"/>
      <protection locked="0"/>
    </xf>
    <xf numFmtId="41" fontId="4" fillId="0" borderId="34" xfId="16" applyNumberFormat="1" applyFont="1" applyFill="1" applyBorder="1" applyAlignment="1">
      <alignment horizontal="right" vertical="center"/>
    </xf>
    <xf numFmtId="41" fontId="4" fillId="0" borderId="35" xfId="16" applyNumberFormat="1" applyFont="1" applyFill="1" applyBorder="1" applyAlignment="1">
      <alignment horizontal="right" vertical="center"/>
    </xf>
    <xf numFmtId="41" fontId="4" fillId="0" borderId="36" xfId="16" applyNumberFormat="1" applyFont="1" applyFill="1" applyBorder="1" applyAlignment="1" applyProtection="1">
      <alignment horizontal="right" vertical="center"/>
      <protection locked="0"/>
    </xf>
    <xf numFmtId="41" fontId="4" fillId="0" borderId="37" xfId="16" applyNumberFormat="1" applyFont="1" applyFill="1" applyBorder="1" applyAlignment="1" applyProtection="1">
      <alignment horizontal="right" vertical="center"/>
      <protection locked="0"/>
    </xf>
    <xf numFmtId="41" fontId="6" fillId="0" borderId="30" xfId="16" applyNumberFormat="1" applyFont="1" applyFill="1" applyBorder="1" applyAlignment="1">
      <alignment horizontal="centerContinuous" vertical="center"/>
    </xf>
    <xf numFmtId="41" fontId="6" fillId="0" borderId="31" xfId="16" applyNumberFormat="1" applyFont="1" applyFill="1" applyBorder="1" applyAlignment="1">
      <alignment horizontal="centerContinuous" vertical="center"/>
    </xf>
    <xf numFmtId="41" fontId="6" fillId="0" borderId="31" xfId="16" applyNumberFormat="1" applyFont="1" applyFill="1" applyBorder="1" applyAlignment="1">
      <alignment horizontal="center" vertical="center"/>
    </xf>
    <xf numFmtId="41" fontId="10" fillId="0" borderId="31" xfId="16" applyNumberFormat="1" applyFont="1" applyFill="1" applyBorder="1" applyAlignment="1">
      <alignment horizontal="center" vertical="center"/>
    </xf>
    <xf numFmtId="41" fontId="6" fillId="0" borderId="32" xfId="16" applyNumberFormat="1" applyFont="1" applyFill="1" applyBorder="1" applyAlignment="1">
      <alignment horizontal="center" vertical="center"/>
    </xf>
    <xf numFmtId="41" fontId="6" fillId="0" borderId="38" xfId="16" applyNumberFormat="1" applyFont="1" applyFill="1" applyBorder="1" applyAlignment="1" quotePrefix="1">
      <alignment horizontal="right" vertical="center"/>
    </xf>
    <xf numFmtId="41" fontId="4" fillId="0" borderId="39" xfId="16" applyNumberFormat="1" applyFont="1" applyFill="1" applyBorder="1" applyAlignment="1">
      <alignment horizontal="right" vertical="center"/>
    </xf>
    <xf numFmtId="41" fontId="6" fillId="0" borderId="34" xfId="16" applyNumberFormat="1" applyFont="1" applyFill="1" applyBorder="1" applyAlignment="1">
      <alignment horizontal="left" vertical="center" shrinkToFit="1"/>
    </xf>
    <xf numFmtId="41" fontId="6" fillId="0" borderId="11" xfId="16" applyNumberFormat="1" applyFont="1" applyFill="1" applyBorder="1" applyAlignment="1">
      <alignment horizontal="left" vertical="center" shrinkToFit="1"/>
    </xf>
    <xf numFmtId="41" fontId="4" fillId="0" borderId="40" xfId="16" applyNumberFormat="1" applyFont="1" applyFill="1" applyBorder="1" applyAlignment="1" applyProtection="1">
      <alignment horizontal="right" vertical="center"/>
      <protection locked="0"/>
    </xf>
    <xf numFmtId="41" fontId="4" fillId="0" borderId="40" xfId="16" applyNumberFormat="1" applyFont="1" applyFill="1" applyBorder="1" applyAlignment="1">
      <alignment horizontal="right" vertical="center"/>
    </xf>
    <xf numFmtId="41" fontId="6" fillId="0" borderId="34" xfId="16" applyNumberFormat="1" applyFont="1" applyFill="1" applyBorder="1" applyAlignment="1">
      <alignment horizontal="left" vertical="center"/>
    </xf>
    <xf numFmtId="41" fontId="4" fillId="0" borderId="41" xfId="16" applyNumberFormat="1" applyFont="1" applyFill="1" applyBorder="1" applyAlignment="1">
      <alignment horizontal="right" vertical="center"/>
    </xf>
    <xf numFmtId="41" fontId="4" fillId="0" borderId="42" xfId="16" applyNumberFormat="1" applyFont="1" applyFill="1" applyBorder="1" applyAlignment="1" applyProtection="1">
      <alignment horizontal="right" vertical="center"/>
      <protection locked="0"/>
    </xf>
    <xf numFmtId="41" fontId="4" fillId="0" borderId="42" xfId="16" applyNumberFormat="1" applyFont="1" applyFill="1" applyBorder="1" applyAlignment="1">
      <alignment horizontal="right" vertical="center"/>
    </xf>
    <xf numFmtId="41" fontId="4" fillId="0" borderId="43" xfId="16" applyNumberFormat="1" applyFont="1" applyFill="1" applyBorder="1" applyAlignment="1">
      <alignment horizontal="right" vertical="center"/>
    </xf>
    <xf numFmtId="41" fontId="4" fillId="0" borderId="36" xfId="16" applyNumberFormat="1" applyFont="1" applyFill="1" applyBorder="1" applyAlignment="1">
      <alignment horizontal="right" vertical="center"/>
    </xf>
    <xf numFmtId="38" fontId="9" fillId="0" borderId="0" xfId="16" applyFont="1" applyFill="1" applyAlignment="1">
      <alignment horizontal="center"/>
    </xf>
    <xf numFmtId="41" fontId="9" fillId="0" borderId="0" xfId="16" applyNumberFormat="1" applyFont="1" applyFill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="75" zoomScaleNormal="80" zoomScaleSheetLayoutView="75" workbookViewId="0" topLeftCell="A1">
      <pane ySplit="6" topLeftCell="BM7" activePane="bottomLeft" state="frozen"/>
      <selection pane="topLeft" activeCell="A1" sqref="A1"/>
      <selection pane="bottomLeft" activeCell="E115" sqref="A115:IV117"/>
    </sheetView>
  </sheetViews>
  <sheetFormatPr defaultColWidth="9.00390625" defaultRowHeight="13.5"/>
  <cols>
    <col min="1" max="1" width="6.375" style="44" customWidth="1"/>
    <col min="2" max="2" width="28.50390625" style="44" customWidth="1"/>
    <col min="3" max="8" width="13.375" style="44" customWidth="1"/>
    <col min="9" max="16384" width="9.00390625" style="44" customWidth="1"/>
  </cols>
  <sheetData>
    <row r="1" s="42" customFormat="1" ht="13.5">
      <c r="A1" s="55" t="s">
        <v>148</v>
      </c>
    </row>
    <row r="2" s="42" customFormat="1" ht="6.75" customHeight="1"/>
    <row r="3" spans="1:8" s="43" customFormat="1" ht="22.5" customHeight="1">
      <c r="A3" s="108" t="s">
        <v>76</v>
      </c>
      <c r="B3" s="108"/>
      <c r="C3" s="108"/>
      <c r="D3" s="108"/>
      <c r="E3" s="108"/>
      <c r="F3" s="108"/>
      <c r="G3" s="108"/>
      <c r="H3" s="108"/>
    </row>
    <row r="4" spans="1:8" s="5" customFormat="1" ht="4.5" customHeight="1">
      <c r="A4" s="1"/>
      <c r="B4" s="1"/>
      <c r="C4" s="2"/>
      <c r="D4" s="2"/>
      <c r="E4" s="2"/>
      <c r="F4" s="2"/>
      <c r="G4" s="2"/>
      <c r="H4" s="2"/>
    </row>
    <row r="5" spans="1:8" s="5" customFormat="1" ht="15" customHeight="1" thickBot="1">
      <c r="A5" s="3"/>
      <c r="B5" s="3"/>
      <c r="C5" s="4"/>
      <c r="D5" s="4"/>
      <c r="E5" s="4"/>
      <c r="F5" s="4"/>
      <c r="G5" s="4"/>
      <c r="H5" s="62" t="s">
        <v>0</v>
      </c>
    </row>
    <row r="6" spans="1:8" s="5" customFormat="1" ht="34.5" customHeight="1" thickBot="1">
      <c r="A6" s="75" t="s">
        <v>1</v>
      </c>
      <c r="B6" s="76"/>
      <c r="C6" s="77" t="s">
        <v>2</v>
      </c>
      <c r="D6" s="77" t="s">
        <v>105</v>
      </c>
      <c r="E6" s="77" t="s">
        <v>106</v>
      </c>
      <c r="F6" s="78" t="s">
        <v>110</v>
      </c>
      <c r="G6" s="77" t="s">
        <v>3</v>
      </c>
      <c r="H6" s="79" t="s">
        <v>4</v>
      </c>
    </row>
    <row r="7" spans="1:8" ht="31.5" customHeight="1" thickBot="1">
      <c r="A7" s="6" t="s">
        <v>5</v>
      </c>
      <c r="B7" s="7"/>
      <c r="C7" s="8">
        <f aca="true" t="shared" si="0" ref="C7:H7">C8+C9+C13+C14+C15+C16+C17+C18+C19+C20+C21+C24+C28+C29+C33+C41+C44+C71+C72+C90+C96+C97+C98+C101+C113</f>
        <v>500719762</v>
      </c>
      <c r="D7" s="8">
        <f t="shared" si="0"/>
        <v>37137887</v>
      </c>
      <c r="E7" s="8">
        <f t="shared" si="0"/>
        <v>537857649</v>
      </c>
      <c r="F7" s="8">
        <f t="shared" si="0"/>
        <v>26838602</v>
      </c>
      <c r="G7" s="8">
        <f t="shared" si="0"/>
        <v>564696251</v>
      </c>
      <c r="H7" s="39">
        <f t="shared" si="0"/>
        <v>564696251</v>
      </c>
    </row>
    <row r="8" spans="1:8" ht="19.5" customHeight="1">
      <c r="A8" s="9" t="s">
        <v>6</v>
      </c>
      <c r="B8" s="82" t="s">
        <v>131</v>
      </c>
      <c r="C8" s="48">
        <v>201097304</v>
      </c>
      <c r="D8" s="48">
        <v>13318911</v>
      </c>
      <c r="E8" s="11">
        <f aca="true" t="shared" si="1" ref="E8:E31">C8+D8</f>
        <v>214416215</v>
      </c>
      <c r="F8" s="48">
        <v>0</v>
      </c>
      <c r="G8" s="11">
        <f aca="true" t="shared" si="2" ref="G8:G20">E8+F8</f>
        <v>214416215</v>
      </c>
      <c r="H8" s="12">
        <f>G8</f>
        <v>214416215</v>
      </c>
    </row>
    <row r="9" spans="1:8" ht="19.5" customHeight="1">
      <c r="A9" s="13" t="s">
        <v>7</v>
      </c>
      <c r="B9" s="83" t="s">
        <v>8</v>
      </c>
      <c r="C9" s="15">
        <v>4245405</v>
      </c>
      <c r="D9" s="15">
        <v>344137</v>
      </c>
      <c r="E9" s="15">
        <f>C9+D9</f>
        <v>4589542</v>
      </c>
      <c r="F9" s="15">
        <v>0</v>
      </c>
      <c r="G9" s="15">
        <f t="shared" si="2"/>
        <v>4589542</v>
      </c>
      <c r="H9" s="16">
        <f>SUM(H10:H12)</f>
        <v>4589542</v>
      </c>
    </row>
    <row r="10" spans="1:8" ht="19.5" customHeight="1">
      <c r="A10" s="17" t="s">
        <v>128</v>
      </c>
      <c r="B10" s="83" t="s">
        <v>130</v>
      </c>
      <c r="C10" s="15">
        <v>1180856</v>
      </c>
      <c r="D10" s="15">
        <v>95713</v>
      </c>
      <c r="E10" s="15">
        <f t="shared" si="1"/>
        <v>1276569</v>
      </c>
      <c r="F10" s="15">
        <v>0</v>
      </c>
      <c r="G10" s="15">
        <f t="shared" si="2"/>
        <v>1276569</v>
      </c>
      <c r="H10" s="16">
        <f aca="true" t="shared" si="3" ref="H10:H20">G10</f>
        <v>1276569</v>
      </c>
    </row>
    <row r="11" spans="1:8" ht="19.5" customHeight="1">
      <c r="A11" s="17" t="s">
        <v>129</v>
      </c>
      <c r="B11" s="83" t="s">
        <v>9</v>
      </c>
      <c r="C11" s="49">
        <v>3</v>
      </c>
      <c r="D11" s="49">
        <v>0</v>
      </c>
      <c r="E11" s="15">
        <f t="shared" si="1"/>
        <v>3</v>
      </c>
      <c r="F11" s="49">
        <v>0</v>
      </c>
      <c r="G11" s="15">
        <f t="shared" si="2"/>
        <v>3</v>
      </c>
      <c r="H11" s="16">
        <f t="shared" si="3"/>
        <v>3</v>
      </c>
    </row>
    <row r="12" spans="1:8" ht="19.5" customHeight="1">
      <c r="A12" s="18" t="s">
        <v>127</v>
      </c>
      <c r="B12" s="82" t="s">
        <v>10</v>
      </c>
      <c r="C12" s="48">
        <v>3064546</v>
      </c>
      <c r="D12" s="48">
        <v>248424</v>
      </c>
      <c r="E12" s="11">
        <f t="shared" si="1"/>
        <v>3312970</v>
      </c>
      <c r="F12" s="48">
        <v>0</v>
      </c>
      <c r="G12" s="11">
        <f t="shared" si="2"/>
        <v>3312970</v>
      </c>
      <c r="H12" s="12">
        <f t="shared" si="3"/>
        <v>3312970</v>
      </c>
    </row>
    <row r="13" spans="1:8" ht="19.5" customHeight="1">
      <c r="A13" s="9" t="s">
        <v>11</v>
      </c>
      <c r="B13" s="82" t="s">
        <v>12</v>
      </c>
      <c r="C13" s="48">
        <v>586362</v>
      </c>
      <c r="D13" s="48">
        <v>28281</v>
      </c>
      <c r="E13" s="11">
        <f t="shared" si="1"/>
        <v>614643</v>
      </c>
      <c r="F13" s="48">
        <v>0</v>
      </c>
      <c r="G13" s="11">
        <f t="shared" si="2"/>
        <v>614643</v>
      </c>
      <c r="H13" s="12">
        <f t="shared" si="3"/>
        <v>614643</v>
      </c>
    </row>
    <row r="14" spans="1:8" ht="19.5" customHeight="1">
      <c r="A14" s="9" t="s">
        <v>94</v>
      </c>
      <c r="B14" s="82" t="s">
        <v>95</v>
      </c>
      <c r="C14" s="48">
        <v>351537</v>
      </c>
      <c r="D14" s="48">
        <v>16951</v>
      </c>
      <c r="E14" s="11">
        <f>C14+D14</f>
        <v>368488</v>
      </c>
      <c r="F14" s="48">
        <v>0</v>
      </c>
      <c r="G14" s="11">
        <f t="shared" si="2"/>
        <v>368488</v>
      </c>
      <c r="H14" s="12">
        <f t="shared" si="3"/>
        <v>368488</v>
      </c>
    </row>
    <row r="15" spans="1:8" ht="19.5" customHeight="1">
      <c r="A15" s="9" t="s">
        <v>96</v>
      </c>
      <c r="B15" s="82" t="s">
        <v>97</v>
      </c>
      <c r="C15" s="48">
        <v>81869</v>
      </c>
      <c r="D15" s="48">
        <v>3947</v>
      </c>
      <c r="E15" s="11">
        <f>C15+D15</f>
        <v>85816</v>
      </c>
      <c r="F15" s="48">
        <v>0</v>
      </c>
      <c r="G15" s="11">
        <f t="shared" si="2"/>
        <v>85816</v>
      </c>
      <c r="H15" s="12">
        <f t="shared" si="3"/>
        <v>85816</v>
      </c>
    </row>
    <row r="16" spans="1:8" ht="19.5" customHeight="1">
      <c r="A16" s="9" t="s">
        <v>98</v>
      </c>
      <c r="B16" s="82" t="s">
        <v>107</v>
      </c>
      <c r="C16" s="48">
        <v>10986839</v>
      </c>
      <c r="D16" s="48">
        <v>730341</v>
      </c>
      <c r="E16" s="11">
        <f t="shared" si="1"/>
        <v>11717180</v>
      </c>
      <c r="F16" s="48">
        <v>0</v>
      </c>
      <c r="G16" s="11">
        <f t="shared" si="2"/>
        <v>11717180</v>
      </c>
      <c r="H16" s="12">
        <f t="shared" si="3"/>
        <v>11717180</v>
      </c>
    </row>
    <row r="17" spans="1:8" ht="19.5" customHeight="1">
      <c r="A17" s="9" t="s">
        <v>99</v>
      </c>
      <c r="B17" s="82" t="s">
        <v>13</v>
      </c>
      <c r="C17" s="48">
        <v>783011</v>
      </c>
      <c r="D17" s="48">
        <v>103471</v>
      </c>
      <c r="E17" s="11">
        <f t="shared" si="1"/>
        <v>886482</v>
      </c>
      <c r="F17" s="48">
        <v>0</v>
      </c>
      <c r="G17" s="11">
        <f t="shared" si="2"/>
        <v>886482</v>
      </c>
      <c r="H17" s="12">
        <f t="shared" si="3"/>
        <v>886482</v>
      </c>
    </row>
    <row r="18" spans="1:8" ht="19.5" customHeight="1">
      <c r="A18" s="9" t="s">
        <v>77</v>
      </c>
      <c r="B18" s="82" t="s">
        <v>14</v>
      </c>
      <c r="C18" s="48">
        <v>0</v>
      </c>
      <c r="D18" s="48">
        <v>0</v>
      </c>
      <c r="E18" s="11">
        <f t="shared" si="1"/>
        <v>0</v>
      </c>
      <c r="F18" s="48">
        <v>0</v>
      </c>
      <c r="G18" s="11">
        <f t="shared" si="2"/>
        <v>0</v>
      </c>
      <c r="H18" s="12">
        <f t="shared" si="3"/>
        <v>0</v>
      </c>
    </row>
    <row r="19" spans="1:8" ht="19.5" customHeight="1">
      <c r="A19" s="9" t="s">
        <v>79</v>
      </c>
      <c r="B19" s="82" t="s">
        <v>15</v>
      </c>
      <c r="C19" s="48">
        <v>1211961</v>
      </c>
      <c r="D19" s="48">
        <v>98249</v>
      </c>
      <c r="E19" s="11">
        <f t="shared" si="1"/>
        <v>1310210</v>
      </c>
      <c r="F19" s="48">
        <v>0</v>
      </c>
      <c r="G19" s="11">
        <f t="shared" si="2"/>
        <v>1310210</v>
      </c>
      <c r="H19" s="12">
        <f t="shared" si="3"/>
        <v>1310210</v>
      </c>
    </row>
    <row r="20" spans="1:8" ht="19.5" customHeight="1">
      <c r="A20" s="9" t="s">
        <v>80</v>
      </c>
      <c r="B20" s="82" t="s">
        <v>78</v>
      </c>
      <c r="C20" s="48">
        <v>0</v>
      </c>
      <c r="D20" s="48">
        <v>0</v>
      </c>
      <c r="E20" s="11">
        <f t="shared" si="1"/>
        <v>0</v>
      </c>
      <c r="F20" s="48">
        <v>0</v>
      </c>
      <c r="G20" s="11">
        <f t="shared" si="2"/>
        <v>0</v>
      </c>
      <c r="H20" s="12">
        <f t="shared" si="3"/>
        <v>0</v>
      </c>
    </row>
    <row r="21" spans="1:8" ht="19.5" customHeight="1">
      <c r="A21" s="40" t="s">
        <v>81</v>
      </c>
      <c r="B21" s="84" t="s">
        <v>111</v>
      </c>
      <c r="C21" s="41">
        <v>2546060</v>
      </c>
      <c r="D21" s="41">
        <v>151334</v>
      </c>
      <c r="E21" s="41">
        <f>SUM(E22:E23)</f>
        <v>2697394</v>
      </c>
      <c r="F21" s="41">
        <v>0</v>
      </c>
      <c r="G21" s="41">
        <f>SUM(G22:G23)</f>
        <v>2697394</v>
      </c>
      <c r="H21" s="56">
        <f>SUM(H22:H23)</f>
        <v>2697394</v>
      </c>
    </row>
    <row r="22" spans="1:8" ht="19.5" customHeight="1">
      <c r="A22" s="17" t="s">
        <v>122</v>
      </c>
      <c r="B22" s="69" t="s">
        <v>132</v>
      </c>
      <c r="C22" s="64">
        <v>917498</v>
      </c>
      <c r="D22" s="64">
        <v>50242</v>
      </c>
      <c r="E22" s="65">
        <f>C22+D22</f>
        <v>967740</v>
      </c>
      <c r="F22" s="58">
        <v>0</v>
      </c>
      <c r="G22" s="59">
        <f>E22+F22</f>
        <v>967740</v>
      </c>
      <c r="H22" s="60">
        <f>G22</f>
        <v>967740</v>
      </c>
    </row>
    <row r="23" spans="1:8" ht="19.5" customHeight="1">
      <c r="A23" s="17" t="s">
        <v>123</v>
      </c>
      <c r="B23" s="69" t="s">
        <v>133</v>
      </c>
      <c r="C23" s="64">
        <v>1628562</v>
      </c>
      <c r="D23" s="64">
        <v>101092</v>
      </c>
      <c r="E23" s="65">
        <f>C23+D23</f>
        <v>1729654</v>
      </c>
      <c r="F23" s="58">
        <v>0</v>
      </c>
      <c r="G23" s="65">
        <f>E23+F23</f>
        <v>1729654</v>
      </c>
      <c r="H23" s="60">
        <f>G23</f>
        <v>1729654</v>
      </c>
    </row>
    <row r="24" spans="1:8" ht="19.5" customHeight="1">
      <c r="A24" s="40" t="s">
        <v>82</v>
      </c>
      <c r="B24" s="84" t="s">
        <v>16</v>
      </c>
      <c r="C24" s="41">
        <v>87744451</v>
      </c>
      <c r="D24" s="41">
        <v>8436518</v>
      </c>
      <c r="E24" s="41">
        <f>E25+E26+E27</f>
        <v>96180969</v>
      </c>
      <c r="F24" s="41">
        <v>0</v>
      </c>
      <c r="G24" s="97">
        <f>G25+G26+G27</f>
        <v>96180969</v>
      </c>
      <c r="H24" s="56">
        <f>H25+H26+H27</f>
        <v>96180969</v>
      </c>
    </row>
    <row r="25" spans="1:8" ht="19.5" customHeight="1">
      <c r="A25" s="17" t="s">
        <v>122</v>
      </c>
      <c r="B25" s="83" t="s">
        <v>17</v>
      </c>
      <c r="C25" s="51">
        <v>75472902</v>
      </c>
      <c r="D25" s="49">
        <v>6681554</v>
      </c>
      <c r="E25" s="15">
        <f>C25+D25</f>
        <v>82154456</v>
      </c>
      <c r="F25" s="49">
        <v>0</v>
      </c>
      <c r="G25" s="15">
        <f>E25+F25</f>
        <v>82154456</v>
      </c>
      <c r="H25" s="16">
        <f>G25</f>
        <v>82154456</v>
      </c>
    </row>
    <row r="26" spans="1:8" ht="19.5" customHeight="1">
      <c r="A26" s="96" t="s">
        <v>123</v>
      </c>
      <c r="B26" s="98" t="s">
        <v>18</v>
      </c>
      <c r="C26" s="86">
        <v>12271518</v>
      </c>
      <c r="D26" s="86">
        <v>1754962</v>
      </c>
      <c r="E26" s="15">
        <f>C26+D26</f>
        <v>14026480</v>
      </c>
      <c r="F26" s="86">
        <v>0</v>
      </c>
      <c r="G26" s="87">
        <f>E26+F26</f>
        <v>14026480</v>
      </c>
      <c r="H26" s="88">
        <f>G26</f>
        <v>14026480</v>
      </c>
    </row>
    <row r="27" spans="1:8" ht="19.5" customHeight="1">
      <c r="A27" s="36" t="s">
        <v>149</v>
      </c>
      <c r="B27" s="99" t="s">
        <v>150</v>
      </c>
      <c r="C27" s="50">
        <v>31</v>
      </c>
      <c r="D27" s="50">
        <v>2</v>
      </c>
      <c r="E27" s="101">
        <f>C27+D27</f>
        <v>33</v>
      </c>
      <c r="F27" s="100">
        <v>0</v>
      </c>
      <c r="G27" s="101">
        <f>E27+F27</f>
        <v>33</v>
      </c>
      <c r="H27" s="34">
        <f>F27+G27</f>
        <v>33</v>
      </c>
    </row>
    <row r="28" spans="1:8" ht="19.5" customHeight="1">
      <c r="A28" s="9" t="s">
        <v>83</v>
      </c>
      <c r="B28" s="82" t="s">
        <v>19</v>
      </c>
      <c r="C28" s="48">
        <v>228697</v>
      </c>
      <c r="D28" s="48">
        <v>11587</v>
      </c>
      <c r="E28" s="11">
        <f t="shared" si="1"/>
        <v>240284</v>
      </c>
      <c r="F28" s="48">
        <v>0</v>
      </c>
      <c r="G28" s="11">
        <f>E28+F28</f>
        <v>240284</v>
      </c>
      <c r="H28" s="12">
        <f>G28</f>
        <v>240284</v>
      </c>
    </row>
    <row r="29" spans="1:8" ht="19.5" customHeight="1">
      <c r="A29" s="13" t="s">
        <v>84</v>
      </c>
      <c r="B29" s="83" t="s">
        <v>20</v>
      </c>
      <c r="C29" s="15">
        <v>6216906</v>
      </c>
      <c r="D29" s="15">
        <v>458622</v>
      </c>
      <c r="E29" s="15">
        <f>E30+E31+E32</f>
        <v>6675528</v>
      </c>
      <c r="F29" s="15">
        <v>20987158</v>
      </c>
      <c r="G29" s="15">
        <f>G30+G31+G32</f>
        <v>27662686</v>
      </c>
      <c r="H29" s="16">
        <f>H30+H31+H32</f>
        <v>27662686</v>
      </c>
    </row>
    <row r="30" spans="1:8" ht="19.5" customHeight="1">
      <c r="A30" s="17" t="s">
        <v>122</v>
      </c>
      <c r="B30" s="83" t="s">
        <v>21</v>
      </c>
      <c r="C30" s="49">
        <v>683259</v>
      </c>
      <c r="D30" s="49">
        <v>42811</v>
      </c>
      <c r="E30" s="15">
        <f t="shared" si="1"/>
        <v>726070</v>
      </c>
      <c r="F30" s="49">
        <v>144131</v>
      </c>
      <c r="G30" s="15">
        <f>E30+F30</f>
        <v>870201</v>
      </c>
      <c r="H30" s="16">
        <f>G30</f>
        <v>870201</v>
      </c>
    </row>
    <row r="31" spans="1:8" ht="19.5" customHeight="1">
      <c r="A31" s="17" t="s">
        <v>123</v>
      </c>
      <c r="B31" s="83" t="s">
        <v>22</v>
      </c>
      <c r="C31" s="49">
        <v>0</v>
      </c>
      <c r="D31" s="49">
        <v>0</v>
      </c>
      <c r="E31" s="15">
        <f t="shared" si="1"/>
        <v>0</v>
      </c>
      <c r="F31" s="49">
        <v>20205179</v>
      </c>
      <c r="G31" s="15">
        <f>E31+F31</f>
        <v>20205179</v>
      </c>
      <c r="H31" s="16">
        <f>G31</f>
        <v>20205179</v>
      </c>
    </row>
    <row r="32" spans="1:8" ht="19.5" customHeight="1">
      <c r="A32" s="18" t="s">
        <v>120</v>
      </c>
      <c r="B32" s="82" t="s">
        <v>23</v>
      </c>
      <c r="C32" s="48">
        <v>5533647</v>
      </c>
      <c r="D32" s="48">
        <v>415811</v>
      </c>
      <c r="E32" s="11">
        <f aca="true" t="shared" si="4" ref="E32:E49">C32+D32</f>
        <v>5949458</v>
      </c>
      <c r="F32" s="48">
        <v>637848</v>
      </c>
      <c r="G32" s="11">
        <f aca="true" t="shared" si="5" ref="G32:G49">E32+F32</f>
        <v>6587306</v>
      </c>
      <c r="H32" s="12">
        <f>G32</f>
        <v>6587306</v>
      </c>
    </row>
    <row r="33" spans="1:8" ht="19.5" customHeight="1">
      <c r="A33" s="13" t="s">
        <v>85</v>
      </c>
      <c r="B33" s="83" t="s">
        <v>24</v>
      </c>
      <c r="C33" s="15">
        <v>9860384</v>
      </c>
      <c r="D33" s="15">
        <v>377618</v>
      </c>
      <c r="E33" s="15">
        <f>C33+D33</f>
        <v>10238002</v>
      </c>
      <c r="F33" s="15">
        <v>285355</v>
      </c>
      <c r="G33" s="15">
        <f>E33+F33</f>
        <v>10523357</v>
      </c>
      <c r="H33" s="16">
        <f>H34+H38+H39+H40</f>
        <v>10523357</v>
      </c>
    </row>
    <row r="34" spans="1:8" ht="19.5" customHeight="1">
      <c r="A34" s="17" t="s">
        <v>122</v>
      </c>
      <c r="B34" s="83" t="s">
        <v>25</v>
      </c>
      <c r="C34" s="15">
        <v>1211075</v>
      </c>
      <c r="D34" s="15">
        <v>74268</v>
      </c>
      <c r="E34" s="15">
        <f>E35+E36+E37</f>
        <v>1285343</v>
      </c>
      <c r="F34" s="15">
        <v>0</v>
      </c>
      <c r="G34" s="15">
        <f>G35+G36+G37</f>
        <v>1285343</v>
      </c>
      <c r="H34" s="16">
        <f>H35+H36+H37</f>
        <v>1285343</v>
      </c>
    </row>
    <row r="35" spans="1:8" ht="19.5" customHeight="1">
      <c r="A35" s="19"/>
      <c r="B35" s="83" t="s">
        <v>26</v>
      </c>
      <c r="C35" s="49">
        <v>0</v>
      </c>
      <c r="D35" s="49">
        <v>0</v>
      </c>
      <c r="E35" s="15">
        <f t="shared" si="4"/>
        <v>0</v>
      </c>
      <c r="F35" s="49">
        <v>0</v>
      </c>
      <c r="G35" s="15">
        <f t="shared" si="5"/>
        <v>0</v>
      </c>
      <c r="H35" s="16">
        <f aca="true" t="shared" si="6" ref="H35:H40">G35</f>
        <v>0</v>
      </c>
    </row>
    <row r="36" spans="1:8" ht="19.5" customHeight="1">
      <c r="A36" s="19"/>
      <c r="B36" s="83" t="s">
        <v>27</v>
      </c>
      <c r="C36" s="49">
        <v>1175675</v>
      </c>
      <c r="D36" s="49">
        <v>74268</v>
      </c>
      <c r="E36" s="15">
        <f t="shared" si="4"/>
        <v>1249943</v>
      </c>
      <c r="F36" s="49">
        <v>0</v>
      </c>
      <c r="G36" s="15">
        <f t="shared" si="5"/>
        <v>1249943</v>
      </c>
      <c r="H36" s="16">
        <f t="shared" si="6"/>
        <v>1249943</v>
      </c>
    </row>
    <row r="37" spans="1:8" ht="19.5" customHeight="1">
      <c r="A37" s="19"/>
      <c r="B37" s="83" t="s">
        <v>28</v>
      </c>
      <c r="C37" s="49">
        <v>35400</v>
      </c>
      <c r="D37" s="49">
        <v>0</v>
      </c>
      <c r="E37" s="15">
        <f t="shared" si="4"/>
        <v>35400</v>
      </c>
      <c r="F37" s="49">
        <v>0</v>
      </c>
      <c r="G37" s="15">
        <f t="shared" si="5"/>
        <v>35400</v>
      </c>
      <c r="H37" s="16">
        <f t="shared" si="6"/>
        <v>35400</v>
      </c>
    </row>
    <row r="38" spans="1:8" ht="19.5" customHeight="1">
      <c r="A38" s="17" t="s">
        <v>123</v>
      </c>
      <c r="B38" s="83" t="s">
        <v>29</v>
      </c>
      <c r="C38" s="49">
        <v>3166984</v>
      </c>
      <c r="D38" s="49">
        <v>171330</v>
      </c>
      <c r="E38" s="15">
        <f t="shared" si="4"/>
        <v>3338314</v>
      </c>
      <c r="F38" s="49">
        <v>0</v>
      </c>
      <c r="G38" s="15">
        <f t="shared" si="5"/>
        <v>3338314</v>
      </c>
      <c r="H38" s="16">
        <f t="shared" si="6"/>
        <v>3338314</v>
      </c>
    </row>
    <row r="39" spans="1:8" ht="19.5" customHeight="1">
      <c r="A39" s="17" t="s">
        <v>120</v>
      </c>
      <c r="B39" s="83" t="s">
        <v>30</v>
      </c>
      <c r="C39" s="49">
        <v>1641106</v>
      </c>
      <c r="D39" s="49">
        <v>73286</v>
      </c>
      <c r="E39" s="15">
        <f t="shared" si="4"/>
        <v>1714392</v>
      </c>
      <c r="F39" s="49">
        <v>0</v>
      </c>
      <c r="G39" s="15">
        <f t="shared" si="5"/>
        <v>1714392</v>
      </c>
      <c r="H39" s="16">
        <f t="shared" si="6"/>
        <v>1714392</v>
      </c>
    </row>
    <row r="40" spans="1:8" ht="19.5" customHeight="1">
      <c r="A40" s="18" t="s">
        <v>121</v>
      </c>
      <c r="B40" s="82" t="s">
        <v>23</v>
      </c>
      <c r="C40" s="48">
        <v>3841219</v>
      </c>
      <c r="D40" s="48">
        <v>58734</v>
      </c>
      <c r="E40" s="11">
        <f t="shared" si="4"/>
        <v>3899953</v>
      </c>
      <c r="F40" s="48">
        <v>285355</v>
      </c>
      <c r="G40" s="11">
        <f t="shared" si="5"/>
        <v>4185308</v>
      </c>
      <c r="H40" s="12">
        <f t="shared" si="6"/>
        <v>4185308</v>
      </c>
    </row>
    <row r="41" spans="1:8" ht="19.5" customHeight="1">
      <c r="A41" s="13" t="s">
        <v>86</v>
      </c>
      <c r="B41" s="83" t="s">
        <v>31</v>
      </c>
      <c r="C41" s="15">
        <v>3054571</v>
      </c>
      <c r="D41" s="15">
        <v>49860</v>
      </c>
      <c r="E41" s="15">
        <f>E42+E43</f>
        <v>3104431</v>
      </c>
      <c r="F41" s="15">
        <v>1263558</v>
      </c>
      <c r="G41" s="15">
        <f>G42+G43</f>
        <v>4367989</v>
      </c>
      <c r="H41" s="16">
        <f>H42+H43</f>
        <v>4367989</v>
      </c>
    </row>
    <row r="42" spans="1:8" ht="19.5" customHeight="1">
      <c r="A42" s="17" t="s">
        <v>122</v>
      </c>
      <c r="B42" s="83" t="s">
        <v>103</v>
      </c>
      <c r="C42" s="52">
        <v>260660</v>
      </c>
      <c r="D42" s="49">
        <v>15720</v>
      </c>
      <c r="E42" s="15">
        <f t="shared" si="4"/>
        <v>276380</v>
      </c>
      <c r="F42" s="49">
        <v>6135</v>
      </c>
      <c r="G42" s="15">
        <f t="shared" si="5"/>
        <v>282515</v>
      </c>
      <c r="H42" s="16">
        <f>G42</f>
        <v>282515</v>
      </c>
    </row>
    <row r="43" spans="1:8" ht="19.5" customHeight="1">
      <c r="A43" s="18" t="s">
        <v>123</v>
      </c>
      <c r="B43" s="82" t="s">
        <v>104</v>
      </c>
      <c r="C43" s="53">
        <v>2793911</v>
      </c>
      <c r="D43" s="48">
        <v>34140</v>
      </c>
      <c r="E43" s="11">
        <f t="shared" si="4"/>
        <v>2828051</v>
      </c>
      <c r="F43" s="48">
        <v>1257423</v>
      </c>
      <c r="G43" s="11">
        <f t="shared" si="5"/>
        <v>4085474</v>
      </c>
      <c r="H43" s="12">
        <f>G43</f>
        <v>4085474</v>
      </c>
    </row>
    <row r="44" spans="1:8" ht="19.5" customHeight="1">
      <c r="A44" s="13" t="s">
        <v>87</v>
      </c>
      <c r="B44" s="83" t="s">
        <v>32</v>
      </c>
      <c r="C44" s="15">
        <v>61613700</v>
      </c>
      <c r="D44" s="15">
        <v>2993042</v>
      </c>
      <c r="E44" s="15">
        <f>E45+E46+E47+E48+E49+E50+E51+E52+E53+E65+E66+E67+E68+E70</f>
        <v>64606742</v>
      </c>
      <c r="F44" s="15">
        <v>122969</v>
      </c>
      <c r="G44" s="15">
        <f>G45+G46+G47+G48+G49+G50+G51+G52+G65+G66+G67+G68+G70</f>
        <v>64729711</v>
      </c>
      <c r="H44" s="16">
        <f>H45+H46+H47+H48+H49+H50+H51+H52+H53+H65+H66+H67+H68+H70</f>
        <v>64729711</v>
      </c>
    </row>
    <row r="45" spans="1:8" ht="19.5" customHeight="1">
      <c r="A45" s="17" t="s">
        <v>122</v>
      </c>
      <c r="B45" s="83" t="s">
        <v>33</v>
      </c>
      <c r="C45" s="49">
        <v>12083778</v>
      </c>
      <c r="D45" s="49">
        <v>0</v>
      </c>
      <c r="E45" s="15">
        <f t="shared" si="4"/>
        <v>12083778</v>
      </c>
      <c r="F45" s="49">
        <v>0</v>
      </c>
      <c r="G45" s="15">
        <f t="shared" si="5"/>
        <v>12083778</v>
      </c>
      <c r="H45" s="16">
        <f aca="true" t="shared" si="7" ref="H45:H52">G45</f>
        <v>12083778</v>
      </c>
    </row>
    <row r="46" spans="1:8" ht="19.5" customHeight="1">
      <c r="A46" s="17" t="s">
        <v>123</v>
      </c>
      <c r="B46" s="83" t="s">
        <v>113</v>
      </c>
      <c r="C46" s="49">
        <v>4230302</v>
      </c>
      <c r="D46" s="49">
        <v>187545</v>
      </c>
      <c r="E46" s="15">
        <f t="shared" si="4"/>
        <v>4417847</v>
      </c>
      <c r="F46" s="49">
        <v>0</v>
      </c>
      <c r="G46" s="15">
        <f t="shared" si="5"/>
        <v>4417847</v>
      </c>
      <c r="H46" s="16">
        <f t="shared" si="7"/>
        <v>4417847</v>
      </c>
    </row>
    <row r="47" spans="1:8" ht="19.5" customHeight="1">
      <c r="A47" s="17" t="s">
        <v>127</v>
      </c>
      <c r="B47" s="83" t="s">
        <v>119</v>
      </c>
      <c r="C47" s="49">
        <v>7599345</v>
      </c>
      <c r="D47" s="49">
        <v>568869</v>
      </c>
      <c r="E47" s="15">
        <f t="shared" si="4"/>
        <v>8168214</v>
      </c>
      <c r="F47" s="49">
        <v>0</v>
      </c>
      <c r="G47" s="15">
        <f t="shared" si="5"/>
        <v>8168214</v>
      </c>
      <c r="H47" s="16">
        <f t="shared" si="7"/>
        <v>8168214</v>
      </c>
    </row>
    <row r="48" spans="1:8" ht="19.5" customHeight="1">
      <c r="A48" s="17" t="s">
        <v>115</v>
      </c>
      <c r="B48" s="83" t="s">
        <v>134</v>
      </c>
      <c r="C48" s="49">
        <v>21852484</v>
      </c>
      <c r="D48" s="49">
        <v>1271798</v>
      </c>
      <c r="E48" s="15">
        <f t="shared" si="4"/>
        <v>23124282</v>
      </c>
      <c r="F48" s="49">
        <v>0</v>
      </c>
      <c r="G48" s="15">
        <f t="shared" si="5"/>
        <v>23124282</v>
      </c>
      <c r="H48" s="16">
        <f t="shared" si="7"/>
        <v>23124282</v>
      </c>
    </row>
    <row r="49" spans="1:8" ht="19.5" customHeight="1">
      <c r="A49" s="17" t="s">
        <v>116</v>
      </c>
      <c r="B49" s="83" t="s">
        <v>34</v>
      </c>
      <c r="C49" s="49">
        <v>5126965</v>
      </c>
      <c r="D49" s="49">
        <v>353652</v>
      </c>
      <c r="E49" s="15">
        <f t="shared" si="4"/>
        <v>5480617</v>
      </c>
      <c r="F49" s="49">
        <v>31308</v>
      </c>
      <c r="G49" s="15">
        <f t="shared" si="5"/>
        <v>5511925</v>
      </c>
      <c r="H49" s="16">
        <f t="shared" si="7"/>
        <v>5511925</v>
      </c>
    </row>
    <row r="50" spans="1:8" ht="19.5" customHeight="1">
      <c r="A50" s="17" t="s">
        <v>117</v>
      </c>
      <c r="B50" s="83" t="s">
        <v>35</v>
      </c>
      <c r="C50" s="49">
        <v>21143</v>
      </c>
      <c r="D50" s="49">
        <v>15127</v>
      </c>
      <c r="E50" s="15">
        <f aca="true" t="shared" si="8" ref="E50:E55">C50+D50</f>
        <v>36270</v>
      </c>
      <c r="F50" s="49">
        <v>0</v>
      </c>
      <c r="G50" s="15">
        <f aca="true" t="shared" si="9" ref="G50:G55">E50+F50</f>
        <v>36270</v>
      </c>
      <c r="H50" s="16">
        <f t="shared" si="7"/>
        <v>36270</v>
      </c>
    </row>
    <row r="51" spans="1:8" ht="19.5" customHeight="1">
      <c r="A51" s="17" t="s">
        <v>118</v>
      </c>
      <c r="B51" s="83" t="s">
        <v>36</v>
      </c>
      <c r="C51" s="49">
        <v>0</v>
      </c>
      <c r="D51" s="49">
        <v>0</v>
      </c>
      <c r="E51" s="15">
        <f t="shared" si="8"/>
        <v>0</v>
      </c>
      <c r="F51" s="49">
        <v>0</v>
      </c>
      <c r="G51" s="15">
        <f t="shared" si="9"/>
        <v>0</v>
      </c>
      <c r="H51" s="16">
        <f t="shared" si="7"/>
        <v>0</v>
      </c>
    </row>
    <row r="52" spans="1:8" ht="19.5" customHeight="1">
      <c r="A52" s="17" t="s">
        <v>135</v>
      </c>
      <c r="B52" s="83" t="s">
        <v>37</v>
      </c>
      <c r="C52" s="49">
        <v>418148</v>
      </c>
      <c r="D52" s="49">
        <v>24225</v>
      </c>
      <c r="E52" s="15">
        <f>SUM(E53:E55)</f>
        <v>442373</v>
      </c>
      <c r="F52" s="49">
        <v>0</v>
      </c>
      <c r="G52" s="15">
        <f>SUM(G53:G55)</f>
        <v>442373</v>
      </c>
      <c r="H52" s="16">
        <f t="shared" si="7"/>
        <v>442373</v>
      </c>
    </row>
    <row r="53" spans="1:8" ht="19.5" customHeight="1">
      <c r="A53" s="17"/>
      <c r="B53" s="83" t="s">
        <v>38</v>
      </c>
      <c r="C53" s="15">
        <v>0</v>
      </c>
      <c r="D53" s="15">
        <v>0</v>
      </c>
      <c r="E53" s="15">
        <f t="shared" si="8"/>
        <v>0</v>
      </c>
      <c r="F53" s="15">
        <v>0</v>
      </c>
      <c r="G53" s="15">
        <f t="shared" si="9"/>
        <v>0</v>
      </c>
      <c r="H53" s="16">
        <f>G53</f>
        <v>0</v>
      </c>
    </row>
    <row r="54" spans="1:8" ht="19.5" customHeight="1">
      <c r="A54" s="19"/>
      <c r="B54" s="83" t="s">
        <v>39</v>
      </c>
      <c r="C54" s="49">
        <v>0</v>
      </c>
      <c r="D54" s="49">
        <v>0</v>
      </c>
      <c r="E54" s="15">
        <f t="shared" si="8"/>
        <v>0</v>
      </c>
      <c r="F54" s="49">
        <v>0</v>
      </c>
      <c r="G54" s="15">
        <f t="shared" si="9"/>
        <v>0</v>
      </c>
      <c r="H54" s="16">
        <f>G54</f>
        <v>0</v>
      </c>
    </row>
    <row r="55" spans="1:8" ht="19.5" customHeight="1">
      <c r="A55" s="19"/>
      <c r="B55" s="83" t="s">
        <v>40</v>
      </c>
      <c r="C55" s="49">
        <v>418148</v>
      </c>
      <c r="D55" s="49">
        <v>24225</v>
      </c>
      <c r="E55" s="15">
        <f t="shared" si="8"/>
        <v>442373</v>
      </c>
      <c r="F55" s="49">
        <v>0</v>
      </c>
      <c r="G55" s="15">
        <f t="shared" si="9"/>
        <v>442373</v>
      </c>
      <c r="H55" s="16">
        <f>G55</f>
        <v>442373</v>
      </c>
    </row>
    <row r="56" spans="1:8" ht="19.5" customHeight="1" thickBot="1">
      <c r="A56" s="80"/>
      <c r="B56" s="85"/>
      <c r="C56" s="61"/>
      <c r="D56" s="81"/>
      <c r="E56" s="37"/>
      <c r="F56" s="81"/>
      <c r="G56" s="37"/>
      <c r="H56" s="38"/>
    </row>
    <row r="58" spans="1:8" ht="2.25" customHeight="1" hidden="1">
      <c r="A58" s="45"/>
      <c r="B58" s="22"/>
      <c r="C58" s="23"/>
      <c r="D58" s="23"/>
      <c r="E58" s="23"/>
      <c r="F58" s="23"/>
      <c r="G58" s="23"/>
      <c r="H58" s="23"/>
    </row>
    <row r="59" spans="1:8" ht="13.5">
      <c r="A59" s="46"/>
      <c r="B59" s="47"/>
      <c r="C59" s="47"/>
      <c r="D59" s="47"/>
      <c r="E59" s="47"/>
      <c r="F59" s="47"/>
      <c r="G59" s="47"/>
      <c r="H59" s="47"/>
    </row>
    <row r="60" spans="1:8" ht="6.75" customHeight="1">
      <c r="A60" s="47"/>
      <c r="B60" s="47"/>
      <c r="C60" s="47"/>
      <c r="D60" s="47"/>
      <c r="E60" s="47"/>
      <c r="F60" s="47"/>
      <c r="G60" s="47"/>
      <c r="H60" s="47"/>
    </row>
    <row r="61" spans="1:8" s="43" customFormat="1" ht="25.5" customHeight="1">
      <c r="A61" s="109" t="s">
        <v>112</v>
      </c>
      <c r="B61" s="109"/>
      <c r="C61" s="109"/>
      <c r="D61" s="109"/>
      <c r="E61" s="109"/>
      <c r="F61" s="109"/>
      <c r="G61" s="109"/>
      <c r="H61" s="109"/>
    </row>
    <row r="62" spans="1:8" s="5" customFormat="1" ht="4.5" customHeight="1">
      <c r="A62" s="24"/>
      <c r="B62" s="24"/>
      <c r="C62" s="25"/>
      <c r="D62" s="25"/>
      <c r="E62" s="25"/>
      <c r="F62" s="25"/>
      <c r="G62" s="25"/>
      <c r="H62" s="25"/>
    </row>
    <row r="63" spans="1:8" s="5" customFormat="1" ht="15" customHeight="1" thickBot="1">
      <c r="A63" s="26"/>
      <c r="B63" s="26"/>
      <c r="C63" s="27"/>
      <c r="D63" s="27"/>
      <c r="E63" s="27"/>
      <c r="F63" s="27"/>
      <c r="G63" s="27"/>
      <c r="H63" s="63" t="s">
        <v>0</v>
      </c>
    </row>
    <row r="64" spans="1:8" s="5" customFormat="1" ht="34.5" customHeight="1" thickBot="1">
      <c r="A64" s="91" t="s">
        <v>1</v>
      </c>
      <c r="B64" s="92"/>
      <c r="C64" s="93" t="s">
        <v>2</v>
      </c>
      <c r="D64" s="93" t="s">
        <v>108</v>
      </c>
      <c r="E64" s="93" t="s">
        <v>109</v>
      </c>
      <c r="F64" s="94" t="s">
        <v>110</v>
      </c>
      <c r="G64" s="93" t="s">
        <v>3</v>
      </c>
      <c r="H64" s="95" t="s">
        <v>4</v>
      </c>
    </row>
    <row r="65" spans="1:8" ht="19.5" customHeight="1">
      <c r="A65" s="70" t="s">
        <v>136</v>
      </c>
      <c r="B65" s="71" t="s">
        <v>41</v>
      </c>
      <c r="C65" s="72">
        <v>0</v>
      </c>
      <c r="D65" s="72">
        <v>0</v>
      </c>
      <c r="E65" s="73">
        <f aca="true" t="shared" si="10" ref="E65:E70">C65+D65</f>
        <v>0</v>
      </c>
      <c r="F65" s="72">
        <v>0</v>
      </c>
      <c r="G65" s="73">
        <f aca="true" t="shared" si="11" ref="G65:G70">E65+F65</f>
        <v>0</v>
      </c>
      <c r="H65" s="74">
        <f aca="true" t="shared" si="12" ref="H65:H71">G65</f>
        <v>0</v>
      </c>
    </row>
    <row r="66" spans="1:8" s="5" customFormat="1" ht="19.5" customHeight="1">
      <c r="A66" s="68" t="s">
        <v>137</v>
      </c>
      <c r="B66" s="57" t="s">
        <v>140</v>
      </c>
      <c r="C66" s="64">
        <v>5379057</v>
      </c>
      <c r="D66" s="58">
        <v>315877</v>
      </c>
      <c r="E66" s="65">
        <f t="shared" si="10"/>
        <v>5694934</v>
      </c>
      <c r="F66" s="64">
        <v>0</v>
      </c>
      <c r="G66" s="65">
        <f t="shared" si="11"/>
        <v>5694934</v>
      </c>
      <c r="H66" s="66">
        <f t="shared" si="12"/>
        <v>5694934</v>
      </c>
    </row>
    <row r="67" spans="1:8" ht="19.5" customHeight="1">
      <c r="A67" s="68" t="s">
        <v>138</v>
      </c>
      <c r="B67" s="69" t="s">
        <v>42</v>
      </c>
      <c r="C67" s="49">
        <v>222794</v>
      </c>
      <c r="D67" s="58">
        <v>0</v>
      </c>
      <c r="E67" s="59">
        <f t="shared" si="10"/>
        <v>222794</v>
      </c>
      <c r="F67" s="49">
        <v>0</v>
      </c>
      <c r="G67" s="15">
        <f t="shared" si="11"/>
        <v>222794</v>
      </c>
      <c r="H67" s="16">
        <f t="shared" si="12"/>
        <v>222794</v>
      </c>
    </row>
    <row r="68" spans="1:8" ht="19.5" customHeight="1">
      <c r="A68" s="68" t="s">
        <v>139</v>
      </c>
      <c r="B68" s="14" t="s">
        <v>93</v>
      </c>
      <c r="C68" s="49">
        <v>0</v>
      </c>
      <c r="D68" s="49">
        <v>0</v>
      </c>
      <c r="E68" s="15">
        <f t="shared" si="10"/>
        <v>0</v>
      </c>
      <c r="F68" s="49">
        <v>0</v>
      </c>
      <c r="G68" s="15">
        <f t="shared" si="11"/>
        <v>0</v>
      </c>
      <c r="H68" s="16">
        <f t="shared" si="12"/>
        <v>0</v>
      </c>
    </row>
    <row r="69" spans="1:8" ht="19.5" customHeight="1">
      <c r="A69" s="68" t="s">
        <v>151</v>
      </c>
      <c r="B69" s="102" t="s">
        <v>154</v>
      </c>
      <c r="C69" s="86">
        <v>0</v>
      </c>
      <c r="D69" s="86">
        <v>0</v>
      </c>
      <c r="E69" s="87">
        <f t="shared" si="10"/>
        <v>0</v>
      </c>
      <c r="F69" s="86">
        <v>0</v>
      </c>
      <c r="G69" s="87">
        <f t="shared" si="11"/>
        <v>0</v>
      </c>
      <c r="H69" s="88">
        <f t="shared" si="12"/>
        <v>0</v>
      </c>
    </row>
    <row r="70" spans="1:8" ht="19.5" customHeight="1">
      <c r="A70" s="36" t="s">
        <v>152</v>
      </c>
      <c r="B70" s="33" t="s">
        <v>153</v>
      </c>
      <c r="C70" s="50">
        <v>4679684</v>
      </c>
      <c r="D70" s="50">
        <v>255949</v>
      </c>
      <c r="E70" s="34">
        <f t="shared" si="10"/>
        <v>4935633</v>
      </c>
      <c r="F70" s="50">
        <v>91661</v>
      </c>
      <c r="G70" s="34">
        <f t="shared" si="11"/>
        <v>5027294</v>
      </c>
      <c r="H70" s="35">
        <f t="shared" si="12"/>
        <v>5027294</v>
      </c>
    </row>
    <row r="71" spans="1:8" ht="30" customHeight="1">
      <c r="A71" s="9" t="s">
        <v>88</v>
      </c>
      <c r="B71" s="28" t="s">
        <v>43</v>
      </c>
      <c r="C71" s="48">
        <v>280392</v>
      </c>
      <c r="D71" s="48">
        <v>0</v>
      </c>
      <c r="E71" s="11">
        <f aca="true" t="shared" si="13" ref="E71:E88">C71+D71</f>
        <v>280392</v>
      </c>
      <c r="F71" s="48">
        <v>0</v>
      </c>
      <c r="G71" s="11">
        <f aca="true" t="shared" si="14" ref="G71:G84">E71+F71</f>
        <v>280392</v>
      </c>
      <c r="H71" s="12">
        <f t="shared" si="12"/>
        <v>280392</v>
      </c>
    </row>
    <row r="72" spans="1:8" ht="19.5" customHeight="1">
      <c r="A72" s="13" t="s">
        <v>89</v>
      </c>
      <c r="B72" s="14" t="s">
        <v>44</v>
      </c>
      <c r="C72" s="15">
        <v>30418814</v>
      </c>
      <c r="D72" s="15">
        <v>2505138</v>
      </c>
      <c r="E72" s="15">
        <f>C72+D72</f>
        <v>32923952</v>
      </c>
      <c r="F72" s="15">
        <v>148780</v>
      </c>
      <c r="G72" s="15">
        <f t="shared" si="14"/>
        <v>33072732</v>
      </c>
      <c r="H72" s="16">
        <f>H73+H86</f>
        <v>33072732</v>
      </c>
    </row>
    <row r="73" spans="1:8" ht="19.5" customHeight="1">
      <c r="A73" s="17" t="s">
        <v>122</v>
      </c>
      <c r="B73" s="14" t="s">
        <v>45</v>
      </c>
      <c r="C73" s="15">
        <v>21076138</v>
      </c>
      <c r="D73" s="15">
        <v>1824731</v>
      </c>
      <c r="E73" s="15">
        <f>E74+E75+E76+E77+E78+E79+E84+E83</f>
        <v>22900869</v>
      </c>
      <c r="F73" s="15">
        <v>133855</v>
      </c>
      <c r="G73" s="15">
        <f>G74+G75+G76+G77+G78+G79+G84+G83</f>
        <v>23034724</v>
      </c>
      <c r="H73" s="16">
        <f>H74+H75+H76+H77+H78+H79+H84+H83</f>
        <v>23034724</v>
      </c>
    </row>
    <row r="74" spans="1:8" ht="19.5" customHeight="1">
      <c r="A74" s="19"/>
      <c r="B74" s="14" t="s">
        <v>114</v>
      </c>
      <c r="C74" s="49">
        <v>1144241</v>
      </c>
      <c r="D74" s="49">
        <v>102598</v>
      </c>
      <c r="E74" s="15">
        <f t="shared" si="13"/>
        <v>1246839</v>
      </c>
      <c r="F74" s="49">
        <v>0</v>
      </c>
      <c r="G74" s="15">
        <f t="shared" si="14"/>
        <v>1246839</v>
      </c>
      <c r="H74" s="16">
        <f aca="true" t="shared" si="15" ref="H74:H79">G74</f>
        <v>1246839</v>
      </c>
    </row>
    <row r="75" spans="1:8" ht="29.25" customHeight="1">
      <c r="A75" s="19"/>
      <c r="B75" s="67" t="s">
        <v>141</v>
      </c>
      <c r="C75" s="49">
        <v>3709064</v>
      </c>
      <c r="D75" s="49">
        <v>273095</v>
      </c>
      <c r="E75" s="15">
        <f t="shared" si="13"/>
        <v>3982159</v>
      </c>
      <c r="F75" s="49">
        <v>0</v>
      </c>
      <c r="G75" s="15">
        <f>E75+F75</f>
        <v>3982159</v>
      </c>
      <c r="H75" s="16">
        <f t="shared" si="15"/>
        <v>3982159</v>
      </c>
    </row>
    <row r="76" spans="1:8" ht="20.25" customHeight="1">
      <c r="A76" s="19"/>
      <c r="B76" s="83" t="s">
        <v>142</v>
      </c>
      <c r="C76" s="49">
        <v>3207424</v>
      </c>
      <c r="D76" s="49">
        <v>193024</v>
      </c>
      <c r="E76" s="15">
        <f>C76+D76</f>
        <v>3400448</v>
      </c>
      <c r="F76" s="49">
        <v>0</v>
      </c>
      <c r="G76" s="15">
        <f>E76+F76</f>
        <v>3400448</v>
      </c>
      <c r="H76" s="16">
        <f t="shared" si="15"/>
        <v>3400448</v>
      </c>
    </row>
    <row r="77" spans="1:8" ht="19.5" customHeight="1">
      <c r="A77" s="19"/>
      <c r="B77" s="14" t="s">
        <v>143</v>
      </c>
      <c r="C77" s="49">
        <v>2599998</v>
      </c>
      <c r="D77" s="49">
        <v>111889</v>
      </c>
      <c r="E77" s="15">
        <f t="shared" si="13"/>
        <v>2711887</v>
      </c>
      <c r="F77" s="49">
        <v>75747</v>
      </c>
      <c r="G77" s="15">
        <f>E77+F77</f>
        <v>2787634</v>
      </c>
      <c r="H77" s="16">
        <f t="shared" si="15"/>
        <v>2787634</v>
      </c>
    </row>
    <row r="78" spans="1:8" ht="19.5" customHeight="1">
      <c r="A78" s="19"/>
      <c r="B78" s="14" t="s">
        <v>144</v>
      </c>
      <c r="C78" s="49">
        <v>42424</v>
      </c>
      <c r="D78" s="49">
        <v>0</v>
      </c>
      <c r="E78" s="15">
        <f t="shared" si="13"/>
        <v>42424</v>
      </c>
      <c r="F78" s="49">
        <v>0</v>
      </c>
      <c r="G78" s="15">
        <f t="shared" si="14"/>
        <v>42424</v>
      </c>
      <c r="H78" s="16">
        <f t="shared" si="15"/>
        <v>42424</v>
      </c>
    </row>
    <row r="79" spans="1:8" ht="19.5" customHeight="1">
      <c r="A79" s="19"/>
      <c r="B79" s="14" t="s">
        <v>145</v>
      </c>
      <c r="C79" s="49">
        <v>149683</v>
      </c>
      <c r="D79" s="49">
        <v>4865</v>
      </c>
      <c r="E79" s="15">
        <f>SUM(E80:E82)</f>
        <v>154548</v>
      </c>
      <c r="F79" s="49">
        <v>0</v>
      </c>
      <c r="G79" s="15">
        <f>SUM(G80:G82)</f>
        <v>154548</v>
      </c>
      <c r="H79" s="16">
        <f t="shared" si="15"/>
        <v>154548</v>
      </c>
    </row>
    <row r="80" spans="1:8" ht="19.5" customHeight="1">
      <c r="A80" s="19"/>
      <c r="B80" s="14" t="s">
        <v>46</v>
      </c>
      <c r="C80" s="15">
        <v>68979</v>
      </c>
      <c r="D80" s="15">
        <v>0</v>
      </c>
      <c r="E80" s="15">
        <f t="shared" si="13"/>
        <v>68979</v>
      </c>
      <c r="F80" s="15">
        <v>0</v>
      </c>
      <c r="G80" s="15">
        <f t="shared" si="14"/>
        <v>68979</v>
      </c>
      <c r="H80" s="16">
        <f>G80</f>
        <v>68979</v>
      </c>
    </row>
    <row r="81" spans="1:8" ht="19.5" customHeight="1">
      <c r="A81" s="19"/>
      <c r="B81" s="14" t="s">
        <v>47</v>
      </c>
      <c r="C81" s="49">
        <v>0</v>
      </c>
      <c r="D81" s="49">
        <v>0</v>
      </c>
      <c r="E81" s="15">
        <f t="shared" si="13"/>
        <v>0</v>
      </c>
      <c r="F81" s="49">
        <v>0</v>
      </c>
      <c r="G81" s="15">
        <f t="shared" si="14"/>
        <v>0</v>
      </c>
      <c r="H81" s="16">
        <f>G81</f>
        <v>0</v>
      </c>
    </row>
    <row r="82" spans="1:8" ht="19.5" customHeight="1">
      <c r="A82" s="19"/>
      <c r="B82" s="14" t="s">
        <v>48</v>
      </c>
      <c r="C82" s="49">
        <v>80704</v>
      </c>
      <c r="D82" s="49">
        <v>4865</v>
      </c>
      <c r="E82" s="15">
        <f t="shared" si="13"/>
        <v>85569</v>
      </c>
      <c r="F82" s="49">
        <v>0</v>
      </c>
      <c r="G82" s="15">
        <f t="shared" si="14"/>
        <v>85569</v>
      </c>
      <c r="H82" s="16">
        <f>G82</f>
        <v>85569</v>
      </c>
    </row>
    <row r="83" spans="1:8" ht="19.5" customHeight="1">
      <c r="A83" s="19"/>
      <c r="B83" s="30" t="s">
        <v>146</v>
      </c>
      <c r="C83" s="49">
        <v>167527</v>
      </c>
      <c r="D83" s="49">
        <v>0</v>
      </c>
      <c r="E83" s="15">
        <f t="shared" si="13"/>
        <v>167527</v>
      </c>
      <c r="F83" s="49">
        <v>0</v>
      </c>
      <c r="G83" s="15">
        <f t="shared" si="14"/>
        <v>167527</v>
      </c>
      <c r="H83" s="16">
        <f>G83</f>
        <v>167527</v>
      </c>
    </row>
    <row r="84" spans="1:8" ht="19.5" customHeight="1">
      <c r="A84" s="29"/>
      <c r="B84" s="14" t="s">
        <v>147</v>
      </c>
      <c r="C84" s="52">
        <v>10055777</v>
      </c>
      <c r="D84" s="49">
        <v>1139260</v>
      </c>
      <c r="E84" s="15">
        <f t="shared" si="13"/>
        <v>11195037</v>
      </c>
      <c r="F84" s="49">
        <v>58108</v>
      </c>
      <c r="G84" s="15">
        <f t="shared" si="14"/>
        <v>11253145</v>
      </c>
      <c r="H84" s="16">
        <f>G84</f>
        <v>11253145</v>
      </c>
    </row>
    <row r="85" spans="1:8" ht="19.5" customHeight="1">
      <c r="A85" s="19"/>
      <c r="B85" s="14"/>
      <c r="C85" s="49"/>
      <c r="D85" s="49"/>
      <c r="E85" s="15"/>
      <c r="F85" s="49"/>
      <c r="G85" s="15"/>
      <c r="H85" s="16"/>
    </row>
    <row r="86" spans="1:8" ht="19.5" customHeight="1">
      <c r="A86" s="17" t="s">
        <v>123</v>
      </c>
      <c r="B86" s="14" t="s">
        <v>49</v>
      </c>
      <c r="C86" s="15">
        <v>9342676</v>
      </c>
      <c r="D86" s="15">
        <v>680407</v>
      </c>
      <c r="E86" s="15">
        <f>E87+E88+E89</f>
        <v>10023083</v>
      </c>
      <c r="F86" s="15">
        <v>14925</v>
      </c>
      <c r="G86" s="15">
        <f>G87+G88+G89</f>
        <v>10038008</v>
      </c>
      <c r="H86" s="16">
        <f>H87+H88+H89</f>
        <v>10038008</v>
      </c>
    </row>
    <row r="87" spans="1:8" ht="19.5" customHeight="1">
      <c r="A87" s="19"/>
      <c r="B87" s="14" t="s">
        <v>50</v>
      </c>
      <c r="C87" s="49">
        <v>817750</v>
      </c>
      <c r="D87" s="49">
        <v>63284</v>
      </c>
      <c r="E87" s="15">
        <f t="shared" si="13"/>
        <v>881034</v>
      </c>
      <c r="F87" s="49">
        <v>0</v>
      </c>
      <c r="G87" s="15">
        <f>E87+F87</f>
        <v>881034</v>
      </c>
      <c r="H87" s="16">
        <f>G87</f>
        <v>881034</v>
      </c>
    </row>
    <row r="88" spans="1:8" ht="19.5" customHeight="1">
      <c r="A88" s="19"/>
      <c r="B88" s="14" t="s">
        <v>51</v>
      </c>
      <c r="C88" s="49">
        <v>3932</v>
      </c>
      <c r="D88" s="49">
        <v>0</v>
      </c>
      <c r="E88" s="15">
        <f t="shared" si="13"/>
        <v>3932</v>
      </c>
      <c r="F88" s="49">
        <v>0</v>
      </c>
      <c r="G88" s="15">
        <f>E88+F88</f>
        <v>3932</v>
      </c>
      <c r="H88" s="16">
        <f>G88</f>
        <v>3932</v>
      </c>
    </row>
    <row r="89" spans="1:8" ht="19.5" customHeight="1">
      <c r="A89" s="31"/>
      <c r="B89" s="10" t="s">
        <v>40</v>
      </c>
      <c r="C89" s="48">
        <v>8520994</v>
      </c>
      <c r="D89" s="48">
        <v>617123</v>
      </c>
      <c r="E89" s="11">
        <f aca="true" t="shared" si="16" ref="E89:E104">C89+D89</f>
        <v>9138117</v>
      </c>
      <c r="F89" s="48">
        <v>14925</v>
      </c>
      <c r="G89" s="11">
        <f>E89+F89</f>
        <v>9153042</v>
      </c>
      <c r="H89" s="12">
        <f>G89</f>
        <v>9153042</v>
      </c>
    </row>
    <row r="90" spans="1:8" ht="19.5" customHeight="1">
      <c r="A90" s="13" t="s">
        <v>100</v>
      </c>
      <c r="B90" s="14" t="s">
        <v>52</v>
      </c>
      <c r="C90" s="15">
        <v>3188806</v>
      </c>
      <c r="D90" s="15">
        <v>109840</v>
      </c>
      <c r="E90" s="15">
        <f>E91+E92</f>
        <v>3298646</v>
      </c>
      <c r="F90" s="15">
        <v>180483</v>
      </c>
      <c r="G90" s="15">
        <f>G91+G92</f>
        <v>3479129</v>
      </c>
      <c r="H90" s="16">
        <f>H91+H92</f>
        <v>3479129</v>
      </c>
    </row>
    <row r="91" spans="1:8" ht="19.5" customHeight="1">
      <c r="A91" s="17" t="s">
        <v>122</v>
      </c>
      <c r="B91" s="14" t="s">
        <v>53</v>
      </c>
      <c r="C91" s="49">
        <v>992797</v>
      </c>
      <c r="D91" s="49">
        <v>36351</v>
      </c>
      <c r="E91" s="15">
        <f t="shared" si="16"/>
        <v>1029148</v>
      </c>
      <c r="F91" s="49">
        <v>159710</v>
      </c>
      <c r="G91" s="15">
        <f>E91+F91</f>
        <v>1188858</v>
      </c>
      <c r="H91" s="16">
        <f>G91</f>
        <v>1188858</v>
      </c>
    </row>
    <row r="92" spans="1:8" ht="19.5" customHeight="1">
      <c r="A92" s="17" t="s">
        <v>123</v>
      </c>
      <c r="B92" s="14" t="s">
        <v>54</v>
      </c>
      <c r="C92" s="15">
        <v>2196009</v>
      </c>
      <c r="D92" s="15">
        <v>73489</v>
      </c>
      <c r="E92" s="15">
        <f>E93+E94+E95</f>
        <v>2269498</v>
      </c>
      <c r="F92" s="15">
        <v>20773</v>
      </c>
      <c r="G92" s="15">
        <f>G93+G94+G95</f>
        <v>2290271</v>
      </c>
      <c r="H92" s="16">
        <f>H93+H94+H95</f>
        <v>2290271</v>
      </c>
    </row>
    <row r="93" spans="1:8" ht="19.5" customHeight="1">
      <c r="A93" s="19"/>
      <c r="B93" s="14" t="s">
        <v>55</v>
      </c>
      <c r="C93" s="49">
        <v>2131943</v>
      </c>
      <c r="D93" s="49">
        <v>73363</v>
      </c>
      <c r="E93" s="15">
        <f t="shared" si="16"/>
        <v>2205306</v>
      </c>
      <c r="F93" s="49">
        <v>0</v>
      </c>
      <c r="G93" s="15">
        <f>E93+F93</f>
        <v>2205306</v>
      </c>
      <c r="H93" s="16">
        <f>G93</f>
        <v>2205306</v>
      </c>
    </row>
    <row r="94" spans="1:8" ht="19.5" customHeight="1">
      <c r="A94" s="19"/>
      <c r="B94" s="14" t="s">
        <v>56</v>
      </c>
      <c r="C94" s="49">
        <v>3169</v>
      </c>
      <c r="D94" s="49">
        <v>0</v>
      </c>
      <c r="E94" s="15">
        <f t="shared" si="16"/>
        <v>3169</v>
      </c>
      <c r="F94" s="49">
        <v>16046</v>
      </c>
      <c r="G94" s="15">
        <f>E94+F94</f>
        <v>19215</v>
      </c>
      <c r="H94" s="16">
        <f>G94</f>
        <v>19215</v>
      </c>
    </row>
    <row r="95" spans="1:8" ht="19.5" customHeight="1">
      <c r="A95" s="31"/>
      <c r="B95" s="10" t="s">
        <v>57</v>
      </c>
      <c r="C95" s="48">
        <v>60897</v>
      </c>
      <c r="D95" s="48">
        <v>126</v>
      </c>
      <c r="E95" s="11">
        <f t="shared" si="16"/>
        <v>61023</v>
      </c>
      <c r="F95" s="48">
        <v>4727</v>
      </c>
      <c r="G95" s="11">
        <f>E95+F95</f>
        <v>65750</v>
      </c>
      <c r="H95" s="12">
        <f>G95</f>
        <v>65750</v>
      </c>
    </row>
    <row r="96" spans="1:8" ht="19.5" customHeight="1">
      <c r="A96" s="9" t="s">
        <v>90</v>
      </c>
      <c r="B96" s="10" t="s">
        <v>58</v>
      </c>
      <c r="C96" s="48">
        <v>200163</v>
      </c>
      <c r="D96" s="48">
        <v>123361</v>
      </c>
      <c r="E96" s="11">
        <f t="shared" si="16"/>
        <v>323524</v>
      </c>
      <c r="F96" s="48">
        <v>0</v>
      </c>
      <c r="G96" s="11">
        <f>E96+F96</f>
        <v>323524</v>
      </c>
      <c r="H96" s="12">
        <f>G96</f>
        <v>323524</v>
      </c>
    </row>
    <row r="97" spans="1:8" ht="19.5" customHeight="1">
      <c r="A97" s="9" t="s">
        <v>91</v>
      </c>
      <c r="B97" s="10" t="s">
        <v>59</v>
      </c>
      <c r="C97" s="48">
        <v>5994475</v>
      </c>
      <c r="D97" s="48">
        <v>1197965</v>
      </c>
      <c r="E97" s="11">
        <f t="shared" si="16"/>
        <v>7192440</v>
      </c>
      <c r="F97" s="48">
        <v>858862</v>
      </c>
      <c r="G97" s="11">
        <f>E97+F97</f>
        <v>8051302</v>
      </c>
      <c r="H97" s="12">
        <f>G97</f>
        <v>8051302</v>
      </c>
    </row>
    <row r="98" spans="1:8" ht="19.5" customHeight="1">
      <c r="A98" s="13" t="s">
        <v>92</v>
      </c>
      <c r="B98" s="14" t="s">
        <v>60</v>
      </c>
      <c r="C98" s="15">
        <v>12907176</v>
      </c>
      <c r="D98" s="15">
        <v>1822701</v>
      </c>
      <c r="E98" s="15">
        <f>E99+E100</f>
        <v>14729877</v>
      </c>
      <c r="F98" s="15">
        <v>1279023</v>
      </c>
      <c r="G98" s="15">
        <f>G99+G100</f>
        <v>16008900</v>
      </c>
      <c r="H98" s="16">
        <f>H99+H100</f>
        <v>16008900</v>
      </c>
    </row>
    <row r="99" spans="1:8" ht="19.5" customHeight="1">
      <c r="A99" s="17" t="s">
        <v>122</v>
      </c>
      <c r="B99" s="14" t="s">
        <v>61</v>
      </c>
      <c r="C99" s="49">
        <v>8649346</v>
      </c>
      <c r="D99" s="49">
        <v>1253208</v>
      </c>
      <c r="E99" s="15">
        <f t="shared" si="16"/>
        <v>9902554</v>
      </c>
      <c r="F99" s="49">
        <v>1193691</v>
      </c>
      <c r="G99" s="15">
        <f>E99+F99</f>
        <v>11096245</v>
      </c>
      <c r="H99" s="16">
        <f>G99</f>
        <v>11096245</v>
      </c>
    </row>
    <row r="100" spans="1:8" ht="19.5" customHeight="1">
      <c r="A100" s="18" t="s">
        <v>123</v>
      </c>
      <c r="B100" s="10" t="s">
        <v>62</v>
      </c>
      <c r="C100" s="48">
        <v>4257830</v>
      </c>
      <c r="D100" s="48">
        <v>569493</v>
      </c>
      <c r="E100" s="11">
        <f t="shared" si="16"/>
        <v>4827323</v>
      </c>
      <c r="F100" s="48">
        <v>85332</v>
      </c>
      <c r="G100" s="11">
        <f>E100+F100</f>
        <v>4912655</v>
      </c>
      <c r="H100" s="12">
        <f>G100</f>
        <v>4912655</v>
      </c>
    </row>
    <row r="101" spans="1:8" ht="19.5" customHeight="1">
      <c r="A101" s="13" t="s">
        <v>101</v>
      </c>
      <c r="B101" s="14" t="s">
        <v>63</v>
      </c>
      <c r="C101" s="15">
        <v>15416651</v>
      </c>
      <c r="D101" s="15">
        <v>789469</v>
      </c>
      <c r="E101" s="15">
        <f>E102+E103+E104+E105+E106+E109+E110</f>
        <v>16206120</v>
      </c>
      <c r="F101" s="15">
        <v>629214</v>
      </c>
      <c r="G101" s="15">
        <f>G102+G103+G104+G105+G106+G109+G110</f>
        <v>16835334</v>
      </c>
      <c r="H101" s="16">
        <f>H102+H103+H104+H105+H106+H109+H110</f>
        <v>16835334</v>
      </c>
    </row>
    <row r="102" spans="1:8" ht="19.5" customHeight="1">
      <c r="A102" s="17" t="s">
        <v>122</v>
      </c>
      <c r="B102" s="14" t="s">
        <v>64</v>
      </c>
      <c r="C102" s="49">
        <v>409720</v>
      </c>
      <c r="D102" s="49">
        <v>16619</v>
      </c>
      <c r="E102" s="15">
        <f t="shared" si="16"/>
        <v>426339</v>
      </c>
      <c r="F102" s="49">
        <v>0</v>
      </c>
      <c r="G102" s="15">
        <f>E102+F102</f>
        <v>426339</v>
      </c>
      <c r="H102" s="16">
        <f>G102</f>
        <v>426339</v>
      </c>
    </row>
    <row r="103" spans="1:8" ht="19.5" customHeight="1">
      <c r="A103" s="17" t="s">
        <v>123</v>
      </c>
      <c r="B103" s="14" t="s">
        <v>65</v>
      </c>
      <c r="C103" s="49">
        <v>30756</v>
      </c>
      <c r="D103" s="49">
        <v>2043</v>
      </c>
      <c r="E103" s="15">
        <f t="shared" si="16"/>
        <v>32799</v>
      </c>
      <c r="F103" s="49">
        <v>4041</v>
      </c>
      <c r="G103" s="15">
        <f>E103+F103</f>
        <v>36840</v>
      </c>
      <c r="H103" s="16">
        <f>G103</f>
        <v>36840</v>
      </c>
    </row>
    <row r="104" spans="1:8" ht="19.5" customHeight="1">
      <c r="A104" s="17" t="s">
        <v>120</v>
      </c>
      <c r="B104" s="14" t="s">
        <v>66</v>
      </c>
      <c r="C104" s="49">
        <v>441984</v>
      </c>
      <c r="D104" s="49">
        <v>0</v>
      </c>
      <c r="E104" s="15">
        <f t="shared" si="16"/>
        <v>441984</v>
      </c>
      <c r="F104" s="49">
        <v>0</v>
      </c>
      <c r="G104" s="15">
        <f>E104+F104</f>
        <v>441984</v>
      </c>
      <c r="H104" s="16">
        <f>G104</f>
        <v>441984</v>
      </c>
    </row>
    <row r="105" spans="1:8" ht="19.5" customHeight="1">
      <c r="A105" s="17" t="s">
        <v>121</v>
      </c>
      <c r="B105" s="14" t="s">
        <v>67</v>
      </c>
      <c r="C105" s="49">
        <v>6734352</v>
      </c>
      <c r="D105" s="49">
        <v>85656</v>
      </c>
      <c r="E105" s="15">
        <f>C105+D105</f>
        <v>6820008</v>
      </c>
      <c r="F105" s="49">
        <v>0</v>
      </c>
      <c r="G105" s="15">
        <f aca="true" t="shared" si="17" ref="G105:G112">E105+F105</f>
        <v>6820008</v>
      </c>
      <c r="H105" s="16">
        <f>G105</f>
        <v>6820008</v>
      </c>
    </row>
    <row r="106" spans="1:8" ht="19.5" customHeight="1">
      <c r="A106" s="17" t="s">
        <v>124</v>
      </c>
      <c r="B106" s="14" t="s">
        <v>68</v>
      </c>
      <c r="C106" s="15">
        <v>69117</v>
      </c>
      <c r="D106" s="15">
        <v>4780</v>
      </c>
      <c r="E106" s="15">
        <f>E107+E108</f>
        <v>73897</v>
      </c>
      <c r="F106" s="15">
        <v>735</v>
      </c>
      <c r="G106" s="15">
        <f>G107+G108</f>
        <v>74632</v>
      </c>
      <c r="H106" s="16">
        <f>H107+H108</f>
        <v>74632</v>
      </c>
    </row>
    <row r="107" spans="1:8" ht="19.5" customHeight="1">
      <c r="A107" s="19"/>
      <c r="B107" s="14" t="s">
        <v>69</v>
      </c>
      <c r="C107" s="49">
        <v>11013</v>
      </c>
      <c r="D107" s="49">
        <v>0</v>
      </c>
      <c r="E107" s="15">
        <f>C107+D107</f>
        <v>11013</v>
      </c>
      <c r="F107" s="49">
        <v>735</v>
      </c>
      <c r="G107" s="15">
        <f t="shared" si="17"/>
        <v>11748</v>
      </c>
      <c r="H107" s="16">
        <f>G107</f>
        <v>11748</v>
      </c>
    </row>
    <row r="108" spans="1:8" ht="19.5" customHeight="1">
      <c r="A108" s="19"/>
      <c r="B108" s="14" t="s">
        <v>70</v>
      </c>
      <c r="C108" s="49">
        <v>58104</v>
      </c>
      <c r="D108" s="49">
        <v>4780</v>
      </c>
      <c r="E108" s="15">
        <f>C108+D108</f>
        <v>62884</v>
      </c>
      <c r="F108" s="49">
        <v>0</v>
      </c>
      <c r="G108" s="15">
        <f t="shared" si="17"/>
        <v>62884</v>
      </c>
      <c r="H108" s="16">
        <f>G108</f>
        <v>62884</v>
      </c>
    </row>
    <row r="109" spans="1:8" ht="19.5" customHeight="1">
      <c r="A109" s="17" t="s">
        <v>125</v>
      </c>
      <c r="B109" s="14" t="s">
        <v>71</v>
      </c>
      <c r="C109" s="49">
        <v>0</v>
      </c>
      <c r="D109" s="49">
        <v>0</v>
      </c>
      <c r="E109" s="15">
        <f>C109+D109</f>
        <v>0</v>
      </c>
      <c r="F109" s="49">
        <v>0</v>
      </c>
      <c r="G109" s="15">
        <f t="shared" si="17"/>
        <v>0</v>
      </c>
      <c r="H109" s="16">
        <f>G109</f>
        <v>0</v>
      </c>
    </row>
    <row r="110" spans="1:8" ht="19.5" customHeight="1">
      <c r="A110" s="17" t="s">
        <v>126</v>
      </c>
      <c r="B110" s="14" t="s">
        <v>72</v>
      </c>
      <c r="C110" s="15">
        <v>7730722</v>
      </c>
      <c r="D110" s="15">
        <v>680371</v>
      </c>
      <c r="E110" s="15">
        <f>E111+E112</f>
        <v>8411093</v>
      </c>
      <c r="F110" s="15">
        <v>624438</v>
      </c>
      <c r="G110" s="15">
        <f>G111+G112</f>
        <v>9035531</v>
      </c>
      <c r="H110" s="16">
        <f>H111+H112</f>
        <v>9035531</v>
      </c>
    </row>
    <row r="111" spans="1:8" ht="19.5" customHeight="1">
      <c r="A111" s="19"/>
      <c r="B111" s="14" t="s">
        <v>73</v>
      </c>
      <c r="C111" s="86">
        <v>18322</v>
      </c>
      <c r="D111" s="86">
        <v>0</v>
      </c>
      <c r="E111" s="103">
        <f>C111+D111</f>
        <v>18322</v>
      </c>
      <c r="F111" s="104">
        <v>0</v>
      </c>
      <c r="G111" s="105">
        <f t="shared" si="17"/>
        <v>18322</v>
      </c>
      <c r="H111" s="106">
        <f>G111</f>
        <v>18322</v>
      </c>
    </row>
    <row r="112" spans="1:8" ht="19.5" customHeight="1">
      <c r="A112" s="31"/>
      <c r="B112" s="10" t="s">
        <v>74</v>
      </c>
      <c r="C112" s="89">
        <v>7712400</v>
      </c>
      <c r="D112" s="90">
        <v>680371</v>
      </c>
      <c r="E112" s="107">
        <f>C112+D112</f>
        <v>8392771</v>
      </c>
      <c r="F112" s="90">
        <v>624438</v>
      </c>
      <c r="G112" s="11">
        <f t="shared" si="17"/>
        <v>9017209</v>
      </c>
      <c r="H112" s="12">
        <f>G112</f>
        <v>9017209</v>
      </c>
    </row>
    <row r="113" spans="1:8" ht="19.5" customHeight="1" thickBot="1">
      <c r="A113" s="32" t="s">
        <v>102</v>
      </c>
      <c r="B113" s="20" t="s">
        <v>75</v>
      </c>
      <c r="C113" s="54">
        <v>41704228</v>
      </c>
      <c r="D113" s="54">
        <v>3466544</v>
      </c>
      <c r="E113" s="8">
        <f>C113+D113</f>
        <v>45170772</v>
      </c>
      <c r="F113" s="54">
        <v>1083200</v>
      </c>
      <c r="G113" s="8">
        <f>E113+F113</f>
        <v>46253972</v>
      </c>
      <c r="H113" s="21">
        <f>G113</f>
        <v>46253972</v>
      </c>
    </row>
  </sheetData>
  <sheetProtection selectLockedCells="1"/>
  <mergeCells count="2">
    <mergeCell ref="A3:H3"/>
    <mergeCell ref="A61:H61"/>
  </mergeCells>
  <printOptions/>
  <pageMargins left="0.7874015748031497" right="0.7480314960629921" top="0.59" bottom="0.4330708661417323" header="0.5118110236220472" footer="0.35433070866141736"/>
  <pageSetup horizontalDpi="600" verticalDpi="600" orientation="portrait" paperSize="9" scale="7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2013-01-22T06:59:11Z</cp:lastPrinted>
  <dcterms:created xsi:type="dcterms:W3CDTF">1996-12-27T11:06:01Z</dcterms:created>
  <dcterms:modified xsi:type="dcterms:W3CDTF">2013-03-28T05:49:58Z</dcterms:modified>
  <cp:category/>
  <cp:version/>
  <cp:contentType/>
  <cp:contentStatus/>
</cp:coreProperties>
</file>